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hiral" sheetId="1" r:id="rId1"/>
    <sheet name="Achiral" sheetId="2" r:id="rId2"/>
    <sheet name="Polar" sheetId="3" r:id="rId3"/>
    <sheet name="Table" sheetId="4" r:id="rId4"/>
  </sheets>
  <definedNames>
    <definedName name="_xlnm._FilterDatabase" localSheetId="1" hidden="1">Achiral!$A$1:$AC$1817</definedName>
    <definedName name="_xlnm._FilterDatabase" localSheetId="0" hidden="1">Chiral!$A$1:$AC$77</definedName>
    <definedName name="_xlnm._FilterDatabase" localSheetId="2" hidden="1">Polar!$A$1:$AC$248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" i="3" l="1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2" i="1"/>
  <c r="AD2" i="2"/>
  <c r="AD2" i="3"/>
  <c r="V18" i="3" l="1"/>
  <c r="P2" i="1" l="1"/>
  <c r="Z3" i="3" l="1"/>
  <c r="AA3" i="3" s="1"/>
  <c r="Z4" i="3"/>
  <c r="Z5" i="3"/>
  <c r="AA5" i="3" s="1"/>
  <c r="Z6" i="3"/>
  <c r="Z7" i="3"/>
  <c r="Z8" i="3"/>
  <c r="AB8" i="3" s="1"/>
  <c r="Z9" i="3"/>
  <c r="AA9" i="3" s="1"/>
  <c r="AB9" i="3"/>
  <c r="Z10" i="3"/>
  <c r="AA10" i="3" s="1"/>
  <c r="Z11" i="3"/>
  <c r="Z12" i="3"/>
  <c r="AB12" i="3" s="1"/>
  <c r="Z13" i="3"/>
  <c r="AA13" i="3" s="1"/>
  <c r="Z14" i="3"/>
  <c r="Z15" i="3"/>
  <c r="Z16" i="3"/>
  <c r="Z17" i="3"/>
  <c r="AA17" i="3" s="1"/>
  <c r="Z18" i="3"/>
  <c r="AB18" i="3" s="1"/>
  <c r="Z19" i="3"/>
  <c r="Z20" i="3"/>
  <c r="Z21" i="3"/>
  <c r="Z22" i="3"/>
  <c r="AB22" i="3" s="1"/>
  <c r="Z23" i="3"/>
  <c r="Z24" i="3"/>
  <c r="Z25" i="3"/>
  <c r="Z26" i="3"/>
  <c r="AB26" i="3" s="1"/>
  <c r="Z27" i="3"/>
  <c r="AA27" i="3" s="1"/>
  <c r="Z28" i="3"/>
  <c r="Z29" i="3"/>
  <c r="Z30" i="3"/>
  <c r="AA30" i="3" s="1"/>
  <c r="Z31" i="3"/>
  <c r="Z32" i="3"/>
  <c r="Z33" i="3"/>
  <c r="AB33" i="3" s="1"/>
  <c r="Z34" i="3"/>
  <c r="Z35" i="3"/>
  <c r="Z36" i="3"/>
  <c r="Z37" i="3"/>
  <c r="AB37" i="3" s="1"/>
  <c r="Z38" i="3"/>
  <c r="Z39" i="3"/>
  <c r="Z40" i="3"/>
  <c r="Z41" i="3"/>
  <c r="Z42" i="3"/>
  <c r="AA42" i="3" s="1"/>
  <c r="Z43" i="3"/>
  <c r="Z44" i="3"/>
  <c r="Z45" i="3"/>
  <c r="Z46" i="3"/>
  <c r="AA46" i="3" s="1"/>
  <c r="Z47" i="3"/>
  <c r="Z48" i="3"/>
  <c r="Z49" i="3"/>
  <c r="AB49" i="3" s="1"/>
  <c r="Z50" i="3"/>
  <c r="Z51" i="3"/>
  <c r="AA51" i="3" s="1"/>
  <c r="Z52" i="3"/>
  <c r="Z53" i="3"/>
  <c r="AB53" i="3" s="1"/>
  <c r="Z54" i="3"/>
  <c r="AA54" i="3" s="1"/>
  <c r="Z55" i="3"/>
  <c r="Z56" i="3"/>
  <c r="Z57" i="3"/>
  <c r="AB57" i="3" s="1"/>
  <c r="Z58" i="3"/>
  <c r="Z59" i="3"/>
  <c r="Z60" i="3"/>
  <c r="Z61" i="3"/>
  <c r="AA61" i="3" s="1"/>
  <c r="Z62" i="3"/>
  <c r="Z63" i="3"/>
  <c r="Z64" i="3"/>
  <c r="AB64" i="3" s="1"/>
  <c r="Z65" i="3"/>
  <c r="Z66" i="3"/>
  <c r="AA66" i="3" s="1"/>
  <c r="Z67" i="3"/>
  <c r="AC67" i="3" s="1"/>
  <c r="Z68" i="3"/>
  <c r="Z69" i="3"/>
  <c r="Z70" i="3"/>
  <c r="Z71" i="3"/>
  <c r="Z72" i="3"/>
  <c r="AB72" i="3" s="1"/>
  <c r="Z73" i="3"/>
  <c r="Z74" i="3"/>
  <c r="AA74" i="3" s="1"/>
  <c r="Z75" i="3"/>
  <c r="AC75" i="3" s="1"/>
  <c r="Z76" i="3"/>
  <c r="Z77" i="3"/>
  <c r="AA77" i="3" s="1"/>
  <c r="Z78" i="3"/>
  <c r="Z79" i="3"/>
  <c r="Z80" i="3"/>
  <c r="AB80" i="3" s="1"/>
  <c r="Z81" i="3"/>
  <c r="Z82" i="3"/>
  <c r="AA82" i="3" s="1"/>
  <c r="Z83" i="3"/>
  <c r="AA83" i="3" s="1"/>
  <c r="Z84" i="3"/>
  <c r="Z85" i="3"/>
  <c r="Z86" i="3"/>
  <c r="AB86" i="3" s="1"/>
  <c r="Z87" i="3"/>
  <c r="Z88" i="3"/>
  <c r="AA88" i="3" s="1"/>
  <c r="AC88" i="3"/>
  <c r="Z89" i="3"/>
  <c r="AC89" i="3" s="1"/>
  <c r="Z90" i="3"/>
  <c r="AB90" i="3" s="1"/>
  <c r="Z91" i="3"/>
  <c r="AA91" i="3" s="1"/>
  <c r="Z92" i="3"/>
  <c r="Z93" i="3"/>
  <c r="AC93" i="3" s="1"/>
  <c r="Z94" i="3"/>
  <c r="AB94" i="3" s="1"/>
  <c r="Z95" i="3"/>
  <c r="AA95" i="3" s="1"/>
  <c r="Z96" i="3"/>
  <c r="AA96" i="3" s="1"/>
  <c r="Z97" i="3"/>
  <c r="AC97" i="3" s="1"/>
  <c r="Z98" i="3"/>
  <c r="AB98" i="3" s="1"/>
  <c r="Z99" i="3"/>
  <c r="Z100" i="3"/>
  <c r="AC100" i="3" s="1"/>
  <c r="Z101" i="3"/>
  <c r="AB101" i="3" s="1"/>
  <c r="Z102" i="3"/>
  <c r="Z103" i="3"/>
  <c r="AA103" i="3" s="1"/>
  <c r="Z104" i="3"/>
  <c r="AC104" i="3" s="1"/>
  <c r="Z105" i="3"/>
  <c r="AB105" i="3" s="1"/>
  <c r="Z106" i="3"/>
  <c r="Z107" i="3"/>
  <c r="Z108" i="3"/>
  <c r="AC108" i="3" s="1"/>
  <c r="Z109" i="3"/>
  <c r="AB109" i="3" s="1"/>
  <c r="Z110" i="3"/>
  <c r="AA110" i="3" s="1"/>
  <c r="Z111" i="3"/>
  <c r="Z112" i="3"/>
  <c r="AC112" i="3" s="1"/>
  <c r="Z113" i="3"/>
  <c r="AB113" i="3" s="1"/>
  <c r="Z114" i="3"/>
  <c r="Z115" i="3"/>
  <c r="AA115" i="3" s="1"/>
  <c r="Z116" i="3"/>
  <c r="AC116" i="3" s="1"/>
  <c r="Z117" i="3"/>
  <c r="AB117" i="3" s="1"/>
  <c r="Z118" i="3"/>
  <c r="Z119" i="3"/>
  <c r="AA119" i="3" s="1"/>
  <c r="Z120" i="3"/>
  <c r="AC120" i="3" s="1"/>
  <c r="Z121" i="3"/>
  <c r="AB121" i="3" s="1"/>
  <c r="Z122" i="3"/>
  <c r="Z123" i="3"/>
  <c r="Z124" i="3"/>
  <c r="Z125" i="3"/>
  <c r="AB125" i="3" s="1"/>
  <c r="Z126" i="3"/>
  <c r="AB126" i="3" s="1"/>
  <c r="Z127" i="3"/>
  <c r="Z128" i="3"/>
  <c r="AB128" i="3" s="1"/>
  <c r="Z129" i="3"/>
  <c r="Z130" i="3"/>
  <c r="AB130" i="3" s="1"/>
  <c r="Z131" i="3"/>
  <c r="AB131" i="3" s="1"/>
  <c r="Z132" i="3"/>
  <c r="AB132" i="3" s="1"/>
  <c r="Z133" i="3"/>
  <c r="AB133" i="3" s="1"/>
  <c r="Z134" i="3"/>
  <c r="AB134" i="3" s="1"/>
  <c r="Z135" i="3"/>
  <c r="AB135" i="3" s="1"/>
  <c r="Z136" i="3"/>
  <c r="Z137" i="3"/>
  <c r="Z138" i="3"/>
  <c r="AB138" i="3" s="1"/>
  <c r="Z139" i="3"/>
  <c r="AB139" i="3" s="1"/>
  <c r="Z140" i="3"/>
  <c r="Z141" i="3"/>
  <c r="AB141" i="3" s="1"/>
  <c r="Z142" i="3"/>
  <c r="AB142" i="3" s="1"/>
  <c r="Z143" i="3"/>
  <c r="AB143" i="3" s="1"/>
  <c r="Z144" i="3"/>
  <c r="Z145" i="3"/>
  <c r="AB145" i="3" s="1"/>
  <c r="Z146" i="3"/>
  <c r="AB146" i="3" s="1"/>
  <c r="Z147" i="3"/>
  <c r="Z148" i="3"/>
  <c r="Z149" i="3"/>
  <c r="AB149" i="3" s="1"/>
  <c r="Z150" i="3"/>
  <c r="AB150" i="3" s="1"/>
  <c r="Z151" i="3"/>
  <c r="AB151" i="3" s="1"/>
  <c r="Z152" i="3"/>
  <c r="Z153" i="3"/>
  <c r="AB153" i="3" s="1"/>
  <c r="Z154" i="3"/>
  <c r="Z155" i="3"/>
  <c r="Z156" i="3"/>
  <c r="Z157" i="3"/>
  <c r="Z158" i="3"/>
  <c r="AB158" i="3" s="1"/>
  <c r="Z159" i="3"/>
  <c r="AB159" i="3" s="1"/>
  <c r="Z160" i="3"/>
  <c r="Z161" i="3"/>
  <c r="AB161" i="3" s="1"/>
  <c r="Z162" i="3"/>
  <c r="Z163" i="3"/>
  <c r="AB163" i="3" s="1"/>
  <c r="Z164" i="3"/>
  <c r="Z165" i="3"/>
  <c r="Z166" i="3"/>
  <c r="Z167" i="3"/>
  <c r="AB167" i="3" s="1"/>
  <c r="Z168" i="3"/>
  <c r="Z169" i="3"/>
  <c r="Z170" i="3"/>
  <c r="AB170" i="3" s="1"/>
  <c r="Z171" i="3"/>
  <c r="AB171" i="3" s="1"/>
  <c r="Z172" i="3"/>
  <c r="Z173" i="3"/>
  <c r="AB173" i="3" s="1"/>
  <c r="Z174" i="3"/>
  <c r="AB174" i="3" s="1"/>
  <c r="Z175" i="3"/>
  <c r="AB175" i="3" s="1"/>
  <c r="Z176" i="3"/>
  <c r="Z177" i="3"/>
  <c r="Z178" i="3"/>
  <c r="Z179" i="3"/>
  <c r="AB179" i="3" s="1"/>
  <c r="Z180" i="3"/>
  <c r="Z181" i="3"/>
  <c r="Z182" i="3"/>
  <c r="AB182" i="3" s="1"/>
  <c r="Z183" i="3"/>
  <c r="AB183" i="3" s="1"/>
  <c r="Z184" i="3"/>
  <c r="Z185" i="3"/>
  <c r="AB185" i="3" s="1"/>
  <c r="Z186" i="3"/>
  <c r="Z187" i="3"/>
  <c r="AB187" i="3" s="1"/>
  <c r="Z188" i="3"/>
  <c r="Z189" i="3"/>
  <c r="Z190" i="3"/>
  <c r="AB190" i="3" s="1"/>
  <c r="Z191" i="3"/>
  <c r="AB191" i="3" s="1"/>
  <c r="Z192" i="3"/>
  <c r="Z193" i="3"/>
  <c r="AB193" i="3" s="1"/>
  <c r="Z194" i="3"/>
  <c r="Z195" i="3"/>
  <c r="AB195" i="3" s="1"/>
  <c r="Z196" i="3"/>
  <c r="Z197" i="3"/>
  <c r="Z198" i="3"/>
  <c r="Z199" i="3"/>
  <c r="AB199" i="3" s="1"/>
  <c r="Z200" i="3"/>
  <c r="Z201" i="3"/>
  <c r="Z202" i="3"/>
  <c r="AB202" i="3" s="1"/>
  <c r="Z203" i="3"/>
  <c r="AB203" i="3" s="1"/>
  <c r="Z204" i="3"/>
  <c r="Z205" i="3"/>
  <c r="AB205" i="3" s="1"/>
  <c r="Z206" i="3"/>
  <c r="AB206" i="3" s="1"/>
  <c r="Z207" i="3"/>
  <c r="AB207" i="3" s="1"/>
  <c r="Z208" i="3"/>
  <c r="Z209" i="3"/>
  <c r="AB209" i="3" s="1"/>
  <c r="Z210" i="3"/>
  <c r="Z211" i="3"/>
  <c r="AB211" i="3" s="1"/>
  <c r="Z212" i="3"/>
  <c r="Z213" i="3"/>
  <c r="Z214" i="3"/>
  <c r="AB214" i="3" s="1"/>
  <c r="Z215" i="3"/>
  <c r="AB215" i="3" s="1"/>
  <c r="Z216" i="3"/>
  <c r="AB216" i="3" s="1"/>
  <c r="Z217" i="3"/>
  <c r="AA217" i="3" s="1"/>
  <c r="Z218" i="3"/>
  <c r="AB218" i="3" s="1"/>
  <c r="Z219" i="3"/>
  <c r="Z220" i="3"/>
  <c r="AA220" i="3" s="1"/>
  <c r="Z221" i="3"/>
  <c r="AB221" i="3" s="1"/>
  <c r="Z222" i="3"/>
  <c r="Z223" i="3"/>
  <c r="Z224" i="3"/>
  <c r="AC224" i="3" s="1"/>
  <c r="Z225" i="3"/>
  <c r="AB225" i="3" s="1"/>
  <c r="Z226" i="3"/>
  <c r="Z227" i="3"/>
  <c r="Z228" i="3"/>
  <c r="AB228" i="3" s="1"/>
  <c r="Z229" i="3"/>
  <c r="AB229" i="3" s="1"/>
  <c r="Z230" i="3"/>
  <c r="AB230" i="3" s="1"/>
  <c r="Z231" i="3"/>
  <c r="AA231" i="3" s="1"/>
  <c r="Z232" i="3"/>
  <c r="AB232" i="3" s="1"/>
  <c r="Z233" i="3"/>
  <c r="AB233" i="3" s="1"/>
  <c r="Z234" i="3"/>
  <c r="Z235" i="3"/>
  <c r="AC235" i="3" s="1"/>
  <c r="Z236" i="3"/>
  <c r="AA236" i="3" s="1"/>
  <c r="Z237" i="3"/>
  <c r="AB237" i="3" s="1"/>
  <c r="Z238" i="3"/>
  <c r="Z239" i="3"/>
  <c r="Z240" i="3"/>
  <c r="AC240" i="3" s="1"/>
  <c r="Z241" i="3"/>
  <c r="AB241" i="3" s="1"/>
  <c r="Z242" i="3"/>
  <c r="Z243" i="3"/>
  <c r="AA243" i="3" s="1"/>
  <c r="Z244" i="3"/>
  <c r="AB244" i="3" s="1"/>
  <c r="Z245" i="3"/>
  <c r="AB245" i="3" s="1"/>
  <c r="Z246" i="3"/>
  <c r="Z247" i="3"/>
  <c r="AB247" i="3" s="1"/>
  <c r="Z248" i="3"/>
  <c r="U3" i="3"/>
  <c r="V3" i="3" s="1"/>
  <c r="U4" i="3"/>
  <c r="U5" i="3"/>
  <c r="X5" i="3" s="1"/>
  <c r="U6" i="3"/>
  <c r="X6" i="3" s="1"/>
  <c r="U7" i="3"/>
  <c r="X7" i="3" s="1"/>
  <c r="U8" i="3"/>
  <c r="X8" i="3" s="1"/>
  <c r="U9" i="3"/>
  <c r="X9" i="3" s="1"/>
  <c r="U10" i="3"/>
  <c r="X10" i="3" s="1"/>
  <c r="U11" i="3"/>
  <c r="X11" i="3" s="1"/>
  <c r="U12" i="3"/>
  <c r="X12" i="3" s="1"/>
  <c r="U13" i="3"/>
  <c r="X13" i="3" s="1"/>
  <c r="U14" i="3"/>
  <c r="X14" i="3" s="1"/>
  <c r="U15" i="3"/>
  <c r="X15" i="3" s="1"/>
  <c r="U16" i="3"/>
  <c r="X16" i="3" s="1"/>
  <c r="U17" i="3"/>
  <c r="X17" i="3" s="1"/>
  <c r="U18" i="3"/>
  <c r="X18" i="3" s="1"/>
  <c r="U19" i="3"/>
  <c r="X19" i="3" s="1"/>
  <c r="U20" i="3"/>
  <c r="X20" i="3" s="1"/>
  <c r="U21" i="3"/>
  <c r="X21" i="3" s="1"/>
  <c r="U22" i="3"/>
  <c r="X22" i="3" s="1"/>
  <c r="U23" i="3"/>
  <c r="X23" i="3" s="1"/>
  <c r="U24" i="3"/>
  <c r="X24" i="3" s="1"/>
  <c r="U25" i="3"/>
  <c r="X25" i="3" s="1"/>
  <c r="U26" i="3"/>
  <c r="X26" i="3" s="1"/>
  <c r="U27" i="3"/>
  <c r="X27" i="3" s="1"/>
  <c r="U28" i="3"/>
  <c r="X28" i="3" s="1"/>
  <c r="U29" i="3"/>
  <c r="X29" i="3" s="1"/>
  <c r="U30" i="3"/>
  <c r="X30" i="3" s="1"/>
  <c r="U31" i="3"/>
  <c r="X31" i="3" s="1"/>
  <c r="U32" i="3"/>
  <c r="X32" i="3" s="1"/>
  <c r="U33" i="3"/>
  <c r="X33" i="3" s="1"/>
  <c r="U34" i="3"/>
  <c r="X34" i="3" s="1"/>
  <c r="U35" i="3"/>
  <c r="X35" i="3" s="1"/>
  <c r="U36" i="3"/>
  <c r="X36" i="3" s="1"/>
  <c r="U37" i="3"/>
  <c r="X37" i="3" s="1"/>
  <c r="U38" i="3"/>
  <c r="X38" i="3" s="1"/>
  <c r="U39" i="3"/>
  <c r="X39" i="3" s="1"/>
  <c r="U40" i="3"/>
  <c r="X40" i="3" s="1"/>
  <c r="U41" i="3"/>
  <c r="X41" i="3" s="1"/>
  <c r="U42" i="3"/>
  <c r="X42" i="3" s="1"/>
  <c r="U43" i="3"/>
  <c r="X43" i="3" s="1"/>
  <c r="U44" i="3"/>
  <c r="X44" i="3" s="1"/>
  <c r="U45" i="3"/>
  <c r="X45" i="3" s="1"/>
  <c r="U46" i="3"/>
  <c r="X46" i="3" s="1"/>
  <c r="U47" i="3"/>
  <c r="X47" i="3" s="1"/>
  <c r="U48" i="3"/>
  <c r="X48" i="3" s="1"/>
  <c r="U49" i="3"/>
  <c r="X49" i="3" s="1"/>
  <c r="U50" i="3"/>
  <c r="X50" i="3" s="1"/>
  <c r="U51" i="3"/>
  <c r="X51" i="3" s="1"/>
  <c r="U52" i="3"/>
  <c r="X52" i="3" s="1"/>
  <c r="U53" i="3"/>
  <c r="X53" i="3" s="1"/>
  <c r="U54" i="3"/>
  <c r="X54" i="3" s="1"/>
  <c r="U55" i="3"/>
  <c r="X55" i="3" s="1"/>
  <c r="U56" i="3"/>
  <c r="X56" i="3" s="1"/>
  <c r="U57" i="3"/>
  <c r="X57" i="3" s="1"/>
  <c r="U58" i="3"/>
  <c r="X58" i="3" s="1"/>
  <c r="U59" i="3"/>
  <c r="X59" i="3" s="1"/>
  <c r="U60" i="3"/>
  <c r="X60" i="3" s="1"/>
  <c r="U61" i="3"/>
  <c r="X61" i="3" s="1"/>
  <c r="U62" i="3"/>
  <c r="X62" i="3" s="1"/>
  <c r="U63" i="3"/>
  <c r="X63" i="3" s="1"/>
  <c r="U64" i="3"/>
  <c r="X64" i="3" s="1"/>
  <c r="U65" i="3"/>
  <c r="X65" i="3" s="1"/>
  <c r="U66" i="3"/>
  <c r="X66" i="3" s="1"/>
  <c r="U67" i="3"/>
  <c r="X67" i="3" s="1"/>
  <c r="U68" i="3"/>
  <c r="X68" i="3" s="1"/>
  <c r="U69" i="3"/>
  <c r="X69" i="3" s="1"/>
  <c r="U70" i="3"/>
  <c r="X70" i="3" s="1"/>
  <c r="U71" i="3"/>
  <c r="X71" i="3" s="1"/>
  <c r="U72" i="3"/>
  <c r="X72" i="3" s="1"/>
  <c r="U73" i="3"/>
  <c r="X73" i="3" s="1"/>
  <c r="U74" i="3"/>
  <c r="X74" i="3" s="1"/>
  <c r="U75" i="3"/>
  <c r="X75" i="3" s="1"/>
  <c r="U76" i="3"/>
  <c r="X76" i="3" s="1"/>
  <c r="U77" i="3"/>
  <c r="X77" i="3" s="1"/>
  <c r="U78" i="3"/>
  <c r="X78" i="3" s="1"/>
  <c r="U79" i="3"/>
  <c r="X79" i="3" s="1"/>
  <c r="U80" i="3"/>
  <c r="X80" i="3" s="1"/>
  <c r="U81" i="3"/>
  <c r="W81" i="3" s="1"/>
  <c r="U82" i="3"/>
  <c r="W82" i="3" s="1"/>
  <c r="U83" i="3"/>
  <c r="W83" i="3" s="1"/>
  <c r="U84" i="3"/>
  <c r="U85" i="3"/>
  <c r="U86" i="3"/>
  <c r="W86" i="3" s="1"/>
  <c r="U87" i="3"/>
  <c r="W87" i="3" s="1"/>
  <c r="U88" i="3"/>
  <c r="U89" i="3"/>
  <c r="V89" i="3" s="1"/>
  <c r="U90" i="3"/>
  <c r="W90" i="3" s="1"/>
  <c r="U91" i="3"/>
  <c r="W91" i="3" s="1"/>
  <c r="U92" i="3"/>
  <c r="U93" i="3"/>
  <c r="U94" i="3"/>
  <c r="U95" i="3"/>
  <c r="W95" i="3" s="1"/>
  <c r="U96" i="3"/>
  <c r="U97" i="3"/>
  <c r="U98" i="3"/>
  <c r="W98" i="3" s="1"/>
  <c r="U99" i="3"/>
  <c r="W99" i="3" s="1"/>
  <c r="U100" i="3"/>
  <c r="U101" i="3"/>
  <c r="V101" i="3" s="1"/>
  <c r="U102" i="3"/>
  <c r="W102" i="3" s="1"/>
  <c r="U103" i="3"/>
  <c r="U104" i="3"/>
  <c r="U105" i="3"/>
  <c r="V105" i="3" s="1"/>
  <c r="U106" i="3"/>
  <c r="W106" i="3" s="1"/>
  <c r="U107" i="3"/>
  <c r="W107" i="3" s="1"/>
  <c r="U108" i="3"/>
  <c r="U109" i="3"/>
  <c r="U110" i="3"/>
  <c r="W110" i="3" s="1"/>
  <c r="U111" i="3"/>
  <c r="W111" i="3" s="1"/>
  <c r="U112" i="3"/>
  <c r="U113" i="3"/>
  <c r="W113" i="3" s="1"/>
  <c r="U114" i="3"/>
  <c r="U115" i="3"/>
  <c r="W115" i="3" s="1"/>
  <c r="U116" i="3"/>
  <c r="U117" i="3"/>
  <c r="X117" i="3" s="1"/>
  <c r="U118" i="3"/>
  <c r="W118" i="3" s="1"/>
  <c r="U119" i="3"/>
  <c r="W119" i="3" s="1"/>
  <c r="U120" i="3"/>
  <c r="U121" i="3"/>
  <c r="V121" i="3" s="1"/>
  <c r="U122" i="3"/>
  <c r="U123" i="3"/>
  <c r="W123" i="3" s="1"/>
  <c r="U124" i="3"/>
  <c r="U125" i="3"/>
  <c r="U126" i="3"/>
  <c r="W126" i="3" s="1"/>
  <c r="U127" i="3"/>
  <c r="W127" i="3" s="1"/>
  <c r="U128" i="3"/>
  <c r="U129" i="3"/>
  <c r="W129" i="3" s="1"/>
  <c r="U130" i="3"/>
  <c r="U131" i="3"/>
  <c r="W131" i="3" s="1"/>
  <c r="U132" i="3"/>
  <c r="U133" i="3"/>
  <c r="X133" i="3" s="1"/>
  <c r="U134" i="3"/>
  <c r="W134" i="3" s="1"/>
  <c r="U135" i="3"/>
  <c r="W135" i="3" s="1"/>
  <c r="U136" i="3"/>
  <c r="U137" i="3"/>
  <c r="V137" i="3" s="1"/>
  <c r="U138" i="3"/>
  <c r="W138" i="3" s="1"/>
  <c r="U139" i="3"/>
  <c r="W139" i="3" s="1"/>
  <c r="U140" i="3"/>
  <c r="U141" i="3"/>
  <c r="W141" i="3" s="1"/>
  <c r="U142" i="3"/>
  <c r="W142" i="3" s="1"/>
  <c r="U143" i="3"/>
  <c r="W143" i="3" s="1"/>
  <c r="U144" i="3"/>
  <c r="U145" i="3"/>
  <c r="W145" i="3" s="1"/>
  <c r="U146" i="3"/>
  <c r="U147" i="3"/>
  <c r="W147" i="3" s="1"/>
  <c r="U148" i="3"/>
  <c r="U149" i="3"/>
  <c r="X149" i="3" s="1"/>
  <c r="U150" i="3"/>
  <c r="W150" i="3" s="1"/>
  <c r="U151" i="3"/>
  <c r="W151" i="3" s="1"/>
  <c r="U152" i="3"/>
  <c r="U153" i="3"/>
  <c r="V153" i="3" s="1"/>
  <c r="U154" i="3"/>
  <c r="U155" i="3"/>
  <c r="V155" i="3" s="1"/>
  <c r="U156" i="3"/>
  <c r="V156" i="3" s="1"/>
  <c r="U157" i="3"/>
  <c r="V157" i="3" s="1"/>
  <c r="U158" i="3"/>
  <c r="U159" i="3"/>
  <c r="V159" i="3" s="1"/>
  <c r="U160" i="3"/>
  <c r="V160" i="3" s="1"/>
  <c r="U161" i="3"/>
  <c r="V161" i="3" s="1"/>
  <c r="U162" i="3"/>
  <c r="U163" i="3"/>
  <c r="V163" i="3" s="1"/>
  <c r="U164" i="3"/>
  <c r="V164" i="3" s="1"/>
  <c r="U165" i="3"/>
  <c r="V165" i="3" s="1"/>
  <c r="X165" i="3"/>
  <c r="U166" i="3"/>
  <c r="U167" i="3"/>
  <c r="V167" i="3" s="1"/>
  <c r="U168" i="3"/>
  <c r="V168" i="3" s="1"/>
  <c r="W168" i="3"/>
  <c r="U169" i="3"/>
  <c r="V169" i="3" s="1"/>
  <c r="U170" i="3"/>
  <c r="U171" i="3"/>
  <c r="V171" i="3" s="1"/>
  <c r="U172" i="3"/>
  <c r="V172" i="3" s="1"/>
  <c r="U173" i="3"/>
  <c r="V173" i="3" s="1"/>
  <c r="U174" i="3"/>
  <c r="U175" i="3"/>
  <c r="V175" i="3" s="1"/>
  <c r="U176" i="3"/>
  <c r="V176" i="3" s="1"/>
  <c r="U177" i="3"/>
  <c r="V177" i="3" s="1"/>
  <c r="U178" i="3"/>
  <c r="U179" i="3"/>
  <c r="V179" i="3" s="1"/>
  <c r="U180" i="3"/>
  <c r="V180" i="3" s="1"/>
  <c r="U181" i="3"/>
  <c r="V181" i="3" s="1"/>
  <c r="U182" i="3"/>
  <c r="U183" i="3"/>
  <c r="V183" i="3" s="1"/>
  <c r="U184" i="3"/>
  <c r="V184" i="3" s="1"/>
  <c r="U185" i="3"/>
  <c r="V185" i="3" s="1"/>
  <c r="U186" i="3"/>
  <c r="U187" i="3"/>
  <c r="V187" i="3" s="1"/>
  <c r="U188" i="3"/>
  <c r="V188" i="3" s="1"/>
  <c r="U189" i="3"/>
  <c r="U190" i="3"/>
  <c r="V190" i="3" s="1"/>
  <c r="U191" i="3"/>
  <c r="V191" i="3" s="1"/>
  <c r="U192" i="3"/>
  <c r="V192" i="3" s="1"/>
  <c r="U193" i="3"/>
  <c r="U194" i="3"/>
  <c r="V194" i="3" s="1"/>
  <c r="U195" i="3"/>
  <c r="V195" i="3" s="1"/>
  <c r="U196" i="3"/>
  <c r="V196" i="3" s="1"/>
  <c r="U197" i="3"/>
  <c r="U198" i="3"/>
  <c r="U199" i="3"/>
  <c r="V199" i="3" s="1"/>
  <c r="U200" i="3"/>
  <c r="V200" i="3" s="1"/>
  <c r="U201" i="3"/>
  <c r="U202" i="3"/>
  <c r="V202" i="3" s="1"/>
  <c r="U203" i="3"/>
  <c r="V203" i="3" s="1"/>
  <c r="U204" i="3"/>
  <c r="V204" i="3" s="1"/>
  <c r="U205" i="3"/>
  <c r="U206" i="3"/>
  <c r="V206" i="3" s="1"/>
  <c r="U207" i="3"/>
  <c r="U208" i="3"/>
  <c r="V208" i="3" s="1"/>
  <c r="U209" i="3"/>
  <c r="U210" i="3"/>
  <c r="U211" i="3"/>
  <c r="V211" i="3" s="1"/>
  <c r="U212" i="3"/>
  <c r="V212" i="3" s="1"/>
  <c r="U213" i="3"/>
  <c r="U214" i="3"/>
  <c r="V214" i="3" s="1"/>
  <c r="U215" i="3"/>
  <c r="U216" i="3"/>
  <c r="V216" i="3" s="1"/>
  <c r="U217" i="3"/>
  <c r="U218" i="3"/>
  <c r="U219" i="3"/>
  <c r="V219" i="3" s="1"/>
  <c r="U220" i="3"/>
  <c r="V220" i="3" s="1"/>
  <c r="U221" i="3"/>
  <c r="U222" i="3"/>
  <c r="V222" i="3" s="1"/>
  <c r="U223" i="3"/>
  <c r="V223" i="3" s="1"/>
  <c r="U224" i="3"/>
  <c r="V224" i="3" s="1"/>
  <c r="U225" i="3"/>
  <c r="U226" i="3"/>
  <c r="V226" i="3" s="1"/>
  <c r="U227" i="3"/>
  <c r="V227" i="3" s="1"/>
  <c r="U228" i="3"/>
  <c r="V228" i="3" s="1"/>
  <c r="U229" i="3"/>
  <c r="U230" i="3"/>
  <c r="U231" i="3"/>
  <c r="V231" i="3" s="1"/>
  <c r="U232" i="3"/>
  <c r="V232" i="3" s="1"/>
  <c r="U233" i="3"/>
  <c r="U234" i="3"/>
  <c r="V234" i="3" s="1"/>
  <c r="U235" i="3"/>
  <c r="V235" i="3" s="1"/>
  <c r="U236" i="3"/>
  <c r="V236" i="3" s="1"/>
  <c r="U237" i="3"/>
  <c r="U238" i="3"/>
  <c r="V238" i="3" s="1"/>
  <c r="U239" i="3"/>
  <c r="U240" i="3"/>
  <c r="V240" i="3" s="1"/>
  <c r="U241" i="3"/>
  <c r="U242" i="3"/>
  <c r="U243" i="3"/>
  <c r="V243" i="3" s="1"/>
  <c r="U244" i="3"/>
  <c r="V244" i="3" s="1"/>
  <c r="U245" i="3"/>
  <c r="U246" i="3"/>
  <c r="V246" i="3" s="1"/>
  <c r="X246" i="3"/>
  <c r="U247" i="3"/>
  <c r="U248" i="3"/>
  <c r="V248" i="3" s="1"/>
  <c r="P3" i="3"/>
  <c r="P4" i="3"/>
  <c r="S4" i="3" s="1"/>
  <c r="P5" i="3"/>
  <c r="S5" i="3" s="1"/>
  <c r="P6" i="3"/>
  <c r="S6" i="3" s="1"/>
  <c r="P7" i="3"/>
  <c r="S7" i="3" s="1"/>
  <c r="P8" i="3"/>
  <c r="S8" i="3" s="1"/>
  <c r="P9" i="3"/>
  <c r="S9" i="3" s="1"/>
  <c r="P10" i="3"/>
  <c r="S10" i="3" s="1"/>
  <c r="P11" i="3"/>
  <c r="S11" i="3" s="1"/>
  <c r="P12" i="3"/>
  <c r="S12" i="3" s="1"/>
  <c r="P13" i="3"/>
  <c r="S13" i="3" s="1"/>
  <c r="P14" i="3"/>
  <c r="S14" i="3" s="1"/>
  <c r="P15" i="3"/>
  <c r="S15" i="3" s="1"/>
  <c r="P16" i="3"/>
  <c r="S16" i="3" s="1"/>
  <c r="P17" i="3"/>
  <c r="S17" i="3" s="1"/>
  <c r="P18" i="3"/>
  <c r="S18" i="3" s="1"/>
  <c r="P19" i="3"/>
  <c r="S19" i="3" s="1"/>
  <c r="P20" i="3"/>
  <c r="S20" i="3" s="1"/>
  <c r="P21" i="3"/>
  <c r="S21" i="3" s="1"/>
  <c r="P22" i="3"/>
  <c r="S22" i="3" s="1"/>
  <c r="P23" i="3"/>
  <c r="S23" i="3" s="1"/>
  <c r="P24" i="3"/>
  <c r="S24" i="3" s="1"/>
  <c r="P25" i="3"/>
  <c r="S25" i="3" s="1"/>
  <c r="P26" i="3"/>
  <c r="S26" i="3" s="1"/>
  <c r="P27" i="3"/>
  <c r="S27" i="3" s="1"/>
  <c r="P28" i="3"/>
  <c r="S28" i="3" s="1"/>
  <c r="P29" i="3"/>
  <c r="S29" i="3" s="1"/>
  <c r="P30" i="3"/>
  <c r="S30" i="3" s="1"/>
  <c r="P31" i="3"/>
  <c r="S31" i="3" s="1"/>
  <c r="P32" i="3"/>
  <c r="S32" i="3" s="1"/>
  <c r="P33" i="3"/>
  <c r="S33" i="3" s="1"/>
  <c r="P34" i="3"/>
  <c r="S34" i="3" s="1"/>
  <c r="P35" i="3"/>
  <c r="S35" i="3" s="1"/>
  <c r="P36" i="3"/>
  <c r="S36" i="3" s="1"/>
  <c r="P37" i="3"/>
  <c r="S37" i="3" s="1"/>
  <c r="P38" i="3"/>
  <c r="S38" i="3" s="1"/>
  <c r="P39" i="3"/>
  <c r="S39" i="3" s="1"/>
  <c r="P40" i="3"/>
  <c r="S40" i="3" s="1"/>
  <c r="P41" i="3"/>
  <c r="S41" i="3" s="1"/>
  <c r="P42" i="3"/>
  <c r="S42" i="3" s="1"/>
  <c r="P43" i="3"/>
  <c r="S43" i="3" s="1"/>
  <c r="P44" i="3"/>
  <c r="S44" i="3" s="1"/>
  <c r="P45" i="3"/>
  <c r="S45" i="3" s="1"/>
  <c r="P46" i="3"/>
  <c r="S46" i="3" s="1"/>
  <c r="P47" i="3"/>
  <c r="S47" i="3" s="1"/>
  <c r="P48" i="3"/>
  <c r="S48" i="3" s="1"/>
  <c r="P49" i="3"/>
  <c r="S49" i="3" s="1"/>
  <c r="P50" i="3"/>
  <c r="S50" i="3" s="1"/>
  <c r="P51" i="3"/>
  <c r="S51" i="3" s="1"/>
  <c r="P52" i="3"/>
  <c r="S52" i="3" s="1"/>
  <c r="P53" i="3"/>
  <c r="S53" i="3" s="1"/>
  <c r="P54" i="3"/>
  <c r="S54" i="3" s="1"/>
  <c r="P55" i="3"/>
  <c r="S55" i="3" s="1"/>
  <c r="P56" i="3"/>
  <c r="S56" i="3" s="1"/>
  <c r="P57" i="3"/>
  <c r="S57" i="3" s="1"/>
  <c r="P58" i="3"/>
  <c r="S58" i="3" s="1"/>
  <c r="P59" i="3"/>
  <c r="S59" i="3" s="1"/>
  <c r="P60" i="3"/>
  <c r="S60" i="3" s="1"/>
  <c r="P61" i="3"/>
  <c r="S61" i="3" s="1"/>
  <c r="P62" i="3"/>
  <c r="S62" i="3" s="1"/>
  <c r="P63" i="3"/>
  <c r="S63" i="3" s="1"/>
  <c r="P64" i="3"/>
  <c r="S64" i="3" s="1"/>
  <c r="P65" i="3"/>
  <c r="S65" i="3" s="1"/>
  <c r="P66" i="3"/>
  <c r="S66" i="3" s="1"/>
  <c r="P67" i="3"/>
  <c r="S67" i="3" s="1"/>
  <c r="P68" i="3"/>
  <c r="S68" i="3" s="1"/>
  <c r="P69" i="3"/>
  <c r="S69" i="3" s="1"/>
  <c r="P70" i="3"/>
  <c r="S70" i="3" s="1"/>
  <c r="P71" i="3"/>
  <c r="S71" i="3" s="1"/>
  <c r="P72" i="3"/>
  <c r="S72" i="3" s="1"/>
  <c r="P73" i="3"/>
  <c r="S73" i="3" s="1"/>
  <c r="P74" i="3"/>
  <c r="S74" i="3" s="1"/>
  <c r="P75" i="3"/>
  <c r="S75" i="3" s="1"/>
  <c r="P76" i="3"/>
  <c r="S76" i="3" s="1"/>
  <c r="P77" i="3"/>
  <c r="S77" i="3" s="1"/>
  <c r="P78" i="3"/>
  <c r="S78" i="3" s="1"/>
  <c r="P79" i="3"/>
  <c r="S79" i="3" s="1"/>
  <c r="P80" i="3"/>
  <c r="S80" i="3" s="1"/>
  <c r="P81" i="3"/>
  <c r="S81" i="3" s="1"/>
  <c r="P82" i="3"/>
  <c r="S82" i="3" s="1"/>
  <c r="P83" i="3"/>
  <c r="P84" i="3"/>
  <c r="P85" i="3"/>
  <c r="R85" i="3" s="1"/>
  <c r="P86" i="3"/>
  <c r="R86" i="3" s="1"/>
  <c r="P87" i="3"/>
  <c r="P88" i="3"/>
  <c r="R88" i="3" s="1"/>
  <c r="P89" i="3"/>
  <c r="R89" i="3" s="1"/>
  <c r="P90" i="3"/>
  <c r="R90" i="3" s="1"/>
  <c r="P91" i="3"/>
  <c r="P92" i="3"/>
  <c r="R92" i="3" s="1"/>
  <c r="P93" i="3"/>
  <c r="R93" i="3" s="1"/>
  <c r="P94" i="3"/>
  <c r="R94" i="3" s="1"/>
  <c r="P95" i="3"/>
  <c r="P96" i="3"/>
  <c r="R96" i="3" s="1"/>
  <c r="P97" i="3"/>
  <c r="R97" i="3" s="1"/>
  <c r="P98" i="3"/>
  <c r="R98" i="3" s="1"/>
  <c r="P99" i="3"/>
  <c r="P100" i="3"/>
  <c r="R100" i="3" s="1"/>
  <c r="P101" i="3"/>
  <c r="R101" i="3" s="1"/>
  <c r="P102" i="3"/>
  <c r="R102" i="3" s="1"/>
  <c r="P103" i="3"/>
  <c r="R103" i="3" s="1"/>
  <c r="P104" i="3"/>
  <c r="R104" i="3" s="1"/>
  <c r="P105" i="3"/>
  <c r="R105" i="3" s="1"/>
  <c r="P106" i="3"/>
  <c r="R106" i="3" s="1"/>
  <c r="P107" i="3"/>
  <c r="R107" i="3" s="1"/>
  <c r="P108" i="3"/>
  <c r="P109" i="3"/>
  <c r="R109" i="3" s="1"/>
  <c r="P110" i="3"/>
  <c r="R110" i="3" s="1"/>
  <c r="P111" i="3"/>
  <c r="R111" i="3" s="1"/>
  <c r="P112" i="3"/>
  <c r="R112" i="3" s="1"/>
  <c r="P113" i="3"/>
  <c r="R113" i="3" s="1"/>
  <c r="P114" i="3"/>
  <c r="R114" i="3" s="1"/>
  <c r="P115" i="3"/>
  <c r="P116" i="3"/>
  <c r="R116" i="3" s="1"/>
  <c r="P117" i="3"/>
  <c r="R117" i="3" s="1"/>
  <c r="P118" i="3"/>
  <c r="R118" i="3" s="1"/>
  <c r="P119" i="3"/>
  <c r="P120" i="3"/>
  <c r="R120" i="3" s="1"/>
  <c r="P121" i="3"/>
  <c r="R121" i="3" s="1"/>
  <c r="P122" i="3"/>
  <c r="R122" i="3" s="1"/>
  <c r="P123" i="3"/>
  <c r="P124" i="3"/>
  <c r="R124" i="3" s="1"/>
  <c r="P125" i="3"/>
  <c r="R125" i="3" s="1"/>
  <c r="P126" i="3"/>
  <c r="R126" i="3" s="1"/>
  <c r="P127" i="3"/>
  <c r="R127" i="3" s="1"/>
  <c r="P128" i="3"/>
  <c r="P129" i="3"/>
  <c r="R129" i="3" s="1"/>
  <c r="P130" i="3"/>
  <c r="R130" i="3" s="1"/>
  <c r="P131" i="3"/>
  <c r="P132" i="3"/>
  <c r="R132" i="3" s="1"/>
  <c r="P133" i="3"/>
  <c r="Q133" i="3" s="1"/>
  <c r="P134" i="3"/>
  <c r="R134" i="3" s="1"/>
  <c r="P135" i="3"/>
  <c r="R135" i="3" s="1"/>
  <c r="P136" i="3"/>
  <c r="R136" i="3" s="1"/>
  <c r="P137" i="3"/>
  <c r="R137" i="3" s="1"/>
  <c r="P138" i="3"/>
  <c r="R138" i="3" s="1"/>
  <c r="P139" i="3"/>
  <c r="P140" i="3"/>
  <c r="R140" i="3" s="1"/>
  <c r="P141" i="3"/>
  <c r="Q141" i="3" s="1"/>
  <c r="P142" i="3"/>
  <c r="P143" i="3"/>
  <c r="R143" i="3" s="1"/>
  <c r="P144" i="3"/>
  <c r="Q144" i="3" s="1"/>
  <c r="P145" i="3"/>
  <c r="Q145" i="3" s="1"/>
  <c r="P146" i="3"/>
  <c r="Q146" i="3" s="1"/>
  <c r="P147" i="3"/>
  <c r="Q147" i="3" s="1"/>
  <c r="P148" i="3"/>
  <c r="Q148" i="3" s="1"/>
  <c r="P149" i="3"/>
  <c r="Q149" i="3" s="1"/>
  <c r="P150" i="3"/>
  <c r="Q150" i="3" s="1"/>
  <c r="P151" i="3"/>
  <c r="Q151" i="3" s="1"/>
  <c r="P152" i="3"/>
  <c r="Q152" i="3" s="1"/>
  <c r="P153" i="3"/>
  <c r="Q153" i="3" s="1"/>
  <c r="P154" i="3"/>
  <c r="Q154" i="3" s="1"/>
  <c r="P155" i="3"/>
  <c r="Q155" i="3" s="1"/>
  <c r="P156" i="3"/>
  <c r="Q156" i="3" s="1"/>
  <c r="P157" i="3"/>
  <c r="Q157" i="3" s="1"/>
  <c r="P158" i="3"/>
  <c r="Q158" i="3" s="1"/>
  <c r="P159" i="3"/>
  <c r="Q159" i="3" s="1"/>
  <c r="P160" i="3"/>
  <c r="Q160" i="3" s="1"/>
  <c r="P161" i="3"/>
  <c r="Q161" i="3" s="1"/>
  <c r="P162" i="3"/>
  <c r="Q162" i="3" s="1"/>
  <c r="P163" i="3"/>
  <c r="Q163" i="3" s="1"/>
  <c r="P164" i="3"/>
  <c r="Q164" i="3" s="1"/>
  <c r="P165" i="3"/>
  <c r="Q165" i="3" s="1"/>
  <c r="P166" i="3"/>
  <c r="Q166" i="3" s="1"/>
  <c r="P167" i="3"/>
  <c r="Q167" i="3" s="1"/>
  <c r="P168" i="3"/>
  <c r="Q168" i="3" s="1"/>
  <c r="P169" i="3"/>
  <c r="Q169" i="3" s="1"/>
  <c r="P170" i="3"/>
  <c r="Q170" i="3" s="1"/>
  <c r="P171" i="3"/>
  <c r="Q171" i="3" s="1"/>
  <c r="P172" i="3"/>
  <c r="Q172" i="3" s="1"/>
  <c r="P173" i="3"/>
  <c r="Q173" i="3" s="1"/>
  <c r="P174" i="3"/>
  <c r="Q174" i="3" s="1"/>
  <c r="P175" i="3"/>
  <c r="Q175" i="3" s="1"/>
  <c r="P176" i="3"/>
  <c r="Q176" i="3" s="1"/>
  <c r="P177" i="3"/>
  <c r="Q177" i="3" s="1"/>
  <c r="P178" i="3"/>
  <c r="Q178" i="3" s="1"/>
  <c r="P179" i="3"/>
  <c r="Q179" i="3" s="1"/>
  <c r="P180" i="3"/>
  <c r="Q180" i="3" s="1"/>
  <c r="P181" i="3"/>
  <c r="Q181" i="3" s="1"/>
  <c r="P182" i="3"/>
  <c r="Q182" i="3" s="1"/>
  <c r="P183" i="3"/>
  <c r="Q183" i="3" s="1"/>
  <c r="P184" i="3"/>
  <c r="Q184" i="3" s="1"/>
  <c r="P185" i="3"/>
  <c r="Q185" i="3" s="1"/>
  <c r="P186" i="3"/>
  <c r="Q186" i="3" s="1"/>
  <c r="P187" i="3"/>
  <c r="Q187" i="3" s="1"/>
  <c r="P188" i="3"/>
  <c r="Q188" i="3" s="1"/>
  <c r="P189" i="3"/>
  <c r="Q189" i="3" s="1"/>
  <c r="P190" i="3"/>
  <c r="Q190" i="3" s="1"/>
  <c r="P191" i="3"/>
  <c r="Q191" i="3" s="1"/>
  <c r="P192" i="3"/>
  <c r="Q192" i="3" s="1"/>
  <c r="P193" i="3"/>
  <c r="Q193" i="3" s="1"/>
  <c r="P194" i="3"/>
  <c r="Q194" i="3" s="1"/>
  <c r="P195" i="3"/>
  <c r="Q195" i="3" s="1"/>
  <c r="P196" i="3"/>
  <c r="Q196" i="3" s="1"/>
  <c r="P197" i="3"/>
  <c r="Q197" i="3" s="1"/>
  <c r="P198" i="3"/>
  <c r="Q198" i="3" s="1"/>
  <c r="P199" i="3"/>
  <c r="Q199" i="3" s="1"/>
  <c r="P200" i="3"/>
  <c r="Q200" i="3" s="1"/>
  <c r="P201" i="3"/>
  <c r="Q201" i="3" s="1"/>
  <c r="P202" i="3"/>
  <c r="Q202" i="3" s="1"/>
  <c r="P203" i="3"/>
  <c r="Q203" i="3" s="1"/>
  <c r="P204" i="3"/>
  <c r="Q204" i="3" s="1"/>
  <c r="P205" i="3"/>
  <c r="Q205" i="3" s="1"/>
  <c r="P206" i="3"/>
  <c r="Q206" i="3" s="1"/>
  <c r="P207" i="3"/>
  <c r="Q207" i="3" s="1"/>
  <c r="P208" i="3"/>
  <c r="Q208" i="3" s="1"/>
  <c r="P209" i="3"/>
  <c r="Q209" i="3" s="1"/>
  <c r="P210" i="3"/>
  <c r="Q210" i="3" s="1"/>
  <c r="P211" i="3"/>
  <c r="Q211" i="3" s="1"/>
  <c r="P212" i="3"/>
  <c r="Q212" i="3" s="1"/>
  <c r="P213" i="3"/>
  <c r="Q213" i="3" s="1"/>
  <c r="P214" i="3"/>
  <c r="Q214" i="3" s="1"/>
  <c r="P215" i="3"/>
  <c r="Q215" i="3" s="1"/>
  <c r="P216" i="3"/>
  <c r="Q216" i="3" s="1"/>
  <c r="P217" i="3"/>
  <c r="Q217" i="3" s="1"/>
  <c r="P218" i="3"/>
  <c r="Q218" i="3" s="1"/>
  <c r="P219" i="3"/>
  <c r="Q219" i="3" s="1"/>
  <c r="P220" i="3"/>
  <c r="Q220" i="3" s="1"/>
  <c r="P221" i="3"/>
  <c r="Q221" i="3" s="1"/>
  <c r="P222" i="3"/>
  <c r="Q222" i="3" s="1"/>
  <c r="P223" i="3"/>
  <c r="Q223" i="3" s="1"/>
  <c r="P224" i="3"/>
  <c r="Q224" i="3" s="1"/>
  <c r="P225" i="3"/>
  <c r="Q225" i="3" s="1"/>
  <c r="P226" i="3"/>
  <c r="Q226" i="3" s="1"/>
  <c r="P227" i="3"/>
  <c r="Q227" i="3" s="1"/>
  <c r="P228" i="3"/>
  <c r="Q228" i="3" s="1"/>
  <c r="P229" i="3"/>
  <c r="Q229" i="3" s="1"/>
  <c r="P230" i="3"/>
  <c r="Q230" i="3" s="1"/>
  <c r="P231" i="3"/>
  <c r="Q231" i="3" s="1"/>
  <c r="P232" i="3"/>
  <c r="Q232" i="3" s="1"/>
  <c r="P233" i="3"/>
  <c r="Q233" i="3" s="1"/>
  <c r="P234" i="3"/>
  <c r="Q234" i="3" s="1"/>
  <c r="P235" i="3"/>
  <c r="Q235" i="3" s="1"/>
  <c r="P236" i="3"/>
  <c r="Q236" i="3" s="1"/>
  <c r="P237" i="3"/>
  <c r="Q237" i="3" s="1"/>
  <c r="P238" i="3"/>
  <c r="Q238" i="3" s="1"/>
  <c r="P239" i="3"/>
  <c r="Q239" i="3" s="1"/>
  <c r="P240" i="3"/>
  <c r="Q240" i="3" s="1"/>
  <c r="P241" i="3"/>
  <c r="Q241" i="3" s="1"/>
  <c r="P242" i="3"/>
  <c r="Q242" i="3" s="1"/>
  <c r="P243" i="3"/>
  <c r="Q243" i="3" s="1"/>
  <c r="P244" i="3"/>
  <c r="Q244" i="3" s="1"/>
  <c r="P245" i="3"/>
  <c r="Q245" i="3" s="1"/>
  <c r="P246" i="3"/>
  <c r="Q246" i="3" s="1"/>
  <c r="P247" i="3"/>
  <c r="Q247" i="3" s="1"/>
  <c r="P248" i="3"/>
  <c r="Q248" i="3" s="1"/>
  <c r="K3" i="3"/>
  <c r="K4" i="3"/>
  <c r="K5" i="3"/>
  <c r="L5" i="3" s="1"/>
  <c r="K6" i="3"/>
  <c r="N6" i="3" s="1"/>
  <c r="K7" i="3"/>
  <c r="K8" i="3"/>
  <c r="K9" i="3"/>
  <c r="K10" i="3"/>
  <c r="L10" i="3" s="1"/>
  <c r="K11" i="3"/>
  <c r="K12" i="3"/>
  <c r="L12" i="3" s="1"/>
  <c r="K13" i="3"/>
  <c r="M13" i="3" s="1"/>
  <c r="K14" i="3"/>
  <c r="L14" i="3" s="1"/>
  <c r="K15" i="3"/>
  <c r="K16" i="3"/>
  <c r="L16" i="3" s="1"/>
  <c r="K17" i="3"/>
  <c r="N17" i="3" s="1"/>
  <c r="K18" i="3"/>
  <c r="M18" i="3" s="1"/>
  <c r="K19" i="3"/>
  <c r="N19" i="3" s="1"/>
  <c r="K20" i="3"/>
  <c r="K21" i="3"/>
  <c r="K22" i="3"/>
  <c r="M22" i="3" s="1"/>
  <c r="K23" i="3"/>
  <c r="K24" i="3"/>
  <c r="M24" i="3" s="1"/>
  <c r="K25" i="3"/>
  <c r="K26" i="3"/>
  <c r="M26" i="3" s="1"/>
  <c r="K27" i="3"/>
  <c r="L27" i="3" s="1"/>
  <c r="K28" i="3"/>
  <c r="K29" i="3"/>
  <c r="K30" i="3"/>
  <c r="K31" i="3"/>
  <c r="K32" i="3"/>
  <c r="K33" i="3"/>
  <c r="M33" i="3" s="1"/>
  <c r="K34" i="3"/>
  <c r="K35" i="3"/>
  <c r="N35" i="3" s="1"/>
  <c r="K36" i="3"/>
  <c r="N36" i="3" s="1"/>
  <c r="K37" i="3"/>
  <c r="K38" i="3"/>
  <c r="L38" i="3" s="1"/>
  <c r="K39" i="3"/>
  <c r="K40" i="3"/>
  <c r="K41" i="3"/>
  <c r="M41" i="3" s="1"/>
  <c r="K42" i="3"/>
  <c r="K43" i="3"/>
  <c r="N43" i="3" s="1"/>
  <c r="K44" i="3"/>
  <c r="N44" i="3" s="1"/>
  <c r="K45" i="3"/>
  <c r="K46" i="3"/>
  <c r="K47" i="3"/>
  <c r="L47" i="3" s="1"/>
  <c r="K48" i="3"/>
  <c r="K49" i="3"/>
  <c r="M49" i="3" s="1"/>
  <c r="K50" i="3"/>
  <c r="K51" i="3"/>
  <c r="K52" i="3"/>
  <c r="N52" i="3" s="1"/>
  <c r="K53" i="3"/>
  <c r="K54" i="3"/>
  <c r="L54" i="3" s="1"/>
  <c r="K55" i="3"/>
  <c r="L55" i="3" s="1"/>
  <c r="K56" i="3"/>
  <c r="K57" i="3"/>
  <c r="M57" i="3" s="1"/>
  <c r="K58" i="3"/>
  <c r="M58" i="3" s="1"/>
  <c r="K59" i="3"/>
  <c r="N59" i="3" s="1"/>
  <c r="K60" i="3"/>
  <c r="K61" i="3"/>
  <c r="K62" i="3"/>
  <c r="N62" i="3" s="1"/>
  <c r="K63" i="3"/>
  <c r="K64" i="3"/>
  <c r="M64" i="3" s="1"/>
  <c r="K65" i="3"/>
  <c r="K66" i="3"/>
  <c r="M66" i="3" s="1"/>
  <c r="K67" i="3"/>
  <c r="N67" i="3" s="1"/>
  <c r="K68" i="3"/>
  <c r="K69" i="3"/>
  <c r="L69" i="3" s="1"/>
  <c r="K70" i="3"/>
  <c r="N70" i="3" s="1"/>
  <c r="K71" i="3"/>
  <c r="K72" i="3"/>
  <c r="M72" i="3" s="1"/>
  <c r="K73" i="3"/>
  <c r="K74" i="3"/>
  <c r="K75" i="3"/>
  <c r="N75" i="3" s="1"/>
  <c r="K76" i="3"/>
  <c r="K77" i="3"/>
  <c r="K78" i="3"/>
  <c r="K79" i="3"/>
  <c r="K80" i="3"/>
  <c r="M80" i="3" s="1"/>
  <c r="K81" i="3"/>
  <c r="K82" i="3"/>
  <c r="M82" i="3" s="1"/>
  <c r="K83" i="3"/>
  <c r="L83" i="3" s="1"/>
  <c r="M83" i="3"/>
  <c r="K84" i="3"/>
  <c r="L84" i="3" s="1"/>
  <c r="K85" i="3"/>
  <c r="K86" i="3"/>
  <c r="M86" i="3" s="1"/>
  <c r="K87" i="3"/>
  <c r="K88" i="3"/>
  <c r="L88" i="3" s="1"/>
  <c r="K89" i="3"/>
  <c r="K90" i="3"/>
  <c r="K91" i="3"/>
  <c r="K92" i="3"/>
  <c r="L92" i="3" s="1"/>
  <c r="K93" i="3"/>
  <c r="K94" i="3"/>
  <c r="M94" i="3" s="1"/>
  <c r="K95" i="3"/>
  <c r="L95" i="3" s="1"/>
  <c r="K96" i="3"/>
  <c r="K97" i="3"/>
  <c r="K98" i="3"/>
  <c r="M98" i="3" s="1"/>
  <c r="K99" i="3"/>
  <c r="L99" i="3" s="1"/>
  <c r="K100" i="3"/>
  <c r="K101" i="3"/>
  <c r="M101" i="3" s="1"/>
  <c r="K102" i="3"/>
  <c r="L102" i="3" s="1"/>
  <c r="K103" i="3"/>
  <c r="K104" i="3"/>
  <c r="N104" i="3" s="1"/>
  <c r="K105" i="3"/>
  <c r="M105" i="3" s="1"/>
  <c r="K106" i="3"/>
  <c r="L106" i="3" s="1"/>
  <c r="K107" i="3"/>
  <c r="K108" i="3"/>
  <c r="N108" i="3" s="1"/>
  <c r="K109" i="3"/>
  <c r="M109" i="3" s="1"/>
  <c r="K110" i="3"/>
  <c r="K111" i="3"/>
  <c r="L111" i="3" s="1"/>
  <c r="K112" i="3"/>
  <c r="N112" i="3" s="1"/>
  <c r="K113" i="3"/>
  <c r="M113" i="3" s="1"/>
  <c r="K114" i="3"/>
  <c r="K115" i="3"/>
  <c r="L115" i="3" s="1"/>
  <c r="K116" i="3"/>
  <c r="N116" i="3" s="1"/>
  <c r="K117" i="3"/>
  <c r="M117" i="3" s="1"/>
  <c r="K118" i="3"/>
  <c r="L118" i="3" s="1"/>
  <c r="K119" i="3"/>
  <c r="K120" i="3"/>
  <c r="N120" i="3" s="1"/>
  <c r="K121" i="3"/>
  <c r="M121" i="3" s="1"/>
  <c r="K122" i="3"/>
  <c r="L122" i="3" s="1"/>
  <c r="K123" i="3"/>
  <c r="L123" i="3" s="1"/>
  <c r="K124" i="3"/>
  <c r="M124" i="3" s="1"/>
  <c r="K125" i="3"/>
  <c r="K126" i="3"/>
  <c r="M126" i="3" s="1"/>
  <c r="K127" i="3"/>
  <c r="M127" i="3" s="1"/>
  <c r="K128" i="3"/>
  <c r="M128" i="3" s="1"/>
  <c r="K129" i="3"/>
  <c r="M129" i="3" s="1"/>
  <c r="K130" i="3"/>
  <c r="M130" i="3" s="1"/>
  <c r="K131" i="3"/>
  <c r="M131" i="3" s="1"/>
  <c r="K132" i="3"/>
  <c r="K133" i="3"/>
  <c r="K134" i="3"/>
  <c r="M134" i="3" s="1"/>
  <c r="K135" i="3"/>
  <c r="M135" i="3" s="1"/>
  <c r="K136" i="3"/>
  <c r="M136" i="3" s="1"/>
  <c r="K137" i="3"/>
  <c r="M137" i="3" s="1"/>
  <c r="K138" i="3"/>
  <c r="M138" i="3" s="1"/>
  <c r="K139" i="3"/>
  <c r="M139" i="3" s="1"/>
  <c r="K140" i="3"/>
  <c r="M140" i="3" s="1"/>
  <c r="K141" i="3"/>
  <c r="K142" i="3"/>
  <c r="M142" i="3" s="1"/>
  <c r="K143" i="3"/>
  <c r="M143" i="3" s="1"/>
  <c r="K144" i="3"/>
  <c r="M144" i="3" s="1"/>
  <c r="K145" i="3"/>
  <c r="K146" i="3"/>
  <c r="M146" i="3" s="1"/>
  <c r="K147" i="3"/>
  <c r="M147" i="3" s="1"/>
  <c r="K148" i="3"/>
  <c r="M148" i="3" s="1"/>
  <c r="K149" i="3"/>
  <c r="K150" i="3"/>
  <c r="M150" i="3" s="1"/>
  <c r="K151" i="3"/>
  <c r="M151" i="3" s="1"/>
  <c r="K152" i="3"/>
  <c r="K153" i="3"/>
  <c r="M153" i="3" s="1"/>
  <c r="K154" i="3"/>
  <c r="M154" i="3" s="1"/>
  <c r="K155" i="3"/>
  <c r="M155" i="3" s="1"/>
  <c r="K156" i="3"/>
  <c r="M156" i="3" s="1"/>
  <c r="K157" i="3"/>
  <c r="M157" i="3" s="1"/>
  <c r="K158" i="3"/>
  <c r="M158" i="3" s="1"/>
  <c r="K159" i="3"/>
  <c r="M159" i="3" s="1"/>
  <c r="K160" i="3"/>
  <c r="M160" i="3" s="1"/>
  <c r="K161" i="3"/>
  <c r="M161" i="3" s="1"/>
  <c r="K162" i="3"/>
  <c r="M162" i="3" s="1"/>
  <c r="K163" i="3"/>
  <c r="M163" i="3" s="1"/>
  <c r="K164" i="3"/>
  <c r="M164" i="3" s="1"/>
  <c r="K165" i="3"/>
  <c r="M165" i="3" s="1"/>
  <c r="K166" i="3"/>
  <c r="M166" i="3" s="1"/>
  <c r="K167" i="3"/>
  <c r="K168" i="3"/>
  <c r="M168" i="3" s="1"/>
  <c r="K169" i="3"/>
  <c r="M169" i="3" s="1"/>
  <c r="K170" i="3"/>
  <c r="K171" i="3"/>
  <c r="K172" i="3"/>
  <c r="M172" i="3" s="1"/>
  <c r="K173" i="3"/>
  <c r="M173" i="3" s="1"/>
  <c r="K174" i="3"/>
  <c r="K175" i="3"/>
  <c r="M175" i="3" s="1"/>
  <c r="K176" i="3"/>
  <c r="M176" i="3" s="1"/>
  <c r="K177" i="3"/>
  <c r="M177" i="3" s="1"/>
  <c r="K178" i="3"/>
  <c r="M178" i="3" s="1"/>
  <c r="K179" i="3"/>
  <c r="M179" i="3" s="1"/>
  <c r="K180" i="3"/>
  <c r="M180" i="3" s="1"/>
  <c r="K181" i="3"/>
  <c r="M181" i="3" s="1"/>
  <c r="K182" i="3"/>
  <c r="M182" i="3" s="1"/>
  <c r="K183" i="3"/>
  <c r="K184" i="3"/>
  <c r="M184" i="3" s="1"/>
  <c r="K185" i="3"/>
  <c r="M185" i="3" s="1"/>
  <c r="K186" i="3"/>
  <c r="K187" i="3"/>
  <c r="M187" i="3" s="1"/>
  <c r="K188" i="3"/>
  <c r="M188" i="3" s="1"/>
  <c r="K189" i="3"/>
  <c r="M189" i="3" s="1"/>
  <c r="K190" i="3"/>
  <c r="M190" i="3" s="1"/>
  <c r="K191" i="3"/>
  <c r="M191" i="3" s="1"/>
  <c r="K192" i="3"/>
  <c r="M192" i="3" s="1"/>
  <c r="K193" i="3"/>
  <c r="M193" i="3" s="1"/>
  <c r="K194" i="3"/>
  <c r="K195" i="3"/>
  <c r="M195" i="3" s="1"/>
  <c r="K196" i="3"/>
  <c r="M196" i="3" s="1"/>
  <c r="K197" i="3"/>
  <c r="M197" i="3" s="1"/>
  <c r="K198" i="3"/>
  <c r="M198" i="3" s="1"/>
  <c r="K199" i="3"/>
  <c r="K200" i="3"/>
  <c r="M200" i="3" s="1"/>
  <c r="K201" i="3"/>
  <c r="M201" i="3" s="1"/>
  <c r="K202" i="3"/>
  <c r="K203" i="3"/>
  <c r="M203" i="3" s="1"/>
  <c r="K204" i="3"/>
  <c r="M204" i="3" s="1"/>
  <c r="K205" i="3"/>
  <c r="M205" i="3" s="1"/>
  <c r="K206" i="3"/>
  <c r="M206" i="3" s="1"/>
  <c r="K207" i="3"/>
  <c r="M207" i="3" s="1"/>
  <c r="K208" i="3"/>
  <c r="M208" i="3" s="1"/>
  <c r="K209" i="3"/>
  <c r="M209" i="3" s="1"/>
  <c r="K210" i="3"/>
  <c r="M210" i="3" s="1"/>
  <c r="N210" i="3"/>
  <c r="K211" i="3"/>
  <c r="M211" i="3" s="1"/>
  <c r="K212" i="3"/>
  <c r="M212" i="3" s="1"/>
  <c r="K213" i="3"/>
  <c r="M213" i="3" s="1"/>
  <c r="K214" i="3"/>
  <c r="M214" i="3" s="1"/>
  <c r="K215" i="3"/>
  <c r="K216" i="3"/>
  <c r="M216" i="3" s="1"/>
  <c r="K217" i="3"/>
  <c r="M217" i="3" s="1"/>
  <c r="K218" i="3"/>
  <c r="M218" i="3" s="1"/>
  <c r="K219" i="3"/>
  <c r="M219" i="3" s="1"/>
  <c r="K220" i="3"/>
  <c r="M220" i="3" s="1"/>
  <c r="K221" i="3"/>
  <c r="M221" i="3" s="1"/>
  <c r="K222" i="3"/>
  <c r="M222" i="3" s="1"/>
  <c r="K223" i="3"/>
  <c r="M223" i="3" s="1"/>
  <c r="K224" i="3"/>
  <c r="M224" i="3" s="1"/>
  <c r="K225" i="3"/>
  <c r="K226" i="3"/>
  <c r="M226" i="3" s="1"/>
  <c r="K227" i="3"/>
  <c r="M227" i="3" s="1"/>
  <c r="K228" i="3"/>
  <c r="K229" i="3"/>
  <c r="M229" i="3" s="1"/>
  <c r="K230" i="3"/>
  <c r="M230" i="3" s="1"/>
  <c r="K231" i="3"/>
  <c r="M231" i="3" s="1"/>
  <c r="K232" i="3"/>
  <c r="M232" i="3" s="1"/>
  <c r="K233" i="3"/>
  <c r="M233" i="3" s="1"/>
  <c r="K234" i="3"/>
  <c r="M234" i="3" s="1"/>
  <c r="K235" i="3"/>
  <c r="M235" i="3" s="1"/>
  <c r="K236" i="3"/>
  <c r="M236" i="3" s="1"/>
  <c r="K237" i="3"/>
  <c r="M237" i="3" s="1"/>
  <c r="K238" i="3"/>
  <c r="M238" i="3" s="1"/>
  <c r="K239" i="3"/>
  <c r="L239" i="3" s="1"/>
  <c r="K240" i="3"/>
  <c r="L240" i="3" s="1"/>
  <c r="K241" i="3"/>
  <c r="L241" i="3" s="1"/>
  <c r="K242" i="3"/>
  <c r="L242" i="3" s="1"/>
  <c r="K243" i="3"/>
  <c r="L243" i="3" s="1"/>
  <c r="K244" i="3"/>
  <c r="L244" i="3" s="1"/>
  <c r="K245" i="3"/>
  <c r="L245" i="3" s="1"/>
  <c r="K246" i="3"/>
  <c r="L246" i="3" s="1"/>
  <c r="K247" i="3"/>
  <c r="L247" i="3" s="1"/>
  <c r="K248" i="3"/>
  <c r="L248" i="3" s="1"/>
  <c r="F3" i="3"/>
  <c r="H3" i="3" s="1"/>
  <c r="F4" i="3"/>
  <c r="F5" i="3"/>
  <c r="F6" i="3"/>
  <c r="H6" i="3" s="1"/>
  <c r="F7" i="3"/>
  <c r="F8" i="3"/>
  <c r="H8" i="3" s="1"/>
  <c r="F9" i="3"/>
  <c r="F10" i="3"/>
  <c r="H10" i="3" s="1"/>
  <c r="F11" i="3"/>
  <c r="F12" i="3"/>
  <c r="H12" i="3" s="1"/>
  <c r="F13" i="3"/>
  <c r="F14" i="3"/>
  <c r="H14" i="3" s="1"/>
  <c r="F15" i="3"/>
  <c r="F16" i="3"/>
  <c r="H16" i="3" s="1"/>
  <c r="F17" i="3"/>
  <c r="F18" i="3"/>
  <c r="H18" i="3" s="1"/>
  <c r="F19" i="3"/>
  <c r="H19" i="3" s="1"/>
  <c r="F20" i="3"/>
  <c r="H20" i="3" s="1"/>
  <c r="F21" i="3"/>
  <c r="F22" i="3"/>
  <c r="H22" i="3" s="1"/>
  <c r="F23" i="3"/>
  <c r="H23" i="3" s="1"/>
  <c r="F24" i="3"/>
  <c r="F25" i="3"/>
  <c r="G25" i="3" s="1"/>
  <c r="F26" i="3"/>
  <c r="F27" i="3"/>
  <c r="F28" i="3"/>
  <c r="G28" i="3" s="1"/>
  <c r="F29" i="3"/>
  <c r="F30" i="3"/>
  <c r="F31" i="3"/>
  <c r="F32" i="3"/>
  <c r="F33" i="3"/>
  <c r="F34" i="3"/>
  <c r="H34" i="3" s="1"/>
  <c r="F35" i="3"/>
  <c r="F36" i="3"/>
  <c r="G36" i="3" s="1"/>
  <c r="F37" i="3"/>
  <c r="F38" i="3"/>
  <c r="G38" i="3" s="1"/>
  <c r="F39" i="3"/>
  <c r="F40" i="3"/>
  <c r="G40" i="3" s="1"/>
  <c r="F41" i="3"/>
  <c r="H41" i="3" s="1"/>
  <c r="F42" i="3"/>
  <c r="F43" i="3"/>
  <c r="F44" i="3"/>
  <c r="G44" i="3" s="1"/>
  <c r="F45" i="3"/>
  <c r="H45" i="3" s="1"/>
  <c r="F46" i="3"/>
  <c r="H46" i="3" s="1"/>
  <c r="F47" i="3"/>
  <c r="F48" i="3"/>
  <c r="F49" i="3"/>
  <c r="H49" i="3" s="1"/>
  <c r="F50" i="3"/>
  <c r="H50" i="3" s="1"/>
  <c r="F51" i="3"/>
  <c r="F52" i="3"/>
  <c r="G52" i="3" s="1"/>
  <c r="F53" i="3"/>
  <c r="G53" i="3" s="1"/>
  <c r="F54" i="3"/>
  <c r="F55" i="3"/>
  <c r="F56" i="3"/>
  <c r="G56" i="3" s="1"/>
  <c r="F57" i="3"/>
  <c r="F58" i="3"/>
  <c r="F59" i="3"/>
  <c r="G59" i="3" s="1"/>
  <c r="F60" i="3"/>
  <c r="H60" i="3" s="1"/>
  <c r="F61" i="3"/>
  <c r="F62" i="3"/>
  <c r="F63" i="3"/>
  <c r="F64" i="3"/>
  <c r="F65" i="3"/>
  <c r="F66" i="3"/>
  <c r="F67" i="3"/>
  <c r="G67" i="3" s="1"/>
  <c r="F68" i="3"/>
  <c r="F69" i="3"/>
  <c r="F70" i="3"/>
  <c r="I70" i="3" s="1"/>
  <c r="F71" i="3"/>
  <c r="F72" i="3"/>
  <c r="H72" i="3" s="1"/>
  <c r="F73" i="3"/>
  <c r="H73" i="3" s="1"/>
  <c r="F74" i="3"/>
  <c r="F75" i="3"/>
  <c r="G75" i="3" s="1"/>
  <c r="F76" i="3"/>
  <c r="F77" i="3"/>
  <c r="F78" i="3"/>
  <c r="I78" i="3" s="1"/>
  <c r="F79" i="3"/>
  <c r="F80" i="3"/>
  <c r="F81" i="3"/>
  <c r="H81" i="3" s="1"/>
  <c r="F82" i="3"/>
  <c r="F83" i="3"/>
  <c r="H83" i="3" s="1"/>
  <c r="F84" i="3"/>
  <c r="F85" i="3"/>
  <c r="F86" i="3"/>
  <c r="G86" i="3" s="1"/>
  <c r="F87" i="3"/>
  <c r="F88" i="3"/>
  <c r="F89" i="3"/>
  <c r="F90" i="3"/>
  <c r="G90" i="3" s="1"/>
  <c r="F91" i="3"/>
  <c r="G91" i="3" s="1"/>
  <c r="F92" i="3"/>
  <c r="F93" i="3"/>
  <c r="F94" i="3"/>
  <c r="G94" i="3" s="1"/>
  <c r="F95" i="3"/>
  <c r="F96" i="3"/>
  <c r="F97" i="3"/>
  <c r="F98" i="3"/>
  <c r="F99" i="3"/>
  <c r="F100" i="3"/>
  <c r="F101" i="3"/>
  <c r="G101" i="3" s="1"/>
  <c r="F102" i="3"/>
  <c r="F103" i="3"/>
  <c r="H103" i="3" s="1"/>
  <c r="F104" i="3"/>
  <c r="F105" i="3"/>
  <c r="G105" i="3" s="1"/>
  <c r="F106" i="3"/>
  <c r="F107" i="3"/>
  <c r="H107" i="3" s="1"/>
  <c r="F108" i="3"/>
  <c r="F109" i="3"/>
  <c r="G109" i="3" s="1"/>
  <c r="F110" i="3"/>
  <c r="F111" i="3"/>
  <c r="G111" i="3" s="1"/>
  <c r="F112" i="3"/>
  <c r="I112" i="3" s="1"/>
  <c r="F113" i="3"/>
  <c r="G113" i="3" s="1"/>
  <c r="F114" i="3"/>
  <c r="H114" i="3" s="1"/>
  <c r="F115" i="3"/>
  <c r="I115" i="3" s="1"/>
  <c r="F116" i="3"/>
  <c r="I116" i="3" s="1"/>
  <c r="F117" i="3"/>
  <c r="G117" i="3" s="1"/>
  <c r="F118" i="3"/>
  <c r="G118" i="3" s="1"/>
  <c r="F119" i="3"/>
  <c r="F120" i="3"/>
  <c r="I120" i="3" s="1"/>
  <c r="F121" i="3"/>
  <c r="G121" i="3" s="1"/>
  <c r="F122" i="3"/>
  <c r="H122" i="3" s="1"/>
  <c r="F123" i="3"/>
  <c r="H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5" i="3"/>
  <c r="G135" i="3" s="1"/>
  <c r="F136" i="3"/>
  <c r="G136" i="3" s="1"/>
  <c r="F137" i="3"/>
  <c r="G137" i="3" s="1"/>
  <c r="F138" i="3"/>
  <c r="F139" i="3"/>
  <c r="F140" i="3"/>
  <c r="G140" i="3" s="1"/>
  <c r="F141" i="3"/>
  <c r="F142" i="3"/>
  <c r="F143" i="3"/>
  <c r="F144" i="3"/>
  <c r="G144" i="3" s="1"/>
  <c r="F145" i="3"/>
  <c r="G145" i="3" s="1"/>
  <c r="F146" i="3"/>
  <c r="G146" i="3" s="1"/>
  <c r="F147" i="3"/>
  <c r="G147" i="3" s="1"/>
  <c r="F148" i="3"/>
  <c r="G148" i="3" s="1"/>
  <c r="F149" i="3"/>
  <c r="F150" i="3"/>
  <c r="I150" i="3" s="1"/>
  <c r="F151" i="3"/>
  <c r="G151" i="3" s="1"/>
  <c r="F152" i="3"/>
  <c r="G152" i="3" s="1"/>
  <c r="F153" i="3"/>
  <c r="G153" i="3" s="1"/>
  <c r="F154" i="3"/>
  <c r="F155" i="3"/>
  <c r="I155" i="3" s="1"/>
  <c r="F156" i="3"/>
  <c r="G156" i="3" s="1"/>
  <c r="F157" i="3"/>
  <c r="I157" i="3" s="1"/>
  <c r="F158" i="3"/>
  <c r="G158" i="3" s="1"/>
  <c r="F159" i="3"/>
  <c r="F160" i="3"/>
  <c r="F161" i="3"/>
  <c r="F162" i="3"/>
  <c r="G162" i="3" s="1"/>
  <c r="F163" i="3"/>
  <c r="G163" i="3" s="1"/>
  <c r="F164" i="3"/>
  <c r="G164" i="3" s="1"/>
  <c r="F165" i="3"/>
  <c r="F166" i="3"/>
  <c r="G166" i="3" s="1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H216" i="3" s="1"/>
  <c r="F217" i="3"/>
  <c r="H217" i="3" s="1"/>
  <c r="F218" i="3"/>
  <c r="H218" i="3" s="1"/>
  <c r="F219" i="3"/>
  <c r="F220" i="3"/>
  <c r="H220" i="3" s="1"/>
  <c r="F221" i="3"/>
  <c r="H221" i="3" s="1"/>
  <c r="F222" i="3"/>
  <c r="H222" i="3" s="1"/>
  <c r="F223" i="3"/>
  <c r="F224" i="3"/>
  <c r="H224" i="3" s="1"/>
  <c r="F225" i="3"/>
  <c r="H225" i="3" s="1"/>
  <c r="F226" i="3"/>
  <c r="H226" i="3" s="1"/>
  <c r="F227" i="3"/>
  <c r="F228" i="3"/>
  <c r="H228" i="3" s="1"/>
  <c r="F229" i="3"/>
  <c r="F230" i="3"/>
  <c r="H230" i="3" s="1"/>
  <c r="F231" i="3"/>
  <c r="F232" i="3"/>
  <c r="H232" i="3" s="1"/>
  <c r="F233" i="3"/>
  <c r="H233" i="3" s="1"/>
  <c r="F234" i="3"/>
  <c r="H234" i="3" s="1"/>
  <c r="F235" i="3"/>
  <c r="F236" i="3"/>
  <c r="H236" i="3" s="1"/>
  <c r="F237" i="3"/>
  <c r="H237" i="3" s="1"/>
  <c r="F238" i="3"/>
  <c r="H238" i="3" s="1"/>
  <c r="F239" i="3"/>
  <c r="F240" i="3"/>
  <c r="H240" i="3" s="1"/>
  <c r="F241" i="3"/>
  <c r="H241" i="3" s="1"/>
  <c r="F242" i="3"/>
  <c r="H242" i="3" s="1"/>
  <c r="F243" i="3"/>
  <c r="F244" i="3"/>
  <c r="H244" i="3" s="1"/>
  <c r="F245" i="3"/>
  <c r="H245" i="3" s="1"/>
  <c r="F246" i="3"/>
  <c r="H246" i="3" s="1"/>
  <c r="F247" i="3"/>
  <c r="H247" i="3" s="1"/>
  <c r="F248" i="3"/>
  <c r="H248" i="3" s="1"/>
  <c r="Z3" i="2"/>
  <c r="AA3" i="2" s="1"/>
  <c r="Z4" i="2"/>
  <c r="AC4" i="2" s="1"/>
  <c r="Z5" i="2"/>
  <c r="AC5" i="2" s="1"/>
  <c r="Z6" i="2"/>
  <c r="AC6" i="2" s="1"/>
  <c r="Z7" i="2"/>
  <c r="AC7" i="2" s="1"/>
  <c r="Z8" i="2"/>
  <c r="AC8" i="2" s="1"/>
  <c r="Z9" i="2"/>
  <c r="AC9" i="2" s="1"/>
  <c r="Z10" i="2"/>
  <c r="AC10" i="2" s="1"/>
  <c r="Z11" i="2"/>
  <c r="AC11" i="2" s="1"/>
  <c r="Z12" i="2"/>
  <c r="AC12" i="2" s="1"/>
  <c r="Z13" i="2"/>
  <c r="AC13" i="2" s="1"/>
  <c r="Z14" i="2"/>
  <c r="AC14" i="2" s="1"/>
  <c r="Z15" i="2"/>
  <c r="AC15" i="2" s="1"/>
  <c r="Z16" i="2"/>
  <c r="AC16" i="2" s="1"/>
  <c r="Z17" i="2"/>
  <c r="AC17" i="2" s="1"/>
  <c r="Z18" i="2"/>
  <c r="AC18" i="2" s="1"/>
  <c r="Z19" i="2"/>
  <c r="AC19" i="2" s="1"/>
  <c r="Z20" i="2"/>
  <c r="AC20" i="2" s="1"/>
  <c r="Z21" i="2"/>
  <c r="AC21" i="2" s="1"/>
  <c r="Z22" i="2"/>
  <c r="AC22" i="2" s="1"/>
  <c r="Z23" i="2"/>
  <c r="AC23" i="2" s="1"/>
  <c r="Z24" i="2"/>
  <c r="AC24" i="2" s="1"/>
  <c r="Z25" i="2"/>
  <c r="AC25" i="2" s="1"/>
  <c r="Z26" i="2"/>
  <c r="AC26" i="2" s="1"/>
  <c r="Z27" i="2"/>
  <c r="AC27" i="2" s="1"/>
  <c r="Z28" i="2"/>
  <c r="AC28" i="2" s="1"/>
  <c r="Z29" i="2"/>
  <c r="AC29" i="2" s="1"/>
  <c r="Z30" i="2"/>
  <c r="AC30" i="2" s="1"/>
  <c r="Z31" i="2"/>
  <c r="AC31" i="2" s="1"/>
  <c r="Z32" i="2"/>
  <c r="AC32" i="2" s="1"/>
  <c r="Z33" i="2"/>
  <c r="AC33" i="2" s="1"/>
  <c r="Z34" i="2"/>
  <c r="AC34" i="2" s="1"/>
  <c r="Z35" i="2"/>
  <c r="AC35" i="2" s="1"/>
  <c r="Z36" i="2"/>
  <c r="AC36" i="2" s="1"/>
  <c r="Z37" i="2"/>
  <c r="AC37" i="2" s="1"/>
  <c r="Z38" i="2"/>
  <c r="AC38" i="2" s="1"/>
  <c r="Z39" i="2"/>
  <c r="AC39" i="2" s="1"/>
  <c r="Z40" i="2"/>
  <c r="AC40" i="2" s="1"/>
  <c r="Z41" i="2"/>
  <c r="AC41" i="2" s="1"/>
  <c r="Z42" i="2"/>
  <c r="AC42" i="2" s="1"/>
  <c r="Z43" i="2"/>
  <c r="AC43" i="2" s="1"/>
  <c r="Z44" i="2"/>
  <c r="AC44" i="2" s="1"/>
  <c r="Z45" i="2"/>
  <c r="AC45" i="2" s="1"/>
  <c r="Z46" i="2"/>
  <c r="AC46" i="2" s="1"/>
  <c r="Z47" i="2"/>
  <c r="AC47" i="2" s="1"/>
  <c r="Z48" i="2"/>
  <c r="AC48" i="2" s="1"/>
  <c r="Z49" i="2"/>
  <c r="AC49" i="2" s="1"/>
  <c r="Z50" i="2"/>
  <c r="AC50" i="2" s="1"/>
  <c r="Z51" i="2"/>
  <c r="AC51" i="2" s="1"/>
  <c r="Z52" i="2"/>
  <c r="AC52" i="2" s="1"/>
  <c r="Z53" i="2"/>
  <c r="AC53" i="2" s="1"/>
  <c r="Z54" i="2"/>
  <c r="AC54" i="2" s="1"/>
  <c r="Z55" i="2"/>
  <c r="AC55" i="2" s="1"/>
  <c r="Z56" i="2"/>
  <c r="AC56" i="2" s="1"/>
  <c r="Z57" i="2"/>
  <c r="AC57" i="2" s="1"/>
  <c r="Z58" i="2"/>
  <c r="AC58" i="2" s="1"/>
  <c r="Z59" i="2"/>
  <c r="AC59" i="2" s="1"/>
  <c r="Z60" i="2"/>
  <c r="AC60" i="2" s="1"/>
  <c r="Z61" i="2"/>
  <c r="AC61" i="2" s="1"/>
  <c r="Z62" i="2"/>
  <c r="AC62" i="2" s="1"/>
  <c r="Z63" i="2"/>
  <c r="AC63" i="2" s="1"/>
  <c r="Z64" i="2"/>
  <c r="AC64" i="2" s="1"/>
  <c r="Z65" i="2"/>
  <c r="AC65" i="2" s="1"/>
  <c r="Z66" i="2"/>
  <c r="AC66" i="2" s="1"/>
  <c r="Z67" i="2"/>
  <c r="AC67" i="2" s="1"/>
  <c r="Z68" i="2"/>
  <c r="AC68" i="2" s="1"/>
  <c r="Z69" i="2"/>
  <c r="AC69" i="2" s="1"/>
  <c r="Z70" i="2"/>
  <c r="AC70" i="2" s="1"/>
  <c r="Z71" i="2"/>
  <c r="AC71" i="2" s="1"/>
  <c r="Z72" i="2"/>
  <c r="AC72" i="2" s="1"/>
  <c r="Z73" i="2"/>
  <c r="AC73" i="2" s="1"/>
  <c r="Z74" i="2"/>
  <c r="AC74" i="2" s="1"/>
  <c r="Z75" i="2"/>
  <c r="AC75" i="2" s="1"/>
  <c r="Z76" i="2"/>
  <c r="AB76" i="2" s="1"/>
  <c r="Z77" i="2"/>
  <c r="Z78" i="2"/>
  <c r="AB78" i="2" s="1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AA123" i="2" s="1"/>
  <c r="Z124" i="2"/>
  <c r="Z125" i="2"/>
  <c r="Z126" i="2"/>
  <c r="Z127" i="2"/>
  <c r="Z128" i="2"/>
  <c r="AA128" i="2" s="1"/>
  <c r="Z129" i="2"/>
  <c r="Z130" i="2"/>
  <c r="Z131" i="2"/>
  <c r="AA131" i="2" s="1"/>
  <c r="Z132" i="2"/>
  <c r="AA132" i="2" s="1"/>
  <c r="Z133" i="2"/>
  <c r="AA133" i="2" s="1"/>
  <c r="Z134" i="2"/>
  <c r="Z135" i="2"/>
  <c r="AA135" i="2" s="1"/>
  <c r="Z136" i="2"/>
  <c r="Z137" i="2"/>
  <c r="Z138" i="2"/>
  <c r="Z139" i="2"/>
  <c r="AA139" i="2" s="1"/>
  <c r="Z140" i="2"/>
  <c r="Z141" i="2"/>
  <c r="Z142" i="2"/>
  <c r="Z143" i="2"/>
  <c r="Z144" i="2"/>
  <c r="AA144" i="2" s="1"/>
  <c r="Z145" i="2"/>
  <c r="AA145" i="2" s="1"/>
  <c r="Z146" i="2"/>
  <c r="Z147" i="2"/>
  <c r="Z148" i="2"/>
  <c r="Z149" i="2"/>
  <c r="AA149" i="2" s="1"/>
  <c r="Z150" i="2"/>
  <c r="Z151" i="2"/>
  <c r="AA151" i="2" s="1"/>
  <c r="Z152" i="2"/>
  <c r="Z153" i="2"/>
  <c r="AA153" i="2" s="1"/>
  <c r="Z154" i="2"/>
  <c r="AA154" i="2" s="1"/>
  <c r="Z155" i="2"/>
  <c r="Z156" i="2"/>
  <c r="AA156" i="2" s="1"/>
  <c r="Z157" i="2"/>
  <c r="Z158" i="2"/>
  <c r="Z159" i="2"/>
  <c r="Z160" i="2"/>
  <c r="Z161" i="2"/>
  <c r="Z162" i="2"/>
  <c r="AA162" i="2" s="1"/>
  <c r="Z163" i="2"/>
  <c r="Z164" i="2"/>
  <c r="AA164" i="2" s="1"/>
  <c r="Z165" i="2"/>
  <c r="Z166" i="2"/>
  <c r="Z167" i="2"/>
  <c r="Z168" i="2"/>
  <c r="Z169" i="2"/>
  <c r="Z170" i="2"/>
  <c r="Z171" i="2"/>
  <c r="Z172" i="2"/>
  <c r="Z173" i="2"/>
  <c r="Z174" i="2"/>
  <c r="Z175" i="2"/>
  <c r="Z176" i="2"/>
  <c r="AA176" i="2" s="1"/>
  <c r="Z177" i="2"/>
  <c r="Z178" i="2"/>
  <c r="Z179" i="2"/>
  <c r="AA179" i="2" s="1"/>
  <c r="Z180" i="2"/>
  <c r="Z181" i="2"/>
  <c r="AA181" i="2" s="1"/>
  <c r="Z182" i="2"/>
  <c r="Z183" i="2"/>
  <c r="AA183" i="2" s="1"/>
  <c r="Z184" i="2"/>
  <c r="Z185" i="2"/>
  <c r="Z186" i="2"/>
  <c r="Z187" i="2"/>
  <c r="AA187" i="2" s="1"/>
  <c r="Z188" i="2"/>
  <c r="Z189" i="2"/>
  <c r="AA189" i="2" s="1"/>
  <c r="Z190" i="2"/>
  <c r="AA190" i="2" s="1"/>
  <c r="Z191" i="2"/>
  <c r="Z192" i="2"/>
  <c r="Z193" i="2"/>
  <c r="Z194" i="2"/>
  <c r="AB194" i="2" s="1"/>
  <c r="Z195" i="2"/>
  <c r="Z196" i="2"/>
  <c r="Z197" i="2"/>
  <c r="Z198" i="2"/>
  <c r="Z199" i="2"/>
  <c r="Z200" i="2"/>
  <c r="Z201" i="2"/>
  <c r="AB201" i="2" s="1"/>
  <c r="Z202" i="2"/>
  <c r="Z203" i="2"/>
  <c r="AB203" i="2" s="1"/>
  <c r="Z204" i="2"/>
  <c r="Z205" i="2"/>
  <c r="AC205" i="2" s="1"/>
  <c r="Z206" i="2"/>
  <c r="Z207" i="2"/>
  <c r="Z208" i="2"/>
  <c r="Z209" i="2"/>
  <c r="AC209" i="2" s="1"/>
  <c r="Z210" i="2"/>
  <c r="Z211" i="2"/>
  <c r="AB211" i="2" s="1"/>
  <c r="Z212" i="2"/>
  <c r="AA212" i="2" s="1"/>
  <c r="Z213" i="2"/>
  <c r="AA213" i="2" s="1"/>
  <c r="Z214" i="2"/>
  <c r="Z215" i="2"/>
  <c r="AB215" i="2" s="1"/>
  <c r="Z216" i="2"/>
  <c r="AA216" i="2" s="1"/>
  <c r="Z217" i="2"/>
  <c r="Z218" i="2"/>
  <c r="Z219" i="2"/>
  <c r="AB219" i="2" s="1"/>
  <c r="Z220" i="2"/>
  <c r="AB220" i="2" s="1"/>
  <c r="Z221" i="2"/>
  <c r="Z222" i="2"/>
  <c r="Z223" i="2"/>
  <c r="Z224" i="2"/>
  <c r="AB224" i="2" s="1"/>
  <c r="Z225" i="2"/>
  <c r="AA225" i="2" s="1"/>
  <c r="Z226" i="2"/>
  <c r="Z227" i="2"/>
  <c r="AB227" i="2" s="1"/>
  <c r="Z228" i="2"/>
  <c r="AC228" i="2" s="1"/>
  <c r="Z229" i="2"/>
  <c r="AB229" i="2" s="1"/>
  <c r="Z230" i="2"/>
  <c r="Z231" i="2"/>
  <c r="AB231" i="2" s="1"/>
  <c r="Z232" i="2"/>
  <c r="AC232" i="2" s="1"/>
  <c r="Z233" i="2"/>
  <c r="AA233" i="2" s="1"/>
  <c r="Z234" i="2"/>
  <c r="Z235" i="2"/>
  <c r="AB235" i="2" s="1"/>
  <c r="Z236" i="2"/>
  <c r="AA236" i="2" s="1"/>
  <c r="Z237" i="2"/>
  <c r="Z238" i="2"/>
  <c r="Z239" i="2"/>
  <c r="Z240" i="2"/>
  <c r="AA240" i="2" s="1"/>
  <c r="Z241" i="2"/>
  <c r="Z242" i="2"/>
  <c r="Z243" i="2"/>
  <c r="Z244" i="2"/>
  <c r="Z245" i="2"/>
  <c r="AB245" i="2" s="1"/>
  <c r="Z246" i="2"/>
  <c r="AA246" i="2" s="1"/>
  <c r="Z247" i="2"/>
  <c r="Z248" i="2"/>
  <c r="Z249" i="2"/>
  <c r="AB249" i="2" s="1"/>
  <c r="Z250" i="2"/>
  <c r="Z251" i="2"/>
  <c r="Z252" i="2"/>
  <c r="Z253" i="2"/>
  <c r="Z254" i="2"/>
  <c r="Z255" i="2"/>
  <c r="AA255" i="2" s="1"/>
  <c r="Z256" i="2"/>
  <c r="Z257" i="2"/>
  <c r="AB257" i="2" s="1"/>
  <c r="Z258" i="2"/>
  <c r="AB258" i="2" s="1"/>
  <c r="Z259" i="2"/>
  <c r="AB259" i="2" s="1"/>
  <c r="Z260" i="2"/>
  <c r="Z261" i="2"/>
  <c r="AB261" i="2" s="1"/>
  <c r="Z262" i="2"/>
  <c r="Z263" i="2"/>
  <c r="AB263" i="2" s="1"/>
  <c r="Z264" i="2"/>
  <c r="AB264" i="2" s="1"/>
  <c r="Z265" i="2"/>
  <c r="AB265" i="2" s="1"/>
  <c r="Z266" i="2"/>
  <c r="AB266" i="2" s="1"/>
  <c r="Z267" i="2"/>
  <c r="AB267" i="2" s="1"/>
  <c r="Z268" i="2"/>
  <c r="Z269" i="2"/>
  <c r="AB269" i="2" s="1"/>
  <c r="Z270" i="2"/>
  <c r="AB270" i="2" s="1"/>
  <c r="Z271" i="2"/>
  <c r="AB271" i="2" s="1"/>
  <c r="Z272" i="2"/>
  <c r="AB272" i="2" s="1"/>
  <c r="Z273" i="2"/>
  <c r="AB273" i="2" s="1"/>
  <c r="Z274" i="2"/>
  <c r="AB274" i="2" s="1"/>
  <c r="Z275" i="2"/>
  <c r="AB275" i="2" s="1"/>
  <c r="Z276" i="2"/>
  <c r="Z277" i="2"/>
  <c r="AB277" i="2" s="1"/>
  <c r="Z278" i="2"/>
  <c r="AB278" i="2" s="1"/>
  <c r="Z279" i="2"/>
  <c r="AB279" i="2" s="1"/>
  <c r="Z280" i="2"/>
  <c r="Z281" i="2"/>
  <c r="AB281" i="2" s="1"/>
  <c r="Z282" i="2"/>
  <c r="AB282" i="2" s="1"/>
  <c r="Z283" i="2"/>
  <c r="AB283" i="2" s="1"/>
  <c r="Z284" i="2"/>
  <c r="Z285" i="2"/>
  <c r="AB285" i="2" s="1"/>
  <c r="Z286" i="2"/>
  <c r="Z287" i="2"/>
  <c r="AB287" i="2" s="1"/>
  <c r="Z288" i="2"/>
  <c r="AB288" i="2" s="1"/>
  <c r="Z289" i="2"/>
  <c r="AB289" i="2" s="1"/>
  <c r="Z290" i="2"/>
  <c r="AB290" i="2" s="1"/>
  <c r="Z291" i="2"/>
  <c r="AB291" i="2" s="1"/>
  <c r="Z292" i="2"/>
  <c r="Z293" i="2"/>
  <c r="Z294" i="2"/>
  <c r="Z295" i="2"/>
  <c r="Z296" i="2"/>
  <c r="Z297" i="2"/>
  <c r="AA297" i="2" s="1"/>
  <c r="Z298" i="2"/>
  <c r="Z299" i="2"/>
  <c r="AA299" i="2" s="1"/>
  <c r="Z300" i="2"/>
  <c r="AA300" i="2" s="1"/>
  <c r="Z301" i="2"/>
  <c r="AA301" i="2" s="1"/>
  <c r="Z302" i="2"/>
  <c r="Z303" i="2"/>
  <c r="Z304" i="2"/>
  <c r="AA304" i="2" s="1"/>
  <c r="Z305" i="2"/>
  <c r="Z306" i="2"/>
  <c r="Z307" i="2"/>
  <c r="Z308" i="2"/>
  <c r="AA308" i="2" s="1"/>
  <c r="Z309" i="2"/>
  <c r="Z310" i="2"/>
  <c r="Z311" i="2"/>
  <c r="AA311" i="2" s="1"/>
  <c r="Z312" i="2"/>
  <c r="Z313" i="2"/>
  <c r="AB313" i="2" s="1"/>
  <c r="Z314" i="2"/>
  <c r="AA314" i="2" s="1"/>
  <c r="Z315" i="2"/>
  <c r="AA315" i="2" s="1"/>
  <c r="Z316" i="2"/>
  <c r="Z317" i="2"/>
  <c r="AB317" i="2" s="1"/>
  <c r="Z318" i="2"/>
  <c r="AA318" i="2" s="1"/>
  <c r="Z319" i="2"/>
  <c r="Z320" i="2"/>
  <c r="AB320" i="2" s="1"/>
  <c r="Z321" i="2"/>
  <c r="Z322" i="2"/>
  <c r="Z323" i="2"/>
  <c r="Z324" i="2"/>
  <c r="AB324" i="2" s="1"/>
  <c r="Z325" i="2"/>
  <c r="Z326" i="2"/>
  <c r="AA326" i="2" s="1"/>
  <c r="Z327" i="2"/>
  <c r="Z328" i="2"/>
  <c r="AB328" i="2" s="1"/>
  <c r="Z329" i="2"/>
  <c r="AA329" i="2" s="1"/>
  <c r="Z330" i="2"/>
  <c r="Z331" i="2"/>
  <c r="Z332" i="2"/>
  <c r="AB332" i="2" s="1"/>
  <c r="Z333" i="2"/>
  <c r="Z334" i="2"/>
  <c r="AA334" i="2" s="1"/>
  <c r="Z335" i="2"/>
  <c r="Z336" i="2"/>
  <c r="AB336" i="2" s="1"/>
  <c r="Z337" i="2"/>
  <c r="AA337" i="2" s="1"/>
  <c r="Z338" i="2"/>
  <c r="Z339" i="2"/>
  <c r="Z340" i="2"/>
  <c r="Z341" i="2"/>
  <c r="Z342" i="2"/>
  <c r="Z343" i="2"/>
  <c r="Z344" i="2"/>
  <c r="Z345" i="2"/>
  <c r="AA345" i="2" s="1"/>
  <c r="Z346" i="2"/>
  <c r="Z347" i="2"/>
  <c r="AA347" i="2" s="1"/>
  <c r="Z348" i="2"/>
  <c r="Z349" i="2"/>
  <c r="Z350" i="2"/>
  <c r="Z351" i="2"/>
  <c r="AA351" i="2" s="1"/>
  <c r="Z352" i="2"/>
  <c r="AA352" i="2" s="1"/>
  <c r="Z353" i="2"/>
  <c r="Z354" i="2"/>
  <c r="AA354" i="2" s="1"/>
  <c r="Z355" i="2"/>
  <c r="Z356" i="2"/>
  <c r="AA356" i="2" s="1"/>
  <c r="Z357" i="2"/>
  <c r="Z358" i="2"/>
  <c r="Z359" i="2"/>
  <c r="AA359" i="2" s="1"/>
  <c r="Z360" i="2"/>
  <c r="AA360" i="2" s="1"/>
  <c r="Z361" i="2"/>
  <c r="Z362" i="2"/>
  <c r="Z363" i="2"/>
  <c r="Z364" i="2"/>
  <c r="AA364" i="2" s="1"/>
  <c r="Z365" i="2"/>
  <c r="Z366" i="2"/>
  <c r="Z367" i="2"/>
  <c r="Z368" i="2"/>
  <c r="AA368" i="2" s="1"/>
  <c r="Z369" i="2"/>
  <c r="Z370" i="2"/>
  <c r="Z371" i="2"/>
  <c r="AA371" i="2" s="1"/>
  <c r="Z372" i="2"/>
  <c r="AA372" i="2" s="1"/>
  <c r="Z373" i="2"/>
  <c r="Z374" i="2"/>
  <c r="AA374" i="2" s="1"/>
  <c r="Z375" i="2"/>
  <c r="Z376" i="2"/>
  <c r="AA376" i="2" s="1"/>
  <c r="Z377" i="2"/>
  <c r="Z378" i="2"/>
  <c r="Z379" i="2"/>
  <c r="Z380" i="2"/>
  <c r="AA380" i="2" s="1"/>
  <c r="Z381" i="2"/>
  <c r="Z382" i="2"/>
  <c r="Z383" i="2"/>
  <c r="AA383" i="2" s="1"/>
  <c r="Z384" i="2"/>
  <c r="AA384" i="2" s="1"/>
  <c r="Z385" i="2"/>
  <c r="Z386" i="2"/>
  <c r="AA386" i="2" s="1"/>
  <c r="Z387" i="2"/>
  <c r="Z388" i="2"/>
  <c r="AB388" i="2" s="1"/>
  <c r="Z389" i="2"/>
  <c r="Z390" i="2"/>
  <c r="AA390" i="2" s="1"/>
  <c r="Z391" i="2"/>
  <c r="Z392" i="2"/>
  <c r="Z393" i="2"/>
  <c r="Z394" i="2"/>
  <c r="AA394" i="2" s="1"/>
  <c r="Z395" i="2"/>
  <c r="Z396" i="2"/>
  <c r="Z397" i="2"/>
  <c r="Z398" i="2"/>
  <c r="AA398" i="2" s="1"/>
  <c r="Z399" i="2"/>
  <c r="Z400" i="2"/>
  <c r="Z401" i="2"/>
  <c r="AA401" i="2" s="1"/>
  <c r="Z402" i="2"/>
  <c r="AA402" i="2" s="1"/>
  <c r="Z403" i="2"/>
  <c r="Z404" i="2"/>
  <c r="AA404" i="2" s="1"/>
  <c r="Z405" i="2"/>
  <c r="AA405" i="2" s="1"/>
  <c r="Z406" i="2"/>
  <c r="Z407" i="2"/>
  <c r="AB407" i="2" s="1"/>
  <c r="Z408" i="2"/>
  <c r="AA408" i="2" s="1"/>
  <c r="Z409" i="2"/>
  <c r="AA409" i="2" s="1"/>
  <c r="Z410" i="2"/>
  <c r="Z411" i="2"/>
  <c r="Z412" i="2"/>
  <c r="AA412" i="2" s="1"/>
  <c r="Z413" i="2"/>
  <c r="AA413" i="2" s="1"/>
  <c r="Z414" i="2"/>
  <c r="Z415" i="2"/>
  <c r="AA415" i="2" s="1"/>
  <c r="Z416" i="2"/>
  <c r="Z417" i="2"/>
  <c r="Z418" i="2"/>
  <c r="Z419" i="2"/>
  <c r="Z420" i="2"/>
  <c r="Z421" i="2"/>
  <c r="Z422" i="2"/>
  <c r="AB422" i="2" s="1"/>
  <c r="Z423" i="2"/>
  <c r="Z424" i="2"/>
  <c r="Z425" i="2"/>
  <c r="AA425" i="2" s="1"/>
  <c r="Z426" i="2"/>
  <c r="Z427" i="2"/>
  <c r="Z428" i="2"/>
  <c r="Z429" i="2"/>
  <c r="AA429" i="2" s="1"/>
  <c r="Z430" i="2"/>
  <c r="Z431" i="2"/>
  <c r="AB431" i="2" s="1"/>
  <c r="Z432" i="2"/>
  <c r="AA432" i="2" s="1"/>
  <c r="Z433" i="2"/>
  <c r="AA433" i="2" s="1"/>
  <c r="Z434" i="2"/>
  <c r="Z435" i="2"/>
  <c r="AA435" i="2" s="1"/>
  <c r="Z436" i="2"/>
  <c r="AA436" i="2" s="1"/>
  <c r="Z437" i="2"/>
  <c r="AA437" i="2" s="1"/>
  <c r="Z438" i="2"/>
  <c r="Z439" i="2"/>
  <c r="AA439" i="2" s="1"/>
  <c r="Z440" i="2"/>
  <c r="Z441" i="2"/>
  <c r="AA441" i="2" s="1"/>
  <c r="Z442" i="2"/>
  <c r="Z443" i="2"/>
  <c r="Z444" i="2"/>
  <c r="AA444" i="2" s="1"/>
  <c r="Z445" i="2"/>
  <c r="AA445" i="2" s="1"/>
  <c r="Z446" i="2"/>
  <c r="Z447" i="2"/>
  <c r="AB447" i="2" s="1"/>
  <c r="Z448" i="2"/>
  <c r="Z449" i="2"/>
  <c r="AA449" i="2" s="1"/>
  <c r="Z450" i="2"/>
  <c r="Z451" i="2"/>
  <c r="Z452" i="2"/>
  <c r="AA452" i="2" s="1"/>
  <c r="Z453" i="2"/>
  <c r="AA453" i="2" s="1"/>
  <c r="Z454" i="2"/>
  <c r="Z455" i="2"/>
  <c r="Z456" i="2"/>
  <c r="AB456" i="2" s="1"/>
  <c r="Z457" i="2"/>
  <c r="Z458" i="2"/>
  <c r="AA458" i="2" s="1"/>
  <c r="Z459" i="2"/>
  <c r="Z460" i="2"/>
  <c r="Z461" i="2"/>
  <c r="Z462" i="2"/>
  <c r="AA462" i="2" s="1"/>
  <c r="Z463" i="2"/>
  <c r="Z464" i="2"/>
  <c r="Z465" i="2"/>
  <c r="Z466" i="2"/>
  <c r="Z467" i="2"/>
  <c r="AA467" i="2" s="1"/>
  <c r="Z468" i="2"/>
  <c r="Z469" i="2"/>
  <c r="Z470" i="2"/>
  <c r="AA470" i="2" s="1"/>
  <c r="Z471" i="2"/>
  <c r="AA471" i="2" s="1"/>
  <c r="Z472" i="2"/>
  <c r="Z473" i="2"/>
  <c r="AB473" i="2" s="1"/>
  <c r="Z474" i="2"/>
  <c r="Z475" i="2"/>
  <c r="Z476" i="2"/>
  <c r="Z477" i="2"/>
  <c r="Z478" i="2"/>
  <c r="AA478" i="2" s="1"/>
  <c r="Z479" i="2"/>
  <c r="Z480" i="2"/>
  <c r="Z481" i="2"/>
  <c r="Z482" i="2"/>
  <c r="AA482" i="2" s="1"/>
  <c r="Z483" i="2"/>
  <c r="Z484" i="2"/>
  <c r="AB484" i="2" s="1"/>
  <c r="Z485" i="2"/>
  <c r="Z486" i="2"/>
  <c r="AA486" i="2" s="1"/>
  <c r="Z487" i="2"/>
  <c r="Z488" i="2"/>
  <c r="Z489" i="2"/>
  <c r="Z490" i="2"/>
  <c r="AB490" i="2" s="1"/>
  <c r="Z491" i="2"/>
  <c r="Z492" i="2"/>
  <c r="AA492" i="2" s="1"/>
  <c r="Z493" i="2"/>
  <c r="AB493" i="2" s="1"/>
  <c r="Z494" i="2"/>
  <c r="Z495" i="2"/>
  <c r="Z496" i="2"/>
  <c r="Z497" i="2"/>
  <c r="AB497" i="2" s="1"/>
  <c r="Z498" i="2"/>
  <c r="Z499" i="2"/>
  <c r="AA499" i="2" s="1"/>
  <c r="Z500" i="2"/>
  <c r="Z501" i="2"/>
  <c r="AB501" i="2" s="1"/>
  <c r="Z502" i="2"/>
  <c r="AA502" i="2" s="1"/>
  <c r="Z503" i="2"/>
  <c r="Z504" i="2"/>
  <c r="AB504" i="2" s="1"/>
  <c r="Z505" i="2"/>
  <c r="AB505" i="2" s="1"/>
  <c r="Z506" i="2"/>
  <c r="Z507" i="2"/>
  <c r="Z508" i="2"/>
  <c r="AB508" i="2" s="1"/>
  <c r="Z509" i="2"/>
  <c r="Z510" i="2"/>
  <c r="AA510" i="2" s="1"/>
  <c r="Z511" i="2"/>
  <c r="Z512" i="2"/>
  <c r="AB512" i="2" s="1"/>
  <c r="Z513" i="2"/>
  <c r="AA513" i="2" s="1"/>
  <c r="Z514" i="2"/>
  <c r="AA514" i="2" s="1"/>
  <c r="Z515" i="2"/>
  <c r="Z516" i="2"/>
  <c r="AB516" i="2" s="1"/>
  <c r="Z517" i="2"/>
  <c r="Z518" i="2"/>
  <c r="Z519" i="2"/>
  <c r="Z520" i="2"/>
  <c r="AB520" i="2" s="1"/>
  <c r="Z521" i="2"/>
  <c r="Z522" i="2"/>
  <c r="Z523" i="2"/>
  <c r="Z524" i="2"/>
  <c r="Z525" i="2"/>
  <c r="AA525" i="2" s="1"/>
  <c r="Z526" i="2"/>
  <c r="AB526" i="2" s="1"/>
  <c r="Z527" i="2"/>
  <c r="AA527" i="2" s="1"/>
  <c r="Z528" i="2"/>
  <c r="AB528" i="2" s="1"/>
  <c r="Z529" i="2"/>
  <c r="Z530" i="2"/>
  <c r="AA530" i="2" s="1"/>
  <c r="Z531" i="2"/>
  <c r="Z532" i="2"/>
  <c r="AB532" i="2" s="1"/>
  <c r="Z533" i="2"/>
  <c r="AA533" i="2" s="1"/>
  <c r="Z534" i="2"/>
  <c r="Z535" i="2"/>
  <c r="AB535" i="2" s="1"/>
  <c r="Z536" i="2"/>
  <c r="Z537" i="2"/>
  <c r="AA537" i="2" s="1"/>
  <c r="Z538" i="2"/>
  <c r="Z539" i="2"/>
  <c r="AB539" i="2" s="1"/>
  <c r="Z540" i="2"/>
  <c r="AA540" i="2" s="1"/>
  <c r="Z541" i="2"/>
  <c r="AA541" i="2" s="1"/>
  <c r="Z542" i="2"/>
  <c r="Z543" i="2"/>
  <c r="AB543" i="2" s="1"/>
  <c r="Z544" i="2"/>
  <c r="Z545" i="2"/>
  <c r="AA545" i="2" s="1"/>
  <c r="Z546" i="2"/>
  <c r="Z547" i="2"/>
  <c r="AB547" i="2" s="1"/>
  <c r="Z548" i="2"/>
  <c r="AA548" i="2" s="1"/>
  <c r="Z549" i="2"/>
  <c r="Z550" i="2"/>
  <c r="Z551" i="2"/>
  <c r="AB551" i="2" s="1"/>
  <c r="Z552" i="2"/>
  <c r="Z553" i="2"/>
  <c r="Z554" i="2"/>
  <c r="Z555" i="2"/>
  <c r="AB555" i="2" s="1"/>
  <c r="Z556" i="2"/>
  <c r="Z557" i="2"/>
  <c r="Z558" i="2"/>
  <c r="AB558" i="2" s="1"/>
  <c r="Z559" i="2"/>
  <c r="Z560" i="2"/>
  <c r="AA560" i="2" s="1"/>
  <c r="Z561" i="2"/>
  <c r="Z562" i="2"/>
  <c r="AB562" i="2" s="1"/>
  <c r="Z563" i="2"/>
  <c r="AA563" i="2" s="1"/>
  <c r="Z564" i="2"/>
  <c r="Z565" i="2"/>
  <c r="Z566" i="2"/>
  <c r="Z567" i="2"/>
  <c r="Z568" i="2"/>
  <c r="AB568" i="2" s="1"/>
  <c r="Z569" i="2"/>
  <c r="Z570" i="2"/>
  <c r="Z571" i="2"/>
  <c r="Z572" i="2"/>
  <c r="AB572" i="2" s="1"/>
  <c r="Z573" i="2"/>
  <c r="Z574" i="2"/>
  <c r="AA574" i="2" s="1"/>
  <c r="Z575" i="2"/>
  <c r="Z576" i="2"/>
  <c r="AB576" i="2" s="1"/>
  <c r="Z577" i="2"/>
  <c r="AA577" i="2" s="1"/>
  <c r="Z578" i="2"/>
  <c r="AA578" i="2" s="1"/>
  <c r="Z579" i="2"/>
  <c r="Z580" i="2"/>
  <c r="AB580" i="2" s="1"/>
  <c r="Z581" i="2"/>
  <c r="AA581" i="2" s="1"/>
  <c r="Z582" i="2"/>
  <c r="Z583" i="2"/>
  <c r="Z584" i="2"/>
  <c r="AB584" i="2" s="1"/>
  <c r="Z585" i="2"/>
  <c r="Z586" i="2"/>
  <c r="Z587" i="2"/>
  <c r="Z588" i="2"/>
  <c r="AB588" i="2" s="1"/>
  <c r="Z589" i="2"/>
  <c r="Z590" i="2"/>
  <c r="Z591" i="2"/>
  <c r="Z592" i="2"/>
  <c r="AB592" i="2" s="1"/>
  <c r="Z593" i="2"/>
  <c r="Z594" i="2"/>
  <c r="Z595" i="2"/>
  <c r="AA595" i="2" s="1"/>
  <c r="Z596" i="2"/>
  <c r="Z597" i="2"/>
  <c r="AB597" i="2" s="1"/>
  <c r="Z598" i="2"/>
  <c r="AA598" i="2" s="1"/>
  <c r="Z599" i="2"/>
  <c r="AA599" i="2" s="1"/>
  <c r="Z600" i="2"/>
  <c r="Z601" i="2"/>
  <c r="AB601" i="2" s="1"/>
  <c r="Z602" i="2"/>
  <c r="AC602" i="2" s="1"/>
  <c r="Z603" i="2"/>
  <c r="Z604" i="2"/>
  <c r="Z605" i="2"/>
  <c r="Z606" i="2"/>
  <c r="AC606" i="2" s="1"/>
  <c r="Z607" i="2"/>
  <c r="Z608" i="2"/>
  <c r="AC608" i="2" s="1"/>
  <c r="Z609" i="2"/>
  <c r="Z610" i="2"/>
  <c r="AC610" i="2" s="1"/>
  <c r="Z611" i="2"/>
  <c r="Z612" i="2"/>
  <c r="Z613" i="2"/>
  <c r="Z614" i="2"/>
  <c r="AC614" i="2" s="1"/>
  <c r="Z615" i="2"/>
  <c r="Z616" i="2"/>
  <c r="Z617" i="2"/>
  <c r="Z618" i="2"/>
  <c r="AC618" i="2" s="1"/>
  <c r="Z619" i="2"/>
  <c r="AC619" i="2" s="1"/>
  <c r="Z620" i="2"/>
  <c r="AB620" i="2" s="1"/>
  <c r="Z621" i="2"/>
  <c r="AC621" i="2" s="1"/>
  <c r="Z622" i="2"/>
  <c r="Z623" i="2"/>
  <c r="Z624" i="2"/>
  <c r="AC624" i="2" s="1"/>
  <c r="Z625" i="2"/>
  <c r="Z626" i="2"/>
  <c r="AB626" i="2" s="1"/>
  <c r="Z627" i="2"/>
  <c r="AB627" i="2" s="1"/>
  <c r="Z628" i="2"/>
  <c r="AB628" i="2" s="1"/>
  <c r="Z629" i="2"/>
  <c r="AB629" i="2" s="1"/>
  <c r="Z630" i="2"/>
  <c r="AB630" i="2" s="1"/>
  <c r="Z631" i="2"/>
  <c r="AB631" i="2" s="1"/>
  <c r="Z632" i="2"/>
  <c r="AB632" i="2" s="1"/>
  <c r="Z633" i="2"/>
  <c r="AB633" i="2" s="1"/>
  <c r="Z634" i="2"/>
  <c r="AB634" i="2" s="1"/>
  <c r="Z635" i="2"/>
  <c r="AB635" i="2" s="1"/>
  <c r="Z636" i="2"/>
  <c r="AB636" i="2" s="1"/>
  <c r="Z637" i="2"/>
  <c r="AB637" i="2" s="1"/>
  <c r="Z638" i="2"/>
  <c r="AB638" i="2" s="1"/>
  <c r="Z639" i="2"/>
  <c r="AB639" i="2" s="1"/>
  <c r="Z640" i="2"/>
  <c r="AB640" i="2" s="1"/>
  <c r="Z641" i="2"/>
  <c r="AB641" i="2" s="1"/>
  <c r="Z642" i="2"/>
  <c r="AB642" i="2" s="1"/>
  <c r="Z643" i="2"/>
  <c r="AB643" i="2" s="1"/>
  <c r="Z644" i="2"/>
  <c r="AB644" i="2" s="1"/>
  <c r="Z645" i="2"/>
  <c r="AB645" i="2" s="1"/>
  <c r="Z646" i="2"/>
  <c r="AB646" i="2" s="1"/>
  <c r="Z647" i="2"/>
  <c r="AB647" i="2" s="1"/>
  <c r="Z648" i="2"/>
  <c r="AB648" i="2" s="1"/>
  <c r="Z649" i="2"/>
  <c r="AB649" i="2" s="1"/>
  <c r="Z650" i="2"/>
  <c r="AB650" i="2" s="1"/>
  <c r="Z651" i="2"/>
  <c r="AB651" i="2" s="1"/>
  <c r="Z652" i="2"/>
  <c r="AB652" i="2" s="1"/>
  <c r="Z653" i="2"/>
  <c r="AB653" i="2" s="1"/>
  <c r="Z654" i="2"/>
  <c r="AB654" i="2" s="1"/>
  <c r="Z655" i="2"/>
  <c r="AB655" i="2" s="1"/>
  <c r="Z656" i="2"/>
  <c r="AB656" i="2" s="1"/>
  <c r="Z657" i="2"/>
  <c r="AB657" i="2" s="1"/>
  <c r="Z658" i="2"/>
  <c r="AB658" i="2" s="1"/>
  <c r="Z659" i="2"/>
  <c r="AB659" i="2" s="1"/>
  <c r="Z660" i="2"/>
  <c r="AC660" i="2" s="1"/>
  <c r="Z661" i="2"/>
  <c r="AA661" i="2" s="1"/>
  <c r="Z662" i="2"/>
  <c r="AC662" i="2" s="1"/>
  <c r="Z663" i="2"/>
  <c r="AA663" i="2" s="1"/>
  <c r="Z664" i="2"/>
  <c r="AC664" i="2" s="1"/>
  <c r="Z665" i="2"/>
  <c r="AA665" i="2" s="1"/>
  <c r="Z666" i="2"/>
  <c r="AC666" i="2" s="1"/>
  <c r="Z667" i="2"/>
  <c r="AA667" i="2" s="1"/>
  <c r="Z668" i="2"/>
  <c r="AC668" i="2" s="1"/>
  <c r="Z669" i="2"/>
  <c r="AA669" i="2" s="1"/>
  <c r="Z670" i="2"/>
  <c r="AC670" i="2" s="1"/>
  <c r="Z671" i="2"/>
  <c r="AA671" i="2" s="1"/>
  <c r="Z672" i="2"/>
  <c r="Z673" i="2"/>
  <c r="AA673" i="2" s="1"/>
  <c r="Z674" i="2"/>
  <c r="Z675" i="2"/>
  <c r="AA675" i="2" s="1"/>
  <c r="Z676" i="2"/>
  <c r="AC676" i="2" s="1"/>
  <c r="Z677" i="2"/>
  <c r="AA677" i="2" s="1"/>
  <c r="Z678" i="2"/>
  <c r="AC678" i="2" s="1"/>
  <c r="Z679" i="2"/>
  <c r="Z680" i="2"/>
  <c r="AC680" i="2" s="1"/>
  <c r="Z681" i="2"/>
  <c r="AA681" i="2" s="1"/>
  <c r="Z682" i="2"/>
  <c r="AC682" i="2" s="1"/>
  <c r="Z683" i="2"/>
  <c r="AA683" i="2" s="1"/>
  <c r="Z684" i="2"/>
  <c r="AC684" i="2" s="1"/>
  <c r="Z685" i="2"/>
  <c r="Z686" i="2"/>
  <c r="AC686" i="2" s="1"/>
  <c r="Z687" i="2"/>
  <c r="AA687" i="2" s="1"/>
  <c r="Z688" i="2"/>
  <c r="Z689" i="2"/>
  <c r="AA689" i="2" s="1"/>
  <c r="Z690" i="2"/>
  <c r="Z691" i="2"/>
  <c r="AA691" i="2" s="1"/>
  <c r="Z692" i="2"/>
  <c r="AC692" i="2" s="1"/>
  <c r="Z693" i="2"/>
  <c r="AA693" i="2" s="1"/>
  <c r="Z694" i="2"/>
  <c r="AA694" i="2" s="1"/>
  <c r="Z695" i="2"/>
  <c r="AB695" i="2" s="1"/>
  <c r="Z696" i="2"/>
  <c r="AC696" i="2" s="1"/>
  <c r="Z697" i="2"/>
  <c r="Z698" i="2"/>
  <c r="Z699" i="2"/>
  <c r="AB699" i="2" s="1"/>
  <c r="Z700" i="2"/>
  <c r="AC700" i="2" s="1"/>
  <c r="Z701" i="2"/>
  <c r="Z702" i="2"/>
  <c r="Z703" i="2"/>
  <c r="AB703" i="2" s="1"/>
  <c r="Z704" i="2"/>
  <c r="AC704" i="2" s="1"/>
  <c r="Z705" i="2"/>
  <c r="AA705" i="2" s="1"/>
  <c r="Z706" i="2"/>
  <c r="Z707" i="2"/>
  <c r="Z708" i="2"/>
  <c r="Z709" i="2"/>
  <c r="AB709" i="2" s="1"/>
  <c r="Z710" i="2"/>
  <c r="AA710" i="2" s="1"/>
  <c r="Z711" i="2"/>
  <c r="Z712" i="2"/>
  <c r="Z713" i="2"/>
  <c r="AB713" i="2" s="1"/>
  <c r="Z714" i="2"/>
  <c r="Z715" i="2"/>
  <c r="Z716" i="2"/>
  <c r="Z717" i="2"/>
  <c r="AB717" i="2" s="1"/>
  <c r="Z718" i="2"/>
  <c r="AA718" i="2" s="1"/>
  <c r="Z719" i="2"/>
  <c r="Z720" i="2"/>
  <c r="Z721" i="2"/>
  <c r="AB721" i="2" s="1"/>
  <c r="Z722" i="2"/>
  <c r="AB722" i="2" s="1"/>
  <c r="Z723" i="2"/>
  <c r="Z724" i="2"/>
  <c r="Z725" i="2"/>
  <c r="AB725" i="2" s="1"/>
  <c r="Z726" i="2"/>
  <c r="AB726" i="2" s="1"/>
  <c r="Z727" i="2"/>
  <c r="AA727" i="2" s="1"/>
  <c r="Z728" i="2"/>
  <c r="AC728" i="2" s="1"/>
  <c r="Z729" i="2"/>
  <c r="AB729" i="2" s="1"/>
  <c r="Z730" i="2"/>
  <c r="AA730" i="2" s="1"/>
  <c r="Z731" i="2"/>
  <c r="Z732" i="2"/>
  <c r="Z733" i="2"/>
  <c r="AB733" i="2" s="1"/>
  <c r="Z734" i="2"/>
  <c r="Z735" i="2"/>
  <c r="Z736" i="2"/>
  <c r="AB736" i="2" s="1"/>
  <c r="Z737" i="2"/>
  <c r="AA737" i="2" s="1"/>
  <c r="Z738" i="2"/>
  <c r="Z739" i="2"/>
  <c r="Z740" i="2"/>
  <c r="AB740" i="2" s="1"/>
  <c r="Z741" i="2"/>
  <c r="Z742" i="2"/>
  <c r="AA742" i="2" s="1"/>
  <c r="Z743" i="2"/>
  <c r="Z744" i="2"/>
  <c r="AB744" i="2" s="1"/>
  <c r="Z745" i="2"/>
  <c r="AA745" i="2" s="1"/>
  <c r="Z746" i="2"/>
  <c r="Z747" i="2"/>
  <c r="Z748" i="2"/>
  <c r="AB748" i="2" s="1"/>
  <c r="Z749" i="2"/>
  <c r="Z750" i="2"/>
  <c r="Z751" i="2"/>
  <c r="Z752" i="2"/>
  <c r="AA752" i="2" s="1"/>
  <c r="Z753" i="2"/>
  <c r="AB753" i="2" s="1"/>
  <c r="Z754" i="2"/>
  <c r="Z755" i="2"/>
  <c r="Z756" i="2"/>
  <c r="Z757" i="2"/>
  <c r="AB757" i="2" s="1"/>
  <c r="Z758" i="2"/>
  <c r="AA758" i="2" s="1"/>
  <c r="Z759" i="2"/>
  <c r="Z760" i="2"/>
  <c r="Z761" i="2"/>
  <c r="AB761" i="2" s="1"/>
  <c r="Z762" i="2"/>
  <c r="Z763" i="2"/>
  <c r="Z764" i="2"/>
  <c r="AA764" i="2" s="1"/>
  <c r="Z765" i="2"/>
  <c r="Z766" i="2"/>
  <c r="Z767" i="2"/>
  <c r="Z768" i="2"/>
  <c r="Z769" i="2"/>
  <c r="AB769" i="2" s="1"/>
  <c r="Z770" i="2"/>
  <c r="Z771" i="2"/>
  <c r="Z772" i="2"/>
  <c r="Z773" i="2"/>
  <c r="AB773" i="2" s="1"/>
  <c r="Z774" i="2"/>
  <c r="AA774" i="2" s="1"/>
  <c r="Z775" i="2"/>
  <c r="Z776" i="2"/>
  <c r="AB776" i="2" s="1"/>
  <c r="Z777" i="2"/>
  <c r="AA777" i="2" s="1"/>
  <c r="Z778" i="2"/>
  <c r="Z779" i="2"/>
  <c r="AB779" i="2" s="1"/>
  <c r="Z780" i="2"/>
  <c r="AA780" i="2" s="1"/>
  <c r="Z781" i="2"/>
  <c r="Z782" i="2"/>
  <c r="Z783" i="2"/>
  <c r="AB783" i="2" s="1"/>
  <c r="Z784" i="2"/>
  <c r="AA784" i="2" s="1"/>
  <c r="Z785" i="2"/>
  <c r="Z786" i="2"/>
  <c r="AB786" i="2" s="1"/>
  <c r="Z787" i="2"/>
  <c r="Z788" i="2"/>
  <c r="Z789" i="2"/>
  <c r="Z790" i="2"/>
  <c r="AB790" i="2" s="1"/>
  <c r="Z791" i="2"/>
  <c r="Z792" i="2"/>
  <c r="Z793" i="2"/>
  <c r="AB793" i="2" s="1"/>
  <c r="Z794" i="2"/>
  <c r="Z795" i="2"/>
  <c r="AA795" i="2" s="1"/>
  <c r="Z796" i="2"/>
  <c r="Z797" i="2"/>
  <c r="AB797" i="2" s="1"/>
  <c r="Z798" i="2"/>
  <c r="AA798" i="2" s="1"/>
  <c r="Z799" i="2"/>
  <c r="AA799" i="2" s="1"/>
  <c r="Z800" i="2"/>
  <c r="Z801" i="2"/>
  <c r="AB801" i="2" s="1"/>
  <c r="Z802" i="2"/>
  <c r="AA802" i="2" s="1"/>
  <c r="Z803" i="2"/>
  <c r="AA803" i="2" s="1"/>
  <c r="Z804" i="2"/>
  <c r="Z805" i="2"/>
  <c r="Z806" i="2"/>
  <c r="AA806" i="2" s="1"/>
  <c r="Z807" i="2"/>
  <c r="Z808" i="2"/>
  <c r="AB808" i="2" s="1"/>
  <c r="Z809" i="2"/>
  <c r="Z810" i="2"/>
  <c r="Z811" i="2"/>
  <c r="Z812" i="2"/>
  <c r="AA812" i="2" s="1"/>
  <c r="Z813" i="2"/>
  <c r="AA813" i="2" s="1"/>
  <c r="Z814" i="2"/>
  <c r="Z815" i="2"/>
  <c r="AB815" i="2" s="1"/>
  <c r="Z816" i="2"/>
  <c r="AA816" i="2" s="1"/>
  <c r="Z817" i="2"/>
  <c r="AC817" i="2" s="1"/>
  <c r="Z818" i="2"/>
  <c r="Z819" i="2"/>
  <c r="AA819" i="2" s="1"/>
  <c r="Z820" i="2"/>
  <c r="Z821" i="2"/>
  <c r="Z822" i="2"/>
  <c r="AB822" i="2" s="1"/>
  <c r="Z823" i="2"/>
  <c r="Z824" i="2"/>
  <c r="Z825" i="2"/>
  <c r="Z826" i="2"/>
  <c r="AA826" i="2" s="1"/>
  <c r="Z827" i="2"/>
  <c r="AA827" i="2" s="1"/>
  <c r="Z828" i="2"/>
  <c r="AC828" i="2" s="1"/>
  <c r="Z829" i="2"/>
  <c r="AA829" i="2" s="1"/>
  <c r="Z830" i="2"/>
  <c r="Z831" i="2"/>
  <c r="AB831" i="2" s="1"/>
  <c r="Z832" i="2"/>
  <c r="AC832" i="2" s="1"/>
  <c r="Z833" i="2"/>
  <c r="Z834" i="2"/>
  <c r="Z835" i="2"/>
  <c r="Z836" i="2"/>
  <c r="Z837" i="2"/>
  <c r="AA837" i="2" s="1"/>
  <c r="Z838" i="2"/>
  <c r="Z839" i="2"/>
  <c r="Z840" i="2"/>
  <c r="Z841" i="2"/>
  <c r="Z842" i="2"/>
  <c r="Z843" i="2"/>
  <c r="Z844" i="2"/>
  <c r="AA844" i="2" s="1"/>
  <c r="Z845" i="2"/>
  <c r="Z846" i="2"/>
  <c r="Z847" i="2"/>
  <c r="AA847" i="2" s="1"/>
  <c r="Z848" i="2"/>
  <c r="Z849" i="2"/>
  <c r="AA849" i="2" s="1"/>
  <c r="Z850" i="2"/>
  <c r="Z851" i="2"/>
  <c r="Z852" i="2"/>
  <c r="Z853" i="2"/>
  <c r="Z854" i="2"/>
  <c r="AA854" i="2" s="1"/>
  <c r="Z855" i="2"/>
  <c r="Z856" i="2"/>
  <c r="AA856" i="2" s="1"/>
  <c r="Z857" i="2"/>
  <c r="Z858" i="2"/>
  <c r="AA858" i="2" s="1"/>
  <c r="Z859" i="2"/>
  <c r="Z860" i="2"/>
  <c r="Z861" i="2"/>
  <c r="Z862" i="2"/>
  <c r="Z863" i="2"/>
  <c r="AA863" i="2" s="1"/>
  <c r="Z864" i="2"/>
  <c r="Z865" i="2"/>
  <c r="Z866" i="2"/>
  <c r="Z867" i="2"/>
  <c r="AA867" i="2" s="1"/>
  <c r="Z868" i="2"/>
  <c r="AA868" i="2" s="1"/>
  <c r="Z869" i="2"/>
  <c r="Z870" i="2"/>
  <c r="AA870" i="2" s="1"/>
  <c r="Z871" i="2"/>
  <c r="AA871" i="2" s="1"/>
  <c r="Z872" i="2"/>
  <c r="Z873" i="2"/>
  <c r="Z874" i="2"/>
  <c r="Z875" i="2"/>
  <c r="AA875" i="2" s="1"/>
  <c r="Z876" i="2"/>
  <c r="Z877" i="2"/>
  <c r="AA877" i="2" s="1"/>
  <c r="Z878" i="2"/>
  <c r="AA878" i="2" s="1"/>
  <c r="Z879" i="2"/>
  <c r="AA879" i="2" s="1"/>
  <c r="Z880" i="2"/>
  <c r="AA880" i="2" s="1"/>
  <c r="Z881" i="2"/>
  <c r="AA881" i="2" s="1"/>
  <c r="Z882" i="2"/>
  <c r="AA882" i="2" s="1"/>
  <c r="Z883" i="2"/>
  <c r="Z884" i="2"/>
  <c r="AA884" i="2" s="1"/>
  <c r="Z885" i="2"/>
  <c r="Z886" i="2"/>
  <c r="Z887" i="2"/>
  <c r="Z888" i="2"/>
  <c r="AA888" i="2" s="1"/>
  <c r="Z889" i="2"/>
  <c r="AA889" i="2" s="1"/>
  <c r="Z890" i="2"/>
  <c r="Z891" i="2"/>
  <c r="Z892" i="2"/>
  <c r="Z893" i="2"/>
  <c r="Z894" i="2"/>
  <c r="AA894" i="2" s="1"/>
  <c r="Z895" i="2"/>
  <c r="Z896" i="2"/>
  <c r="AA896" i="2" s="1"/>
  <c r="Z897" i="2"/>
  <c r="AA897" i="2" s="1"/>
  <c r="Z898" i="2"/>
  <c r="AA898" i="2" s="1"/>
  <c r="Z899" i="2"/>
  <c r="Z900" i="2"/>
  <c r="Z901" i="2"/>
  <c r="Z902" i="2"/>
  <c r="AA902" i="2" s="1"/>
  <c r="Z903" i="2"/>
  <c r="Z904" i="2"/>
  <c r="AA904" i="2" s="1"/>
  <c r="Z905" i="2"/>
  <c r="Z906" i="2"/>
  <c r="Z907" i="2"/>
  <c r="Z908" i="2"/>
  <c r="Z909" i="2"/>
  <c r="AA909" i="2" s="1"/>
  <c r="Z910" i="2"/>
  <c r="Z911" i="2"/>
  <c r="Z912" i="2"/>
  <c r="AA912" i="2" s="1"/>
  <c r="Z913" i="2"/>
  <c r="Z914" i="2"/>
  <c r="AA914" i="2" s="1"/>
  <c r="Z915" i="2"/>
  <c r="Z916" i="2"/>
  <c r="AA916" i="2" s="1"/>
  <c r="Z917" i="2"/>
  <c r="Z918" i="2"/>
  <c r="AA918" i="2" s="1"/>
  <c r="Z919" i="2"/>
  <c r="Z920" i="2"/>
  <c r="Z921" i="2"/>
  <c r="AA921" i="2" s="1"/>
  <c r="Z922" i="2"/>
  <c r="Z923" i="2"/>
  <c r="Z924" i="2"/>
  <c r="Z925" i="2"/>
  <c r="Z926" i="2"/>
  <c r="AA926" i="2" s="1"/>
  <c r="Z927" i="2"/>
  <c r="Z928" i="2"/>
  <c r="AA928" i="2" s="1"/>
  <c r="Z929" i="2"/>
  <c r="AA929" i="2" s="1"/>
  <c r="Z930" i="2"/>
  <c r="Z931" i="2"/>
  <c r="Z932" i="2"/>
  <c r="Z933" i="2"/>
  <c r="Z934" i="2"/>
  <c r="Z935" i="2"/>
  <c r="AA935" i="2" s="1"/>
  <c r="Z936" i="2"/>
  <c r="Z937" i="2"/>
  <c r="AA937" i="2" s="1"/>
  <c r="Z938" i="2"/>
  <c r="Z939" i="2"/>
  <c r="AA939" i="2" s="1"/>
  <c r="Z940" i="2"/>
  <c r="Z941" i="2"/>
  <c r="Z942" i="2"/>
  <c r="Z943" i="2"/>
  <c r="Z944" i="2"/>
  <c r="AA944" i="2" s="1"/>
  <c r="Z945" i="2"/>
  <c r="Z946" i="2"/>
  <c r="Z947" i="2"/>
  <c r="Z948" i="2"/>
  <c r="AA948" i="2" s="1"/>
  <c r="Z949" i="2"/>
  <c r="AA949" i="2" s="1"/>
  <c r="Z950" i="2"/>
  <c r="Z951" i="2"/>
  <c r="AA951" i="2" s="1"/>
  <c r="Z952" i="2"/>
  <c r="AA952" i="2" s="1"/>
  <c r="Z953" i="2"/>
  <c r="AA953" i="2" s="1"/>
  <c r="Z954" i="2"/>
  <c r="Z955" i="2"/>
  <c r="AB955" i="2" s="1"/>
  <c r="Z956" i="2"/>
  <c r="Z957" i="2"/>
  <c r="Z958" i="2"/>
  <c r="Z959" i="2"/>
  <c r="Z960" i="2"/>
  <c r="Z961" i="2"/>
  <c r="AA961" i="2" s="1"/>
  <c r="Z962" i="2"/>
  <c r="Z963" i="2"/>
  <c r="AB963" i="2" s="1"/>
  <c r="Z964" i="2"/>
  <c r="Z965" i="2"/>
  <c r="Z966" i="2"/>
  <c r="Z967" i="2"/>
  <c r="AB967" i="2" s="1"/>
  <c r="Z968" i="2"/>
  <c r="AA968" i="2" s="1"/>
  <c r="Z969" i="2"/>
  <c r="Z970" i="2"/>
  <c r="Z971" i="2"/>
  <c r="AB971" i="2" s="1"/>
  <c r="Z972" i="2"/>
  <c r="AA972" i="2" s="1"/>
  <c r="Z973" i="2"/>
  <c r="AA973" i="2" s="1"/>
  <c r="Z974" i="2"/>
  <c r="Z975" i="2"/>
  <c r="Z976" i="2"/>
  <c r="Z977" i="2"/>
  <c r="Z978" i="2"/>
  <c r="AB978" i="2" s="1"/>
  <c r="Z979" i="2"/>
  <c r="AA979" i="2" s="1"/>
  <c r="Z980" i="2"/>
  <c r="Z981" i="2"/>
  <c r="Z982" i="2"/>
  <c r="AB982" i="2" s="1"/>
  <c r="Z983" i="2"/>
  <c r="Z984" i="2"/>
  <c r="AA984" i="2" s="1"/>
  <c r="Z985" i="2"/>
  <c r="Z986" i="2"/>
  <c r="Z987" i="2"/>
  <c r="Z988" i="2"/>
  <c r="Z989" i="2"/>
  <c r="Z990" i="2"/>
  <c r="Z991" i="2"/>
  <c r="Z992" i="2"/>
  <c r="Z993" i="2"/>
  <c r="Z994" i="2"/>
  <c r="Z995" i="2"/>
  <c r="AB995" i="2" s="1"/>
  <c r="Z996" i="2"/>
  <c r="Z997" i="2"/>
  <c r="Z998" i="2"/>
  <c r="AC998" i="2" s="1"/>
  <c r="Z999" i="2"/>
  <c r="Z1000" i="2"/>
  <c r="AA1000" i="2" s="1"/>
  <c r="Z1001" i="2"/>
  <c r="Z1002" i="2"/>
  <c r="Z1003" i="2"/>
  <c r="AB1003" i="2" s="1"/>
  <c r="Z1004" i="2"/>
  <c r="AA1004" i="2" s="1"/>
  <c r="Z1005" i="2"/>
  <c r="Z1006" i="2"/>
  <c r="AA1006" i="2" s="1"/>
  <c r="Z1007" i="2"/>
  <c r="AA1007" i="2" s="1"/>
  <c r="Z1008" i="2"/>
  <c r="Z1009" i="2"/>
  <c r="AB1009" i="2" s="1"/>
  <c r="Z1010" i="2"/>
  <c r="Z1011" i="2"/>
  <c r="Z1012" i="2"/>
  <c r="AC1012" i="2" s="1"/>
  <c r="Z1013" i="2"/>
  <c r="Z1014" i="2"/>
  <c r="Z1015" i="2"/>
  <c r="AA1015" i="2" s="1"/>
  <c r="Z1016" i="2"/>
  <c r="Z1017" i="2"/>
  <c r="Z1018" i="2"/>
  <c r="AA1018" i="2" s="1"/>
  <c r="Z1019" i="2"/>
  <c r="AC1019" i="2" s="1"/>
  <c r="Z1020" i="2"/>
  <c r="Z1021" i="2"/>
  <c r="Z1022" i="2"/>
  <c r="AB1022" i="2" s="1"/>
  <c r="Z1023" i="2"/>
  <c r="AC1023" i="2" s="1"/>
  <c r="Z1024" i="2"/>
  <c r="Z1025" i="2"/>
  <c r="Z1026" i="2"/>
  <c r="Z1027" i="2"/>
  <c r="AB1027" i="2" s="1"/>
  <c r="Z1028" i="2"/>
  <c r="AB1028" i="2" s="1"/>
  <c r="Z1029" i="2"/>
  <c r="Z1030" i="2"/>
  <c r="AB1030" i="2" s="1"/>
  <c r="Z1031" i="2"/>
  <c r="Z1032" i="2"/>
  <c r="AB1032" i="2" s="1"/>
  <c r="Z1033" i="2"/>
  <c r="Z1034" i="2"/>
  <c r="AC1034" i="2" s="1"/>
  <c r="Z1035" i="2"/>
  <c r="Z1036" i="2"/>
  <c r="AA1036" i="2" s="1"/>
  <c r="Z1037" i="2"/>
  <c r="Z1038" i="2"/>
  <c r="AB1038" i="2" s="1"/>
  <c r="Z1039" i="2"/>
  <c r="Z1040" i="2"/>
  <c r="Z1041" i="2"/>
  <c r="AC1041" i="2" s="1"/>
  <c r="Z1042" i="2"/>
  <c r="Z1043" i="2"/>
  <c r="AA1043" i="2" s="1"/>
  <c r="Z1044" i="2"/>
  <c r="AA1044" i="2" s="1"/>
  <c r="Z1045" i="2"/>
  <c r="Z1046" i="2"/>
  <c r="AB1046" i="2" s="1"/>
  <c r="Z1047" i="2"/>
  <c r="Z1048" i="2"/>
  <c r="Z1049" i="2"/>
  <c r="AC1049" i="2" s="1"/>
  <c r="Z1050" i="2"/>
  <c r="Z1051" i="2"/>
  <c r="AA1051" i="2" s="1"/>
  <c r="Z1052" i="2"/>
  <c r="Z1053" i="2"/>
  <c r="Z1054" i="2"/>
  <c r="AB1054" i="2" s="1"/>
  <c r="Z1055" i="2"/>
  <c r="Z1056" i="2"/>
  <c r="Z1057" i="2"/>
  <c r="AC1057" i="2" s="1"/>
  <c r="Z1058" i="2"/>
  <c r="Z1059" i="2"/>
  <c r="Z1060" i="2"/>
  <c r="AA1060" i="2" s="1"/>
  <c r="Z1061" i="2"/>
  <c r="Z1062" i="2"/>
  <c r="AA1062" i="2" s="1"/>
  <c r="Z1063" i="2"/>
  <c r="AC1063" i="2" s="1"/>
  <c r="Z1064" i="2"/>
  <c r="Z1065" i="2"/>
  <c r="AB1065" i="2" s="1"/>
  <c r="Z1066" i="2"/>
  <c r="Z1067" i="2"/>
  <c r="Z1068" i="2"/>
  <c r="AB1068" i="2" s="1"/>
  <c r="Z1069" i="2"/>
  <c r="Z1070" i="2"/>
  <c r="AA1070" i="2" s="1"/>
  <c r="Z1071" i="2"/>
  <c r="AC1071" i="2" s="1"/>
  <c r="Z1072" i="2"/>
  <c r="Z1073" i="2"/>
  <c r="AB1073" i="2" s="1"/>
  <c r="Z1074" i="2"/>
  <c r="Z1075" i="2"/>
  <c r="Z1076" i="2"/>
  <c r="AB1076" i="2" s="1"/>
  <c r="Z1077" i="2"/>
  <c r="Z1078" i="2"/>
  <c r="AA1078" i="2" s="1"/>
  <c r="Z1079" i="2"/>
  <c r="Z1080" i="2"/>
  <c r="AA1080" i="2" s="1"/>
  <c r="Z1081" i="2"/>
  <c r="Z1082" i="2"/>
  <c r="AA1082" i="2" s="1"/>
  <c r="Z1083" i="2"/>
  <c r="Z1084" i="2"/>
  <c r="AB1084" i="2" s="1"/>
  <c r="Z1085" i="2"/>
  <c r="Z1086" i="2"/>
  <c r="Z1087" i="2"/>
  <c r="Z1088" i="2"/>
  <c r="Z1089" i="2"/>
  <c r="Z1090" i="2"/>
  <c r="Z1091" i="2"/>
  <c r="AA1091" i="2" s="1"/>
  <c r="Z1092" i="2"/>
  <c r="Z1093" i="2"/>
  <c r="Z1094" i="2"/>
  <c r="Z1095" i="2"/>
  <c r="Z1096" i="2"/>
  <c r="Z1097" i="2"/>
  <c r="AA1097" i="2" s="1"/>
  <c r="Z1098" i="2"/>
  <c r="Z1099" i="2"/>
  <c r="Z1100" i="2"/>
  <c r="Z1101" i="2"/>
  <c r="Z1102" i="2"/>
  <c r="Z1103" i="2"/>
  <c r="AB1103" i="2" s="1"/>
  <c r="Z1104" i="2"/>
  <c r="Z1105" i="2"/>
  <c r="Z1106" i="2"/>
  <c r="Z1107" i="2"/>
  <c r="Z1108" i="2"/>
  <c r="AB1108" i="2" s="1"/>
  <c r="Z1109" i="2"/>
  <c r="Z1110" i="2"/>
  <c r="AB1110" i="2" s="1"/>
  <c r="Z1111" i="2"/>
  <c r="Z1112" i="2"/>
  <c r="Z1113" i="2"/>
  <c r="Z1114" i="2"/>
  <c r="AB1114" i="2" s="1"/>
  <c r="Z1115" i="2"/>
  <c r="Z1116" i="2"/>
  <c r="AB1116" i="2" s="1"/>
  <c r="Z1117" i="2"/>
  <c r="AA1117" i="2" s="1"/>
  <c r="Z1118" i="2"/>
  <c r="Z1119" i="2"/>
  <c r="Z1120" i="2"/>
  <c r="AB1120" i="2" s="1"/>
  <c r="Z1121" i="2"/>
  <c r="AA1121" i="2" s="1"/>
  <c r="Z1122" i="2"/>
  <c r="AA1122" i="2" s="1"/>
  <c r="Z1123" i="2"/>
  <c r="Z1124" i="2"/>
  <c r="Z1125" i="2"/>
  <c r="Z1126" i="2"/>
  <c r="Z1127" i="2"/>
  <c r="Z1128" i="2"/>
  <c r="Z1129" i="2"/>
  <c r="AB1129" i="2" s="1"/>
  <c r="Z1130" i="2"/>
  <c r="Z1131" i="2"/>
  <c r="Z1132" i="2"/>
  <c r="Z1133" i="2"/>
  <c r="AB1133" i="2" s="1"/>
  <c r="Z1134" i="2"/>
  <c r="Z1135" i="2"/>
  <c r="Z1136" i="2"/>
  <c r="Z1137" i="2"/>
  <c r="AB1137" i="2" s="1"/>
  <c r="Z1138" i="2"/>
  <c r="Z1139" i="2"/>
  <c r="Z1140" i="2"/>
  <c r="Z1141" i="2"/>
  <c r="Z1142" i="2"/>
  <c r="AB1142" i="2" s="1"/>
  <c r="Z1143" i="2"/>
  <c r="Z1144" i="2"/>
  <c r="AB1144" i="2" s="1"/>
  <c r="Z1145" i="2"/>
  <c r="Z1146" i="2"/>
  <c r="AC1146" i="2" s="1"/>
  <c r="Z1147" i="2"/>
  <c r="Z1148" i="2"/>
  <c r="AB1148" i="2" s="1"/>
  <c r="Z1149" i="2"/>
  <c r="Z1150" i="2"/>
  <c r="AA1150" i="2" s="1"/>
  <c r="Z1151" i="2"/>
  <c r="Z1152" i="2"/>
  <c r="AB1152" i="2" s="1"/>
  <c r="Z1153" i="2"/>
  <c r="AB1153" i="2" s="1"/>
  <c r="Z1154" i="2"/>
  <c r="AA1154" i="2" s="1"/>
  <c r="Z1155" i="2"/>
  <c r="Z1156" i="2"/>
  <c r="Z1157" i="2"/>
  <c r="AB1157" i="2" s="1"/>
  <c r="Z1158" i="2"/>
  <c r="Z1159" i="2"/>
  <c r="Z1160" i="2"/>
  <c r="AB1160" i="2" s="1"/>
  <c r="Z1161" i="2"/>
  <c r="AC1161" i="2" s="1"/>
  <c r="Z1162" i="2"/>
  <c r="Z1163" i="2"/>
  <c r="Z1164" i="2"/>
  <c r="AB1164" i="2" s="1"/>
  <c r="Z1165" i="2"/>
  <c r="AA1165" i="2" s="1"/>
  <c r="Z1166" i="2"/>
  <c r="Z1167" i="2"/>
  <c r="AB1167" i="2" s="1"/>
  <c r="Z1168" i="2"/>
  <c r="AC1168" i="2" s="1"/>
  <c r="Z1169" i="2"/>
  <c r="AB1169" i="2" s="1"/>
  <c r="Z1170" i="2"/>
  <c r="AC1170" i="2" s="1"/>
  <c r="Z1171" i="2"/>
  <c r="AB1171" i="2" s="1"/>
  <c r="Z1172" i="2"/>
  <c r="AA1172" i="2" s="1"/>
  <c r="Z1173" i="2"/>
  <c r="Z1174" i="2"/>
  <c r="AC1174" i="2" s="1"/>
  <c r="Z1175" i="2"/>
  <c r="AB1175" i="2" s="1"/>
  <c r="Z1176" i="2"/>
  <c r="AB1176" i="2" s="1"/>
  <c r="Z1177" i="2"/>
  <c r="Z1178" i="2"/>
  <c r="AC1178" i="2" s="1"/>
  <c r="Z1179" i="2"/>
  <c r="AB1179" i="2" s="1"/>
  <c r="Z1180" i="2"/>
  <c r="AA1180" i="2" s="1"/>
  <c r="Z1181" i="2"/>
  <c r="AB1181" i="2" s="1"/>
  <c r="Z1182" i="2"/>
  <c r="AC1182" i="2" s="1"/>
  <c r="Z1183" i="2"/>
  <c r="AB1183" i="2" s="1"/>
  <c r="Z1184" i="2"/>
  <c r="AA1184" i="2" s="1"/>
  <c r="Z1185" i="2"/>
  <c r="Z1186" i="2"/>
  <c r="AC1186" i="2" s="1"/>
  <c r="Z1187" i="2"/>
  <c r="AB1187" i="2" s="1"/>
  <c r="Z1188" i="2"/>
  <c r="Z1189" i="2"/>
  <c r="Z1190" i="2"/>
  <c r="AB1190" i="2" s="1"/>
  <c r="Z1191" i="2"/>
  <c r="AA1191" i="2" s="1"/>
  <c r="Z1192" i="2"/>
  <c r="AA1192" i="2" s="1"/>
  <c r="Z1193" i="2"/>
  <c r="AC1193" i="2" s="1"/>
  <c r="Z1194" i="2"/>
  <c r="AB1194" i="2" s="1"/>
  <c r="Z1195" i="2"/>
  <c r="Z1196" i="2"/>
  <c r="AA1196" i="2" s="1"/>
  <c r="Z1197" i="2"/>
  <c r="AC1197" i="2" s="1"/>
  <c r="Z1198" i="2"/>
  <c r="AB1198" i="2" s="1"/>
  <c r="Z1199" i="2"/>
  <c r="Z1200" i="2"/>
  <c r="AA1200" i="2" s="1"/>
  <c r="Z1201" i="2"/>
  <c r="AC1201" i="2" s="1"/>
  <c r="Z1202" i="2"/>
  <c r="AB1202" i="2" s="1"/>
  <c r="Z1203" i="2"/>
  <c r="Z1204" i="2"/>
  <c r="Z1205" i="2"/>
  <c r="AC1205" i="2" s="1"/>
  <c r="Z1206" i="2"/>
  <c r="AB1206" i="2" s="1"/>
  <c r="Z1207" i="2"/>
  <c r="Z1208" i="2"/>
  <c r="AA1208" i="2" s="1"/>
  <c r="Z1209" i="2"/>
  <c r="AC1209" i="2" s="1"/>
  <c r="Z1210" i="2"/>
  <c r="AB1210" i="2" s="1"/>
  <c r="Z1211" i="2"/>
  <c r="Z1212" i="2"/>
  <c r="Z1213" i="2"/>
  <c r="AC1213" i="2" s="1"/>
  <c r="Z1214" i="2"/>
  <c r="AB1214" i="2" s="1"/>
  <c r="Z1215" i="2"/>
  <c r="Z1216" i="2"/>
  <c r="Z1217" i="2"/>
  <c r="AC1217" i="2" s="1"/>
  <c r="Z1218" i="2"/>
  <c r="AB1218" i="2" s="1"/>
  <c r="Z1219" i="2"/>
  <c r="Z1220" i="2"/>
  <c r="AA1220" i="2" s="1"/>
  <c r="Z1221" i="2"/>
  <c r="Z1222" i="2"/>
  <c r="AA1222" i="2" s="1"/>
  <c r="Z1223" i="2"/>
  <c r="Z1224" i="2"/>
  <c r="AA1224" i="2" s="1"/>
  <c r="Z1225" i="2"/>
  <c r="Z1226" i="2"/>
  <c r="AA1226" i="2" s="1"/>
  <c r="Z1227" i="2"/>
  <c r="Z1228" i="2"/>
  <c r="Z1229" i="2"/>
  <c r="Z1230" i="2"/>
  <c r="Z1231" i="2"/>
  <c r="Z1232" i="2"/>
  <c r="Z1233" i="2"/>
  <c r="Z1234" i="2"/>
  <c r="Z1235" i="2"/>
  <c r="Z1236" i="2"/>
  <c r="Z1237" i="2"/>
  <c r="AA1237" i="2" s="1"/>
  <c r="Z1238" i="2"/>
  <c r="Z1239" i="2"/>
  <c r="Z1240" i="2"/>
  <c r="AA1240" i="2" s="1"/>
  <c r="Z1241" i="2"/>
  <c r="Z1242" i="2"/>
  <c r="Z1243" i="2"/>
  <c r="Z1244" i="2"/>
  <c r="Z1245" i="2"/>
  <c r="Z1246" i="2"/>
  <c r="Z1247" i="2"/>
  <c r="AA1247" i="2" s="1"/>
  <c r="Z1248" i="2"/>
  <c r="Z1249" i="2"/>
  <c r="Z1250" i="2"/>
  <c r="AA1250" i="2" s="1"/>
  <c r="Z1251" i="2"/>
  <c r="AA1251" i="2" s="1"/>
  <c r="Z1252" i="2"/>
  <c r="Z1253" i="2"/>
  <c r="AA1253" i="2" s="1"/>
  <c r="Z1254" i="2"/>
  <c r="Z1255" i="2"/>
  <c r="AA1255" i="2" s="1"/>
  <c r="Z1256" i="2"/>
  <c r="Z1257" i="2"/>
  <c r="AA1257" i="2" s="1"/>
  <c r="Z1258" i="2"/>
  <c r="Z1259" i="2"/>
  <c r="AA1259" i="2" s="1"/>
  <c r="Z1260" i="2"/>
  <c r="Z1261" i="2"/>
  <c r="Z1262" i="2"/>
  <c r="AA1262" i="2" s="1"/>
  <c r="Z1263" i="2"/>
  <c r="Z1264" i="2"/>
  <c r="Z1265" i="2"/>
  <c r="Z1266" i="2"/>
  <c r="Z1267" i="2"/>
  <c r="Z1268" i="2"/>
  <c r="Z1269" i="2"/>
  <c r="AA1269" i="2" s="1"/>
  <c r="Z1270" i="2"/>
  <c r="Z1271" i="2"/>
  <c r="Z1272" i="2"/>
  <c r="AB1272" i="2" s="1"/>
  <c r="Z1273" i="2"/>
  <c r="AA1273" i="2" s="1"/>
  <c r="Z1274" i="2"/>
  <c r="Z1275" i="2"/>
  <c r="Z1276" i="2"/>
  <c r="AA1276" i="2" s="1"/>
  <c r="Z1277" i="2"/>
  <c r="AA1277" i="2" s="1"/>
  <c r="Z1278" i="2"/>
  <c r="Z1279" i="2"/>
  <c r="AA1279" i="2" s="1"/>
  <c r="Z1280" i="2"/>
  <c r="AA1280" i="2" s="1"/>
  <c r="Z1281" i="2"/>
  <c r="AA1281" i="2" s="1"/>
  <c r="Z1282" i="2"/>
  <c r="Z1283" i="2"/>
  <c r="AA1283" i="2" s="1"/>
  <c r="Z1284" i="2"/>
  <c r="Z1285" i="2"/>
  <c r="AA1285" i="2" s="1"/>
  <c r="Z1286" i="2"/>
  <c r="Z1287" i="2"/>
  <c r="Z1288" i="2"/>
  <c r="AB1288" i="2" s="1"/>
  <c r="Z1289" i="2"/>
  <c r="AA1289" i="2" s="1"/>
  <c r="Z1290" i="2"/>
  <c r="Z1291" i="2"/>
  <c r="Z1292" i="2"/>
  <c r="AA1292" i="2" s="1"/>
  <c r="Z1293" i="2"/>
  <c r="AA1293" i="2" s="1"/>
  <c r="Z1294" i="2"/>
  <c r="Z1295" i="2"/>
  <c r="AA1295" i="2" s="1"/>
  <c r="Z1296" i="2"/>
  <c r="Z1297" i="2"/>
  <c r="AA1297" i="2" s="1"/>
  <c r="Z1298" i="2"/>
  <c r="Z1299" i="2"/>
  <c r="AB1299" i="2" s="1"/>
  <c r="Z1300" i="2"/>
  <c r="AC1300" i="2" s="1"/>
  <c r="Z1301" i="2"/>
  <c r="AA1301" i="2" s="1"/>
  <c r="Z1302" i="2"/>
  <c r="Z1303" i="2"/>
  <c r="AB1303" i="2" s="1"/>
  <c r="Z1304" i="2"/>
  <c r="Z1305" i="2"/>
  <c r="Z1306" i="2"/>
  <c r="AB1306" i="2" s="1"/>
  <c r="Z1307" i="2"/>
  <c r="Z1308" i="2"/>
  <c r="AA1308" i="2" s="1"/>
  <c r="Z1309" i="2"/>
  <c r="Z1310" i="2"/>
  <c r="AB1310" i="2" s="1"/>
  <c r="Z1311" i="2"/>
  <c r="Z1312" i="2"/>
  <c r="AA1312" i="2" s="1"/>
  <c r="Z1313" i="2"/>
  <c r="Z1314" i="2"/>
  <c r="Z1315" i="2"/>
  <c r="AA1315" i="2" s="1"/>
  <c r="Z1316" i="2"/>
  <c r="Z1317" i="2"/>
  <c r="AB1317" i="2" s="1"/>
  <c r="Z1318" i="2"/>
  <c r="AA1318" i="2" s="1"/>
  <c r="Z1319" i="2"/>
  <c r="AA1319" i="2" s="1"/>
  <c r="Z1320" i="2"/>
  <c r="Z1321" i="2"/>
  <c r="AB1321" i="2" s="1"/>
  <c r="Z1322" i="2"/>
  <c r="Z1323" i="2"/>
  <c r="Z1324" i="2"/>
  <c r="Z1325" i="2"/>
  <c r="Z1326" i="2"/>
  <c r="Z1327" i="2"/>
  <c r="AB1327" i="2" s="1"/>
  <c r="Z1328" i="2"/>
  <c r="Z1329" i="2"/>
  <c r="AA1329" i="2" s="1"/>
  <c r="Z1330" i="2"/>
  <c r="Z1331" i="2"/>
  <c r="AB1331" i="2" s="1"/>
  <c r="Z1332" i="2"/>
  <c r="AA1332" i="2" s="1"/>
  <c r="Z1333" i="2"/>
  <c r="AB1333" i="2" s="1"/>
  <c r="Z1334" i="2"/>
  <c r="Z1335" i="2"/>
  <c r="Z1336" i="2"/>
  <c r="Z1337" i="2"/>
  <c r="AB1337" i="2" s="1"/>
  <c r="Z1338" i="2"/>
  <c r="Z1339" i="2"/>
  <c r="Z1340" i="2"/>
  <c r="Z1341" i="2"/>
  <c r="AB1341" i="2" s="1"/>
  <c r="Z1342" i="2"/>
  <c r="Z1343" i="2"/>
  <c r="Z1344" i="2"/>
  <c r="Z1345" i="2"/>
  <c r="AB1345" i="2" s="1"/>
  <c r="Z1346" i="2"/>
  <c r="Z1347" i="2"/>
  <c r="AA1347" i="2" s="1"/>
  <c r="Z1348" i="2"/>
  <c r="Z1349" i="2"/>
  <c r="AB1349" i="2" s="1"/>
  <c r="Z1350" i="2"/>
  <c r="AA1350" i="2" s="1"/>
  <c r="Z1351" i="2"/>
  <c r="Z1352" i="2"/>
  <c r="Z1353" i="2"/>
  <c r="AB1353" i="2" s="1"/>
  <c r="Z1354" i="2"/>
  <c r="Z1355" i="2"/>
  <c r="Z1356" i="2"/>
  <c r="Z1357" i="2"/>
  <c r="AB1357" i="2" s="1"/>
  <c r="Z1358" i="2"/>
  <c r="Z1359" i="2"/>
  <c r="AA1359" i="2" s="1"/>
  <c r="Z1360" i="2"/>
  <c r="Z1361" i="2"/>
  <c r="AB1361" i="2" s="1"/>
  <c r="Z1362" i="2"/>
  <c r="Z1363" i="2"/>
  <c r="AA1363" i="2" s="1"/>
  <c r="Z1364" i="2"/>
  <c r="Z1365" i="2"/>
  <c r="AB1365" i="2" s="1"/>
  <c r="Z1366" i="2"/>
  <c r="Z1367" i="2"/>
  <c r="Z1368" i="2"/>
  <c r="Z1369" i="2"/>
  <c r="AB1369" i="2" s="1"/>
  <c r="Z1370" i="2"/>
  <c r="Z1371" i="2"/>
  <c r="Z1372" i="2"/>
  <c r="AA1372" i="2" s="1"/>
  <c r="Z1373" i="2"/>
  <c r="AA1373" i="2" s="1"/>
  <c r="Z1374" i="2"/>
  <c r="Z1375" i="2"/>
  <c r="AB1375" i="2" s="1"/>
  <c r="Z1376" i="2"/>
  <c r="AA1376" i="2" s="1"/>
  <c r="Z1377" i="2"/>
  <c r="Z1378" i="2"/>
  <c r="Z1379" i="2"/>
  <c r="AB1379" i="2" s="1"/>
  <c r="Z1380" i="2"/>
  <c r="Z1381" i="2"/>
  <c r="Z1382" i="2"/>
  <c r="Z1383" i="2"/>
  <c r="AB1383" i="2" s="1"/>
  <c r="Z1384" i="2"/>
  <c r="AB1384" i="2" s="1"/>
  <c r="Z1385" i="2"/>
  <c r="AA1385" i="2" s="1"/>
  <c r="Z1386" i="2"/>
  <c r="Z1387" i="2"/>
  <c r="AB1387" i="2" s="1"/>
  <c r="Z1388" i="2"/>
  <c r="AA1388" i="2" s="1"/>
  <c r="Z1389" i="2"/>
  <c r="AA1389" i="2" s="1"/>
  <c r="Z1390" i="2"/>
  <c r="Z1391" i="2"/>
  <c r="AB1391" i="2" s="1"/>
  <c r="Z1392" i="2"/>
  <c r="AA1392" i="2" s="1"/>
  <c r="Z1393" i="2"/>
  <c r="Z1394" i="2"/>
  <c r="Z1395" i="2"/>
  <c r="AB1395" i="2" s="1"/>
  <c r="Z1396" i="2"/>
  <c r="Z1397" i="2"/>
  <c r="AA1397" i="2" s="1"/>
  <c r="Z1398" i="2"/>
  <c r="AB1398" i="2" s="1"/>
  <c r="Z1399" i="2"/>
  <c r="Z1400" i="2"/>
  <c r="AB1400" i="2" s="1"/>
  <c r="Z1401" i="2"/>
  <c r="Z1402" i="2"/>
  <c r="Z1403" i="2"/>
  <c r="AB1403" i="2" s="1"/>
  <c r="Z1404" i="2"/>
  <c r="AA1404" i="2" s="1"/>
  <c r="Z1405" i="2"/>
  <c r="Z1406" i="2"/>
  <c r="Z1407" i="2"/>
  <c r="AA1407" i="2" s="1"/>
  <c r="Z1408" i="2"/>
  <c r="AA1408" i="2" s="1"/>
  <c r="Z1409" i="2"/>
  <c r="Z1410" i="2"/>
  <c r="Z1411" i="2"/>
  <c r="AA1411" i="2" s="1"/>
  <c r="Z1412" i="2"/>
  <c r="Z1413" i="2"/>
  <c r="Z1414" i="2"/>
  <c r="AA1414" i="2" s="1"/>
  <c r="Z1415" i="2"/>
  <c r="AA1415" i="2" s="1"/>
  <c r="Z1416" i="2"/>
  <c r="Z1417" i="2"/>
  <c r="Z1418" i="2"/>
  <c r="AA1418" i="2" s="1"/>
  <c r="Z1419" i="2"/>
  <c r="AA1419" i="2" s="1"/>
  <c r="Z1420" i="2"/>
  <c r="Z1421" i="2"/>
  <c r="Z1422" i="2"/>
  <c r="AA1422" i="2" s="1"/>
  <c r="Z1423" i="2"/>
  <c r="AA1423" i="2" s="1"/>
  <c r="Z1424" i="2"/>
  <c r="AA1424" i="2" s="1"/>
  <c r="Z1425" i="2"/>
  <c r="Z1426" i="2"/>
  <c r="AA1426" i="2" s="1"/>
  <c r="Z1427" i="2"/>
  <c r="AA1427" i="2" s="1"/>
  <c r="Z1428" i="2"/>
  <c r="AA1428" i="2" s="1"/>
  <c r="Z1429" i="2"/>
  <c r="Z1430" i="2"/>
  <c r="AA1430" i="2" s="1"/>
  <c r="Z1431" i="2"/>
  <c r="AA1431" i="2" s="1"/>
  <c r="Z1432" i="2"/>
  <c r="Z1433" i="2"/>
  <c r="Z1434" i="2"/>
  <c r="AA1434" i="2" s="1"/>
  <c r="Z1435" i="2"/>
  <c r="Z1436" i="2"/>
  <c r="AA1436" i="2" s="1"/>
  <c r="Z1437" i="2"/>
  <c r="AA1437" i="2" s="1"/>
  <c r="Z1438" i="2"/>
  <c r="AA1438" i="2" s="1"/>
  <c r="Z1439" i="2"/>
  <c r="Z1440" i="2"/>
  <c r="AA1440" i="2" s="1"/>
  <c r="Z1441" i="2"/>
  <c r="AA1441" i="2" s="1"/>
  <c r="Z1442" i="2"/>
  <c r="Z1443" i="2"/>
  <c r="Z1444" i="2"/>
  <c r="AA1444" i="2" s="1"/>
  <c r="Z1445" i="2"/>
  <c r="AA1445" i="2" s="1"/>
  <c r="Z1446" i="2"/>
  <c r="AA1446" i="2" s="1"/>
  <c r="Z1447" i="2"/>
  <c r="Z1448" i="2"/>
  <c r="AA1448" i="2" s="1"/>
  <c r="Z1449" i="2"/>
  <c r="AA1449" i="2" s="1"/>
  <c r="Z1450" i="2"/>
  <c r="Z1451" i="2"/>
  <c r="Z1452" i="2"/>
  <c r="AA1452" i="2" s="1"/>
  <c r="Z1453" i="2"/>
  <c r="AA1453" i="2" s="1"/>
  <c r="Z1454" i="2"/>
  <c r="AA1454" i="2" s="1"/>
  <c r="Z1455" i="2"/>
  <c r="Z1456" i="2"/>
  <c r="AA1456" i="2" s="1"/>
  <c r="Z1457" i="2"/>
  <c r="AA1457" i="2" s="1"/>
  <c r="Z1458" i="2"/>
  <c r="Z1459" i="2"/>
  <c r="Z1460" i="2"/>
  <c r="AA1460" i="2" s="1"/>
  <c r="Z1461" i="2"/>
  <c r="AA1461" i="2" s="1"/>
  <c r="Z1462" i="2"/>
  <c r="AA1462" i="2" s="1"/>
  <c r="Z1463" i="2"/>
  <c r="Z1464" i="2"/>
  <c r="AA1464" i="2" s="1"/>
  <c r="Z1465" i="2"/>
  <c r="AA1465" i="2" s="1"/>
  <c r="Z1466" i="2"/>
  <c r="Z1467" i="2"/>
  <c r="Z1468" i="2"/>
  <c r="AA1468" i="2" s="1"/>
  <c r="Z1469" i="2"/>
  <c r="AA1469" i="2" s="1"/>
  <c r="Z1470" i="2"/>
  <c r="AA1470" i="2" s="1"/>
  <c r="Z1471" i="2"/>
  <c r="Z1472" i="2"/>
  <c r="AA1472" i="2" s="1"/>
  <c r="Z1473" i="2"/>
  <c r="AA1473" i="2" s="1"/>
  <c r="Z1474" i="2"/>
  <c r="AA1474" i="2" s="1"/>
  <c r="Z1475" i="2"/>
  <c r="AA1475" i="2" s="1"/>
  <c r="Z1476" i="2"/>
  <c r="Z1477" i="2"/>
  <c r="AA1477" i="2" s="1"/>
  <c r="Z1478" i="2"/>
  <c r="AA1478" i="2" s="1"/>
  <c r="Z1479" i="2"/>
  <c r="Z1480" i="2"/>
  <c r="AA1480" i="2" s="1"/>
  <c r="Z1481" i="2"/>
  <c r="AA1481" i="2" s="1"/>
  <c r="Z1482" i="2"/>
  <c r="AA1482" i="2" s="1"/>
  <c r="Z1483" i="2"/>
  <c r="AA1483" i="2" s="1"/>
  <c r="Z1484" i="2"/>
  <c r="Z1485" i="2"/>
  <c r="AA1485" i="2" s="1"/>
  <c r="Z1486" i="2"/>
  <c r="AA1486" i="2" s="1"/>
  <c r="Z1487" i="2"/>
  <c r="AA1487" i="2" s="1"/>
  <c r="Z1488" i="2"/>
  <c r="AA1488" i="2" s="1"/>
  <c r="Z1489" i="2"/>
  <c r="AA1489" i="2" s="1"/>
  <c r="Z1490" i="2"/>
  <c r="AA1490" i="2" s="1"/>
  <c r="Z1491" i="2"/>
  <c r="Z1492" i="2"/>
  <c r="AA1492" i="2" s="1"/>
  <c r="Z1493" i="2"/>
  <c r="AA1493" i="2" s="1"/>
  <c r="Z1494" i="2"/>
  <c r="Z1495" i="2"/>
  <c r="AA1495" i="2" s="1"/>
  <c r="Z1496" i="2"/>
  <c r="AA1496" i="2" s="1"/>
  <c r="Z1497" i="2"/>
  <c r="AA1497" i="2" s="1"/>
  <c r="Z1498" i="2"/>
  <c r="AA1498" i="2" s="1"/>
  <c r="Z1499" i="2"/>
  <c r="Z1500" i="2"/>
  <c r="AA1500" i="2" s="1"/>
  <c r="Z1501" i="2"/>
  <c r="AA1501" i="2" s="1"/>
  <c r="Z1502" i="2"/>
  <c r="Z1503" i="2"/>
  <c r="AA1503" i="2" s="1"/>
  <c r="Z1504" i="2"/>
  <c r="AA1504" i="2" s="1"/>
  <c r="Z1505" i="2"/>
  <c r="AA1505" i="2" s="1"/>
  <c r="Z1506" i="2"/>
  <c r="AA1506" i="2" s="1"/>
  <c r="Z1507" i="2"/>
  <c r="AA1507" i="2" s="1"/>
  <c r="Z1508" i="2"/>
  <c r="AA1508" i="2" s="1"/>
  <c r="Z1509" i="2"/>
  <c r="AA1509" i="2" s="1"/>
  <c r="Z1510" i="2"/>
  <c r="Z1511" i="2"/>
  <c r="AA1511" i="2" s="1"/>
  <c r="Z1512" i="2"/>
  <c r="AA1512" i="2" s="1"/>
  <c r="Z1513" i="2"/>
  <c r="Z1514" i="2"/>
  <c r="Z1515" i="2"/>
  <c r="AA1515" i="2" s="1"/>
  <c r="Z1516" i="2"/>
  <c r="AA1516" i="2" s="1"/>
  <c r="Z1517" i="2"/>
  <c r="Z1518" i="2"/>
  <c r="Z1519" i="2"/>
  <c r="AA1519" i="2" s="1"/>
  <c r="Z1520" i="2"/>
  <c r="AA1520" i="2" s="1"/>
  <c r="Z1521" i="2"/>
  <c r="Z1522" i="2"/>
  <c r="AA1522" i="2" s="1"/>
  <c r="Z1523" i="2"/>
  <c r="AA1523" i="2" s="1"/>
  <c r="Z1524" i="2"/>
  <c r="AA1524" i="2" s="1"/>
  <c r="Z1525" i="2"/>
  <c r="AA1525" i="2" s="1"/>
  <c r="Z1526" i="2"/>
  <c r="AA1526" i="2" s="1"/>
  <c r="Z1527" i="2"/>
  <c r="AA1527" i="2" s="1"/>
  <c r="Z1528" i="2"/>
  <c r="AA1528" i="2" s="1"/>
  <c r="Z1529" i="2"/>
  <c r="AA1529" i="2" s="1"/>
  <c r="Z1530" i="2"/>
  <c r="Z1531" i="2"/>
  <c r="AA1531" i="2" s="1"/>
  <c r="Z1532" i="2"/>
  <c r="AA1532" i="2" s="1"/>
  <c r="Z1533" i="2"/>
  <c r="AA1533" i="2" s="1"/>
  <c r="Z1534" i="2"/>
  <c r="AA1534" i="2" s="1"/>
  <c r="Z1535" i="2"/>
  <c r="AA1535" i="2" s="1"/>
  <c r="Z1536" i="2"/>
  <c r="AA1536" i="2" s="1"/>
  <c r="Z1537" i="2"/>
  <c r="AA1537" i="2" s="1"/>
  <c r="Z1538" i="2"/>
  <c r="AA1538" i="2" s="1"/>
  <c r="Z1539" i="2"/>
  <c r="AA1539" i="2" s="1"/>
  <c r="Z1540" i="2"/>
  <c r="AA1540" i="2" s="1"/>
  <c r="Z1541" i="2"/>
  <c r="AA1541" i="2" s="1"/>
  <c r="Z1542" i="2"/>
  <c r="Z1543" i="2"/>
  <c r="AA1543" i="2" s="1"/>
  <c r="Z1544" i="2"/>
  <c r="AA1544" i="2" s="1"/>
  <c r="Z1545" i="2"/>
  <c r="Z1546" i="2"/>
  <c r="AA1546" i="2" s="1"/>
  <c r="Z1547" i="2"/>
  <c r="AA1547" i="2" s="1"/>
  <c r="Z1548" i="2"/>
  <c r="AA1548" i="2" s="1"/>
  <c r="Z1549" i="2"/>
  <c r="AA1549" i="2" s="1"/>
  <c r="Z1550" i="2"/>
  <c r="AA1550" i="2" s="1"/>
  <c r="Z1551" i="2"/>
  <c r="AA1551" i="2" s="1"/>
  <c r="Z1552" i="2"/>
  <c r="AA1552" i="2" s="1"/>
  <c r="Z1553" i="2"/>
  <c r="AA1553" i="2" s="1"/>
  <c r="Z1554" i="2"/>
  <c r="AA1554" i="2" s="1"/>
  <c r="Z1555" i="2"/>
  <c r="AA1555" i="2" s="1"/>
  <c r="Z1556" i="2"/>
  <c r="AA1556" i="2" s="1"/>
  <c r="Z1557" i="2"/>
  <c r="AA1557" i="2" s="1"/>
  <c r="Z1558" i="2"/>
  <c r="AA1558" i="2" s="1"/>
  <c r="Z1559" i="2"/>
  <c r="AA1559" i="2" s="1"/>
  <c r="Z1560" i="2"/>
  <c r="AA1560" i="2" s="1"/>
  <c r="Z1561" i="2"/>
  <c r="AA1561" i="2" s="1"/>
  <c r="Z1562" i="2"/>
  <c r="AA1562" i="2" s="1"/>
  <c r="Z1563" i="2"/>
  <c r="AA1563" i="2" s="1"/>
  <c r="Z1564" i="2"/>
  <c r="AA1564" i="2" s="1"/>
  <c r="Z1565" i="2"/>
  <c r="AA1565" i="2" s="1"/>
  <c r="Z1566" i="2"/>
  <c r="AA1566" i="2" s="1"/>
  <c r="Z1567" i="2"/>
  <c r="AA1567" i="2" s="1"/>
  <c r="Z1568" i="2"/>
  <c r="AA1568" i="2" s="1"/>
  <c r="Z1569" i="2"/>
  <c r="Z1570" i="2"/>
  <c r="AA1570" i="2" s="1"/>
  <c r="Z1571" i="2"/>
  <c r="AA1571" i="2" s="1"/>
  <c r="Z1572" i="2"/>
  <c r="Z1573" i="2"/>
  <c r="AA1573" i="2" s="1"/>
  <c r="Z1574" i="2"/>
  <c r="AA1574" i="2" s="1"/>
  <c r="Z1575" i="2"/>
  <c r="AA1575" i="2" s="1"/>
  <c r="Z1576" i="2"/>
  <c r="AB1576" i="2" s="1"/>
  <c r="Z1577" i="2"/>
  <c r="AA1577" i="2" s="1"/>
  <c r="Z1578" i="2"/>
  <c r="AA1578" i="2" s="1"/>
  <c r="Z1579" i="2"/>
  <c r="Z1580" i="2"/>
  <c r="AA1580" i="2" s="1"/>
  <c r="Z1581" i="2"/>
  <c r="AA1581" i="2" s="1"/>
  <c r="Z1582" i="2"/>
  <c r="AA1582" i="2" s="1"/>
  <c r="Z1583" i="2"/>
  <c r="Z1584" i="2"/>
  <c r="AB1584" i="2" s="1"/>
  <c r="Z1585" i="2"/>
  <c r="AA1585" i="2" s="1"/>
  <c r="Z1586" i="2"/>
  <c r="AA1586" i="2" s="1"/>
  <c r="Z1587" i="2"/>
  <c r="Z1588" i="2"/>
  <c r="Z1589" i="2"/>
  <c r="AA1589" i="2" s="1"/>
  <c r="Z1590" i="2"/>
  <c r="AA1590" i="2" s="1"/>
  <c r="Z1591" i="2"/>
  <c r="Z1592" i="2"/>
  <c r="AB1592" i="2" s="1"/>
  <c r="Z1593" i="2"/>
  <c r="AA1593" i="2" s="1"/>
  <c r="Z1594" i="2"/>
  <c r="AA1594" i="2" s="1"/>
  <c r="Z1595" i="2"/>
  <c r="Z1596" i="2"/>
  <c r="AA1596" i="2" s="1"/>
  <c r="Z1597" i="2"/>
  <c r="AA1597" i="2" s="1"/>
  <c r="Z1598" i="2"/>
  <c r="AA1598" i="2" s="1"/>
  <c r="Z1599" i="2"/>
  <c r="Z1600" i="2"/>
  <c r="AB1600" i="2" s="1"/>
  <c r="Z1601" i="2"/>
  <c r="AA1601" i="2" s="1"/>
  <c r="Z1602" i="2"/>
  <c r="AA1602" i="2" s="1"/>
  <c r="Z1603" i="2"/>
  <c r="Z1604" i="2"/>
  <c r="Z1605" i="2"/>
  <c r="AA1605" i="2" s="1"/>
  <c r="Z1606" i="2"/>
  <c r="AA1606" i="2" s="1"/>
  <c r="Z1607" i="2"/>
  <c r="Z1608" i="2"/>
  <c r="AC1608" i="2" s="1"/>
  <c r="Z1609" i="2"/>
  <c r="AC1609" i="2" s="1"/>
  <c r="Z1610" i="2"/>
  <c r="Z1611" i="2"/>
  <c r="Z1612" i="2"/>
  <c r="AC1612" i="2" s="1"/>
  <c r="Z1613" i="2"/>
  <c r="AC1613" i="2" s="1"/>
  <c r="Z1614" i="2"/>
  <c r="Z1615" i="2"/>
  <c r="AC1615" i="2" s="1"/>
  <c r="Z1616" i="2"/>
  <c r="AC1616" i="2" s="1"/>
  <c r="Z1617" i="2"/>
  <c r="AC1617" i="2" s="1"/>
  <c r="Z1618" i="2"/>
  <c r="Z1619" i="2"/>
  <c r="AC1619" i="2" s="1"/>
  <c r="Z1620" i="2"/>
  <c r="AC1620" i="2" s="1"/>
  <c r="Z1621" i="2"/>
  <c r="AC1621" i="2" s="1"/>
  <c r="Z1622" i="2"/>
  <c r="Z1623" i="2"/>
  <c r="AC1623" i="2" s="1"/>
  <c r="Z1624" i="2"/>
  <c r="AC1624" i="2" s="1"/>
  <c r="Z1625" i="2"/>
  <c r="AC1625" i="2" s="1"/>
  <c r="Z1626" i="2"/>
  <c r="Z1627" i="2"/>
  <c r="Z1628" i="2"/>
  <c r="AC1628" i="2" s="1"/>
  <c r="Z1629" i="2"/>
  <c r="AC1629" i="2" s="1"/>
  <c r="Z1630" i="2"/>
  <c r="Z1631" i="2"/>
  <c r="AC1631" i="2" s="1"/>
  <c r="Z1632" i="2"/>
  <c r="AC1632" i="2" s="1"/>
  <c r="Z1633" i="2"/>
  <c r="AC1633" i="2" s="1"/>
  <c r="Z1634" i="2"/>
  <c r="Z1635" i="2"/>
  <c r="Z1636" i="2"/>
  <c r="AC1636" i="2" s="1"/>
  <c r="Z1637" i="2"/>
  <c r="AC1637" i="2" s="1"/>
  <c r="Z1638" i="2"/>
  <c r="Z1639" i="2"/>
  <c r="AC1639" i="2" s="1"/>
  <c r="Z1640" i="2"/>
  <c r="AC1640" i="2" s="1"/>
  <c r="Z1641" i="2"/>
  <c r="AC1641" i="2" s="1"/>
  <c r="Z1642" i="2"/>
  <c r="Z1643" i="2"/>
  <c r="Z1644" i="2"/>
  <c r="AC1644" i="2" s="1"/>
  <c r="Z1645" i="2"/>
  <c r="AC1645" i="2" s="1"/>
  <c r="Z1646" i="2"/>
  <c r="Z1647" i="2"/>
  <c r="AC1647" i="2" s="1"/>
  <c r="Z1648" i="2"/>
  <c r="AC1648" i="2" s="1"/>
  <c r="Z1649" i="2"/>
  <c r="AC1649" i="2" s="1"/>
  <c r="Z1650" i="2"/>
  <c r="Z1651" i="2"/>
  <c r="AC1651" i="2" s="1"/>
  <c r="Z1652" i="2"/>
  <c r="AC1652" i="2" s="1"/>
  <c r="Z1653" i="2"/>
  <c r="AC1653" i="2" s="1"/>
  <c r="Z1654" i="2"/>
  <c r="Z1655" i="2"/>
  <c r="AC1655" i="2" s="1"/>
  <c r="Z1656" i="2"/>
  <c r="AC1656" i="2" s="1"/>
  <c r="Z1657" i="2"/>
  <c r="AC1657" i="2" s="1"/>
  <c r="Z1658" i="2"/>
  <c r="Z1659" i="2"/>
  <c r="Z1660" i="2"/>
  <c r="AC1660" i="2" s="1"/>
  <c r="Z1661" i="2"/>
  <c r="AC1661" i="2" s="1"/>
  <c r="Z1662" i="2"/>
  <c r="Z1663" i="2"/>
  <c r="AC1663" i="2" s="1"/>
  <c r="Z1664" i="2"/>
  <c r="AC1664" i="2" s="1"/>
  <c r="Z1665" i="2"/>
  <c r="AC1665" i="2" s="1"/>
  <c r="Z1666" i="2"/>
  <c r="Z1667" i="2"/>
  <c r="Z1668" i="2"/>
  <c r="Z1669" i="2"/>
  <c r="Z1670" i="2"/>
  <c r="Z1671" i="2"/>
  <c r="AB1671" i="2" s="1"/>
  <c r="Z1672" i="2"/>
  <c r="AB1672" i="2" s="1"/>
  <c r="Z1673" i="2"/>
  <c r="AB1673" i="2" s="1"/>
  <c r="Z1674" i="2"/>
  <c r="AB1674" i="2" s="1"/>
  <c r="Z1675" i="2"/>
  <c r="AB1675" i="2" s="1"/>
  <c r="Z1676" i="2"/>
  <c r="Z1677" i="2"/>
  <c r="AB1677" i="2" s="1"/>
  <c r="Z1678" i="2"/>
  <c r="AB1678" i="2" s="1"/>
  <c r="Z1679" i="2"/>
  <c r="AB1679" i="2" s="1"/>
  <c r="Z1680" i="2"/>
  <c r="AB1680" i="2" s="1"/>
  <c r="Z1681" i="2"/>
  <c r="AB1681" i="2" s="1"/>
  <c r="Z1682" i="2"/>
  <c r="AB1682" i="2" s="1"/>
  <c r="Z1683" i="2"/>
  <c r="AB1683" i="2" s="1"/>
  <c r="Z1684" i="2"/>
  <c r="Z1685" i="2"/>
  <c r="AB1685" i="2" s="1"/>
  <c r="Z1686" i="2"/>
  <c r="Z1687" i="2"/>
  <c r="AB1687" i="2" s="1"/>
  <c r="Z1688" i="2"/>
  <c r="AB1688" i="2" s="1"/>
  <c r="Z1689" i="2"/>
  <c r="AB1689" i="2" s="1"/>
  <c r="Z1690" i="2"/>
  <c r="AB1690" i="2" s="1"/>
  <c r="Z1691" i="2"/>
  <c r="AB1691" i="2" s="1"/>
  <c r="Z1692" i="2"/>
  <c r="Z1693" i="2"/>
  <c r="AB1693" i="2" s="1"/>
  <c r="Z1694" i="2"/>
  <c r="AB1694" i="2" s="1"/>
  <c r="Z1695" i="2"/>
  <c r="AB1695" i="2" s="1"/>
  <c r="Z1696" i="2"/>
  <c r="AB1696" i="2" s="1"/>
  <c r="Z1697" i="2"/>
  <c r="AB1697" i="2" s="1"/>
  <c r="Z1698" i="2"/>
  <c r="AA1698" i="2" s="1"/>
  <c r="Z1699" i="2"/>
  <c r="AC1699" i="2" s="1"/>
  <c r="Z1700" i="2"/>
  <c r="AA1700" i="2" s="1"/>
  <c r="Z1701" i="2"/>
  <c r="AC1701" i="2" s="1"/>
  <c r="Z1702" i="2"/>
  <c r="AA1702" i="2" s="1"/>
  <c r="Z1703" i="2"/>
  <c r="AC1703" i="2" s="1"/>
  <c r="Z1704" i="2"/>
  <c r="AA1704" i="2" s="1"/>
  <c r="Z1705" i="2"/>
  <c r="AC1705" i="2" s="1"/>
  <c r="Z1706" i="2"/>
  <c r="AA1706" i="2" s="1"/>
  <c r="Z1707" i="2"/>
  <c r="Z1708" i="2"/>
  <c r="AA1708" i="2" s="1"/>
  <c r="Z1709" i="2"/>
  <c r="Z1710" i="2"/>
  <c r="AA1710" i="2" s="1"/>
  <c r="Z1711" i="2"/>
  <c r="AC1711" i="2" s="1"/>
  <c r="Z1712" i="2"/>
  <c r="AA1712" i="2" s="1"/>
  <c r="Z1713" i="2"/>
  <c r="AC1713" i="2" s="1"/>
  <c r="Z1714" i="2"/>
  <c r="AA1714" i="2" s="1"/>
  <c r="Z1715" i="2"/>
  <c r="AC1715" i="2" s="1"/>
  <c r="Z1716" i="2"/>
  <c r="AA1716" i="2" s="1"/>
  <c r="Z1717" i="2"/>
  <c r="AC1717" i="2" s="1"/>
  <c r="Z1718" i="2"/>
  <c r="Z1719" i="2"/>
  <c r="AC1719" i="2" s="1"/>
  <c r="Z1720" i="2"/>
  <c r="AB1720" i="2" s="1"/>
  <c r="Z1721" i="2"/>
  <c r="Z1722" i="2"/>
  <c r="AA1722" i="2" s="1"/>
  <c r="Z1723" i="2"/>
  <c r="AC1723" i="2" s="1"/>
  <c r="Z1724" i="2"/>
  <c r="AB1724" i="2" s="1"/>
  <c r="Z1725" i="2"/>
  <c r="AA1725" i="2" s="1"/>
  <c r="Z1726" i="2"/>
  <c r="Z1727" i="2"/>
  <c r="AC1727" i="2" s="1"/>
  <c r="Z1728" i="2"/>
  <c r="AB1728" i="2" s="1"/>
  <c r="Z1729" i="2"/>
  <c r="Z1730" i="2"/>
  <c r="AA1730" i="2" s="1"/>
  <c r="Z1731" i="2"/>
  <c r="AC1731" i="2" s="1"/>
  <c r="Z1732" i="2"/>
  <c r="AB1732" i="2" s="1"/>
  <c r="Z1733" i="2"/>
  <c r="AA1733" i="2" s="1"/>
  <c r="Z1734" i="2"/>
  <c r="Z1735" i="2"/>
  <c r="AC1735" i="2" s="1"/>
  <c r="Z1736" i="2"/>
  <c r="AB1736" i="2" s="1"/>
  <c r="Z1737" i="2"/>
  <c r="AA1737" i="2" s="1"/>
  <c r="Z1738" i="2"/>
  <c r="Z1739" i="2"/>
  <c r="AC1739" i="2" s="1"/>
  <c r="Z1740" i="2"/>
  <c r="AB1740" i="2" s="1"/>
  <c r="Z1741" i="2"/>
  <c r="AA1741" i="2" s="1"/>
  <c r="Z1742" i="2"/>
  <c r="AB1742" i="2" s="1"/>
  <c r="Z1743" i="2"/>
  <c r="AC1743" i="2" s="1"/>
  <c r="Z1744" i="2"/>
  <c r="AB1744" i="2" s="1"/>
  <c r="Z1745" i="2"/>
  <c r="AA1745" i="2" s="1"/>
  <c r="Z1746" i="2"/>
  <c r="Z1747" i="2"/>
  <c r="AC1747" i="2" s="1"/>
  <c r="Z1748" i="2"/>
  <c r="AB1748" i="2" s="1"/>
  <c r="Z1749" i="2"/>
  <c r="AA1749" i="2" s="1"/>
  <c r="Z1750" i="2"/>
  <c r="AB1750" i="2" s="1"/>
  <c r="Z1751" i="2"/>
  <c r="AC1751" i="2" s="1"/>
  <c r="Z1752" i="2"/>
  <c r="AB1752" i="2" s="1"/>
  <c r="Z1753" i="2"/>
  <c r="AA1753" i="2" s="1"/>
  <c r="Z1754" i="2"/>
  <c r="Z1755" i="2"/>
  <c r="AC1755" i="2" s="1"/>
  <c r="Z1756" i="2"/>
  <c r="AB1756" i="2" s="1"/>
  <c r="Z1757" i="2"/>
  <c r="AA1757" i="2" s="1"/>
  <c r="Z1758" i="2"/>
  <c r="AB1758" i="2" s="1"/>
  <c r="Z1759" i="2"/>
  <c r="AC1759" i="2" s="1"/>
  <c r="Z1760" i="2"/>
  <c r="AB1760" i="2" s="1"/>
  <c r="Z1761" i="2"/>
  <c r="AA1761" i="2" s="1"/>
  <c r="Z1762" i="2"/>
  <c r="Z1763" i="2"/>
  <c r="AC1763" i="2" s="1"/>
  <c r="Z1764" i="2"/>
  <c r="AB1764" i="2" s="1"/>
  <c r="Z1765" i="2"/>
  <c r="AA1765" i="2" s="1"/>
  <c r="Z1766" i="2"/>
  <c r="AB1766" i="2" s="1"/>
  <c r="Z1767" i="2"/>
  <c r="AC1767" i="2" s="1"/>
  <c r="Z1768" i="2"/>
  <c r="AB1768" i="2" s="1"/>
  <c r="Z1769" i="2"/>
  <c r="Z1770" i="2"/>
  <c r="Z1771" i="2"/>
  <c r="AC1771" i="2" s="1"/>
  <c r="Z1772" i="2"/>
  <c r="AB1772" i="2" s="1"/>
  <c r="Z1773" i="2"/>
  <c r="AA1773" i="2" s="1"/>
  <c r="Z1774" i="2"/>
  <c r="AB1774" i="2" s="1"/>
  <c r="Z1775" i="2"/>
  <c r="AC1775" i="2" s="1"/>
  <c r="Z1776" i="2"/>
  <c r="AB1776" i="2" s="1"/>
  <c r="Z1777" i="2"/>
  <c r="AA1777" i="2" s="1"/>
  <c r="Z1778" i="2"/>
  <c r="Z1779" i="2"/>
  <c r="AC1779" i="2" s="1"/>
  <c r="Z1780" i="2"/>
  <c r="Z1781" i="2"/>
  <c r="AB1781" i="2" s="1"/>
  <c r="Z1782" i="2"/>
  <c r="AA1782" i="2" s="1"/>
  <c r="Z1783" i="2"/>
  <c r="Z1784" i="2"/>
  <c r="Z1785" i="2"/>
  <c r="AB1785" i="2" s="1"/>
  <c r="Z1786" i="2"/>
  <c r="AA1786" i="2" s="1"/>
  <c r="Z1787" i="2"/>
  <c r="Z1788" i="2"/>
  <c r="Z1789" i="2"/>
  <c r="AB1789" i="2" s="1"/>
  <c r="Z1790" i="2"/>
  <c r="AA1790" i="2" s="1"/>
  <c r="Z1791" i="2"/>
  <c r="Z1792" i="2"/>
  <c r="Z1793" i="2"/>
  <c r="Z1794" i="2"/>
  <c r="AA1794" i="2" s="1"/>
  <c r="Z1795" i="2"/>
  <c r="Z1796" i="2"/>
  <c r="AB1796" i="2" s="1"/>
  <c r="Z1797" i="2"/>
  <c r="Z1798" i="2"/>
  <c r="AA1798" i="2" s="1"/>
  <c r="Z1799" i="2"/>
  <c r="Z1800" i="2"/>
  <c r="AB1800" i="2" s="1"/>
  <c r="Z1801" i="2"/>
  <c r="AA1801" i="2" s="1"/>
  <c r="Z1802" i="2"/>
  <c r="AA1802" i="2" s="1"/>
  <c r="Z1803" i="2"/>
  <c r="Z1804" i="2"/>
  <c r="AB1804" i="2" s="1"/>
  <c r="Z1805" i="2"/>
  <c r="Z1806" i="2"/>
  <c r="AA1806" i="2" s="1"/>
  <c r="Z1807" i="2"/>
  <c r="Z1808" i="2"/>
  <c r="AB1808" i="2" s="1"/>
  <c r="Z1809" i="2"/>
  <c r="Z1810" i="2"/>
  <c r="AA1810" i="2" s="1"/>
  <c r="Z1811" i="2"/>
  <c r="Z1812" i="2"/>
  <c r="AB1812" i="2" s="1"/>
  <c r="Z1813" i="2"/>
  <c r="AA1813" i="2" s="1"/>
  <c r="Z1814" i="2"/>
  <c r="AA1814" i="2" s="1"/>
  <c r="Z1815" i="2"/>
  <c r="Z1816" i="2"/>
  <c r="AB1816" i="2" s="1"/>
  <c r="Z1817" i="2"/>
  <c r="AA1817" i="2" s="1"/>
  <c r="U3" i="2"/>
  <c r="V3" i="2" s="1"/>
  <c r="U4" i="2"/>
  <c r="X4" i="2" s="1"/>
  <c r="U5" i="2"/>
  <c r="X5" i="2" s="1"/>
  <c r="U6" i="2"/>
  <c r="X6" i="2" s="1"/>
  <c r="U7" i="2"/>
  <c r="X7" i="2" s="1"/>
  <c r="U8" i="2"/>
  <c r="X8" i="2" s="1"/>
  <c r="U9" i="2"/>
  <c r="X9" i="2" s="1"/>
  <c r="U10" i="2"/>
  <c r="X10" i="2" s="1"/>
  <c r="U11" i="2"/>
  <c r="X11" i="2" s="1"/>
  <c r="U12" i="2"/>
  <c r="X12" i="2" s="1"/>
  <c r="U13" i="2"/>
  <c r="X13" i="2" s="1"/>
  <c r="U14" i="2"/>
  <c r="X14" i="2" s="1"/>
  <c r="U15" i="2"/>
  <c r="X15" i="2" s="1"/>
  <c r="U16" i="2"/>
  <c r="X16" i="2" s="1"/>
  <c r="U17" i="2"/>
  <c r="X17" i="2" s="1"/>
  <c r="U18" i="2"/>
  <c r="X18" i="2" s="1"/>
  <c r="U19" i="2"/>
  <c r="X19" i="2" s="1"/>
  <c r="U20" i="2"/>
  <c r="X20" i="2" s="1"/>
  <c r="U21" i="2"/>
  <c r="X21" i="2" s="1"/>
  <c r="U22" i="2"/>
  <c r="X22" i="2" s="1"/>
  <c r="U23" i="2"/>
  <c r="X23" i="2" s="1"/>
  <c r="U24" i="2"/>
  <c r="X24" i="2" s="1"/>
  <c r="U25" i="2"/>
  <c r="X25" i="2" s="1"/>
  <c r="U26" i="2"/>
  <c r="X26" i="2" s="1"/>
  <c r="U27" i="2"/>
  <c r="X27" i="2" s="1"/>
  <c r="U28" i="2"/>
  <c r="X28" i="2" s="1"/>
  <c r="U29" i="2"/>
  <c r="X29" i="2" s="1"/>
  <c r="U30" i="2"/>
  <c r="X30" i="2" s="1"/>
  <c r="U31" i="2"/>
  <c r="X31" i="2" s="1"/>
  <c r="U32" i="2"/>
  <c r="X32" i="2" s="1"/>
  <c r="U33" i="2"/>
  <c r="X33" i="2" s="1"/>
  <c r="U34" i="2"/>
  <c r="X34" i="2" s="1"/>
  <c r="U35" i="2"/>
  <c r="X35" i="2" s="1"/>
  <c r="U36" i="2"/>
  <c r="X36" i="2" s="1"/>
  <c r="U37" i="2"/>
  <c r="X37" i="2" s="1"/>
  <c r="U38" i="2"/>
  <c r="X38" i="2" s="1"/>
  <c r="U39" i="2"/>
  <c r="X39" i="2" s="1"/>
  <c r="U40" i="2"/>
  <c r="X40" i="2" s="1"/>
  <c r="U41" i="2"/>
  <c r="X41" i="2" s="1"/>
  <c r="U42" i="2"/>
  <c r="X42" i="2" s="1"/>
  <c r="U43" i="2"/>
  <c r="X43" i="2" s="1"/>
  <c r="U44" i="2"/>
  <c r="X44" i="2" s="1"/>
  <c r="U45" i="2"/>
  <c r="X45" i="2" s="1"/>
  <c r="U46" i="2"/>
  <c r="X46" i="2" s="1"/>
  <c r="U47" i="2"/>
  <c r="X47" i="2" s="1"/>
  <c r="U48" i="2"/>
  <c r="X48" i="2" s="1"/>
  <c r="U49" i="2"/>
  <c r="X49" i="2" s="1"/>
  <c r="U50" i="2"/>
  <c r="X50" i="2" s="1"/>
  <c r="U51" i="2"/>
  <c r="X51" i="2" s="1"/>
  <c r="U52" i="2"/>
  <c r="X52" i="2" s="1"/>
  <c r="U53" i="2"/>
  <c r="X53" i="2" s="1"/>
  <c r="U54" i="2"/>
  <c r="X54" i="2" s="1"/>
  <c r="U55" i="2"/>
  <c r="X55" i="2" s="1"/>
  <c r="U56" i="2"/>
  <c r="X56" i="2" s="1"/>
  <c r="U57" i="2"/>
  <c r="X57" i="2" s="1"/>
  <c r="U58" i="2"/>
  <c r="X58" i="2" s="1"/>
  <c r="U59" i="2"/>
  <c r="X59" i="2" s="1"/>
  <c r="U60" i="2"/>
  <c r="X60" i="2" s="1"/>
  <c r="U61" i="2"/>
  <c r="X61" i="2" s="1"/>
  <c r="U62" i="2"/>
  <c r="X62" i="2" s="1"/>
  <c r="U63" i="2"/>
  <c r="X63" i="2" s="1"/>
  <c r="U64" i="2"/>
  <c r="X64" i="2" s="1"/>
  <c r="U65" i="2"/>
  <c r="X65" i="2" s="1"/>
  <c r="U66" i="2"/>
  <c r="X66" i="2" s="1"/>
  <c r="U67" i="2"/>
  <c r="X67" i="2" s="1"/>
  <c r="U68" i="2"/>
  <c r="X68" i="2" s="1"/>
  <c r="U69" i="2"/>
  <c r="X69" i="2" s="1"/>
  <c r="U70" i="2"/>
  <c r="X70" i="2" s="1"/>
  <c r="U71" i="2"/>
  <c r="X71" i="2" s="1"/>
  <c r="U72" i="2"/>
  <c r="X72" i="2" s="1"/>
  <c r="U73" i="2"/>
  <c r="X73" i="2" s="1"/>
  <c r="U74" i="2"/>
  <c r="X74" i="2" s="1"/>
  <c r="U75" i="2"/>
  <c r="X75" i="2" s="1"/>
  <c r="U76" i="2"/>
  <c r="X76" i="2" s="1"/>
  <c r="U77" i="2"/>
  <c r="X77" i="2" s="1"/>
  <c r="U78" i="2"/>
  <c r="X78" i="2" s="1"/>
  <c r="U79" i="2"/>
  <c r="V79" i="2" s="1"/>
  <c r="U80" i="2"/>
  <c r="V80" i="2" s="1"/>
  <c r="U81" i="2"/>
  <c r="V81" i="2" s="1"/>
  <c r="U82" i="2"/>
  <c r="V82" i="2" s="1"/>
  <c r="U83" i="2"/>
  <c r="U84" i="2"/>
  <c r="U85" i="2"/>
  <c r="U86" i="2"/>
  <c r="V86" i="2" s="1"/>
  <c r="U87" i="2"/>
  <c r="U88" i="2"/>
  <c r="V88" i="2" s="1"/>
  <c r="U89" i="2"/>
  <c r="U90" i="2"/>
  <c r="V90" i="2" s="1"/>
  <c r="U91" i="2"/>
  <c r="V91" i="2" s="1"/>
  <c r="U92" i="2"/>
  <c r="U93" i="2"/>
  <c r="V93" i="2" s="1"/>
  <c r="U94" i="2"/>
  <c r="V94" i="2" s="1"/>
  <c r="U95" i="2"/>
  <c r="U96" i="2"/>
  <c r="U97" i="2"/>
  <c r="U98" i="2"/>
  <c r="V98" i="2" s="1"/>
  <c r="U99" i="2"/>
  <c r="U100" i="2"/>
  <c r="U101" i="2"/>
  <c r="U102" i="2"/>
  <c r="U103" i="2"/>
  <c r="U104" i="2"/>
  <c r="V104" i="2" s="1"/>
  <c r="U105" i="2"/>
  <c r="U106" i="2"/>
  <c r="U107" i="2"/>
  <c r="U108" i="2"/>
  <c r="U109" i="2"/>
  <c r="V109" i="2" s="1"/>
  <c r="U110" i="2"/>
  <c r="U111" i="2"/>
  <c r="U112" i="2"/>
  <c r="U113" i="2"/>
  <c r="U114" i="2"/>
  <c r="U115" i="2"/>
  <c r="U116" i="2"/>
  <c r="V116" i="2" s="1"/>
  <c r="U117" i="2"/>
  <c r="U118" i="2"/>
  <c r="U119" i="2"/>
  <c r="V119" i="2" s="1"/>
  <c r="U120" i="2"/>
  <c r="U121" i="2"/>
  <c r="V121" i="2" s="1"/>
  <c r="U122" i="2"/>
  <c r="U123" i="2"/>
  <c r="U124" i="2"/>
  <c r="U125" i="2"/>
  <c r="U126" i="2"/>
  <c r="U127" i="2"/>
  <c r="U128" i="2"/>
  <c r="V128" i="2" s="1"/>
  <c r="U129" i="2"/>
  <c r="U130" i="2"/>
  <c r="U131" i="2"/>
  <c r="U132" i="2"/>
  <c r="U133" i="2"/>
  <c r="U134" i="2"/>
  <c r="U135" i="2"/>
  <c r="U136" i="2"/>
  <c r="V136" i="2" s="1"/>
  <c r="U137" i="2"/>
  <c r="U138" i="2"/>
  <c r="U139" i="2"/>
  <c r="V139" i="2" s="1"/>
  <c r="U140" i="2"/>
  <c r="U141" i="2"/>
  <c r="V141" i="2" s="1"/>
  <c r="U142" i="2"/>
  <c r="U143" i="2"/>
  <c r="V143" i="2" s="1"/>
  <c r="U144" i="2"/>
  <c r="U145" i="2"/>
  <c r="V145" i="2" s="1"/>
  <c r="U146" i="2"/>
  <c r="U147" i="2"/>
  <c r="U148" i="2"/>
  <c r="V148" i="2" s="1"/>
  <c r="U149" i="2"/>
  <c r="U150" i="2"/>
  <c r="U151" i="2"/>
  <c r="U152" i="2"/>
  <c r="V152" i="2" s="1"/>
  <c r="U153" i="2"/>
  <c r="U154" i="2"/>
  <c r="U155" i="2"/>
  <c r="V155" i="2" s="1"/>
  <c r="U156" i="2"/>
  <c r="U157" i="2"/>
  <c r="V157" i="2" s="1"/>
  <c r="U158" i="2"/>
  <c r="U159" i="2"/>
  <c r="V159" i="2" s="1"/>
  <c r="U160" i="2"/>
  <c r="U161" i="2"/>
  <c r="V161" i="2" s="1"/>
  <c r="U162" i="2"/>
  <c r="U163" i="2"/>
  <c r="V163" i="2" s="1"/>
  <c r="U164" i="2"/>
  <c r="U165" i="2"/>
  <c r="U166" i="2"/>
  <c r="U167" i="2"/>
  <c r="U168" i="2"/>
  <c r="V168" i="2" s="1"/>
  <c r="U169" i="2"/>
  <c r="U170" i="2"/>
  <c r="U171" i="2"/>
  <c r="V171" i="2" s="1"/>
  <c r="U172" i="2"/>
  <c r="V172" i="2" s="1"/>
  <c r="U173" i="2"/>
  <c r="V173" i="2" s="1"/>
  <c r="U174" i="2"/>
  <c r="U175" i="2"/>
  <c r="V175" i="2" s="1"/>
  <c r="U176" i="2"/>
  <c r="U177" i="2"/>
  <c r="V177" i="2" s="1"/>
  <c r="U178" i="2"/>
  <c r="U179" i="2"/>
  <c r="U180" i="2"/>
  <c r="V180" i="2" s="1"/>
  <c r="U181" i="2"/>
  <c r="U182" i="2"/>
  <c r="U183" i="2"/>
  <c r="U184" i="2"/>
  <c r="V184" i="2" s="1"/>
  <c r="U185" i="2"/>
  <c r="U186" i="2"/>
  <c r="U187" i="2"/>
  <c r="V187" i="2" s="1"/>
  <c r="U188" i="2"/>
  <c r="U189" i="2"/>
  <c r="V189" i="2" s="1"/>
  <c r="U190" i="2"/>
  <c r="U191" i="2"/>
  <c r="V191" i="2" s="1"/>
  <c r="U192" i="2"/>
  <c r="U193" i="2"/>
  <c r="V193" i="2" s="1"/>
  <c r="U194" i="2"/>
  <c r="U195" i="2"/>
  <c r="X195" i="2" s="1"/>
  <c r="U196" i="2"/>
  <c r="V196" i="2" s="1"/>
  <c r="U197" i="2"/>
  <c r="U198" i="2"/>
  <c r="U199" i="2"/>
  <c r="U200" i="2"/>
  <c r="U201" i="2"/>
  <c r="V201" i="2" s="1"/>
  <c r="U202" i="2"/>
  <c r="U203" i="2"/>
  <c r="X203" i="2" s="1"/>
  <c r="U204" i="2"/>
  <c r="U205" i="2"/>
  <c r="U206" i="2"/>
  <c r="U207" i="2"/>
  <c r="X207" i="2" s="1"/>
  <c r="U208" i="2"/>
  <c r="V208" i="2" s="1"/>
  <c r="U209" i="2"/>
  <c r="U210" i="2"/>
  <c r="U211" i="2"/>
  <c r="X211" i="2" s="1"/>
  <c r="U212" i="2"/>
  <c r="V212" i="2" s="1"/>
  <c r="U213" i="2"/>
  <c r="V213" i="2" s="1"/>
  <c r="U214" i="2"/>
  <c r="U215" i="2"/>
  <c r="U216" i="2"/>
  <c r="V216" i="2" s="1"/>
  <c r="U217" i="2"/>
  <c r="V217" i="2" s="1"/>
  <c r="U218" i="2"/>
  <c r="U219" i="2"/>
  <c r="X219" i="2" s="1"/>
  <c r="U220" i="2"/>
  <c r="V220" i="2" s="1"/>
  <c r="U221" i="2"/>
  <c r="U222" i="2"/>
  <c r="U223" i="2"/>
  <c r="X223" i="2" s="1"/>
  <c r="U224" i="2"/>
  <c r="U225" i="2"/>
  <c r="V225" i="2" s="1"/>
  <c r="U226" i="2"/>
  <c r="U227" i="2"/>
  <c r="X227" i="2" s="1"/>
  <c r="U228" i="2"/>
  <c r="U229" i="2"/>
  <c r="V229" i="2" s="1"/>
  <c r="U230" i="2"/>
  <c r="U231" i="2"/>
  <c r="U232" i="2"/>
  <c r="V232" i="2" s="1"/>
  <c r="U233" i="2"/>
  <c r="U234" i="2"/>
  <c r="U235" i="2"/>
  <c r="X235" i="2" s="1"/>
  <c r="U236" i="2"/>
  <c r="U237" i="2"/>
  <c r="V237" i="2" s="1"/>
  <c r="U238" i="2"/>
  <c r="U239" i="2"/>
  <c r="X239" i="2" s="1"/>
  <c r="U240" i="2"/>
  <c r="V240" i="2" s="1"/>
  <c r="U241" i="2"/>
  <c r="U242" i="2"/>
  <c r="U243" i="2"/>
  <c r="X243" i="2" s="1"/>
  <c r="U244" i="2"/>
  <c r="U245" i="2"/>
  <c r="U246" i="2"/>
  <c r="U247" i="2"/>
  <c r="U248" i="2"/>
  <c r="U249" i="2"/>
  <c r="V249" i="2" s="1"/>
  <c r="U250" i="2"/>
  <c r="U251" i="2"/>
  <c r="X251" i="2" s="1"/>
  <c r="U252" i="2"/>
  <c r="U253" i="2"/>
  <c r="U254" i="2"/>
  <c r="U255" i="2"/>
  <c r="X255" i="2" s="1"/>
  <c r="U256" i="2"/>
  <c r="U257" i="2"/>
  <c r="U258" i="2"/>
  <c r="U259" i="2"/>
  <c r="X259" i="2" s="1"/>
  <c r="U260" i="2"/>
  <c r="V260" i="2" s="1"/>
  <c r="U261" i="2"/>
  <c r="U262" i="2"/>
  <c r="U263" i="2"/>
  <c r="U264" i="2"/>
  <c r="V264" i="2" s="1"/>
  <c r="U265" i="2"/>
  <c r="U266" i="2"/>
  <c r="U267" i="2"/>
  <c r="X267" i="2" s="1"/>
  <c r="U268" i="2"/>
  <c r="U269" i="2"/>
  <c r="V269" i="2" s="1"/>
  <c r="U270" i="2"/>
  <c r="U271" i="2"/>
  <c r="X271" i="2" s="1"/>
  <c r="U272" i="2"/>
  <c r="V272" i="2" s="1"/>
  <c r="U273" i="2"/>
  <c r="U274" i="2"/>
  <c r="U275" i="2"/>
  <c r="X275" i="2" s="1"/>
  <c r="U276" i="2"/>
  <c r="U277" i="2"/>
  <c r="U278" i="2"/>
  <c r="U279" i="2"/>
  <c r="U280" i="2"/>
  <c r="V280" i="2" s="1"/>
  <c r="U281" i="2"/>
  <c r="U282" i="2"/>
  <c r="U283" i="2"/>
  <c r="X283" i="2" s="1"/>
  <c r="U284" i="2"/>
  <c r="V284" i="2" s="1"/>
  <c r="U285" i="2"/>
  <c r="V285" i="2" s="1"/>
  <c r="U286" i="2"/>
  <c r="U287" i="2"/>
  <c r="X287" i="2" s="1"/>
  <c r="U288" i="2"/>
  <c r="V288" i="2" s="1"/>
  <c r="U289" i="2"/>
  <c r="U290" i="2"/>
  <c r="U291" i="2"/>
  <c r="X291" i="2" s="1"/>
  <c r="U292" i="2"/>
  <c r="V292" i="2" s="1"/>
  <c r="U293" i="2"/>
  <c r="U294" i="2"/>
  <c r="U295" i="2"/>
  <c r="U296" i="2"/>
  <c r="V296" i="2" s="1"/>
  <c r="U297" i="2"/>
  <c r="U298" i="2"/>
  <c r="U299" i="2"/>
  <c r="X299" i="2" s="1"/>
  <c r="U300" i="2"/>
  <c r="V300" i="2" s="1"/>
  <c r="U301" i="2"/>
  <c r="V301" i="2" s="1"/>
  <c r="U302" i="2"/>
  <c r="U303" i="2"/>
  <c r="X303" i="2" s="1"/>
  <c r="U304" i="2"/>
  <c r="V304" i="2" s="1"/>
  <c r="U305" i="2"/>
  <c r="U306" i="2"/>
  <c r="U307" i="2"/>
  <c r="X307" i="2" s="1"/>
  <c r="U308" i="2"/>
  <c r="U309" i="2"/>
  <c r="V309" i="2" s="1"/>
  <c r="U310" i="2"/>
  <c r="U311" i="2"/>
  <c r="U312" i="2"/>
  <c r="V312" i="2" s="1"/>
  <c r="U313" i="2"/>
  <c r="U314" i="2"/>
  <c r="U315" i="2"/>
  <c r="X315" i="2" s="1"/>
  <c r="U316" i="2"/>
  <c r="V316" i="2" s="1"/>
  <c r="U317" i="2"/>
  <c r="V317" i="2" s="1"/>
  <c r="U318" i="2"/>
  <c r="U319" i="2"/>
  <c r="X319" i="2" s="1"/>
  <c r="U320" i="2"/>
  <c r="V320" i="2" s="1"/>
  <c r="U321" i="2"/>
  <c r="U322" i="2"/>
  <c r="U323" i="2"/>
  <c r="X323" i="2" s="1"/>
  <c r="U324" i="2"/>
  <c r="U325" i="2"/>
  <c r="U326" i="2"/>
  <c r="U327" i="2"/>
  <c r="U328" i="2"/>
  <c r="V328" i="2" s="1"/>
  <c r="U329" i="2"/>
  <c r="U330" i="2"/>
  <c r="U331" i="2"/>
  <c r="X331" i="2" s="1"/>
  <c r="U332" i="2"/>
  <c r="V332" i="2" s="1"/>
  <c r="U333" i="2"/>
  <c r="U334" i="2"/>
  <c r="U335" i="2"/>
  <c r="U336" i="2"/>
  <c r="U337" i="2"/>
  <c r="V337" i="2" s="1"/>
  <c r="U338" i="2"/>
  <c r="U339" i="2"/>
  <c r="U340" i="2"/>
  <c r="X340" i="2" s="1"/>
  <c r="U341" i="2"/>
  <c r="V341" i="2" s="1"/>
  <c r="U342" i="2"/>
  <c r="U343" i="2"/>
  <c r="U344" i="2"/>
  <c r="X344" i="2" s="1"/>
  <c r="U345" i="2"/>
  <c r="V345" i="2" s="1"/>
  <c r="U346" i="2"/>
  <c r="U347" i="2"/>
  <c r="V347" i="2" s="1"/>
  <c r="U348" i="2"/>
  <c r="U349" i="2"/>
  <c r="V349" i="2" s="1"/>
  <c r="U350" i="2"/>
  <c r="U351" i="2"/>
  <c r="U352" i="2"/>
  <c r="X352" i="2" s="1"/>
  <c r="U353" i="2"/>
  <c r="V353" i="2" s="1"/>
  <c r="U354" i="2"/>
  <c r="U355" i="2"/>
  <c r="V355" i="2" s="1"/>
  <c r="U356" i="2"/>
  <c r="U357" i="2"/>
  <c r="V357" i="2" s="1"/>
  <c r="U358" i="2"/>
  <c r="U359" i="2"/>
  <c r="U360" i="2"/>
  <c r="X360" i="2" s="1"/>
  <c r="U361" i="2"/>
  <c r="V361" i="2" s="1"/>
  <c r="U362" i="2"/>
  <c r="U363" i="2"/>
  <c r="V363" i="2" s="1"/>
  <c r="U364" i="2"/>
  <c r="U365" i="2"/>
  <c r="V365" i="2" s="1"/>
  <c r="U366" i="2"/>
  <c r="U367" i="2"/>
  <c r="U368" i="2"/>
  <c r="X368" i="2" s="1"/>
  <c r="U369" i="2"/>
  <c r="V369" i="2" s="1"/>
  <c r="U370" i="2"/>
  <c r="U371" i="2"/>
  <c r="V371" i="2" s="1"/>
  <c r="U372" i="2"/>
  <c r="U373" i="2"/>
  <c r="U374" i="2"/>
  <c r="U375" i="2"/>
  <c r="U376" i="2"/>
  <c r="X376" i="2" s="1"/>
  <c r="U377" i="2"/>
  <c r="U378" i="2"/>
  <c r="U379" i="2"/>
  <c r="V379" i="2" s="1"/>
  <c r="U380" i="2"/>
  <c r="U381" i="2"/>
  <c r="U382" i="2"/>
  <c r="U383" i="2"/>
  <c r="U384" i="2"/>
  <c r="X384" i="2" s="1"/>
  <c r="U385" i="2"/>
  <c r="U386" i="2"/>
  <c r="U387" i="2"/>
  <c r="V387" i="2" s="1"/>
  <c r="U388" i="2"/>
  <c r="U389" i="2"/>
  <c r="X389" i="2" s="1"/>
  <c r="U390" i="2"/>
  <c r="U391" i="2"/>
  <c r="X391" i="2" s="1"/>
  <c r="U392" i="2"/>
  <c r="W392" i="2" s="1"/>
  <c r="U393" i="2"/>
  <c r="X393" i="2" s="1"/>
  <c r="U394" i="2"/>
  <c r="U395" i="2"/>
  <c r="X395" i="2" s="1"/>
  <c r="U396" i="2"/>
  <c r="U397" i="2"/>
  <c r="X397" i="2" s="1"/>
  <c r="U398" i="2"/>
  <c r="U399" i="2"/>
  <c r="X399" i="2" s="1"/>
  <c r="U400" i="2"/>
  <c r="W400" i="2" s="1"/>
  <c r="U401" i="2"/>
  <c r="X401" i="2" s="1"/>
  <c r="U402" i="2"/>
  <c r="U403" i="2"/>
  <c r="X403" i="2" s="1"/>
  <c r="U404" i="2"/>
  <c r="U405" i="2"/>
  <c r="X405" i="2" s="1"/>
  <c r="U406" i="2"/>
  <c r="U407" i="2"/>
  <c r="X407" i="2" s="1"/>
  <c r="U408" i="2"/>
  <c r="W408" i="2" s="1"/>
  <c r="U409" i="2"/>
  <c r="X409" i="2" s="1"/>
  <c r="U410" i="2"/>
  <c r="U411" i="2"/>
  <c r="V411" i="2" s="1"/>
  <c r="U412" i="2"/>
  <c r="W412" i="2" s="1"/>
  <c r="U413" i="2"/>
  <c r="X413" i="2" s="1"/>
  <c r="U414" i="2"/>
  <c r="W414" i="2" s="1"/>
  <c r="U415" i="2"/>
  <c r="U416" i="2"/>
  <c r="U417" i="2"/>
  <c r="X417" i="2" s="1"/>
  <c r="U418" i="2"/>
  <c r="W418" i="2" s="1"/>
  <c r="U419" i="2"/>
  <c r="U420" i="2"/>
  <c r="X420" i="2" s="1"/>
  <c r="U421" i="2"/>
  <c r="X421" i="2" s="1"/>
  <c r="U422" i="2"/>
  <c r="W422" i="2" s="1"/>
  <c r="U423" i="2"/>
  <c r="U424" i="2"/>
  <c r="W424" i="2" s="1"/>
  <c r="U425" i="2"/>
  <c r="X425" i="2" s="1"/>
  <c r="U426" i="2"/>
  <c r="W426" i="2" s="1"/>
  <c r="U427" i="2"/>
  <c r="U428" i="2"/>
  <c r="W428" i="2" s="1"/>
  <c r="U429" i="2"/>
  <c r="U430" i="2"/>
  <c r="V430" i="2" s="1"/>
  <c r="U431" i="2"/>
  <c r="U432" i="2"/>
  <c r="W432" i="2" s="1"/>
  <c r="U433" i="2"/>
  <c r="W433" i="2" s="1"/>
  <c r="U434" i="2"/>
  <c r="W434" i="2" s="1"/>
  <c r="U435" i="2"/>
  <c r="U436" i="2"/>
  <c r="W436" i="2" s="1"/>
  <c r="U437" i="2"/>
  <c r="W437" i="2" s="1"/>
  <c r="U438" i="2"/>
  <c r="U439" i="2"/>
  <c r="U440" i="2"/>
  <c r="W440" i="2" s="1"/>
  <c r="U441" i="2"/>
  <c r="W441" i="2" s="1"/>
  <c r="U442" i="2"/>
  <c r="U443" i="2"/>
  <c r="W443" i="2" s="1"/>
  <c r="U444" i="2"/>
  <c r="W444" i="2" s="1"/>
  <c r="U445" i="2"/>
  <c r="W445" i="2" s="1"/>
  <c r="U446" i="2"/>
  <c r="U447" i="2"/>
  <c r="U448" i="2"/>
  <c r="W448" i="2" s="1"/>
  <c r="U449" i="2"/>
  <c r="W449" i="2" s="1"/>
  <c r="U450" i="2"/>
  <c r="U451" i="2"/>
  <c r="U452" i="2"/>
  <c r="W452" i="2" s="1"/>
  <c r="U453" i="2"/>
  <c r="U454" i="2"/>
  <c r="U455" i="2"/>
  <c r="W455" i="2" s="1"/>
  <c r="U456" i="2"/>
  <c r="W456" i="2" s="1"/>
  <c r="U457" i="2"/>
  <c r="U458" i="2"/>
  <c r="W458" i="2" s="1"/>
  <c r="U459" i="2"/>
  <c r="W459" i="2" s="1"/>
  <c r="U460" i="2"/>
  <c r="W460" i="2" s="1"/>
  <c r="U461" i="2"/>
  <c r="U462" i="2"/>
  <c r="W462" i="2" s="1"/>
  <c r="U463" i="2"/>
  <c r="U464" i="2"/>
  <c r="W464" i="2" s="1"/>
  <c r="U465" i="2"/>
  <c r="U466" i="2"/>
  <c r="U467" i="2"/>
  <c r="U468" i="2"/>
  <c r="W468" i="2" s="1"/>
  <c r="U469" i="2"/>
  <c r="U470" i="2"/>
  <c r="U471" i="2"/>
  <c r="U472" i="2"/>
  <c r="W472" i="2" s="1"/>
  <c r="U473" i="2"/>
  <c r="U474" i="2"/>
  <c r="U475" i="2"/>
  <c r="W475" i="2" s="1"/>
  <c r="U476" i="2"/>
  <c r="W476" i="2" s="1"/>
  <c r="U477" i="2"/>
  <c r="U478" i="2"/>
  <c r="U479" i="2"/>
  <c r="W479" i="2" s="1"/>
  <c r="U480" i="2"/>
  <c r="W480" i="2" s="1"/>
  <c r="U481" i="2"/>
  <c r="U482" i="2"/>
  <c r="W482" i="2" s="1"/>
  <c r="U483" i="2"/>
  <c r="U484" i="2"/>
  <c r="W484" i="2" s="1"/>
  <c r="U485" i="2"/>
  <c r="U486" i="2"/>
  <c r="U487" i="2"/>
  <c r="W487" i="2" s="1"/>
  <c r="U488" i="2"/>
  <c r="W488" i="2" s="1"/>
  <c r="U489" i="2"/>
  <c r="U490" i="2"/>
  <c r="W490" i="2" s="1"/>
  <c r="U491" i="2"/>
  <c r="W491" i="2" s="1"/>
  <c r="U492" i="2"/>
  <c r="W492" i="2" s="1"/>
  <c r="U493" i="2"/>
  <c r="U494" i="2"/>
  <c r="U495" i="2"/>
  <c r="U496" i="2"/>
  <c r="W496" i="2" s="1"/>
  <c r="U497" i="2"/>
  <c r="U498" i="2"/>
  <c r="U499" i="2"/>
  <c r="U500" i="2"/>
  <c r="U501" i="2"/>
  <c r="U502" i="2"/>
  <c r="U503" i="2"/>
  <c r="W503" i="2" s="1"/>
  <c r="U504" i="2"/>
  <c r="U505" i="2"/>
  <c r="U506" i="2"/>
  <c r="W506" i="2" s="1"/>
  <c r="U507" i="2"/>
  <c r="W507" i="2" s="1"/>
  <c r="U508" i="2"/>
  <c r="U509" i="2"/>
  <c r="U510" i="2"/>
  <c r="U511" i="2"/>
  <c r="U512" i="2"/>
  <c r="U513" i="2"/>
  <c r="U514" i="2"/>
  <c r="U515" i="2"/>
  <c r="U516" i="2"/>
  <c r="U517" i="2"/>
  <c r="U518" i="2"/>
  <c r="U519" i="2"/>
  <c r="W519" i="2" s="1"/>
  <c r="U520" i="2"/>
  <c r="U521" i="2"/>
  <c r="U522" i="2"/>
  <c r="W522" i="2" s="1"/>
  <c r="U523" i="2"/>
  <c r="W523" i="2" s="1"/>
  <c r="U524" i="2"/>
  <c r="U525" i="2"/>
  <c r="U526" i="2"/>
  <c r="W526" i="2" s="1"/>
  <c r="U527" i="2"/>
  <c r="U528" i="2"/>
  <c r="U529" i="2"/>
  <c r="U530" i="2"/>
  <c r="U531" i="2"/>
  <c r="U532" i="2"/>
  <c r="U533" i="2"/>
  <c r="V533" i="2" s="1"/>
  <c r="U534" i="2"/>
  <c r="W534" i="2" s="1"/>
  <c r="U535" i="2"/>
  <c r="U536" i="2"/>
  <c r="U537" i="2"/>
  <c r="V537" i="2" s="1"/>
  <c r="U538" i="2"/>
  <c r="U539" i="2"/>
  <c r="V539" i="2" s="1"/>
  <c r="U540" i="2"/>
  <c r="U541" i="2"/>
  <c r="V541" i="2" s="1"/>
  <c r="U542" i="2"/>
  <c r="U543" i="2"/>
  <c r="V543" i="2" s="1"/>
  <c r="U544" i="2"/>
  <c r="U545" i="2"/>
  <c r="V545" i="2" s="1"/>
  <c r="U546" i="2"/>
  <c r="U547" i="2"/>
  <c r="V547" i="2" s="1"/>
  <c r="U548" i="2"/>
  <c r="U549" i="2"/>
  <c r="V549" i="2" s="1"/>
  <c r="U550" i="2"/>
  <c r="U551" i="2"/>
  <c r="V551" i="2" s="1"/>
  <c r="U552" i="2"/>
  <c r="U553" i="2"/>
  <c r="V553" i="2" s="1"/>
  <c r="U554" i="2"/>
  <c r="U555" i="2"/>
  <c r="V555" i="2" s="1"/>
  <c r="U556" i="2"/>
  <c r="U557" i="2"/>
  <c r="V557" i="2" s="1"/>
  <c r="U558" i="2"/>
  <c r="U559" i="2"/>
  <c r="V559" i="2" s="1"/>
  <c r="U560" i="2"/>
  <c r="U561" i="2"/>
  <c r="V561" i="2" s="1"/>
  <c r="U562" i="2"/>
  <c r="U563" i="2"/>
  <c r="V563" i="2" s="1"/>
  <c r="U564" i="2"/>
  <c r="U565" i="2"/>
  <c r="V565" i="2" s="1"/>
  <c r="U566" i="2"/>
  <c r="U567" i="2"/>
  <c r="V567" i="2" s="1"/>
  <c r="U568" i="2"/>
  <c r="U569" i="2"/>
  <c r="V569" i="2" s="1"/>
  <c r="U570" i="2"/>
  <c r="U571" i="2"/>
  <c r="V571" i="2" s="1"/>
  <c r="U572" i="2"/>
  <c r="U573" i="2"/>
  <c r="V573" i="2" s="1"/>
  <c r="U574" i="2"/>
  <c r="U575" i="2"/>
  <c r="V575" i="2" s="1"/>
  <c r="U576" i="2"/>
  <c r="U577" i="2"/>
  <c r="V577" i="2" s="1"/>
  <c r="U578" i="2"/>
  <c r="U579" i="2"/>
  <c r="V579" i="2" s="1"/>
  <c r="U580" i="2"/>
  <c r="U581" i="2"/>
  <c r="V581" i="2" s="1"/>
  <c r="U582" i="2"/>
  <c r="U583" i="2"/>
  <c r="V583" i="2" s="1"/>
  <c r="U584" i="2"/>
  <c r="U585" i="2"/>
  <c r="V585" i="2" s="1"/>
  <c r="U586" i="2"/>
  <c r="U587" i="2"/>
  <c r="V587" i="2" s="1"/>
  <c r="U588" i="2"/>
  <c r="U589" i="2"/>
  <c r="V589" i="2" s="1"/>
  <c r="U590" i="2"/>
  <c r="U591" i="2"/>
  <c r="V591" i="2" s="1"/>
  <c r="U592" i="2"/>
  <c r="U593" i="2"/>
  <c r="V593" i="2" s="1"/>
  <c r="U594" i="2"/>
  <c r="U595" i="2"/>
  <c r="V595" i="2" s="1"/>
  <c r="U596" i="2"/>
  <c r="U597" i="2"/>
  <c r="V597" i="2" s="1"/>
  <c r="U598" i="2"/>
  <c r="U599" i="2"/>
  <c r="V599" i="2" s="1"/>
  <c r="U600" i="2"/>
  <c r="U601" i="2"/>
  <c r="V601" i="2" s="1"/>
  <c r="U602" i="2"/>
  <c r="U603" i="2"/>
  <c r="U604" i="2"/>
  <c r="U605" i="2"/>
  <c r="V605" i="2" s="1"/>
  <c r="U606" i="2"/>
  <c r="U607" i="2"/>
  <c r="V607" i="2" s="1"/>
  <c r="U608" i="2"/>
  <c r="U609" i="2"/>
  <c r="V609" i="2" s="1"/>
  <c r="U610" i="2"/>
  <c r="U611" i="2"/>
  <c r="U612" i="2"/>
  <c r="U613" i="2"/>
  <c r="V613" i="2" s="1"/>
  <c r="U614" i="2"/>
  <c r="U615" i="2"/>
  <c r="V615" i="2" s="1"/>
  <c r="U616" i="2"/>
  <c r="U617" i="2"/>
  <c r="V617" i="2" s="1"/>
  <c r="U618" i="2"/>
  <c r="U619" i="2"/>
  <c r="U620" i="2"/>
  <c r="U621" i="2"/>
  <c r="V621" i="2" s="1"/>
  <c r="U622" i="2"/>
  <c r="U623" i="2"/>
  <c r="V623" i="2" s="1"/>
  <c r="U624" i="2"/>
  <c r="U625" i="2"/>
  <c r="V625" i="2" s="1"/>
  <c r="U626" i="2"/>
  <c r="U627" i="2"/>
  <c r="U628" i="2"/>
  <c r="U629" i="2"/>
  <c r="V629" i="2" s="1"/>
  <c r="U630" i="2"/>
  <c r="U631" i="2"/>
  <c r="V631" i="2" s="1"/>
  <c r="U632" i="2"/>
  <c r="U633" i="2"/>
  <c r="V633" i="2" s="1"/>
  <c r="U634" i="2"/>
  <c r="U635" i="2"/>
  <c r="U636" i="2"/>
  <c r="U637" i="2"/>
  <c r="V637" i="2" s="1"/>
  <c r="U638" i="2"/>
  <c r="U639" i="2"/>
  <c r="V639" i="2" s="1"/>
  <c r="U640" i="2"/>
  <c r="U641" i="2"/>
  <c r="V641" i="2" s="1"/>
  <c r="U642" i="2"/>
  <c r="U643" i="2"/>
  <c r="U644" i="2"/>
  <c r="U645" i="2"/>
  <c r="V645" i="2" s="1"/>
  <c r="U646" i="2"/>
  <c r="U647" i="2"/>
  <c r="V647" i="2" s="1"/>
  <c r="U648" i="2"/>
  <c r="U649" i="2"/>
  <c r="V649" i="2" s="1"/>
  <c r="U650" i="2"/>
  <c r="U651" i="2"/>
  <c r="U652" i="2"/>
  <c r="U653" i="2"/>
  <c r="V653" i="2" s="1"/>
  <c r="U654" i="2"/>
  <c r="U655" i="2"/>
  <c r="V655" i="2" s="1"/>
  <c r="U656" i="2"/>
  <c r="U657" i="2"/>
  <c r="V657" i="2" s="1"/>
  <c r="U658" i="2"/>
  <c r="U659" i="2"/>
  <c r="U660" i="2"/>
  <c r="U661" i="2"/>
  <c r="V661" i="2" s="1"/>
  <c r="U662" i="2"/>
  <c r="U663" i="2"/>
  <c r="V663" i="2" s="1"/>
  <c r="U664" i="2"/>
  <c r="U665" i="2"/>
  <c r="V665" i="2" s="1"/>
  <c r="U666" i="2"/>
  <c r="U667" i="2"/>
  <c r="U668" i="2"/>
  <c r="U669" i="2"/>
  <c r="V669" i="2" s="1"/>
  <c r="U670" i="2"/>
  <c r="U671" i="2"/>
  <c r="V671" i="2" s="1"/>
  <c r="U672" i="2"/>
  <c r="U673" i="2"/>
  <c r="V673" i="2" s="1"/>
  <c r="U674" i="2"/>
  <c r="U675" i="2"/>
  <c r="U676" i="2"/>
  <c r="U677" i="2"/>
  <c r="V677" i="2" s="1"/>
  <c r="U678" i="2"/>
  <c r="U679" i="2"/>
  <c r="V679" i="2" s="1"/>
  <c r="U680" i="2"/>
  <c r="U681" i="2"/>
  <c r="V681" i="2" s="1"/>
  <c r="U682" i="2"/>
  <c r="U683" i="2"/>
  <c r="U684" i="2"/>
  <c r="U685" i="2"/>
  <c r="V685" i="2" s="1"/>
  <c r="U686" i="2"/>
  <c r="U687" i="2"/>
  <c r="V687" i="2" s="1"/>
  <c r="U688" i="2"/>
  <c r="U689" i="2"/>
  <c r="V689" i="2" s="1"/>
  <c r="U690" i="2"/>
  <c r="U691" i="2"/>
  <c r="U692" i="2"/>
  <c r="U693" i="2"/>
  <c r="V693" i="2" s="1"/>
  <c r="U694" i="2"/>
  <c r="U695" i="2"/>
  <c r="V695" i="2" s="1"/>
  <c r="U696" i="2"/>
  <c r="U697" i="2"/>
  <c r="V697" i="2" s="1"/>
  <c r="U698" i="2"/>
  <c r="U699" i="2"/>
  <c r="U700" i="2"/>
  <c r="U701" i="2"/>
  <c r="V701" i="2" s="1"/>
  <c r="U702" i="2"/>
  <c r="U703" i="2"/>
  <c r="V703" i="2" s="1"/>
  <c r="U704" i="2"/>
  <c r="U705" i="2"/>
  <c r="V705" i="2" s="1"/>
  <c r="U706" i="2"/>
  <c r="U707" i="2"/>
  <c r="U708" i="2"/>
  <c r="U709" i="2"/>
  <c r="V709" i="2" s="1"/>
  <c r="U710" i="2"/>
  <c r="U711" i="2"/>
  <c r="V711" i="2" s="1"/>
  <c r="U712" i="2"/>
  <c r="U713" i="2"/>
  <c r="V713" i="2" s="1"/>
  <c r="U714" i="2"/>
  <c r="U715" i="2"/>
  <c r="U716" i="2"/>
  <c r="U717" i="2"/>
  <c r="V717" i="2" s="1"/>
  <c r="U718" i="2"/>
  <c r="U719" i="2"/>
  <c r="V719" i="2" s="1"/>
  <c r="U720" i="2"/>
  <c r="U721" i="2"/>
  <c r="V721" i="2" s="1"/>
  <c r="U722" i="2"/>
  <c r="U723" i="2"/>
  <c r="U724" i="2"/>
  <c r="U725" i="2"/>
  <c r="V725" i="2" s="1"/>
  <c r="U726" i="2"/>
  <c r="U727" i="2"/>
  <c r="V727" i="2" s="1"/>
  <c r="U728" i="2"/>
  <c r="U729" i="2"/>
  <c r="V729" i="2" s="1"/>
  <c r="U730" i="2"/>
  <c r="U731" i="2"/>
  <c r="U732" i="2"/>
  <c r="U733" i="2"/>
  <c r="V733" i="2" s="1"/>
  <c r="U734" i="2"/>
  <c r="U735" i="2"/>
  <c r="V735" i="2" s="1"/>
  <c r="U736" i="2"/>
  <c r="U737" i="2"/>
  <c r="V737" i="2" s="1"/>
  <c r="U738" i="2"/>
  <c r="U739" i="2"/>
  <c r="U740" i="2"/>
  <c r="U741" i="2"/>
  <c r="V741" i="2" s="1"/>
  <c r="U742" i="2"/>
  <c r="U743" i="2"/>
  <c r="V743" i="2" s="1"/>
  <c r="U744" i="2"/>
  <c r="U745" i="2"/>
  <c r="V745" i="2" s="1"/>
  <c r="U746" i="2"/>
  <c r="U747" i="2"/>
  <c r="U748" i="2"/>
  <c r="U749" i="2"/>
  <c r="V749" i="2" s="1"/>
  <c r="U750" i="2"/>
  <c r="U751" i="2"/>
  <c r="V751" i="2" s="1"/>
  <c r="U752" i="2"/>
  <c r="U753" i="2"/>
  <c r="V753" i="2" s="1"/>
  <c r="U754" i="2"/>
  <c r="U755" i="2"/>
  <c r="U756" i="2"/>
  <c r="U757" i="2"/>
  <c r="V757" i="2" s="1"/>
  <c r="U758" i="2"/>
  <c r="U759" i="2"/>
  <c r="V759" i="2" s="1"/>
  <c r="U760" i="2"/>
  <c r="U761" i="2"/>
  <c r="V761" i="2" s="1"/>
  <c r="U762" i="2"/>
  <c r="U763" i="2"/>
  <c r="U764" i="2"/>
  <c r="U765" i="2"/>
  <c r="V765" i="2" s="1"/>
  <c r="U766" i="2"/>
  <c r="U767" i="2"/>
  <c r="V767" i="2" s="1"/>
  <c r="U768" i="2"/>
  <c r="U769" i="2"/>
  <c r="V769" i="2" s="1"/>
  <c r="U770" i="2"/>
  <c r="U771" i="2"/>
  <c r="U772" i="2"/>
  <c r="U773" i="2"/>
  <c r="V773" i="2" s="1"/>
  <c r="U774" i="2"/>
  <c r="U775" i="2"/>
  <c r="V775" i="2" s="1"/>
  <c r="U776" i="2"/>
  <c r="U777" i="2"/>
  <c r="V777" i="2" s="1"/>
  <c r="U778" i="2"/>
  <c r="U779" i="2"/>
  <c r="U780" i="2"/>
  <c r="U781" i="2"/>
  <c r="V781" i="2" s="1"/>
  <c r="U782" i="2"/>
  <c r="U783" i="2"/>
  <c r="V783" i="2" s="1"/>
  <c r="U784" i="2"/>
  <c r="U785" i="2"/>
  <c r="V785" i="2" s="1"/>
  <c r="U786" i="2"/>
  <c r="U787" i="2"/>
  <c r="U788" i="2"/>
  <c r="U789" i="2"/>
  <c r="V789" i="2" s="1"/>
  <c r="U790" i="2"/>
  <c r="U791" i="2"/>
  <c r="V791" i="2" s="1"/>
  <c r="U792" i="2"/>
  <c r="U793" i="2"/>
  <c r="V793" i="2" s="1"/>
  <c r="U794" i="2"/>
  <c r="U795" i="2"/>
  <c r="U796" i="2"/>
  <c r="U797" i="2"/>
  <c r="V797" i="2" s="1"/>
  <c r="U798" i="2"/>
  <c r="U799" i="2"/>
  <c r="V799" i="2" s="1"/>
  <c r="U800" i="2"/>
  <c r="U801" i="2"/>
  <c r="V801" i="2" s="1"/>
  <c r="U802" i="2"/>
  <c r="U803" i="2"/>
  <c r="U804" i="2"/>
  <c r="U805" i="2"/>
  <c r="V805" i="2" s="1"/>
  <c r="U806" i="2"/>
  <c r="U807" i="2"/>
  <c r="V807" i="2" s="1"/>
  <c r="U808" i="2"/>
  <c r="U809" i="2"/>
  <c r="V809" i="2" s="1"/>
  <c r="U810" i="2"/>
  <c r="U811" i="2"/>
  <c r="U812" i="2"/>
  <c r="U813" i="2"/>
  <c r="V813" i="2" s="1"/>
  <c r="U814" i="2"/>
  <c r="U815" i="2"/>
  <c r="V815" i="2" s="1"/>
  <c r="U816" i="2"/>
  <c r="U817" i="2"/>
  <c r="V817" i="2" s="1"/>
  <c r="U818" i="2"/>
  <c r="X818" i="2" s="1"/>
  <c r="U819" i="2"/>
  <c r="W819" i="2" s="1"/>
  <c r="U820" i="2"/>
  <c r="W820" i="2" s="1"/>
  <c r="U821" i="2"/>
  <c r="W821" i="2" s="1"/>
  <c r="U822" i="2"/>
  <c r="U823" i="2"/>
  <c r="W823" i="2" s="1"/>
  <c r="U824" i="2"/>
  <c r="W824" i="2" s="1"/>
  <c r="U825" i="2"/>
  <c r="W825" i="2" s="1"/>
  <c r="U826" i="2"/>
  <c r="U827" i="2"/>
  <c r="W827" i="2" s="1"/>
  <c r="U828" i="2"/>
  <c r="W828" i="2" s="1"/>
  <c r="U829" i="2"/>
  <c r="W829" i="2" s="1"/>
  <c r="U830" i="2"/>
  <c r="U831" i="2"/>
  <c r="W831" i="2" s="1"/>
  <c r="U832" i="2"/>
  <c r="W832" i="2" s="1"/>
  <c r="U833" i="2"/>
  <c r="W833" i="2" s="1"/>
  <c r="U834" i="2"/>
  <c r="U835" i="2"/>
  <c r="W835" i="2" s="1"/>
  <c r="U836" i="2"/>
  <c r="W836" i="2" s="1"/>
  <c r="U837" i="2"/>
  <c r="W837" i="2" s="1"/>
  <c r="U838" i="2"/>
  <c r="U839" i="2"/>
  <c r="W839" i="2" s="1"/>
  <c r="U840" i="2"/>
  <c r="W840" i="2" s="1"/>
  <c r="U841" i="2"/>
  <c r="W841" i="2" s="1"/>
  <c r="U842" i="2"/>
  <c r="U843" i="2"/>
  <c r="W843" i="2" s="1"/>
  <c r="U844" i="2"/>
  <c r="W844" i="2" s="1"/>
  <c r="U845" i="2"/>
  <c r="W845" i="2" s="1"/>
  <c r="U846" i="2"/>
  <c r="U847" i="2"/>
  <c r="W847" i="2" s="1"/>
  <c r="U848" i="2"/>
  <c r="W848" i="2" s="1"/>
  <c r="U849" i="2"/>
  <c r="W849" i="2" s="1"/>
  <c r="U850" i="2"/>
  <c r="U851" i="2"/>
  <c r="W851" i="2" s="1"/>
  <c r="U852" i="2"/>
  <c r="W852" i="2" s="1"/>
  <c r="U853" i="2"/>
  <c r="W853" i="2" s="1"/>
  <c r="U854" i="2"/>
  <c r="U855" i="2"/>
  <c r="W855" i="2" s="1"/>
  <c r="U856" i="2"/>
  <c r="W856" i="2" s="1"/>
  <c r="U857" i="2"/>
  <c r="W857" i="2" s="1"/>
  <c r="U858" i="2"/>
  <c r="U859" i="2"/>
  <c r="W859" i="2" s="1"/>
  <c r="U860" i="2"/>
  <c r="W860" i="2" s="1"/>
  <c r="U861" i="2"/>
  <c r="W861" i="2" s="1"/>
  <c r="U862" i="2"/>
  <c r="U863" i="2"/>
  <c r="W863" i="2" s="1"/>
  <c r="U864" i="2"/>
  <c r="U865" i="2"/>
  <c r="U866" i="2"/>
  <c r="U867" i="2"/>
  <c r="W867" i="2" s="1"/>
  <c r="U868" i="2"/>
  <c r="U869" i="2"/>
  <c r="W869" i="2" s="1"/>
  <c r="U870" i="2"/>
  <c r="U871" i="2"/>
  <c r="W871" i="2" s="1"/>
  <c r="U872" i="2"/>
  <c r="U873" i="2"/>
  <c r="U874" i="2"/>
  <c r="U875" i="2"/>
  <c r="W875" i="2" s="1"/>
  <c r="U876" i="2"/>
  <c r="U877" i="2"/>
  <c r="W877" i="2" s="1"/>
  <c r="U878" i="2"/>
  <c r="U879" i="2"/>
  <c r="W879" i="2" s="1"/>
  <c r="U880" i="2"/>
  <c r="U881" i="2"/>
  <c r="U882" i="2"/>
  <c r="U883" i="2"/>
  <c r="W883" i="2" s="1"/>
  <c r="U884" i="2"/>
  <c r="U885" i="2"/>
  <c r="W885" i="2" s="1"/>
  <c r="U886" i="2"/>
  <c r="U887" i="2"/>
  <c r="W887" i="2" s="1"/>
  <c r="U888" i="2"/>
  <c r="U889" i="2"/>
  <c r="U890" i="2"/>
  <c r="U891" i="2"/>
  <c r="W891" i="2" s="1"/>
  <c r="U892" i="2"/>
  <c r="U893" i="2"/>
  <c r="W893" i="2" s="1"/>
  <c r="U894" i="2"/>
  <c r="U895" i="2"/>
  <c r="W895" i="2" s="1"/>
  <c r="U896" i="2"/>
  <c r="U897" i="2"/>
  <c r="U898" i="2"/>
  <c r="U899" i="2"/>
  <c r="W899" i="2" s="1"/>
  <c r="U900" i="2"/>
  <c r="U901" i="2"/>
  <c r="W901" i="2" s="1"/>
  <c r="U902" i="2"/>
  <c r="U903" i="2"/>
  <c r="W903" i="2" s="1"/>
  <c r="U904" i="2"/>
  <c r="U905" i="2"/>
  <c r="U906" i="2"/>
  <c r="U907" i="2"/>
  <c r="W907" i="2" s="1"/>
  <c r="U908" i="2"/>
  <c r="U909" i="2"/>
  <c r="W909" i="2" s="1"/>
  <c r="U910" i="2"/>
  <c r="U911" i="2"/>
  <c r="W911" i="2" s="1"/>
  <c r="U912" i="2"/>
  <c r="U913" i="2"/>
  <c r="U914" i="2"/>
  <c r="U915" i="2"/>
  <c r="W915" i="2" s="1"/>
  <c r="U916" i="2"/>
  <c r="V916" i="2" s="1"/>
  <c r="U917" i="2"/>
  <c r="W917" i="2" s="1"/>
  <c r="U918" i="2"/>
  <c r="U919" i="2"/>
  <c r="U920" i="2"/>
  <c r="U921" i="2"/>
  <c r="W921" i="2" s="1"/>
  <c r="U922" i="2"/>
  <c r="U923" i="2"/>
  <c r="U924" i="2"/>
  <c r="V924" i="2" s="1"/>
  <c r="U925" i="2"/>
  <c r="W925" i="2" s="1"/>
  <c r="U926" i="2"/>
  <c r="U927" i="2"/>
  <c r="U928" i="2"/>
  <c r="V928" i="2" s="1"/>
  <c r="U929" i="2"/>
  <c r="W929" i="2" s="1"/>
  <c r="U930" i="2"/>
  <c r="U931" i="2"/>
  <c r="U932" i="2"/>
  <c r="V932" i="2" s="1"/>
  <c r="U933" i="2"/>
  <c r="U934" i="2"/>
  <c r="W934" i="2" s="1"/>
  <c r="U935" i="2"/>
  <c r="U936" i="2"/>
  <c r="U937" i="2"/>
  <c r="U938" i="2"/>
  <c r="U939" i="2"/>
  <c r="U940" i="2"/>
  <c r="V940" i="2" s="1"/>
  <c r="U941" i="2"/>
  <c r="U942" i="2"/>
  <c r="U943" i="2"/>
  <c r="U944" i="2"/>
  <c r="V944" i="2" s="1"/>
  <c r="U945" i="2"/>
  <c r="U946" i="2"/>
  <c r="U947" i="2"/>
  <c r="U948" i="2"/>
  <c r="V948" i="2" s="1"/>
  <c r="U949" i="2"/>
  <c r="V949" i="2" s="1"/>
  <c r="U950" i="2"/>
  <c r="W950" i="2" s="1"/>
  <c r="U951" i="2"/>
  <c r="U952" i="2"/>
  <c r="U953" i="2"/>
  <c r="W953" i="2" s="1"/>
  <c r="U954" i="2"/>
  <c r="W954" i="2" s="1"/>
  <c r="U955" i="2"/>
  <c r="U956" i="2"/>
  <c r="V956" i="2" s="1"/>
  <c r="U957" i="2"/>
  <c r="W957" i="2" s="1"/>
  <c r="U958" i="2"/>
  <c r="U959" i="2"/>
  <c r="U960" i="2"/>
  <c r="V960" i="2" s="1"/>
  <c r="U961" i="2"/>
  <c r="U962" i="2"/>
  <c r="W962" i="2" s="1"/>
  <c r="U963" i="2"/>
  <c r="U964" i="2"/>
  <c r="V964" i="2" s="1"/>
  <c r="U965" i="2"/>
  <c r="U966" i="2"/>
  <c r="U967" i="2"/>
  <c r="U968" i="2"/>
  <c r="U969" i="2"/>
  <c r="U970" i="2"/>
  <c r="W970" i="2" s="1"/>
  <c r="U971" i="2"/>
  <c r="U972" i="2"/>
  <c r="V972" i="2" s="1"/>
  <c r="U973" i="2"/>
  <c r="U974" i="2"/>
  <c r="W974" i="2" s="1"/>
  <c r="U975" i="2"/>
  <c r="U976" i="2"/>
  <c r="V976" i="2" s="1"/>
  <c r="U977" i="2"/>
  <c r="U978" i="2"/>
  <c r="U979" i="2"/>
  <c r="U980" i="2"/>
  <c r="V980" i="2" s="1"/>
  <c r="U981" i="2"/>
  <c r="W981" i="2" s="1"/>
  <c r="U982" i="2"/>
  <c r="U983" i="2"/>
  <c r="U984" i="2"/>
  <c r="U985" i="2"/>
  <c r="U986" i="2"/>
  <c r="W986" i="2" s="1"/>
  <c r="U987" i="2"/>
  <c r="U988" i="2"/>
  <c r="V988" i="2" s="1"/>
  <c r="U989" i="2"/>
  <c r="V989" i="2" s="1"/>
  <c r="U990" i="2"/>
  <c r="U991" i="2"/>
  <c r="U992" i="2"/>
  <c r="V992" i="2" s="1"/>
  <c r="U993" i="2"/>
  <c r="U994" i="2"/>
  <c r="U995" i="2"/>
  <c r="U996" i="2"/>
  <c r="V996" i="2" s="1"/>
  <c r="U997" i="2"/>
  <c r="U998" i="2"/>
  <c r="W998" i="2" s="1"/>
  <c r="U999" i="2"/>
  <c r="U1000" i="2"/>
  <c r="U1001" i="2"/>
  <c r="U1002" i="2"/>
  <c r="U1003" i="2"/>
  <c r="U1004" i="2"/>
  <c r="V1004" i="2" s="1"/>
  <c r="U1005" i="2"/>
  <c r="U1006" i="2"/>
  <c r="W1006" i="2" s="1"/>
  <c r="U1007" i="2"/>
  <c r="U1008" i="2"/>
  <c r="V1008" i="2" s="1"/>
  <c r="U1009" i="2"/>
  <c r="U1010" i="2"/>
  <c r="V1010" i="2" s="1"/>
  <c r="U1011" i="2"/>
  <c r="U1012" i="2"/>
  <c r="V1012" i="2" s="1"/>
  <c r="U1013" i="2"/>
  <c r="U1014" i="2"/>
  <c r="V1014" i="2" s="1"/>
  <c r="U1015" i="2"/>
  <c r="U1016" i="2"/>
  <c r="V1016" i="2" s="1"/>
  <c r="U1017" i="2"/>
  <c r="U1018" i="2"/>
  <c r="V1018" i="2" s="1"/>
  <c r="U1019" i="2"/>
  <c r="U1020" i="2"/>
  <c r="V1020" i="2" s="1"/>
  <c r="U1021" i="2"/>
  <c r="U1022" i="2"/>
  <c r="V1022" i="2" s="1"/>
  <c r="U1023" i="2"/>
  <c r="U1024" i="2"/>
  <c r="V1024" i="2" s="1"/>
  <c r="U1025" i="2"/>
  <c r="U1026" i="2"/>
  <c r="V1026" i="2" s="1"/>
  <c r="U1027" i="2"/>
  <c r="U1028" i="2"/>
  <c r="V1028" i="2" s="1"/>
  <c r="U1029" i="2"/>
  <c r="U1030" i="2"/>
  <c r="V1030" i="2" s="1"/>
  <c r="U1031" i="2"/>
  <c r="U1032" i="2"/>
  <c r="V1032" i="2" s="1"/>
  <c r="U1033" i="2"/>
  <c r="U1034" i="2"/>
  <c r="V1034" i="2" s="1"/>
  <c r="U1035" i="2"/>
  <c r="U1036" i="2"/>
  <c r="V1036" i="2" s="1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X1108" i="2" s="1"/>
  <c r="U1109" i="2"/>
  <c r="W1109" i="2" s="1"/>
  <c r="U1110" i="2"/>
  <c r="X1110" i="2" s="1"/>
  <c r="U1111" i="2"/>
  <c r="U1112" i="2"/>
  <c r="X1112" i="2" s="1"/>
  <c r="U1113" i="2"/>
  <c r="U1114" i="2"/>
  <c r="X1114" i="2" s="1"/>
  <c r="U1115" i="2"/>
  <c r="W1115" i="2" s="1"/>
  <c r="U1116" i="2"/>
  <c r="X1116" i="2" s="1"/>
  <c r="U1117" i="2"/>
  <c r="W1117" i="2" s="1"/>
  <c r="U1118" i="2"/>
  <c r="X1118" i="2" s="1"/>
  <c r="U1119" i="2"/>
  <c r="W1119" i="2" s="1"/>
  <c r="U1120" i="2"/>
  <c r="U1121" i="2"/>
  <c r="U1122" i="2"/>
  <c r="U1123" i="2"/>
  <c r="V1123" i="2" s="1"/>
  <c r="U1124" i="2"/>
  <c r="X1124" i="2" s="1"/>
  <c r="U1125" i="2"/>
  <c r="W1125" i="2" s="1"/>
  <c r="U1126" i="2"/>
  <c r="X1126" i="2" s="1"/>
  <c r="U1127" i="2"/>
  <c r="U1128" i="2"/>
  <c r="X1128" i="2" s="1"/>
  <c r="U1129" i="2"/>
  <c r="W1129" i="2" s="1"/>
  <c r="U1130" i="2"/>
  <c r="U1131" i="2"/>
  <c r="U1132" i="2"/>
  <c r="U1133" i="2"/>
  <c r="W1133" i="2" s="1"/>
  <c r="U1134" i="2"/>
  <c r="U1135" i="2"/>
  <c r="U1136" i="2"/>
  <c r="W1136" i="2" s="1"/>
  <c r="U1137" i="2"/>
  <c r="W1137" i="2" s="1"/>
  <c r="U1138" i="2"/>
  <c r="W1138" i="2" s="1"/>
  <c r="U1139" i="2"/>
  <c r="U1140" i="2"/>
  <c r="U1141" i="2"/>
  <c r="W1141" i="2" s="1"/>
  <c r="U1142" i="2"/>
  <c r="U1143" i="2"/>
  <c r="U1144" i="2"/>
  <c r="U1145" i="2"/>
  <c r="W1145" i="2" s="1"/>
  <c r="U1146" i="2"/>
  <c r="W1146" i="2" s="1"/>
  <c r="U1147" i="2"/>
  <c r="U1148" i="2"/>
  <c r="W1148" i="2" s="1"/>
  <c r="U1149" i="2"/>
  <c r="W1149" i="2" s="1"/>
  <c r="U1150" i="2"/>
  <c r="W1150" i="2" s="1"/>
  <c r="U1151" i="2"/>
  <c r="U1152" i="2"/>
  <c r="W1152" i="2" s="1"/>
  <c r="U1153" i="2"/>
  <c r="W1153" i="2" s="1"/>
  <c r="U1154" i="2"/>
  <c r="U1155" i="2"/>
  <c r="W1155" i="2" s="1"/>
  <c r="U1156" i="2"/>
  <c r="U1157" i="2"/>
  <c r="W1157" i="2" s="1"/>
  <c r="U1158" i="2"/>
  <c r="W1158" i="2" s="1"/>
  <c r="U1159" i="2"/>
  <c r="U1160" i="2"/>
  <c r="U1161" i="2"/>
  <c r="W1161" i="2" s="1"/>
  <c r="U1162" i="2"/>
  <c r="U1163" i="2"/>
  <c r="U1164" i="2"/>
  <c r="U1165" i="2"/>
  <c r="W1165" i="2" s="1"/>
  <c r="U1166" i="2"/>
  <c r="U1167" i="2"/>
  <c r="U1168" i="2"/>
  <c r="U1169" i="2"/>
  <c r="W1169" i="2" s="1"/>
  <c r="U1170" i="2"/>
  <c r="U1171" i="2"/>
  <c r="W1171" i="2" s="1"/>
  <c r="U1172" i="2"/>
  <c r="U1173" i="2"/>
  <c r="W1173" i="2" s="1"/>
  <c r="U1174" i="2"/>
  <c r="W1174" i="2" s="1"/>
  <c r="U1175" i="2"/>
  <c r="U1176" i="2"/>
  <c r="U1177" i="2"/>
  <c r="W1177" i="2" s="1"/>
  <c r="U1178" i="2"/>
  <c r="U1179" i="2"/>
  <c r="U1180" i="2"/>
  <c r="U1181" i="2"/>
  <c r="W1181" i="2" s="1"/>
  <c r="U1182" i="2"/>
  <c r="U1183" i="2"/>
  <c r="U1184" i="2"/>
  <c r="U1185" i="2"/>
  <c r="W1185" i="2" s="1"/>
  <c r="U1186" i="2"/>
  <c r="U1187" i="2"/>
  <c r="W1187" i="2" s="1"/>
  <c r="U1188" i="2"/>
  <c r="U1189" i="2"/>
  <c r="W1189" i="2" s="1"/>
  <c r="U1190" i="2"/>
  <c r="W1190" i="2" s="1"/>
  <c r="U1191" i="2"/>
  <c r="U1192" i="2"/>
  <c r="U1193" i="2"/>
  <c r="W1193" i="2" s="1"/>
  <c r="U1194" i="2"/>
  <c r="U1195" i="2"/>
  <c r="U1196" i="2"/>
  <c r="U1197" i="2"/>
  <c r="W1197" i="2" s="1"/>
  <c r="U1198" i="2"/>
  <c r="U1199" i="2"/>
  <c r="U1200" i="2"/>
  <c r="U1201" i="2"/>
  <c r="W1201" i="2" s="1"/>
  <c r="U1202" i="2"/>
  <c r="U1203" i="2"/>
  <c r="W1203" i="2" s="1"/>
  <c r="U1204" i="2"/>
  <c r="U1205" i="2"/>
  <c r="W1205" i="2" s="1"/>
  <c r="U1206" i="2"/>
  <c r="W1206" i="2" s="1"/>
  <c r="U1207" i="2"/>
  <c r="U1208" i="2"/>
  <c r="U1209" i="2"/>
  <c r="W1209" i="2" s="1"/>
  <c r="U1210" i="2"/>
  <c r="U1211" i="2"/>
  <c r="U1212" i="2"/>
  <c r="U1213" i="2"/>
  <c r="W1213" i="2" s="1"/>
  <c r="U1214" i="2"/>
  <c r="U1215" i="2"/>
  <c r="U1216" i="2"/>
  <c r="U1217" i="2"/>
  <c r="W1217" i="2" s="1"/>
  <c r="U1218" i="2"/>
  <c r="U1219" i="2"/>
  <c r="W1219" i="2" s="1"/>
  <c r="U1220" i="2"/>
  <c r="U1221" i="2"/>
  <c r="W1221" i="2" s="1"/>
  <c r="U1222" i="2"/>
  <c r="W1222" i="2" s="1"/>
  <c r="U1223" i="2"/>
  <c r="U1224" i="2"/>
  <c r="U1225" i="2"/>
  <c r="W1225" i="2" s="1"/>
  <c r="U1226" i="2"/>
  <c r="U1227" i="2"/>
  <c r="U1228" i="2"/>
  <c r="U1229" i="2"/>
  <c r="W1229" i="2" s="1"/>
  <c r="U1230" i="2"/>
  <c r="U1231" i="2"/>
  <c r="U1232" i="2"/>
  <c r="W1232" i="2" s="1"/>
  <c r="U1233" i="2"/>
  <c r="W1233" i="2" s="1"/>
  <c r="U1234" i="2"/>
  <c r="U1235" i="2"/>
  <c r="W1235" i="2" s="1"/>
  <c r="U1236" i="2"/>
  <c r="W1236" i="2" s="1"/>
  <c r="U1237" i="2"/>
  <c r="W1237" i="2" s="1"/>
  <c r="U1238" i="2"/>
  <c r="U1239" i="2"/>
  <c r="V1239" i="2" s="1"/>
  <c r="U1240" i="2"/>
  <c r="W1240" i="2" s="1"/>
  <c r="U1241" i="2"/>
  <c r="W1241" i="2" s="1"/>
  <c r="U1242" i="2"/>
  <c r="U1243" i="2"/>
  <c r="X1243" i="2" s="1"/>
  <c r="U1244" i="2"/>
  <c r="U1245" i="2"/>
  <c r="U1246" i="2"/>
  <c r="W1246" i="2" s="1"/>
  <c r="U1247" i="2"/>
  <c r="X1247" i="2" s="1"/>
  <c r="U1248" i="2"/>
  <c r="V1248" i="2" s="1"/>
  <c r="U1249" i="2"/>
  <c r="U1250" i="2"/>
  <c r="W1250" i="2" s="1"/>
  <c r="U1251" i="2"/>
  <c r="U1252" i="2"/>
  <c r="U1253" i="2"/>
  <c r="U1254" i="2"/>
  <c r="W1254" i="2" s="1"/>
  <c r="U1255" i="2"/>
  <c r="X1255" i="2" s="1"/>
  <c r="U1256" i="2"/>
  <c r="V1256" i="2" s="1"/>
  <c r="U1257" i="2"/>
  <c r="U1258" i="2"/>
  <c r="W1258" i="2" s="1"/>
  <c r="U1259" i="2"/>
  <c r="V1259" i="2" s="1"/>
  <c r="U1260" i="2"/>
  <c r="U1261" i="2"/>
  <c r="U1262" i="2"/>
  <c r="W1262" i="2" s="1"/>
  <c r="U1263" i="2"/>
  <c r="X1263" i="2" s="1"/>
  <c r="U1264" i="2"/>
  <c r="V1264" i="2" s="1"/>
  <c r="U1265" i="2"/>
  <c r="U1266" i="2"/>
  <c r="W1266" i="2" s="1"/>
  <c r="U1267" i="2"/>
  <c r="W1267" i="2" s="1"/>
  <c r="U1268" i="2"/>
  <c r="V1268" i="2" s="1"/>
  <c r="U1269" i="2"/>
  <c r="U1270" i="2"/>
  <c r="W1270" i="2" s="1"/>
  <c r="U1271" i="2"/>
  <c r="V1271" i="2" s="1"/>
  <c r="U1272" i="2"/>
  <c r="X1272" i="2" s="1"/>
  <c r="U1273" i="2"/>
  <c r="W1273" i="2" s="1"/>
  <c r="U1274" i="2"/>
  <c r="X1274" i="2" s="1"/>
  <c r="U1275" i="2"/>
  <c r="X1275" i="2" s="1"/>
  <c r="U1276" i="2"/>
  <c r="X1276" i="2" s="1"/>
  <c r="U1277" i="2"/>
  <c r="W1277" i="2" s="1"/>
  <c r="U1278" i="2"/>
  <c r="U1279" i="2"/>
  <c r="X1279" i="2" s="1"/>
  <c r="U1280" i="2"/>
  <c r="X1280" i="2" s="1"/>
  <c r="U1281" i="2"/>
  <c r="W1281" i="2" s="1"/>
  <c r="U1282" i="2"/>
  <c r="X1282" i="2" s="1"/>
  <c r="U1283" i="2"/>
  <c r="W1283" i="2" s="1"/>
  <c r="U1284" i="2"/>
  <c r="X1284" i="2" s="1"/>
  <c r="U1285" i="2"/>
  <c r="W1285" i="2" s="1"/>
  <c r="U1286" i="2"/>
  <c r="V1286" i="2" s="1"/>
  <c r="U1287" i="2"/>
  <c r="U1288" i="2"/>
  <c r="X1288" i="2" s="1"/>
  <c r="U1289" i="2"/>
  <c r="W1289" i="2" s="1"/>
  <c r="U1290" i="2"/>
  <c r="W1290" i="2" s="1"/>
  <c r="U1291" i="2"/>
  <c r="V1291" i="2" s="1"/>
  <c r="U1292" i="2"/>
  <c r="X1292" i="2" s="1"/>
  <c r="U1293" i="2"/>
  <c r="W1293" i="2" s="1"/>
  <c r="U1294" i="2"/>
  <c r="U1295" i="2"/>
  <c r="W1295" i="2" s="1"/>
  <c r="U1296" i="2"/>
  <c r="X1296" i="2" s="1"/>
  <c r="U1297" i="2"/>
  <c r="W1297" i="2" s="1"/>
  <c r="U1298" i="2"/>
  <c r="V1298" i="2" s="1"/>
  <c r="U1299" i="2"/>
  <c r="V1299" i="2" s="1"/>
  <c r="U1300" i="2"/>
  <c r="X1300" i="2" s="1"/>
  <c r="U1301" i="2"/>
  <c r="W1301" i="2" s="1"/>
  <c r="U1302" i="2"/>
  <c r="U1303" i="2"/>
  <c r="V1303" i="2" s="1"/>
  <c r="U1304" i="2"/>
  <c r="X1304" i="2" s="1"/>
  <c r="U1305" i="2"/>
  <c r="W1305" i="2" s="1"/>
  <c r="U1306" i="2"/>
  <c r="U1307" i="2"/>
  <c r="X1307" i="2" s="1"/>
  <c r="U1308" i="2"/>
  <c r="X1308" i="2" s="1"/>
  <c r="U1309" i="2"/>
  <c r="W1309" i="2" s="1"/>
  <c r="U1310" i="2"/>
  <c r="V1310" i="2" s="1"/>
  <c r="U1311" i="2"/>
  <c r="V1311" i="2" s="1"/>
  <c r="U1312" i="2"/>
  <c r="X1312" i="2" s="1"/>
  <c r="U1313" i="2"/>
  <c r="V1313" i="2" s="1"/>
  <c r="U1314" i="2"/>
  <c r="V1314" i="2" s="1"/>
  <c r="U1315" i="2"/>
  <c r="U1316" i="2"/>
  <c r="U1317" i="2"/>
  <c r="V1317" i="2" s="1"/>
  <c r="U1318" i="2"/>
  <c r="V1318" i="2" s="1"/>
  <c r="U1319" i="2"/>
  <c r="U1320" i="2"/>
  <c r="X1320" i="2" s="1"/>
  <c r="U1321" i="2"/>
  <c r="V1321" i="2" s="1"/>
  <c r="U1322" i="2"/>
  <c r="V1322" i="2" s="1"/>
  <c r="U1323" i="2"/>
  <c r="U1324" i="2"/>
  <c r="X1324" i="2" s="1"/>
  <c r="U1325" i="2"/>
  <c r="V1325" i="2" s="1"/>
  <c r="U1326" i="2"/>
  <c r="V1326" i="2" s="1"/>
  <c r="U1327" i="2"/>
  <c r="U1328" i="2"/>
  <c r="X1328" i="2" s="1"/>
  <c r="U1329" i="2"/>
  <c r="V1329" i="2" s="1"/>
  <c r="U1330" i="2"/>
  <c r="V1330" i="2" s="1"/>
  <c r="U1331" i="2"/>
  <c r="U1332" i="2"/>
  <c r="U1333" i="2"/>
  <c r="V1333" i="2" s="1"/>
  <c r="U1334" i="2"/>
  <c r="V1334" i="2" s="1"/>
  <c r="U1335" i="2"/>
  <c r="U1336" i="2"/>
  <c r="X1336" i="2" s="1"/>
  <c r="U1337" i="2"/>
  <c r="V1337" i="2" s="1"/>
  <c r="U1338" i="2"/>
  <c r="V1338" i="2" s="1"/>
  <c r="U1339" i="2"/>
  <c r="U1340" i="2"/>
  <c r="X1340" i="2" s="1"/>
  <c r="U1341" i="2"/>
  <c r="V1341" i="2" s="1"/>
  <c r="U1342" i="2"/>
  <c r="V1342" i="2" s="1"/>
  <c r="U1343" i="2"/>
  <c r="U1344" i="2"/>
  <c r="X1344" i="2" s="1"/>
  <c r="U1345" i="2"/>
  <c r="V1345" i="2" s="1"/>
  <c r="U1346" i="2"/>
  <c r="V1346" i="2" s="1"/>
  <c r="U1347" i="2"/>
  <c r="U1348" i="2"/>
  <c r="U1349" i="2"/>
  <c r="V1349" i="2" s="1"/>
  <c r="U1350" i="2"/>
  <c r="V1350" i="2" s="1"/>
  <c r="U1351" i="2"/>
  <c r="U1352" i="2"/>
  <c r="X1352" i="2" s="1"/>
  <c r="U1353" i="2"/>
  <c r="V1353" i="2" s="1"/>
  <c r="U1354" i="2"/>
  <c r="U1355" i="2"/>
  <c r="U1356" i="2"/>
  <c r="X1356" i="2" s="1"/>
  <c r="U1357" i="2"/>
  <c r="V1357" i="2" s="1"/>
  <c r="U1358" i="2"/>
  <c r="V1358" i="2" s="1"/>
  <c r="U1359" i="2"/>
  <c r="U1360" i="2"/>
  <c r="X1360" i="2" s="1"/>
  <c r="U1361" i="2"/>
  <c r="V1361" i="2" s="1"/>
  <c r="U1362" i="2"/>
  <c r="U1363" i="2"/>
  <c r="U1364" i="2"/>
  <c r="U1365" i="2"/>
  <c r="U1366" i="2"/>
  <c r="V1366" i="2" s="1"/>
  <c r="U1367" i="2"/>
  <c r="U1368" i="2"/>
  <c r="X1368" i="2" s="1"/>
  <c r="U1369" i="2"/>
  <c r="V1369" i="2" s="1"/>
  <c r="U1370" i="2"/>
  <c r="V1370" i="2" s="1"/>
  <c r="U1371" i="2"/>
  <c r="U1372" i="2"/>
  <c r="X1372" i="2" s="1"/>
  <c r="U1373" i="2"/>
  <c r="V1373" i="2" s="1"/>
  <c r="U1374" i="2"/>
  <c r="V1374" i="2" s="1"/>
  <c r="U1375" i="2"/>
  <c r="U1376" i="2"/>
  <c r="X1376" i="2" s="1"/>
  <c r="U1377" i="2"/>
  <c r="U1378" i="2"/>
  <c r="V1378" i="2" s="1"/>
  <c r="U1379" i="2"/>
  <c r="U1380" i="2"/>
  <c r="U1381" i="2"/>
  <c r="V1381" i="2" s="1"/>
  <c r="U1382" i="2"/>
  <c r="U1383" i="2"/>
  <c r="U1384" i="2"/>
  <c r="X1384" i="2" s="1"/>
  <c r="U1385" i="2"/>
  <c r="V1385" i="2" s="1"/>
  <c r="U1386" i="2"/>
  <c r="V1386" i="2" s="1"/>
  <c r="U1387" i="2"/>
  <c r="U1388" i="2"/>
  <c r="X1388" i="2" s="1"/>
  <c r="U1389" i="2"/>
  <c r="V1389" i="2" s="1"/>
  <c r="U1390" i="2"/>
  <c r="V1390" i="2" s="1"/>
  <c r="U1391" i="2"/>
  <c r="U1392" i="2"/>
  <c r="X1392" i="2" s="1"/>
  <c r="U1393" i="2"/>
  <c r="V1393" i="2" s="1"/>
  <c r="U1394" i="2"/>
  <c r="U1395" i="2"/>
  <c r="U1396" i="2"/>
  <c r="U1397" i="2"/>
  <c r="U1398" i="2"/>
  <c r="V1398" i="2" s="1"/>
  <c r="U1399" i="2"/>
  <c r="X1399" i="2" s="1"/>
  <c r="U1400" i="2"/>
  <c r="V1400" i="2" s="1"/>
  <c r="U1401" i="2"/>
  <c r="X1401" i="2" s="1"/>
  <c r="U1402" i="2"/>
  <c r="V1402" i="2" s="1"/>
  <c r="U1403" i="2"/>
  <c r="X1403" i="2" s="1"/>
  <c r="U1404" i="2"/>
  <c r="U1405" i="2"/>
  <c r="U1406" i="2"/>
  <c r="V1406" i="2" s="1"/>
  <c r="U1407" i="2"/>
  <c r="U1408" i="2"/>
  <c r="V1408" i="2" s="1"/>
  <c r="U1409" i="2"/>
  <c r="X1409" i="2" s="1"/>
  <c r="U1410" i="2"/>
  <c r="V1410" i="2" s="1"/>
  <c r="U1411" i="2"/>
  <c r="X1411" i="2" s="1"/>
  <c r="U1412" i="2"/>
  <c r="V1412" i="2" s="1"/>
  <c r="U1413" i="2"/>
  <c r="X1413" i="2" s="1"/>
  <c r="U1414" i="2"/>
  <c r="V1414" i="2" s="1"/>
  <c r="U1415" i="2"/>
  <c r="X1415" i="2" s="1"/>
  <c r="U1416" i="2"/>
  <c r="W1416" i="2" s="1"/>
  <c r="U1417" i="2"/>
  <c r="X1417" i="2" s="1"/>
  <c r="U1418" i="2"/>
  <c r="U1419" i="2"/>
  <c r="X1419" i="2" s="1"/>
  <c r="U1420" i="2"/>
  <c r="X1420" i="2" s="1"/>
  <c r="U1421" i="2"/>
  <c r="U1422" i="2"/>
  <c r="U1423" i="2"/>
  <c r="U1424" i="2"/>
  <c r="W1424" i="2" s="1"/>
  <c r="U1425" i="2"/>
  <c r="X1425" i="2" s="1"/>
  <c r="U1426" i="2"/>
  <c r="U1427" i="2"/>
  <c r="X1427" i="2" s="1"/>
  <c r="U1428" i="2"/>
  <c r="X1428" i="2" s="1"/>
  <c r="U1429" i="2"/>
  <c r="X1429" i="2" s="1"/>
  <c r="U1430" i="2"/>
  <c r="V1430" i="2" s="1"/>
  <c r="U1431" i="2"/>
  <c r="X1431" i="2" s="1"/>
  <c r="U1432" i="2"/>
  <c r="V1432" i="2" s="1"/>
  <c r="U1433" i="2"/>
  <c r="X1433" i="2" s="1"/>
  <c r="U1434" i="2"/>
  <c r="V1434" i="2" s="1"/>
  <c r="U1435" i="2"/>
  <c r="X1435" i="2" s="1"/>
  <c r="U1436" i="2"/>
  <c r="V1436" i="2" s="1"/>
  <c r="U1437" i="2"/>
  <c r="U1438" i="2"/>
  <c r="V1438" i="2" s="1"/>
  <c r="U1439" i="2"/>
  <c r="U1440" i="2"/>
  <c r="V1440" i="2" s="1"/>
  <c r="U1441" i="2"/>
  <c r="X1441" i="2" s="1"/>
  <c r="U1442" i="2"/>
  <c r="V1442" i="2" s="1"/>
  <c r="U1443" i="2"/>
  <c r="X1443" i="2" s="1"/>
  <c r="U1444" i="2"/>
  <c r="V1444" i="2" s="1"/>
  <c r="U1445" i="2"/>
  <c r="X1445" i="2" s="1"/>
  <c r="U1446" i="2"/>
  <c r="V1446" i="2" s="1"/>
  <c r="U1447" i="2"/>
  <c r="X1447" i="2" s="1"/>
  <c r="U1448" i="2"/>
  <c r="W1448" i="2" s="1"/>
  <c r="U1449" i="2"/>
  <c r="X1449" i="2" s="1"/>
  <c r="U1450" i="2"/>
  <c r="U1451" i="2"/>
  <c r="X1451" i="2" s="1"/>
  <c r="U1452" i="2"/>
  <c r="X1452" i="2" s="1"/>
  <c r="U1453" i="2"/>
  <c r="U1454" i="2"/>
  <c r="U1455" i="2"/>
  <c r="U1456" i="2"/>
  <c r="W1456" i="2" s="1"/>
  <c r="U1457" i="2"/>
  <c r="X1457" i="2" s="1"/>
  <c r="U1458" i="2"/>
  <c r="W1458" i="2" s="1"/>
  <c r="U1459" i="2"/>
  <c r="U1460" i="2"/>
  <c r="V1460" i="2" s="1"/>
  <c r="U1461" i="2"/>
  <c r="X1461" i="2" s="1"/>
  <c r="U1462" i="2"/>
  <c r="W1462" i="2" s="1"/>
  <c r="U1463" i="2"/>
  <c r="U1464" i="2"/>
  <c r="V1464" i="2" s="1"/>
  <c r="U1465" i="2"/>
  <c r="X1465" i="2" s="1"/>
  <c r="U1466" i="2"/>
  <c r="W1466" i="2" s="1"/>
  <c r="U1467" i="2"/>
  <c r="V1467" i="2" s="1"/>
  <c r="U1468" i="2"/>
  <c r="U1469" i="2"/>
  <c r="X1469" i="2" s="1"/>
  <c r="U1470" i="2"/>
  <c r="W1470" i="2" s="1"/>
  <c r="U1471" i="2"/>
  <c r="V1471" i="2" s="1"/>
  <c r="U1472" i="2"/>
  <c r="V1472" i="2" s="1"/>
  <c r="U1473" i="2"/>
  <c r="X1473" i="2" s="1"/>
  <c r="U1474" i="2"/>
  <c r="W1474" i="2" s="1"/>
  <c r="U1475" i="2"/>
  <c r="X1475" i="2" s="1"/>
  <c r="U1476" i="2"/>
  <c r="U1477" i="2"/>
  <c r="X1477" i="2" s="1"/>
  <c r="U1478" i="2"/>
  <c r="W1478" i="2" s="1"/>
  <c r="U1479" i="2"/>
  <c r="V1479" i="2" s="1"/>
  <c r="U1480" i="2"/>
  <c r="X1480" i="2" s="1"/>
  <c r="U1481" i="2"/>
  <c r="X1481" i="2" s="1"/>
  <c r="U1482" i="2"/>
  <c r="W1482" i="2" s="1"/>
  <c r="U1483" i="2"/>
  <c r="W1483" i="2" s="1"/>
  <c r="U1484" i="2"/>
  <c r="W1484" i="2" s="1"/>
  <c r="U1485" i="2"/>
  <c r="X1485" i="2" s="1"/>
  <c r="U1486" i="2"/>
  <c r="W1486" i="2" s="1"/>
  <c r="U1487" i="2"/>
  <c r="V1487" i="2" s="1"/>
  <c r="U1488" i="2"/>
  <c r="U1489" i="2"/>
  <c r="X1489" i="2" s="1"/>
  <c r="U1490" i="2"/>
  <c r="W1490" i="2" s="1"/>
  <c r="U1491" i="2"/>
  <c r="V1491" i="2" s="1"/>
  <c r="U1492" i="2"/>
  <c r="U1493" i="2"/>
  <c r="X1493" i="2" s="1"/>
  <c r="U1494" i="2"/>
  <c r="W1494" i="2" s="1"/>
  <c r="U1495" i="2"/>
  <c r="U1496" i="2"/>
  <c r="W1496" i="2" s="1"/>
  <c r="U1497" i="2"/>
  <c r="X1497" i="2" s="1"/>
  <c r="U1498" i="2"/>
  <c r="W1498" i="2" s="1"/>
  <c r="U1499" i="2"/>
  <c r="V1499" i="2" s="1"/>
  <c r="U1500" i="2"/>
  <c r="X1500" i="2" s="1"/>
  <c r="U1501" i="2"/>
  <c r="X1501" i="2" s="1"/>
  <c r="U1502" i="2"/>
  <c r="W1502" i="2" s="1"/>
  <c r="U1503" i="2"/>
  <c r="V1503" i="2" s="1"/>
  <c r="U1504" i="2"/>
  <c r="V1504" i="2" s="1"/>
  <c r="U1505" i="2"/>
  <c r="X1505" i="2" s="1"/>
  <c r="U1506" i="2"/>
  <c r="W1506" i="2" s="1"/>
  <c r="U1507" i="2"/>
  <c r="X1507" i="2" s="1"/>
  <c r="U1508" i="2"/>
  <c r="W1508" i="2" s="1"/>
  <c r="U1509" i="2"/>
  <c r="X1509" i="2" s="1"/>
  <c r="U1510" i="2"/>
  <c r="W1510" i="2" s="1"/>
  <c r="U1511" i="2"/>
  <c r="V1511" i="2" s="1"/>
  <c r="U1512" i="2"/>
  <c r="U1513" i="2"/>
  <c r="X1513" i="2" s="1"/>
  <c r="U1514" i="2"/>
  <c r="W1514" i="2" s="1"/>
  <c r="U1515" i="2"/>
  <c r="U1516" i="2"/>
  <c r="W1516" i="2" s="1"/>
  <c r="U1517" i="2"/>
  <c r="X1517" i="2" s="1"/>
  <c r="U1518" i="2"/>
  <c r="W1518" i="2" s="1"/>
  <c r="U1519" i="2"/>
  <c r="U1520" i="2"/>
  <c r="U1521" i="2"/>
  <c r="X1521" i="2" s="1"/>
  <c r="U1522" i="2"/>
  <c r="W1522" i="2" s="1"/>
  <c r="U1523" i="2"/>
  <c r="W1523" i="2" s="1"/>
  <c r="U1524" i="2"/>
  <c r="V1524" i="2" s="1"/>
  <c r="U1525" i="2"/>
  <c r="X1525" i="2" s="1"/>
  <c r="U1526" i="2"/>
  <c r="W1526" i="2" s="1"/>
  <c r="U1527" i="2"/>
  <c r="V1527" i="2" s="1"/>
  <c r="U1528" i="2"/>
  <c r="W1528" i="2" s="1"/>
  <c r="U1529" i="2"/>
  <c r="X1529" i="2" s="1"/>
  <c r="U1530" i="2"/>
  <c r="W1530" i="2" s="1"/>
  <c r="U1531" i="2"/>
  <c r="V1531" i="2" s="1"/>
  <c r="U1532" i="2"/>
  <c r="V1532" i="2" s="1"/>
  <c r="U1533" i="2"/>
  <c r="X1533" i="2" s="1"/>
  <c r="U1534" i="2"/>
  <c r="W1534" i="2" s="1"/>
  <c r="U1535" i="2"/>
  <c r="U1536" i="2"/>
  <c r="V1536" i="2" s="1"/>
  <c r="U1537" i="2"/>
  <c r="X1537" i="2" s="1"/>
  <c r="U1538" i="2"/>
  <c r="W1538" i="2" s="1"/>
  <c r="U1539" i="2"/>
  <c r="V1539" i="2" s="1"/>
  <c r="U1540" i="2"/>
  <c r="U1541" i="2"/>
  <c r="X1541" i="2" s="1"/>
  <c r="U1542" i="2"/>
  <c r="W1542" i="2" s="1"/>
  <c r="U1543" i="2"/>
  <c r="V1543" i="2" s="1"/>
  <c r="U1544" i="2"/>
  <c r="V1544" i="2" s="1"/>
  <c r="U1545" i="2"/>
  <c r="X1545" i="2" s="1"/>
  <c r="U1546" i="2"/>
  <c r="W1546" i="2" s="1"/>
  <c r="U1547" i="2"/>
  <c r="U1548" i="2"/>
  <c r="W1548" i="2" s="1"/>
  <c r="U1549" i="2"/>
  <c r="X1549" i="2" s="1"/>
  <c r="U1550" i="2"/>
  <c r="W1550" i="2" s="1"/>
  <c r="U1551" i="2"/>
  <c r="V1551" i="2" s="1"/>
  <c r="U1552" i="2"/>
  <c r="U1553" i="2"/>
  <c r="X1553" i="2" s="1"/>
  <c r="U1554" i="2"/>
  <c r="W1554" i="2" s="1"/>
  <c r="U1555" i="2"/>
  <c r="W1555" i="2" s="1"/>
  <c r="U1556" i="2"/>
  <c r="V1556" i="2" s="1"/>
  <c r="U1557" i="2"/>
  <c r="X1557" i="2" s="1"/>
  <c r="U1558" i="2"/>
  <c r="W1558" i="2" s="1"/>
  <c r="U1559" i="2"/>
  <c r="V1559" i="2" s="1"/>
  <c r="U1560" i="2"/>
  <c r="W1560" i="2" s="1"/>
  <c r="U1561" i="2"/>
  <c r="X1561" i="2" s="1"/>
  <c r="U1562" i="2"/>
  <c r="W1562" i="2" s="1"/>
  <c r="U1563" i="2"/>
  <c r="U1564" i="2"/>
  <c r="V1564" i="2" s="1"/>
  <c r="U1565" i="2"/>
  <c r="X1565" i="2" s="1"/>
  <c r="U1566" i="2"/>
  <c r="W1566" i="2" s="1"/>
  <c r="U1567" i="2"/>
  <c r="U1568" i="2"/>
  <c r="V1568" i="2" s="1"/>
  <c r="U1569" i="2"/>
  <c r="X1569" i="2" s="1"/>
  <c r="U1570" i="2"/>
  <c r="W1570" i="2" s="1"/>
  <c r="U1571" i="2"/>
  <c r="V1571" i="2" s="1"/>
  <c r="U1572" i="2"/>
  <c r="U1573" i="2"/>
  <c r="X1573" i="2" s="1"/>
  <c r="U1574" i="2"/>
  <c r="W1574" i="2" s="1"/>
  <c r="U1575" i="2"/>
  <c r="V1575" i="2" s="1"/>
  <c r="U1576" i="2"/>
  <c r="V1576" i="2" s="1"/>
  <c r="U1577" i="2"/>
  <c r="X1577" i="2" s="1"/>
  <c r="U1578" i="2"/>
  <c r="W1578" i="2" s="1"/>
  <c r="U1579" i="2"/>
  <c r="U1580" i="2"/>
  <c r="W1580" i="2" s="1"/>
  <c r="U1581" i="2"/>
  <c r="X1581" i="2" s="1"/>
  <c r="U1582" i="2"/>
  <c r="W1582" i="2" s="1"/>
  <c r="U1583" i="2"/>
  <c r="U1584" i="2"/>
  <c r="U1585" i="2"/>
  <c r="X1585" i="2" s="1"/>
  <c r="U1586" i="2"/>
  <c r="W1586" i="2" s="1"/>
  <c r="U1587" i="2"/>
  <c r="W1587" i="2" s="1"/>
  <c r="U1588" i="2"/>
  <c r="V1588" i="2" s="1"/>
  <c r="U1589" i="2"/>
  <c r="X1589" i="2" s="1"/>
  <c r="U1590" i="2"/>
  <c r="W1590" i="2" s="1"/>
  <c r="U1591" i="2"/>
  <c r="U1592" i="2"/>
  <c r="W1592" i="2" s="1"/>
  <c r="U1593" i="2"/>
  <c r="X1593" i="2" s="1"/>
  <c r="U1594" i="2"/>
  <c r="W1594" i="2" s="1"/>
  <c r="U1595" i="2"/>
  <c r="V1595" i="2" s="1"/>
  <c r="U1596" i="2"/>
  <c r="U1597" i="2"/>
  <c r="X1597" i="2" s="1"/>
  <c r="U1598" i="2"/>
  <c r="W1598" i="2" s="1"/>
  <c r="U1599" i="2"/>
  <c r="U1600" i="2"/>
  <c r="V1600" i="2" s="1"/>
  <c r="U1601" i="2"/>
  <c r="X1601" i="2" s="1"/>
  <c r="U1602" i="2"/>
  <c r="W1602" i="2" s="1"/>
  <c r="U1603" i="2"/>
  <c r="V1603" i="2" s="1"/>
  <c r="U1604" i="2"/>
  <c r="U1605" i="2"/>
  <c r="V1605" i="2" s="1"/>
  <c r="U1606" i="2"/>
  <c r="V1606" i="2" s="1"/>
  <c r="U1607" i="2"/>
  <c r="V1607" i="2" s="1"/>
  <c r="U1608" i="2"/>
  <c r="U1609" i="2"/>
  <c r="V1609" i="2" s="1"/>
  <c r="U1610" i="2"/>
  <c r="V1610" i="2" s="1"/>
  <c r="U1611" i="2"/>
  <c r="V1611" i="2" s="1"/>
  <c r="U1612" i="2"/>
  <c r="U1613" i="2"/>
  <c r="V1613" i="2" s="1"/>
  <c r="U1614" i="2"/>
  <c r="V1614" i="2" s="1"/>
  <c r="U1615" i="2"/>
  <c r="V1615" i="2" s="1"/>
  <c r="U1616" i="2"/>
  <c r="U1617" i="2"/>
  <c r="V1617" i="2" s="1"/>
  <c r="U1618" i="2"/>
  <c r="V1618" i="2" s="1"/>
  <c r="U1619" i="2"/>
  <c r="V1619" i="2" s="1"/>
  <c r="U1620" i="2"/>
  <c r="U1621" i="2"/>
  <c r="V1621" i="2" s="1"/>
  <c r="U1622" i="2"/>
  <c r="V1622" i="2" s="1"/>
  <c r="U1623" i="2"/>
  <c r="V1623" i="2" s="1"/>
  <c r="U1624" i="2"/>
  <c r="U1625" i="2"/>
  <c r="V1625" i="2" s="1"/>
  <c r="U1626" i="2"/>
  <c r="U1627" i="2"/>
  <c r="V1627" i="2" s="1"/>
  <c r="U1628" i="2"/>
  <c r="U1629" i="2"/>
  <c r="V1629" i="2" s="1"/>
  <c r="U1630" i="2"/>
  <c r="V1630" i="2" s="1"/>
  <c r="U1631" i="2"/>
  <c r="U1632" i="2"/>
  <c r="U1633" i="2"/>
  <c r="V1633" i="2" s="1"/>
  <c r="U1634" i="2"/>
  <c r="U1635" i="2"/>
  <c r="V1635" i="2" s="1"/>
  <c r="U1636" i="2"/>
  <c r="U1637" i="2"/>
  <c r="V1637" i="2" s="1"/>
  <c r="U1638" i="2"/>
  <c r="V1638" i="2" s="1"/>
  <c r="U1639" i="2"/>
  <c r="V1639" i="2" s="1"/>
  <c r="U1640" i="2"/>
  <c r="U1641" i="2"/>
  <c r="U1642" i="2"/>
  <c r="V1642" i="2" s="1"/>
  <c r="U1643" i="2"/>
  <c r="V1643" i="2" s="1"/>
  <c r="U1644" i="2"/>
  <c r="U1645" i="2"/>
  <c r="V1645" i="2" s="1"/>
  <c r="U1646" i="2"/>
  <c r="V1646" i="2" s="1"/>
  <c r="U1647" i="2"/>
  <c r="V1647" i="2" s="1"/>
  <c r="U1648" i="2"/>
  <c r="U1649" i="2"/>
  <c r="V1649" i="2" s="1"/>
  <c r="U1650" i="2"/>
  <c r="V1650" i="2" s="1"/>
  <c r="U1651" i="2"/>
  <c r="U1652" i="2"/>
  <c r="U1653" i="2"/>
  <c r="U1654" i="2"/>
  <c r="V1654" i="2" s="1"/>
  <c r="U1655" i="2"/>
  <c r="V1655" i="2" s="1"/>
  <c r="U1656" i="2"/>
  <c r="U1657" i="2"/>
  <c r="V1657" i="2" s="1"/>
  <c r="U1658" i="2"/>
  <c r="U1659" i="2"/>
  <c r="V1659" i="2" s="1"/>
  <c r="U1660" i="2"/>
  <c r="U1661" i="2"/>
  <c r="V1661" i="2" s="1"/>
  <c r="U1662" i="2"/>
  <c r="V1662" i="2" s="1"/>
  <c r="U1663" i="2"/>
  <c r="U1664" i="2"/>
  <c r="U1665" i="2"/>
  <c r="V1665" i="2" s="1"/>
  <c r="U1666" i="2"/>
  <c r="U1667" i="2"/>
  <c r="V1667" i="2" s="1"/>
  <c r="U1668" i="2"/>
  <c r="U1669" i="2"/>
  <c r="V1669" i="2" s="1"/>
  <c r="U1670" i="2"/>
  <c r="V1670" i="2" s="1"/>
  <c r="U1671" i="2"/>
  <c r="V1671" i="2" s="1"/>
  <c r="U1672" i="2"/>
  <c r="U1673" i="2"/>
  <c r="U1674" i="2"/>
  <c r="V1674" i="2" s="1"/>
  <c r="U1675" i="2"/>
  <c r="V1675" i="2" s="1"/>
  <c r="U1676" i="2"/>
  <c r="U1677" i="2"/>
  <c r="V1677" i="2" s="1"/>
  <c r="U1678" i="2"/>
  <c r="V1678" i="2" s="1"/>
  <c r="U1679" i="2"/>
  <c r="V1679" i="2" s="1"/>
  <c r="U1680" i="2"/>
  <c r="U1681" i="2"/>
  <c r="V1681" i="2" s="1"/>
  <c r="U1682" i="2"/>
  <c r="V1682" i="2" s="1"/>
  <c r="U1683" i="2"/>
  <c r="U1684" i="2"/>
  <c r="U1685" i="2"/>
  <c r="U1686" i="2"/>
  <c r="V1686" i="2" s="1"/>
  <c r="U1687" i="2"/>
  <c r="V1687" i="2" s="1"/>
  <c r="U1688" i="2"/>
  <c r="U1689" i="2"/>
  <c r="V1689" i="2" s="1"/>
  <c r="U1690" i="2"/>
  <c r="U1691" i="2"/>
  <c r="V1691" i="2" s="1"/>
  <c r="U1692" i="2"/>
  <c r="U1693" i="2"/>
  <c r="V1693" i="2" s="1"/>
  <c r="U1694" i="2"/>
  <c r="V1694" i="2" s="1"/>
  <c r="U1695" i="2"/>
  <c r="U1696" i="2"/>
  <c r="U1697" i="2"/>
  <c r="V1697" i="2" s="1"/>
  <c r="U1698" i="2"/>
  <c r="U1699" i="2"/>
  <c r="V1699" i="2" s="1"/>
  <c r="U1700" i="2"/>
  <c r="U1701" i="2"/>
  <c r="V1701" i="2" s="1"/>
  <c r="U1702" i="2"/>
  <c r="V1702" i="2" s="1"/>
  <c r="U1703" i="2"/>
  <c r="V1703" i="2" s="1"/>
  <c r="U1704" i="2"/>
  <c r="U1705" i="2"/>
  <c r="U1706" i="2"/>
  <c r="V1706" i="2" s="1"/>
  <c r="U1707" i="2"/>
  <c r="V1707" i="2" s="1"/>
  <c r="U1708" i="2"/>
  <c r="U1709" i="2"/>
  <c r="V1709" i="2" s="1"/>
  <c r="U1710" i="2"/>
  <c r="V1710" i="2" s="1"/>
  <c r="U1711" i="2"/>
  <c r="V1711" i="2" s="1"/>
  <c r="U1712" i="2"/>
  <c r="U1713" i="2"/>
  <c r="V1713" i="2" s="1"/>
  <c r="U1714" i="2"/>
  <c r="V1714" i="2" s="1"/>
  <c r="U1715" i="2"/>
  <c r="U1716" i="2"/>
  <c r="U1717" i="2"/>
  <c r="U1718" i="2"/>
  <c r="U1719" i="2"/>
  <c r="W1719" i="2" s="1"/>
  <c r="U1720" i="2"/>
  <c r="X1720" i="2" s="1"/>
  <c r="U1721" i="2"/>
  <c r="U1722" i="2"/>
  <c r="U1723" i="2"/>
  <c r="U1724" i="2"/>
  <c r="U1725" i="2"/>
  <c r="U1726" i="2"/>
  <c r="U1727" i="2"/>
  <c r="W1727" i="2" s="1"/>
  <c r="U1728" i="2"/>
  <c r="U1729" i="2"/>
  <c r="U1730" i="2"/>
  <c r="V1730" i="2" s="1"/>
  <c r="U1731" i="2"/>
  <c r="U1732" i="2"/>
  <c r="W1732" i="2" s="1"/>
  <c r="U1733" i="2"/>
  <c r="V1733" i="2" s="1"/>
  <c r="U1734" i="2"/>
  <c r="X1734" i="2" s="1"/>
  <c r="U1735" i="2"/>
  <c r="W1735" i="2" s="1"/>
  <c r="U1736" i="2"/>
  <c r="V1736" i="2" s="1"/>
  <c r="U1737" i="2"/>
  <c r="U1738" i="2"/>
  <c r="U1739" i="2"/>
  <c r="X1739" i="2" s="1"/>
  <c r="U1740" i="2"/>
  <c r="V1740" i="2" s="1"/>
  <c r="U1741" i="2"/>
  <c r="X1741" i="2" s="1"/>
  <c r="U1742" i="2"/>
  <c r="U1743" i="2"/>
  <c r="V1743" i="2" s="1"/>
  <c r="U1744" i="2"/>
  <c r="V1744" i="2" s="1"/>
  <c r="U1745" i="2"/>
  <c r="U1746" i="2"/>
  <c r="U1747" i="2"/>
  <c r="V1747" i="2" s="1"/>
  <c r="U1748" i="2"/>
  <c r="U1749" i="2"/>
  <c r="X1749" i="2" s="1"/>
  <c r="U1750" i="2"/>
  <c r="U1751" i="2"/>
  <c r="V1751" i="2" s="1"/>
  <c r="U1752" i="2"/>
  <c r="U1753" i="2"/>
  <c r="W1753" i="2" s="1"/>
  <c r="U1754" i="2"/>
  <c r="W1754" i="2" s="1"/>
  <c r="U1755" i="2"/>
  <c r="V1755" i="2" s="1"/>
  <c r="U1756" i="2"/>
  <c r="V1756" i="2" s="1"/>
  <c r="U1757" i="2"/>
  <c r="X1757" i="2" s="1"/>
  <c r="U1758" i="2"/>
  <c r="W1758" i="2" s="1"/>
  <c r="U1759" i="2"/>
  <c r="V1759" i="2" s="1"/>
  <c r="U1760" i="2"/>
  <c r="U1761" i="2"/>
  <c r="V1761" i="2" s="1"/>
  <c r="U1762" i="2"/>
  <c r="X1762" i="2" s="1"/>
  <c r="U1763" i="2"/>
  <c r="V1763" i="2" s="1"/>
  <c r="U1764" i="2"/>
  <c r="U1765" i="2"/>
  <c r="W1765" i="2" s="1"/>
  <c r="U1766" i="2"/>
  <c r="V1766" i="2" s="1"/>
  <c r="U1767" i="2"/>
  <c r="V1767" i="2" s="1"/>
  <c r="U1768" i="2"/>
  <c r="V1768" i="2" s="1"/>
  <c r="U1769" i="2"/>
  <c r="U1770" i="2"/>
  <c r="U1771" i="2"/>
  <c r="V1771" i="2" s="1"/>
  <c r="U1772" i="2"/>
  <c r="V1772" i="2" s="1"/>
  <c r="U1773" i="2"/>
  <c r="U1774" i="2"/>
  <c r="W1774" i="2" s="1"/>
  <c r="U1775" i="2"/>
  <c r="V1775" i="2" s="1"/>
  <c r="U1776" i="2"/>
  <c r="U1777" i="2"/>
  <c r="V1777" i="2" s="1"/>
  <c r="U1778" i="2"/>
  <c r="X1778" i="2" s="1"/>
  <c r="U1779" i="2"/>
  <c r="V1779" i="2" s="1"/>
  <c r="U1780" i="2"/>
  <c r="U1781" i="2"/>
  <c r="U1782" i="2"/>
  <c r="U1783" i="2"/>
  <c r="W1783" i="2" s="1"/>
  <c r="U1784" i="2"/>
  <c r="V1784" i="2" s="1"/>
  <c r="U1785" i="2"/>
  <c r="V1785" i="2" s="1"/>
  <c r="U1786" i="2"/>
  <c r="V1786" i="2" s="1"/>
  <c r="U1787" i="2"/>
  <c r="X1787" i="2" s="1"/>
  <c r="U1788" i="2"/>
  <c r="W1788" i="2" s="1"/>
  <c r="U1789" i="2"/>
  <c r="V1789" i="2" s="1"/>
  <c r="U1790" i="2"/>
  <c r="U1791" i="2"/>
  <c r="V1791" i="2" s="1"/>
  <c r="U1792" i="2"/>
  <c r="V1792" i="2" s="1"/>
  <c r="U1793" i="2"/>
  <c r="V1793" i="2" s="1"/>
  <c r="U1794" i="2"/>
  <c r="U1795" i="2"/>
  <c r="V1795" i="2" s="1"/>
  <c r="U1796" i="2"/>
  <c r="V1796" i="2" s="1"/>
  <c r="U1797" i="2"/>
  <c r="V1797" i="2" s="1"/>
  <c r="U1798" i="2"/>
  <c r="V1798" i="2" s="1"/>
  <c r="U1799" i="2"/>
  <c r="V1799" i="2" s="1"/>
  <c r="U1800" i="2"/>
  <c r="V1800" i="2" s="1"/>
  <c r="U1801" i="2"/>
  <c r="V1801" i="2" s="1"/>
  <c r="U1802" i="2"/>
  <c r="V1802" i="2" s="1"/>
  <c r="U1803" i="2"/>
  <c r="V1803" i="2" s="1"/>
  <c r="U1804" i="2"/>
  <c r="V1804" i="2" s="1"/>
  <c r="U1805" i="2"/>
  <c r="V1805" i="2" s="1"/>
  <c r="U1806" i="2"/>
  <c r="V1806" i="2" s="1"/>
  <c r="U1807" i="2"/>
  <c r="V1807" i="2" s="1"/>
  <c r="U1808" i="2"/>
  <c r="V1808" i="2" s="1"/>
  <c r="U1809" i="2"/>
  <c r="V1809" i="2" s="1"/>
  <c r="U1810" i="2"/>
  <c r="V1810" i="2" s="1"/>
  <c r="U1811" i="2"/>
  <c r="V1811" i="2" s="1"/>
  <c r="U1812" i="2"/>
  <c r="V1812" i="2" s="1"/>
  <c r="U1813" i="2"/>
  <c r="V1813" i="2" s="1"/>
  <c r="U1814" i="2"/>
  <c r="V1814" i="2" s="1"/>
  <c r="U1815" i="2"/>
  <c r="V1815" i="2" s="1"/>
  <c r="U1816" i="2"/>
  <c r="V1816" i="2" s="1"/>
  <c r="U1817" i="2"/>
  <c r="V1817" i="2" s="1"/>
  <c r="P3" i="2"/>
  <c r="P4" i="2"/>
  <c r="S4" i="2" s="1"/>
  <c r="P5" i="2"/>
  <c r="S5" i="2" s="1"/>
  <c r="P6" i="2"/>
  <c r="S6" i="2" s="1"/>
  <c r="P7" i="2"/>
  <c r="S7" i="2" s="1"/>
  <c r="P8" i="2"/>
  <c r="S8" i="2" s="1"/>
  <c r="P9" i="2"/>
  <c r="S9" i="2" s="1"/>
  <c r="P10" i="2"/>
  <c r="S10" i="2" s="1"/>
  <c r="P11" i="2"/>
  <c r="S11" i="2" s="1"/>
  <c r="P12" i="2"/>
  <c r="S12" i="2" s="1"/>
  <c r="P13" i="2"/>
  <c r="S13" i="2" s="1"/>
  <c r="P14" i="2"/>
  <c r="S14" i="2" s="1"/>
  <c r="P15" i="2"/>
  <c r="S15" i="2" s="1"/>
  <c r="P16" i="2"/>
  <c r="S16" i="2" s="1"/>
  <c r="P17" i="2"/>
  <c r="S17" i="2" s="1"/>
  <c r="P18" i="2"/>
  <c r="S18" i="2" s="1"/>
  <c r="P19" i="2"/>
  <c r="S19" i="2" s="1"/>
  <c r="P20" i="2"/>
  <c r="S20" i="2" s="1"/>
  <c r="P21" i="2"/>
  <c r="S21" i="2" s="1"/>
  <c r="P22" i="2"/>
  <c r="S22" i="2" s="1"/>
  <c r="P23" i="2"/>
  <c r="S23" i="2" s="1"/>
  <c r="P24" i="2"/>
  <c r="S24" i="2" s="1"/>
  <c r="P25" i="2"/>
  <c r="S25" i="2" s="1"/>
  <c r="P26" i="2"/>
  <c r="S26" i="2" s="1"/>
  <c r="P27" i="2"/>
  <c r="S27" i="2" s="1"/>
  <c r="P28" i="2"/>
  <c r="S28" i="2" s="1"/>
  <c r="P29" i="2"/>
  <c r="S29" i="2" s="1"/>
  <c r="P30" i="2"/>
  <c r="S30" i="2" s="1"/>
  <c r="P31" i="2"/>
  <c r="S31" i="2" s="1"/>
  <c r="P32" i="2"/>
  <c r="S32" i="2" s="1"/>
  <c r="P33" i="2"/>
  <c r="S33" i="2" s="1"/>
  <c r="P34" i="2"/>
  <c r="S34" i="2" s="1"/>
  <c r="P35" i="2"/>
  <c r="S35" i="2" s="1"/>
  <c r="P36" i="2"/>
  <c r="S36" i="2" s="1"/>
  <c r="P37" i="2"/>
  <c r="S37" i="2" s="1"/>
  <c r="P38" i="2"/>
  <c r="S38" i="2" s="1"/>
  <c r="P39" i="2"/>
  <c r="S39" i="2" s="1"/>
  <c r="P40" i="2"/>
  <c r="S40" i="2" s="1"/>
  <c r="P41" i="2"/>
  <c r="S41" i="2" s="1"/>
  <c r="P42" i="2"/>
  <c r="S42" i="2" s="1"/>
  <c r="P43" i="2"/>
  <c r="S43" i="2" s="1"/>
  <c r="P44" i="2"/>
  <c r="S44" i="2" s="1"/>
  <c r="P45" i="2"/>
  <c r="S45" i="2" s="1"/>
  <c r="P46" i="2"/>
  <c r="S46" i="2" s="1"/>
  <c r="P47" i="2"/>
  <c r="S47" i="2" s="1"/>
  <c r="P48" i="2"/>
  <c r="S48" i="2" s="1"/>
  <c r="P49" i="2"/>
  <c r="S49" i="2" s="1"/>
  <c r="P50" i="2"/>
  <c r="S50" i="2" s="1"/>
  <c r="P51" i="2"/>
  <c r="S51" i="2" s="1"/>
  <c r="P52" i="2"/>
  <c r="S52" i="2" s="1"/>
  <c r="P53" i="2"/>
  <c r="S53" i="2" s="1"/>
  <c r="P54" i="2"/>
  <c r="S54" i="2" s="1"/>
  <c r="P55" i="2"/>
  <c r="S55" i="2" s="1"/>
  <c r="P56" i="2"/>
  <c r="S56" i="2" s="1"/>
  <c r="P57" i="2"/>
  <c r="S57" i="2" s="1"/>
  <c r="P58" i="2"/>
  <c r="S58" i="2" s="1"/>
  <c r="P59" i="2"/>
  <c r="S59" i="2" s="1"/>
  <c r="P60" i="2"/>
  <c r="S60" i="2" s="1"/>
  <c r="P61" i="2"/>
  <c r="S61" i="2" s="1"/>
  <c r="P62" i="2"/>
  <c r="S62" i="2" s="1"/>
  <c r="P63" i="2"/>
  <c r="S63" i="2" s="1"/>
  <c r="P64" i="2"/>
  <c r="S64" i="2" s="1"/>
  <c r="P65" i="2"/>
  <c r="S65" i="2" s="1"/>
  <c r="P66" i="2"/>
  <c r="S66" i="2" s="1"/>
  <c r="P67" i="2"/>
  <c r="S67" i="2" s="1"/>
  <c r="P68" i="2"/>
  <c r="S68" i="2" s="1"/>
  <c r="P69" i="2"/>
  <c r="S69" i="2" s="1"/>
  <c r="P70" i="2"/>
  <c r="S70" i="2" s="1"/>
  <c r="P71" i="2"/>
  <c r="S71" i="2" s="1"/>
  <c r="P72" i="2"/>
  <c r="S72" i="2" s="1"/>
  <c r="P73" i="2"/>
  <c r="S73" i="2" s="1"/>
  <c r="P74" i="2"/>
  <c r="S74" i="2" s="1"/>
  <c r="P75" i="2"/>
  <c r="S75" i="2" s="1"/>
  <c r="P76" i="2"/>
  <c r="S76" i="2" s="1"/>
  <c r="P77" i="2"/>
  <c r="S77" i="2" s="1"/>
  <c r="P78" i="2"/>
  <c r="P79" i="2"/>
  <c r="P80" i="2"/>
  <c r="R80" i="2" s="1"/>
  <c r="P81" i="2"/>
  <c r="Q81" i="2" s="1"/>
  <c r="P82" i="2"/>
  <c r="P83" i="2"/>
  <c r="P84" i="2"/>
  <c r="R84" i="2" s="1"/>
  <c r="P85" i="2"/>
  <c r="R85" i="2" s="1"/>
  <c r="P86" i="2"/>
  <c r="P87" i="2"/>
  <c r="P88" i="2"/>
  <c r="R88" i="2" s="1"/>
  <c r="P89" i="2"/>
  <c r="S89" i="2" s="1"/>
  <c r="P90" i="2"/>
  <c r="R90" i="2" s="1"/>
  <c r="P91" i="2"/>
  <c r="P92" i="2"/>
  <c r="P93" i="2"/>
  <c r="S93" i="2" s="1"/>
  <c r="P94" i="2"/>
  <c r="R94" i="2" s="1"/>
  <c r="P95" i="2"/>
  <c r="P96" i="2"/>
  <c r="R96" i="2" s="1"/>
  <c r="P97" i="2"/>
  <c r="P98" i="2"/>
  <c r="S98" i="2" s="1"/>
  <c r="P99" i="2"/>
  <c r="R99" i="2" s="1"/>
  <c r="P100" i="2"/>
  <c r="Q100" i="2" s="1"/>
  <c r="P101" i="2"/>
  <c r="P102" i="2"/>
  <c r="P103" i="2"/>
  <c r="R103" i="2" s="1"/>
  <c r="P104" i="2"/>
  <c r="Q104" i="2" s="1"/>
  <c r="P105" i="2"/>
  <c r="P106" i="2"/>
  <c r="P107" i="2"/>
  <c r="P108" i="2"/>
  <c r="Q108" i="2" s="1"/>
  <c r="P109" i="2"/>
  <c r="P110" i="2"/>
  <c r="P111" i="2"/>
  <c r="R111" i="2" s="1"/>
  <c r="P112" i="2"/>
  <c r="R112" i="2" s="1"/>
  <c r="P113" i="2"/>
  <c r="Q113" i="2" s="1"/>
  <c r="P114" i="2"/>
  <c r="P115" i="2"/>
  <c r="R115" i="2" s="1"/>
  <c r="P116" i="2"/>
  <c r="S116" i="2" s="1"/>
  <c r="P117" i="2"/>
  <c r="R117" i="2" s="1"/>
  <c r="P118" i="2"/>
  <c r="P119" i="2"/>
  <c r="P120" i="2"/>
  <c r="S120" i="2" s="1"/>
  <c r="P121" i="2"/>
  <c r="P122" i="2"/>
  <c r="P123" i="2"/>
  <c r="R123" i="2" s="1"/>
  <c r="P124" i="2"/>
  <c r="R124" i="2" s="1"/>
  <c r="P125" i="2"/>
  <c r="P126" i="2"/>
  <c r="R126" i="2" s="1"/>
  <c r="P127" i="2"/>
  <c r="P128" i="2"/>
  <c r="S128" i="2" s="1"/>
  <c r="P129" i="2"/>
  <c r="P130" i="2"/>
  <c r="R130" i="2" s="1"/>
  <c r="P131" i="2"/>
  <c r="S131" i="2" s="1"/>
  <c r="P132" i="2"/>
  <c r="P133" i="2"/>
  <c r="P134" i="2"/>
  <c r="P135" i="2"/>
  <c r="P136" i="2"/>
  <c r="P137" i="2"/>
  <c r="P138" i="2"/>
  <c r="R138" i="2" s="1"/>
  <c r="P139" i="2"/>
  <c r="P140" i="2"/>
  <c r="P141" i="2"/>
  <c r="P142" i="2"/>
  <c r="R142" i="2" s="1"/>
  <c r="P143" i="2"/>
  <c r="P144" i="2"/>
  <c r="Q144" i="2" s="1"/>
  <c r="P145" i="2"/>
  <c r="S145" i="2" s="1"/>
  <c r="P146" i="2"/>
  <c r="P147" i="2"/>
  <c r="Q147" i="2" s="1"/>
  <c r="P148" i="2"/>
  <c r="P149" i="2"/>
  <c r="P150" i="2"/>
  <c r="R150" i="2" s="1"/>
  <c r="P151" i="2"/>
  <c r="Q151" i="2" s="1"/>
  <c r="P152" i="2"/>
  <c r="Q152" i="2" s="1"/>
  <c r="P153" i="2"/>
  <c r="S153" i="2" s="1"/>
  <c r="P154" i="2"/>
  <c r="P155" i="2"/>
  <c r="P156" i="2"/>
  <c r="Q156" i="2" s="1"/>
  <c r="P157" i="2"/>
  <c r="P158" i="2"/>
  <c r="R158" i="2" s="1"/>
  <c r="P159" i="2"/>
  <c r="Q159" i="2" s="1"/>
  <c r="P160" i="2"/>
  <c r="P161" i="2"/>
  <c r="S161" i="2" s="1"/>
  <c r="P162" i="2"/>
  <c r="P163" i="2"/>
  <c r="P164" i="2"/>
  <c r="Q164" i="2" s="1"/>
  <c r="P165" i="2"/>
  <c r="P166" i="2"/>
  <c r="R166" i="2" s="1"/>
  <c r="P167" i="2"/>
  <c r="Q167" i="2" s="1"/>
  <c r="P168" i="2"/>
  <c r="P169" i="2"/>
  <c r="S169" i="2" s="1"/>
  <c r="P170" i="2"/>
  <c r="P171" i="2"/>
  <c r="Q171" i="2" s="1"/>
  <c r="P172" i="2"/>
  <c r="R172" i="2" s="1"/>
  <c r="P173" i="2"/>
  <c r="P174" i="2"/>
  <c r="R174" i="2" s="1"/>
  <c r="P175" i="2"/>
  <c r="Q175" i="2" s="1"/>
  <c r="P176" i="2"/>
  <c r="Q176" i="2" s="1"/>
  <c r="P177" i="2"/>
  <c r="S177" i="2" s="1"/>
  <c r="P178" i="2"/>
  <c r="P179" i="2"/>
  <c r="Q179" i="2" s="1"/>
  <c r="P180" i="2"/>
  <c r="P181" i="2"/>
  <c r="P182" i="2"/>
  <c r="R182" i="2" s="1"/>
  <c r="P183" i="2"/>
  <c r="Q183" i="2" s="1"/>
  <c r="P184" i="2"/>
  <c r="P185" i="2"/>
  <c r="S185" i="2" s="1"/>
  <c r="P186" i="2"/>
  <c r="P187" i="2"/>
  <c r="Q187" i="2" s="1"/>
  <c r="P188" i="2"/>
  <c r="Q188" i="2" s="1"/>
  <c r="P189" i="2"/>
  <c r="P190" i="2"/>
  <c r="R190" i="2" s="1"/>
  <c r="P191" i="2"/>
  <c r="Q191" i="2" s="1"/>
  <c r="P192" i="2"/>
  <c r="R192" i="2" s="1"/>
  <c r="P193" i="2"/>
  <c r="S193" i="2" s="1"/>
  <c r="P194" i="2"/>
  <c r="P195" i="2"/>
  <c r="P196" i="2"/>
  <c r="S196" i="2" s="1"/>
  <c r="P197" i="2"/>
  <c r="R197" i="2" s="1"/>
  <c r="P198" i="2"/>
  <c r="Q198" i="2" s="1"/>
  <c r="P199" i="2"/>
  <c r="Q199" i="2" s="1"/>
  <c r="P200" i="2"/>
  <c r="S200" i="2" s="1"/>
  <c r="P201" i="2"/>
  <c r="R201" i="2" s="1"/>
  <c r="P202" i="2"/>
  <c r="S202" i="2" s="1"/>
  <c r="P203" i="2"/>
  <c r="P204" i="2"/>
  <c r="P205" i="2"/>
  <c r="R205" i="2" s="1"/>
  <c r="P206" i="2"/>
  <c r="P207" i="2"/>
  <c r="R207" i="2" s="1"/>
  <c r="P208" i="2"/>
  <c r="S208" i="2" s="1"/>
  <c r="P209" i="2"/>
  <c r="Q209" i="2" s="1"/>
  <c r="P210" i="2"/>
  <c r="S210" i="2" s="1"/>
  <c r="P211" i="2"/>
  <c r="P212" i="2"/>
  <c r="P213" i="2"/>
  <c r="P214" i="2"/>
  <c r="P215" i="2"/>
  <c r="P216" i="2"/>
  <c r="S216" i="2" s="1"/>
  <c r="P217" i="2"/>
  <c r="R217" i="2" s="1"/>
  <c r="P218" i="2"/>
  <c r="S218" i="2" s="1"/>
  <c r="P219" i="2"/>
  <c r="P220" i="2"/>
  <c r="S220" i="2" s="1"/>
  <c r="P221" i="2"/>
  <c r="P222" i="2"/>
  <c r="P223" i="2"/>
  <c r="R223" i="2" s="1"/>
  <c r="P224" i="2"/>
  <c r="S224" i="2" s="1"/>
  <c r="P225" i="2"/>
  <c r="R225" i="2" s="1"/>
  <c r="P226" i="2"/>
  <c r="P227" i="2"/>
  <c r="P228" i="2"/>
  <c r="P229" i="2"/>
  <c r="P230" i="2"/>
  <c r="P231" i="2"/>
  <c r="R231" i="2" s="1"/>
  <c r="P232" i="2"/>
  <c r="P233" i="2"/>
  <c r="Q233" i="2" s="1"/>
  <c r="P234" i="2"/>
  <c r="S234" i="2" s="1"/>
  <c r="P235" i="2"/>
  <c r="P236" i="2"/>
  <c r="P237" i="2"/>
  <c r="P238" i="2"/>
  <c r="P239" i="2"/>
  <c r="R239" i="2" s="1"/>
  <c r="P240" i="2"/>
  <c r="S240" i="2" s="1"/>
  <c r="P241" i="2"/>
  <c r="P242" i="2"/>
  <c r="S242" i="2" s="1"/>
  <c r="P243" i="2"/>
  <c r="Q243" i="2" s="1"/>
  <c r="P244" i="2"/>
  <c r="P245" i="2"/>
  <c r="P246" i="2"/>
  <c r="S246" i="2" s="1"/>
  <c r="P247" i="2"/>
  <c r="S247" i="2" s="1"/>
  <c r="P248" i="2"/>
  <c r="S248" i="2" s="1"/>
  <c r="P249" i="2"/>
  <c r="P250" i="2"/>
  <c r="P251" i="2"/>
  <c r="Q251" i="2" s="1"/>
  <c r="P252" i="2"/>
  <c r="P253" i="2"/>
  <c r="R253" i="2" s="1"/>
  <c r="P254" i="2"/>
  <c r="S254" i="2" s="1"/>
  <c r="P255" i="2"/>
  <c r="Q255" i="2" s="1"/>
  <c r="P256" i="2"/>
  <c r="P257" i="2"/>
  <c r="Q257" i="2" s="1"/>
  <c r="P258" i="2"/>
  <c r="S258" i="2" s="1"/>
  <c r="P259" i="2"/>
  <c r="P260" i="2"/>
  <c r="R260" i="2" s="1"/>
  <c r="P261" i="2"/>
  <c r="S261" i="2" s="1"/>
  <c r="P262" i="2"/>
  <c r="P263" i="2"/>
  <c r="R263" i="2" s="1"/>
  <c r="P264" i="2"/>
  <c r="P265" i="2"/>
  <c r="P266" i="2"/>
  <c r="S266" i="2" s="1"/>
  <c r="P267" i="2"/>
  <c r="R267" i="2" s="1"/>
  <c r="P268" i="2"/>
  <c r="S268" i="2" s="1"/>
  <c r="P269" i="2"/>
  <c r="R269" i="2" s="1"/>
  <c r="P270" i="2"/>
  <c r="S270" i="2" s="1"/>
  <c r="P271" i="2"/>
  <c r="R271" i="2" s="1"/>
  <c r="P272" i="2"/>
  <c r="R272" i="2" s="1"/>
  <c r="P273" i="2"/>
  <c r="Q273" i="2" s="1"/>
  <c r="P274" i="2"/>
  <c r="S274" i="2" s="1"/>
  <c r="P275" i="2"/>
  <c r="R275" i="2" s="1"/>
  <c r="P276" i="2"/>
  <c r="S276" i="2" s="1"/>
  <c r="P277" i="2"/>
  <c r="S277" i="2" s="1"/>
  <c r="P278" i="2"/>
  <c r="S278" i="2" s="1"/>
  <c r="P279" i="2"/>
  <c r="R279" i="2" s="1"/>
  <c r="P280" i="2"/>
  <c r="R280" i="2" s="1"/>
  <c r="P281" i="2"/>
  <c r="S281" i="2" s="1"/>
  <c r="P282" i="2"/>
  <c r="P283" i="2"/>
  <c r="S283" i="2" s="1"/>
  <c r="P284" i="2"/>
  <c r="P285" i="2"/>
  <c r="R285" i="2" s="1"/>
  <c r="P286" i="2"/>
  <c r="P287" i="2"/>
  <c r="S287" i="2" s="1"/>
  <c r="P288" i="2"/>
  <c r="S288" i="2" s="1"/>
  <c r="P289" i="2"/>
  <c r="R289" i="2" s="1"/>
  <c r="P290" i="2"/>
  <c r="R290" i="2" s="1"/>
  <c r="P291" i="2"/>
  <c r="P292" i="2"/>
  <c r="S292" i="2" s="1"/>
  <c r="P293" i="2"/>
  <c r="R293" i="2" s="1"/>
  <c r="P294" i="2"/>
  <c r="R294" i="2" s="1"/>
  <c r="P295" i="2"/>
  <c r="R295" i="2" s="1"/>
  <c r="P296" i="2"/>
  <c r="S296" i="2" s="1"/>
  <c r="P297" i="2"/>
  <c r="R297" i="2" s="1"/>
  <c r="P298" i="2"/>
  <c r="Q298" i="2" s="1"/>
  <c r="P299" i="2"/>
  <c r="P300" i="2"/>
  <c r="S300" i="2" s="1"/>
  <c r="P301" i="2"/>
  <c r="R301" i="2" s="1"/>
  <c r="P302" i="2"/>
  <c r="R302" i="2" s="1"/>
  <c r="P303" i="2"/>
  <c r="R303" i="2" s="1"/>
  <c r="P304" i="2"/>
  <c r="S304" i="2" s="1"/>
  <c r="P305" i="2"/>
  <c r="S305" i="2" s="1"/>
  <c r="P306" i="2"/>
  <c r="R306" i="2" s="1"/>
  <c r="P307" i="2"/>
  <c r="S307" i="2" s="1"/>
  <c r="P308" i="2"/>
  <c r="R308" i="2" s="1"/>
  <c r="P309" i="2"/>
  <c r="R309" i="2" s="1"/>
  <c r="P310" i="2"/>
  <c r="P311" i="2"/>
  <c r="S311" i="2" s="1"/>
  <c r="P312" i="2"/>
  <c r="P313" i="2"/>
  <c r="P314" i="2"/>
  <c r="S314" i="2" s="1"/>
  <c r="P315" i="2"/>
  <c r="P316" i="2"/>
  <c r="R316" i="2" s="1"/>
  <c r="P317" i="2"/>
  <c r="P318" i="2"/>
  <c r="P319" i="2"/>
  <c r="R319" i="2" s="1"/>
  <c r="P320" i="2"/>
  <c r="P321" i="2"/>
  <c r="S321" i="2" s="1"/>
  <c r="P322" i="2"/>
  <c r="S322" i="2" s="1"/>
  <c r="P323" i="2"/>
  <c r="R323" i="2" s="1"/>
  <c r="P324" i="2"/>
  <c r="R324" i="2" s="1"/>
  <c r="P325" i="2"/>
  <c r="R325" i="2" s="1"/>
  <c r="P326" i="2"/>
  <c r="S326" i="2" s="1"/>
  <c r="P327" i="2"/>
  <c r="R327" i="2" s="1"/>
  <c r="P328" i="2"/>
  <c r="R328" i="2" s="1"/>
  <c r="P329" i="2"/>
  <c r="P330" i="2"/>
  <c r="S330" i="2" s="1"/>
  <c r="P331" i="2"/>
  <c r="R331" i="2" s="1"/>
  <c r="P332" i="2"/>
  <c r="R332" i="2" s="1"/>
  <c r="P333" i="2"/>
  <c r="S333" i="2" s="1"/>
  <c r="P334" i="2"/>
  <c r="S334" i="2" s="1"/>
  <c r="P335" i="2"/>
  <c r="R335" i="2" s="1"/>
  <c r="P336" i="2"/>
  <c r="P337" i="2"/>
  <c r="P338" i="2"/>
  <c r="S338" i="2" s="1"/>
  <c r="P339" i="2"/>
  <c r="R339" i="2" s="1"/>
  <c r="P340" i="2"/>
  <c r="R340" i="2" s="1"/>
  <c r="P341" i="2"/>
  <c r="P342" i="2"/>
  <c r="S342" i="2" s="1"/>
  <c r="P343" i="2"/>
  <c r="P344" i="2"/>
  <c r="S344" i="2" s="1"/>
  <c r="P345" i="2"/>
  <c r="P346" i="2"/>
  <c r="P347" i="2"/>
  <c r="R347" i="2" s="1"/>
  <c r="P348" i="2"/>
  <c r="P349" i="2"/>
  <c r="P350" i="2"/>
  <c r="S350" i="2" s="1"/>
  <c r="P351" i="2"/>
  <c r="R351" i="2" s="1"/>
  <c r="P352" i="2"/>
  <c r="P353" i="2"/>
  <c r="S353" i="2" s="1"/>
  <c r="P354" i="2"/>
  <c r="S354" i="2" s="1"/>
  <c r="P355" i="2"/>
  <c r="R355" i="2" s="1"/>
  <c r="P356" i="2"/>
  <c r="R356" i="2" s="1"/>
  <c r="P357" i="2"/>
  <c r="R357" i="2" s="1"/>
  <c r="P358" i="2"/>
  <c r="S358" i="2" s="1"/>
  <c r="P359" i="2"/>
  <c r="R359" i="2" s="1"/>
  <c r="P360" i="2"/>
  <c r="R360" i="2" s="1"/>
  <c r="P361" i="2"/>
  <c r="S361" i="2" s="1"/>
  <c r="P362" i="2"/>
  <c r="S362" i="2" s="1"/>
  <c r="P363" i="2"/>
  <c r="R363" i="2" s="1"/>
  <c r="P364" i="2"/>
  <c r="R364" i="2" s="1"/>
  <c r="P365" i="2"/>
  <c r="P366" i="2"/>
  <c r="S366" i="2" s="1"/>
  <c r="P367" i="2"/>
  <c r="R367" i="2" s="1"/>
  <c r="P368" i="2"/>
  <c r="R368" i="2" s="1"/>
  <c r="P369" i="2"/>
  <c r="P370" i="2"/>
  <c r="S370" i="2" s="1"/>
  <c r="P371" i="2"/>
  <c r="R371" i="2" s="1"/>
  <c r="P372" i="2"/>
  <c r="R372" i="2" s="1"/>
  <c r="P373" i="2"/>
  <c r="R373" i="2" s="1"/>
  <c r="P374" i="2"/>
  <c r="S374" i="2" s="1"/>
  <c r="P375" i="2"/>
  <c r="P376" i="2"/>
  <c r="S376" i="2" s="1"/>
  <c r="P377" i="2"/>
  <c r="P378" i="2"/>
  <c r="P379" i="2"/>
  <c r="Q379" i="2" s="1"/>
  <c r="P380" i="2"/>
  <c r="P381" i="2"/>
  <c r="Q381" i="2" s="1"/>
  <c r="P382" i="2"/>
  <c r="S382" i="2" s="1"/>
  <c r="P383" i="2"/>
  <c r="P384" i="2"/>
  <c r="S384" i="2" s="1"/>
  <c r="P385" i="2"/>
  <c r="R385" i="2" s="1"/>
  <c r="P386" i="2"/>
  <c r="P387" i="2"/>
  <c r="Q387" i="2" s="1"/>
  <c r="P388" i="2"/>
  <c r="P389" i="2"/>
  <c r="P390" i="2"/>
  <c r="S390" i="2" s="1"/>
  <c r="P391" i="2"/>
  <c r="P392" i="2"/>
  <c r="R392" i="2" s="1"/>
  <c r="P393" i="2"/>
  <c r="Q393" i="2" s="1"/>
  <c r="P394" i="2"/>
  <c r="P395" i="2"/>
  <c r="Q395" i="2" s="1"/>
  <c r="P396" i="2"/>
  <c r="P397" i="2"/>
  <c r="P398" i="2"/>
  <c r="S398" i="2" s="1"/>
  <c r="P399" i="2"/>
  <c r="P400" i="2"/>
  <c r="P401" i="2"/>
  <c r="P402" i="2"/>
  <c r="P403" i="2"/>
  <c r="Q403" i="2" s="1"/>
  <c r="P404" i="2"/>
  <c r="S404" i="2" s="1"/>
  <c r="P405" i="2"/>
  <c r="S405" i="2" s="1"/>
  <c r="P406" i="2"/>
  <c r="P407" i="2"/>
  <c r="R407" i="2" s="1"/>
  <c r="P408" i="2"/>
  <c r="S408" i="2" s="1"/>
  <c r="P409" i="2"/>
  <c r="P410" i="2"/>
  <c r="Q410" i="2" s="1"/>
  <c r="P411" i="2"/>
  <c r="P412" i="2"/>
  <c r="P413" i="2"/>
  <c r="P414" i="2"/>
  <c r="P415" i="2"/>
  <c r="S415" i="2" s="1"/>
  <c r="P416" i="2"/>
  <c r="P417" i="2"/>
  <c r="R417" i="2" s="1"/>
  <c r="P418" i="2"/>
  <c r="Q418" i="2" s="1"/>
  <c r="P419" i="2"/>
  <c r="Q419" i="2" s="1"/>
  <c r="P420" i="2"/>
  <c r="Q420" i="2" s="1"/>
  <c r="P421" i="2"/>
  <c r="P422" i="2"/>
  <c r="P423" i="2"/>
  <c r="P424" i="2"/>
  <c r="Q424" i="2" s="1"/>
  <c r="P425" i="2"/>
  <c r="S425" i="2" s="1"/>
  <c r="P426" i="2"/>
  <c r="P427" i="2"/>
  <c r="P428" i="2"/>
  <c r="P429" i="2"/>
  <c r="P430" i="2"/>
  <c r="Q430" i="2" s="1"/>
  <c r="P431" i="2"/>
  <c r="P432" i="2"/>
  <c r="P433" i="2"/>
  <c r="S433" i="2" s="1"/>
  <c r="P434" i="2"/>
  <c r="P435" i="2"/>
  <c r="P436" i="2"/>
  <c r="Q436" i="2" s="1"/>
  <c r="P437" i="2"/>
  <c r="P438" i="2"/>
  <c r="Q438" i="2" s="1"/>
  <c r="P439" i="2"/>
  <c r="P440" i="2"/>
  <c r="P441" i="2"/>
  <c r="S441" i="2" s="1"/>
  <c r="P442" i="2"/>
  <c r="P443" i="2"/>
  <c r="S443" i="2" s="1"/>
  <c r="P444" i="2"/>
  <c r="P445" i="2"/>
  <c r="P446" i="2"/>
  <c r="P447" i="2"/>
  <c r="R447" i="2" s="1"/>
  <c r="P448" i="2"/>
  <c r="P449" i="2"/>
  <c r="R449" i="2" s="1"/>
  <c r="P450" i="2"/>
  <c r="P451" i="2"/>
  <c r="R451" i="2" s="1"/>
  <c r="P452" i="2"/>
  <c r="P453" i="2"/>
  <c r="P454" i="2"/>
  <c r="P455" i="2"/>
  <c r="P456" i="2"/>
  <c r="P457" i="2"/>
  <c r="P458" i="2"/>
  <c r="R458" i="2" s="1"/>
  <c r="P459" i="2"/>
  <c r="P460" i="2"/>
  <c r="R460" i="2" s="1"/>
  <c r="P461" i="2"/>
  <c r="P462" i="2"/>
  <c r="R462" i="2" s="1"/>
  <c r="P463" i="2"/>
  <c r="P464" i="2"/>
  <c r="P465" i="2"/>
  <c r="P466" i="2"/>
  <c r="P467" i="2"/>
  <c r="P468" i="2"/>
  <c r="P469" i="2"/>
  <c r="Q469" i="2" s="1"/>
  <c r="P470" i="2"/>
  <c r="P471" i="2"/>
  <c r="P472" i="2"/>
  <c r="P473" i="2"/>
  <c r="P474" i="2"/>
  <c r="R474" i="2" s="1"/>
  <c r="P475" i="2"/>
  <c r="P476" i="2"/>
  <c r="R476" i="2" s="1"/>
  <c r="P477" i="2"/>
  <c r="P478" i="2"/>
  <c r="P479" i="2"/>
  <c r="P480" i="2"/>
  <c r="S480" i="2" s="1"/>
  <c r="P481" i="2"/>
  <c r="P482" i="2"/>
  <c r="P483" i="2"/>
  <c r="P484" i="2"/>
  <c r="P485" i="2"/>
  <c r="P486" i="2"/>
  <c r="P487" i="2"/>
  <c r="P488" i="2"/>
  <c r="R488" i="2" s="1"/>
  <c r="P489" i="2"/>
  <c r="P490" i="2"/>
  <c r="P491" i="2"/>
  <c r="S491" i="2" s="1"/>
  <c r="P492" i="2"/>
  <c r="P493" i="2"/>
  <c r="Q493" i="2" s="1"/>
  <c r="P494" i="2"/>
  <c r="P495" i="2"/>
  <c r="P496" i="2"/>
  <c r="P497" i="2"/>
  <c r="P498" i="2"/>
  <c r="R498" i="2" s="1"/>
  <c r="P499" i="2"/>
  <c r="P500" i="2"/>
  <c r="P501" i="2"/>
  <c r="P502" i="2"/>
  <c r="P503" i="2"/>
  <c r="P504" i="2"/>
  <c r="P505" i="2"/>
  <c r="Q505" i="2" s="1"/>
  <c r="P506" i="2"/>
  <c r="R506" i="2" s="1"/>
  <c r="P507" i="2"/>
  <c r="P508" i="2"/>
  <c r="P509" i="2"/>
  <c r="Q509" i="2" s="1"/>
  <c r="P510" i="2"/>
  <c r="P511" i="2"/>
  <c r="P512" i="2"/>
  <c r="P513" i="2"/>
  <c r="Q513" i="2" s="1"/>
  <c r="P514" i="2"/>
  <c r="R514" i="2" s="1"/>
  <c r="P515" i="2"/>
  <c r="P516" i="2"/>
  <c r="P517" i="2"/>
  <c r="Q517" i="2" s="1"/>
  <c r="P518" i="2"/>
  <c r="P519" i="2"/>
  <c r="P520" i="2"/>
  <c r="P521" i="2"/>
  <c r="Q521" i="2" s="1"/>
  <c r="P522" i="2"/>
  <c r="R522" i="2" s="1"/>
  <c r="P523" i="2"/>
  <c r="P524" i="2"/>
  <c r="P525" i="2"/>
  <c r="P526" i="2"/>
  <c r="P527" i="2"/>
  <c r="P528" i="2"/>
  <c r="P529" i="2"/>
  <c r="R529" i="2" s="1"/>
  <c r="P530" i="2"/>
  <c r="P531" i="2"/>
  <c r="P532" i="2"/>
  <c r="P533" i="2"/>
  <c r="P534" i="2"/>
  <c r="P535" i="2"/>
  <c r="P536" i="2"/>
  <c r="P537" i="2"/>
  <c r="P538" i="2"/>
  <c r="R538" i="2" s="1"/>
  <c r="P539" i="2"/>
  <c r="P540" i="2"/>
  <c r="S540" i="2" s="1"/>
  <c r="P541" i="2"/>
  <c r="P542" i="2"/>
  <c r="R542" i="2" s="1"/>
  <c r="P543" i="2"/>
  <c r="P544" i="2"/>
  <c r="P545" i="2"/>
  <c r="P546" i="2"/>
  <c r="P547" i="2"/>
  <c r="P548" i="2"/>
  <c r="S548" i="2" s="1"/>
  <c r="P549" i="2"/>
  <c r="P550" i="2"/>
  <c r="P551" i="2"/>
  <c r="P552" i="2"/>
  <c r="P553" i="2"/>
  <c r="P554" i="2"/>
  <c r="R554" i="2" s="1"/>
  <c r="P555" i="2"/>
  <c r="P556" i="2"/>
  <c r="P557" i="2"/>
  <c r="P558" i="2"/>
  <c r="P559" i="2"/>
  <c r="S559" i="2" s="1"/>
  <c r="P560" i="2"/>
  <c r="P561" i="2"/>
  <c r="R561" i="2" s="1"/>
  <c r="P562" i="2"/>
  <c r="P563" i="2"/>
  <c r="S563" i="2" s="1"/>
  <c r="P564" i="2"/>
  <c r="R564" i="2" s="1"/>
  <c r="P565" i="2"/>
  <c r="P566" i="2"/>
  <c r="P567" i="2"/>
  <c r="R567" i="2" s="1"/>
  <c r="P568" i="2"/>
  <c r="P569" i="2"/>
  <c r="P570" i="2"/>
  <c r="P571" i="2"/>
  <c r="P572" i="2"/>
  <c r="Q572" i="2" s="1"/>
  <c r="P573" i="2"/>
  <c r="Q573" i="2" s="1"/>
  <c r="P574" i="2"/>
  <c r="P575" i="2"/>
  <c r="P576" i="2"/>
  <c r="Q576" i="2" s="1"/>
  <c r="P577" i="2"/>
  <c r="P578" i="2"/>
  <c r="P579" i="2"/>
  <c r="P580" i="2"/>
  <c r="Q580" i="2" s="1"/>
  <c r="P581" i="2"/>
  <c r="Q581" i="2" s="1"/>
  <c r="P582" i="2"/>
  <c r="P583" i="2"/>
  <c r="P584" i="2"/>
  <c r="Q584" i="2" s="1"/>
  <c r="P585" i="2"/>
  <c r="P586" i="2"/>
  <c r="P587" i="2"/>
  <c r="P588" i="2"/>
  <c r="P589" i="2"/>
  <c r="Q589" i="2" s="1"/>
  <c r="P590" i="2"/>
  <c r="P591" i="2"/>
  <c r="Q591" i="2" s="1"/>
  <c r="P592" i="2"/>
  <c r="P593" i="2"/>
  <c r="P594" i="2"/>
  <c r="P595" i="2"/>
  <c r="P596" i="2"/>
  <c r="Q596" i="2" s="1"/>
  <c r="P597" i="2"/>
  <c r="P598" i="2"/>
  <c r="S598" i="2" s="1"/>
  <c r="P599" i="2"/>
  <c r="S599" i="2" s="1"/>
  <c r="P600" i="2"/>
  <c r="P601" i="2"/>
  <c r="P602" i="2"/>
  <c r="Q602" i="2" s="1"/>
  <c r="P603" i="2"/>
  <c r="P604" i="2"/>
  <c r="Q604" i="2" s="1"/>
  <c r="P605" i="2"/>
  <c r="P606" i="2"/>
  <c r="P607" i="2"/>
  <c r="S607" i="2" s="1"/>
  <c r="P608" i="2"/>
  <c r="P609" i="2"/>
  <c r="P610" i="2"/>
  <c r="S610" i="2" s="1"/>
  <c r="P611" i="2"/>
  <c r="P612" i="2"/>
  <c r="Q612" i="2" s="1"/>
  <c r="P613" i="2"/>
  <c r="P614" i="2"/>
  <c r="P615" i="2"/>
  <c r="P616" i="2"/>
  <c r="P617" i="2"/>
  <c r="P618" i="2"/>
  <c r="Q618" i="2" s="1"/>
  <c r="P619" i="2"/>
  <c r="P620" i="2"/>
  <c r="S620" i="2" s="1"/>
  <c r="P621" i="2"/>
  <c r="P622" i="2"/>
  <c r="Q622" i="2" s="1"/>
  <c r="P623" i="2"/>
  <c r="P624" i="2"/>
  <c r="Q624" i="2" s="1"/>
  <c r="P625" i="2"/>
  <c r="S625" i="2" s="1"/>
  <c r="P626" i="2"/>
  <c r="P627" i="2"/>
  <c r="P628" i="2"/>
  <c r="Q628" i="2" s="1"/>
  <c r="P629" i="2"/>
  <c r="P630" i="2"/>
  <c r="Q630" i="2" s="1"/>
  <c r="P631" i="2"/>
  <c r="S631" i="2" s="1"/>
  <c r="P632" i="2"/>
  <c r="P633" i="2"/>
  <c r="P634" i="2"/>
  <c r="S634" i="2" s="1"/>
  <c r="P635" i="2"/>
  <c r="P636" i="2"/>
  <c r="Q636" i="2" s="1"/>
  <c r="P637" i="2"/>
  <c r="P638" i="2"/>
  <c r="P639" i="2"/>
  <c r="S639" i="2" s="1"/>
  <c r="P640" i="2"/>
  <c r="P641" i="2"/>
  <c r="R641" i="2" s="1"/>
  <c r="P642" i="2"/>
  <c r="S642" i="2" s="1"/>
  <c r="P643" i="2"/>
  <c r="P644" i="2"/>
  <c r="Q644" i="2" s="1"/>
  <c r="P645" i="2"/>
  <c r="P646" i="2"/>
  <c r="Q646" i="2" s="1"/>
  <c r="P647" i="2"/>
  <c r="S647" i="2" s="1"/>
  <c r="P648" i="2"/>
  <c r="P649" i="2"/>
  <c r="P650" i="2"/>
  <c r="R650" i="2" s="1"/>
  <c r="P651" i="2"/>
  <c r="P652" i="2"/>
  <c r="P653" i="2"/>
  <c r="P654" i="2"/>
  <c r="S654" i="2" s="1"/>
  <c r="P655" i="2"/>
  <c r="R655" i="2" s="1"/>
  <c r="P656" i="2"/>
  <c r="P657" i="2"/>
  <c r="P658" i="2"/>
  <c r="Q658" i="2" s="1"/>
  <c r="P659" i="2"/>
  <c r="P660" i="2"/>
  <c r="P661" i="2"/>
  <c r="P662" i="2"/>
  <c r="P663" i="2"/>
  <c r="P664" i="2"/>
  <c r="P665" i="2"/>
  <c r="P666" i="2"/>
  <c r="P667" i="2"/>
  <c r="P668" i="2"/>
  <c r="Q668" i="2" s="1"/>
  <c r="P669" i="2"/>
  <c r="R669" i="2" s="1"/>
  <c r="P670" i="2"/>
  <c r="S670" i="2" s="1"/>
  <c r="P671" i="2"/>
  <c r="R671" i="2" s="1"/>
  <c r="P672" i="2"/>
  <c r="P673" i="2"/>
  <c r="R673" i="2" s="1"/>
  <c r="P674" i="2"/>
  <c r="S674" i="2" s="1"/>
  <c r="P675" i="2"/>
  <c r="R675" i="2" s="1"/>
  <c r="P676" i="2"/>
  <c r="S676" i="2" s="1"/>
  <c r="P677" i="2"/>
  <c r="R677" i="2" s="1"/>
  <c r="P678" i="2"/>
  <c r="S678" i="2" s="1"/>
  <c r="P679" i="2"/>
  <c r="R679" i="2" s="1"/>
  <c r="P680" i="2"/>
  <c r="P681" i="2"/>
  <c r="P682" i="2"/>
  <c r="S682" i="2" s="1"/>
  <c r="P683" i="2"/>
  <c r="P684" i="2"/>
  <c r="S684" i="2" s="1"/>
  <c r="P685" i="2"/>
  <c r="R685" i="2" s="1"/>
  <c r="P686" i="2"/>
  <c r="S686" i="2" s="1"/>
  <c r="P687" i="2"/>
  <c r="R687" i="2" s="1"/>
  <c r="P688" i="2"/>
  <c r="R688" i="2" s="1"/>
  <c r="P689" i="2"/>
  <c r="R689" i="2" s="1"/>
  <c r="P690" i="2"/>
  <c r="P691" i="2"/>
  <c r="R691" i="2" s="1"/>
  <c r="P692" i="2"/>
  <c r="P693" i="2"/>
  <c r="R693" i="2" s="1"/>
  <c r="P694" i="2"/>
  <c r="Q694" i="2" s="1"/>
  <c r="P695" i="2"/>
  <c r="P696" i="2"/>
  <c r="P697" i="2"/>
  <c r="R697" i="2" s="1"/>
  <c r="P698" i="2"/>
  <c r="Q698" i="2" s="1"/>
  <c r="P699" i="2"/>
  <c r="S699" i="2" s="1"/>
  <c r="P700" i="2"/>
  <c r="Q700" i="2" s="1"/>
  <c r="P701" i="2"/>
  <c r="R701" i="2" s="1"/>
  <c r="P702" i="2"/>
  <c r="Q702" i="2" s="1"/>
  <c r="P703" i="2"/>
  <c r="S703" i="2" s="1"/>
  <c r="P704" i="2"/>
  <c r="R704" i="2" s="1"/>
  <c r="P705" i="2"/>
  <c r="R705" i="2" s="1"/>
  <c r="P706" i="2"/>
  <c r="Q706" i="2" s="1"/>
  <c r="P707" i="2"/>
  <c r="S707" i="2" s="1"/>
  <c r="P708" i="2"/>
  <c r="Q708" i="2" s="1"/>
  <c r="P709" i="2"/>
  <c r="R709" i="2" s="1"/>
  <c r="P710" i="2"/>
  <c r="Q710" i="2" s="1"/>
  <c r="P711" i="2"/>
  <c r="P712" i="2"/>
  <c r="R712" i="2" s="1"/>
  <c r="P713" i="2"/>
  <c r="R713" i="2" s="1"/>
  <c r="P714" i="2"/>
  <c r="Q714" i="2" s="1"/>
  <c r="P715" i="2"/>
  <c r="S715" i="2" s="1"/>
  <c r="P716" i="2"/>
  <c r="Q716" i="2" s="1"/>
  <c r="P717" i="2"/>
  <c r="R717" i="2" s="1"/>
  <c r="P718" i="2"/>
  <c r="Q718" i="2" s="1"/>
  <c r="P719" i="2"/>
  <c r="P720" i="2"/>
  <c r="R720" i="2" s="1"/>
  <c r="P721" i="2"/>
  <c r="R721" i="2" s="1"/>
  <c r="P722" i="2"/>
  <c r="S722" i="2" s="1"/>
  <c r="P723" i="2"/>
  <c r="R723" i="2" s="1"/>
  <c r="P724" i="2"/>
  <c r="R724" i="2" s="1"/>
  <c r="P725" i="2"/>
  <c r="R725" i="2" s="1"/>
  <c r="P726" i="2"/>
  <c r="S726" i="2" s="1"/>
  <c r="P727" i="2"/>
  <c r="R727" i="2" s="1"/>
  <c r="P728" i="2"/>
  <c r="R728" i="2" s="1"/>
  <c r="P729" i="2"/>
  <c r="R729" i="2" s="1"/>
  <c r="P730" i="2"/>
  <c r="P731" i="2"/>
  <c r="R731" i="2" s="1"/>
  <c r="P732" i="2"/>
  <c r="R732" i="2" s="1"/>
  <c r="P733" i="2"/>
  <c r="P734" i="2"/>
  <c r="S734" i="2" s="1"/>
  <c r="P735" i="2"/>
  <c r="P736" i="2"/>
  <c r="R736" i="2" s="1"/>
  <c r="P737" i="2"/>
  <c r="R737" i="2" s="1"/>
  <c r="P738" i="2"/>
  <c r="S738" i="2" s="1"/>
  <c r="P739" i="2"/>
  <c r="R739" i="2" s="1"/>
  <c r="P740" i="2"/>
  <c r="R740" i="2" s="1"/>
  <c r="P741" i="2"/>
  <c r="R741" i="2" s="1"/>
  <c r="P742" i="2"/>
  <c r="S742" i="2" s="1"/>
  <c r="P743" i="2"/>
  <c r="R743" i="2" s="1"/>
  <c r="P744" i="2"/>
  <c r="R744" i="2" s="1"/>
  <c r="P745" i="2"/>
  <c r="R745" i="2" s="1"/>
  <c r="P746" i="2"/>
  <c r="P747" i="2"/>
  <c r="R747" i="2" s="1"/>
  <c r="P748" i="2"/>
  <c r="R748" i="2" s="1"/>
  <c r="P749" i="2"/>
  <c r="R749" i="2" s="1"/>
  <c r="P750" i="2"/>
  <c r="S750" i="2" s="1"/>
  <c r="P751" i="2"/>
  <c r="R751" i="2" s="1"/>
  <c r="P752" i="2"/>
  <c r="R752" i="2" s="1"/>
  <c r="P753" i="2"/>
  <c r="R753" i="2" s="1"/>
  <c r="P754" i="2"/>
  <c r="S754" i="2" s="1"/>
  <c r="P755" i="2"/>
  <c r="R755" i="2" s="1"/>
  <c r="P756" i="2"/>
  <c r="R756" i="2" s="1"/>
  <c r="P757" i="2"/>
  <c r="R757" i="2" s="1"/>
  <c r="P758" i="2"/>
  <c r="S758" i="2" s="1"/>
  <c r="P759" i="2"/>
  <c r="P760" i="2"/>
  <c r="R760" i="2" s="1"/>
  <c r="P761" i="2"/>
  <c r="R761" i="2" s="1"/>
  <c r="P762" i="2"/>
  <c r="P763" i="2"/>
  <c r="R763" i="2" s="1"/>
  <c r="P764" i="2"/>
  <c r="R764" i="2" s="1"/>
  <c r="P765" i="2"/>
  <c r="P766" i="2"/>
  <c r="S766" i="2" s="1"/>
  <c r="P767" i="2"/>
  <c r="P768" i="2"/>
  <c r="R768" i="2" s="1"/>
  <c r="P769" i="2"/>
  <c r="R769" i="2" s="1"/>
  <c r="P770" i="2"/>
  <c r="S770" i="2" s="1"/>
  <c r="P771" i="2"/>
  <c r="R771" i="2" s="1"/>
  <c r="P772" i="2"/>
  <c r="R772" i="2" s="1"/>
  <c r="P773" i="2"/>
  <c r="P774" i="2"/>
  <c r="S774" i="2" s="1"/>
  <c r="P775" i="2"/>
  <c r="R775" i="2" s="1"/>
  <c r="P776" i="2"/>
  <c r="R776" i="2" s="1"/>
  <c r="P777" i="2"/>
  <c r="R777" i="2" s="1"/>
  <c r="P778" i="2"/>
  <c r="P779" i="2"/>
  <c r="R779" i="2" s="1"/>
  <c r="P780" i="2"/>
  <c r="R780" i="2" s="1"/>
  <c r="P781" i="2"/>
  <c r="R781" i="2" s="1"/>
  <c r="P782" i="2"/>
  <c r="S782" i="2" s="1"/>
  <c r="P783" i="2"/>
  <c r="R783" i="2" s="1"/>
  <c r="P784" i="2"/>
  <c r="R784" i="2" s="1"/>
  <c r="P785" i="2"/>
  <c r="R785" i="2" s="1"/>
  <c r="P786" i="2"/>
  <c r="S786" i="2" s="1"/>
  <c r="P787" i="2"/>
  <c r="R787" i="2" s="1"/>
  <c r="P788" i="2"/>
  <c r="R788" i="2" s="1"/>
  <c r="P789" i="2"/>
  <c r="R789" i="2" s="1"/>
  <c r="P790" i="2"/>
  <c r="S790" i="2" s="1"/>
  <c r="P791" i="2"/>
  <c r="R791" i="2" s="1"/>
  <c r="P792" i="2"/>
  <c r="R792" i="2" s="1"/>
  <c r="P793" i="2"/>
  <c r="R793" i="2" s="1"/>
  <c r="P794" i="2"/>
  <c r="P795" i="2"/>
  <c r="R795" i="2" s="1"/>
  <c r="P796" i="2"/>
  <c r="R796" i="2" s="1"/>
  <c r="P797" i="2"/>
  <c r="P798" i="2"/>
  <c r="S798" i="2" s="1"/>
  <c r="P799" i="2"/>
  <c r="P800" i="2"/>
  <c r="R800" i="2" s="1"/>
  <c r="P801" i="2"/>
  <c r="R801" i="2" s="1"/>
  <c r="P802" i="2"/>
  <c r="S802" i="2" s="1"/>
  <c r="P803" i="2"/>
  <c r="R803" i="2" s="1"/>
  <c r="P804" i="2"/>
  <c r="R804" i="2" s="1"/>
  <c r="P805" i="2"/>
  <c r="R805" i="2" s="1"/>
  <c r="P806" i="2"/>
  <c r="S806" i="2" s="1"/>
  <c r="P807" i="2"/>
  <c r="R807" i="2" s="1"/>
  <c r="P808" i="2"/>
  <c r="R808" i="2" s="1"/>
  <c r="P809" i="2"/>
  <c r="R809" i="2" s="1"/>
  <c r="P810" i="2"/>
  <c r="P811" i="2"/>
  <c r="R811" i="2" s="1"/>
  <c r="P812" i="2"/>
  <c r="R812" i="2" s="1"/>
  <c r="P813" i="2"/>
  <c r="R813" i="2" s="1"/>
  <c r="P814" i="2"/>
  <c r="S814" i="2" s="1"/>
  <c r="P815" i="2"/>
  <c r="R815" i="2" s="1"/>
  <c r="P816" i="2"/>
  <c r="R816" i="2" s="1"/>
  <c r="P817" i="2"/>
  <c r="R817" i="2" s="1"/>
  <c r="P818" i="2"/>
  <c r="Q818" i="2" s="1"/>
  <c r="P819" i="2"/>
  <c r="P820" i="2"/>
  <c r="R820" i="2" s="1"/>
  <c r="P821" i="2"/>
  <c r="R821" i="2" s="1"/>
  <c r="P822" i="2"/>
  <c r="P823" i="2"/>
  <c r="R823" i="2" s="1"/>
  <c r="P824" i="2"/>
  <c r="R824" i="2" s="1"/>
  <c r="P825" i="2"/>
  <c r="R825" i="2" s="1"/>
  <c r="P826" i="2"/>
  <c r="R826" i="2" s="1"/>
  <c r="P827" i="2"/>
  <c r="R827" i="2" s="1"/>
  <c r="P828" i="2"/>
  <c r="R828" i="2" s="1"/>
  <c r="P829" i="2"/>
  <c r="P830" i="2"/>
  <c r="R830" i="2" s="1"/>
  <c r="P831" i="2"/>
  <c r="R831" i="2" s="1"/>
  <c r="P832" i="2"/>
  <c r="R832" i="2" s="1"/>
  <c r="P833" i="2"/>
  <c r="R833" i="2" s="1"/>
  <c r="P834" i="2"/>
  <c r="R834" i="2" s="1"/>
  <c r="P835" i="2"/>
  <c r="P836" i="2"/>
  <c r="R836" i="2" s="1"/>
  <c r="P837" i="2"/>
  <c r="R837" i="2" s="1"/>
  <c r="P838" i="2"/>
  <c r="S838" i="2" s="1"/>
  <c r="P839" i="2"/>
  <c r="R839" i="2" s="1"/>
  <c r="P840" i="2"/>
  <c r="R840" i="2" s="1"/>
  <c r="P841" i="2"/>
  <c r="R841" i="2" s="1"/>
  <c r="P842" i="2"/>
  <c r="P843" i="2"/>
  <c r="R843" i="2" s="1"/>
  <c r="P844" i="2"/>
  <c r="R844" i="2" s="1"/>
  <c r="P845" i="2"/>
  <c r="R845" i="2" s="1"/>
  <c r="P846" i="2"/>
  <c r="P847" i="2"/>
  <c r="R847" i="2" s="1"/>
  <c r="P848" i="2"/>
  <c r="R848" i="2" s="1"/>
  <c r="P849" i="2"/>
  <c r="R849" i="2" s="1"/>
  <c r="P850" i="2"/>
  <c r="R850" i="2" s="1"/>
  <c r="P851" i="2"/>
  <c r="P852" i="2"/>
  <c r="R852" i="2" s="1"/>
  <c r="P853" i="2"/>
  <c r="R853" i="2" s="1"/>
  <c r="P854" i="2"/>
  <c r="S854" i="2" s="1"/>
  <c r="P855" i="2"/>
  <c r="P856" i="2"/>
  <c r="R856" i="2" s="1"/>
  <c r="P857" i="2"/>
  <c r="R857" i="2" s="1"/>
  <c r="P858" i="2"/>
  <c r="Q858" i="2" s="1"/>
  <c r="P859" i="2"/>
  <c r="P860" i="2"/>
  <c r="R860" i="2" s="1"/>
  <c r="P861" i="2"/>
  <c r="R861" i="2" s="1"/>
  <c r="P862" i="2"/>
  <c r="P863" i="2"/>
  <c r="R863" i="2" s="1"/>
  <c r="P864" i="2"/>
  <c r="R864" i="2" s="1"/>
  <c r="P865" i="2"/>
  <c r="R865" i="2" s="1"/>
  <c r="P866" i="2"/>
  <c r="R866" i="2" s="1"/>
  <c r="P867" i="2"/>
  <c r="P868" i="2"/>
  <c r="R868" i="2" s="1"/>
  <c r="P869" i="2"/>
  <c r="R869" i="2" s="1"/>
  <c r="P870" i="2"/>
  <c r="P871" i="2"/>
  <c r="R871" i="2" s="1"/>
  <c r="P872" i="2"/>
  <c r="R872" i="2" s="1"/>
  <c r="P873" i="2"/>
  <c r="R873" i="2" s="1"/>
  <c r="P874" i="2"/>
  <c r="Q874" i="2" s="1"/>
  <c r="P875" i="2"/>
  <c r="R875" i="2" s="1"/>
  <c r="P876" i="2"/>
  <c r="R876" i="2" s="1"/>
  <c r="P877" i="2"/>
  <c r="R877" i="2" s="1"/>
  <c r="P878" i="2"/>
  <c r="R878" i="2" s="1"/>
  <c r="P879" i="2"/>
  <c r="P880" i="2"/>
  <c r="R880" i="2" s="1"/>
  <c r="P881" i="2"/>
  <c r="R881" i="2" s="1"/>
  <c r="P882" i="2"/>
  <c r="S882" i="2" s="1"/>
  <c r="P883" i="2"/>
  <c r="P884" i="2"/>
  <c r="R884" i="2" s="1"/>
  <c r="P885" i="2"/>
  <c r="R885" i="2" s="1"/>
  <c r="P886" i="2"/>
  <c r="S886" i="2" s="1"/>
  <c r="P887" i="2"/>
  <c r="R887" i="2" s="1"/>
  <c r="P888" i="2"/>
  <c r="R888" i="2" s="1"/>
  <c r="P889" i="2"/>
  <c r="R889" i="2" s="1"/>
  <c r="P890" i="2"/>
  <c r="Q890" i="2" s="1"/>
  <c r="P891" i="2"/>
  <c r="R891" i="2" s="1"/>
  <c r="P892" i="2"/>
  <c r="R892" i="2" s="1"/>
  <c r="P893" i="2"/>
  <c r="R893" i="2" s="1"/>
  <c r="P894" i="2"/>
  <c r="R894" i="2" s="1"/>
  <c r="P895" i="2"/>
  <c r="R895" i="2" s="1"/>
  <c r="P896" i="2"/>
  <c r="R896" i="2" s="1"/>
  <c r="P897" i="2"/>
  <c r="R897" i="2" s="1"/>
  <c r="P898" i="2"/>
  <c r="R898" i="2" s="1"/>
  <c r="P899" i="2"/>
  <c r="P900" i="2"/>
  <c r="R900" i="2" s="1"/>
  <c r="P901" i="2"/>
  <c r="R901" i="2" s="1"/>
  <c r="P902" i="2"/>
  <c r="S902" i="2" s="1"/>
  <c r="P903" i="2"/>
  <c r="R903" i="2" s="1"/>
  <c r="P904" i="2"/>
  <c r="R904" i="2" s="1"/>
  <c r="P905" i="2"/>
  <c r="R905" i="2" s="1"/>
  <c r="P906" i="2"/>
  <c r="P907" i="2"/>
  <c r="R907" i="2" s="1"/>
  <c r="P908" i="2"/>
  <c r="R908" i="2" s="1"/>
  <c r="P909" i="2"/>
  <c r="R909" i="2" s="1"/>
  <c r="P910" i="2"/>
  <c r="P911" i="2"/>
  <c r="P912" i="2"/>
  <c r="R912" i="2" s="1"/>
  <c r="P913" i="2"/>
  <c r="R913" i="2" s="1"/>
  <c r="P914" i="2"/>
  <c r="P915" i="2"/>
  <c r="P916" i="2"/>
  <c r="R916" i="2" s="1"/>
  <c r="P917" i="2"/>
  <c r="R917" i="2" s="1"/>
  <c r="P918" i="2"/>
  <c r="S918" i="2" s="1"/>
  <c r="P919" i="2"/>
  <c r="R919" i="2" s="1"/>
  <c r="P920" i="2"/>
  <c r="R920" i="2" s="1"/>
  <c r="P921" i="2"/>
  <c r="R921" i="2" s="1"/>
  <c r="P922" i="2"/>
  <c r="Q922" i="2" s="1"/>
  <c r="P923" i="2"/>
  <c r="P924" i="2"/>
  <c r="R924" i="2" s="1"/>
  <c r="P925" i="2"/>
  <c r="R925" i="2" s="1"/>
  <c r="P926" i="2"/>
  <c r="P927" i="2"/>
  <c r="R927" i="2" s="1"/>
  <c r="P928" i="2"/>
  <c r="R928" i="2" s="1"/>
  <c r="P929" i="2"/>
  <c r="R929" i="2" s="1"/>
  <c r="P930" i="2"/>
  <c r="R930" i="2" s="1"/>
  <c r="P931" i="2"/>
  <c r="P932" i="2"/>
  <c r="R932" i="2" s="1"/>
  <c r="P933" i="2"/>
  <c r="R933" i="2" s="1"/>
  <c r="P934" i="2"/>
  <c r="P935" i="2"/>
  <c r="R935" i="2" s="1"/>
  <c r="P936" i="2"/>
  <c r="R936" i="2" s="1"/>
  <c r="P937" i="2"/>
  <c r="R937" i="2" s="1"/>
  <c r="P938" i="2"/>
  <c r="Q938" i="2" s="1"/>
  <c r="P939" i="2"/>
  <c r="R939" i="2" s="1"/>
  <c r="P940" i="2"/>
  <c r="R940" i="2" s="1"/>
  <c r="P941" i="2"/>
  <c r="R941" i="2" s="1"/>
  <c r="P942" i="2"/>
  <c r="R942" i="2" s="1"/>
  <c r="P943" i="2"/>
  <c r="R943" i="2" s="1"/>
  <c r="P944" i="2"/>
  <c r="R944" i="2" s="1"/>
  <c r="P945" i="2"/>
  <c r="R945" i="2" s="1"/>
  <c r="P946" i="2"/>
  <c r="R946" i="2" s="1"/>
  <c r="P947" i="2"/>
  <c r="P948" i="2"/>
  <c r="R948" i="2" s="1"/>
  <c r="P949" i="2"/>
  <c r="R949" i="2" s="1"/>
  <c r="P950" i="2"/>
  <c r="S950" i="2" s="1"/>
  <c r="P951" i="2"/>
  <c r="R951" i="2" s="1"/>
  <c r="P952" i="2"/>
  <c r="R952" i="2" s="1"/>
  <c r="P953" i="2"/>
  <c r="R953" i="2" s="1"/>
  <c r="P954" i="2"/>
  <c r="R954" i="2" s="1"/>
  <c r="P955" i="2"/>
  <c r="R955" i="2" s="1"/>
  <c r="P956" i="2"/>
  <c r="R956" i="2" s="1"/>
  <c r="P957" i="2"/>
  <c r="R957" i="2" s="1"/>
  <c r="P958" i="2"/>
  <c r="P959" i="2"/>
  <c r="R959" i="2" s="1"/>
  <c r="P960" i="2"/>
  <c r="R960" i="2" s="1"/>
  <c r="P961" i="2"/>
  <c r="Q961" i="2" s="1"/>
  <c r="P962" i="2"/>
  <c r="Q962" i="2" s="1"/>
  <c r="P963" i="2"/>
  <c r="Q963" i="2" s="1"/>
  <c r="P964" i="2"/>
  <c r="Q964" i="2" s="1"/>
  <c r="P965" i="2"/>
  <c r="Q965" i="2" s="1"/>
  <c r="P966" i="2"/>
  <c r="Q966" i="2" s="1"/>
  <c r="P967" i="2"/>
  <c r="Q967" i="2" s="1"/>
  <c r="P968" i="2"/>
  <c r="Q968" i="2" s="1"/>
  <c r="P969" i="2"/>
  <c r="Q969" i="2" s="1"/>
  <c r="P970" i="2"/>
  <c r="Q970" i="2" s="1"/>
  <c r="P971" i="2"/>
  <c r="Q971" i="2" s="1"/>
  <c r="P972" i="2"/>
  <c r="Q972" i="2" s="1"/>
  <c r="P973" i="2"/>
  <c r="Q973" i="2" s="1"/>
  <c r="P974" i="2"/>
  <c r="Q974" i="2" s="1"/>
  <c r="P975" i="2"/>
  <c r="Q975" i="2" s="1"/>
  <c r="P976" i="2"/>
  <c r="Q976" i="2" s="1"/>
  <c r="P977" i="2"/>
  <c r="Q977" i="2" s="1"/>
  <c r="P978" i="2"/>
  <c r="Q978" i="2" s="1"/>
  <c r="P979" i="2"/>
  <c r="Q979" i="2" s="1"/>
  <c r="P980" i="2"/>
  <c r="Q980" i="2" s="1"/>
  <c r="P981" i="2"/>
  <c r="Q981" i="2" s="1"/>
  <c r="P982" i="2"/>
  <c r="Q982" i="2" s="1"/>
  <c r="P983" i="2"/>
  <c r="Q983" i="2" s="1"/>
  <c r="P984" i="2"/>
  <c r="Q984" i="2" s="1"/>
  <c r="P985" i="2"/>
  <c r="Q985" i="2" s="1"/>
  <c r="P986" i="2"/>
  <c r="Q986" i="2" s="1"/>
  <c r="P987" i="2"/>
  <c r="Q987" i="2" s="1"/>
  <c r="P988" i="2"/>
  <c r="Q988" i="2" s="1"/>
  <c r="P989" i="2"/>
  <c r="Q989" i="2" s="1"/>
  <c r="P990" i="2"/>
  <c r="Q990" i="2" s="1"/>
  <c r="P991" i="2"/>
  <c r="Q991" i="2" s="1"/>
  <c r="P992" i="2"/>
  <c r="Q992" i="2" s="1"/>
  <c r="P993" i="2"/>
  <c r="Q993" i="2" s="1"/>
  <c r="P994" i="2"/>
  <c r="Q994" i="2" s="1"/>
  <c r="P995" i="2"/>
  <c r="Q995" i="2" s="1"/>
  <c r="P996" i="2"/>
  <c r="Q996" i="2" s="1"/>
  <c r="P997" i="2"/>
  <c r="Q997" i="2" s="1"/>
  <c r="P998" i="2"/>
  <c r="Q998" i="2" s="1"/>
  <c r="P999" i="2"/>
  <c r="Q999" i="2" s="1"/>
  <c r="P1000" i="2"/>
  <c r="Q1000" i="2" s="1"/>
  <c r="P1001" i="2"/>
  <c r="Q1001" i="2" s="1"/>
  <c r="P1002" i="2"/>
  <c r="Q1002" i="2" s="1"/>
  <c r="P1003" i="2"/>
  <c r="Q1003" i="2" s="1"/>
  <c r="P1004" i="2"/>
  <c r="Q1004" i="2" s="1"/>
  <c r="P1005" i="2"/>
  <c r="Q1005" i="2" s="1"/>
  <c r="P1006" i="2"/>
  <c r="Q1006" i="2" s="1"/>
  <c r="P1007" i="2"/>
  <c r="Q1007" i="2" s="1"/>
  <c r="P1008" i="2"/>
  <c r="Q1008" i="2" s="1"/>
  <c r="P1009" i="2"/>
  <c r="Q1009" i="2" s="1"/>
  <c r="P1010" i="2"/>
  <c r="Q1010" i="2" s="1"/>
  <c r="P1011" i="2"/>
  <c r="Q1011" i="2" s="1"/>
  <c r="P1012" i="2"/>
  <c r="P1013" i="2"/>
  <c r="P1014" i="2"/>
  <c r="R1014" i="2" s="1"/>
  <c r="P1015" i="2"/>
  <c r="R1015" i="2" s="1"/>
  <c r="P1016" i="2"/>
  <c r="R1016" i="2" s="1"/>
  <c r="P1017" i="2"/>
  <c r="R1017" i="2" s="1"/>
  <c r="P1018" i="2"/>
  <c r="P1019" i="2"/>
  <c r="R1019" i="2" s="1"/>
  <c r="P1020" i="2"/>
  <c r="P1021" i="2"/>
  <c r="R1021" i="2" s="1"/>
  <c r="P1022" i="2"/>
  <c r="R1022" i="2" s="1"/>
  <c r="P1023" i="2"/>
  <c r="R1023" i="2" s="1"/>
  <c r="P1024" i="2"/>
  <c r="P1025" i="2"/>
  <c r="R1025" i="2" s="1"/>
  <c r="P1026" i="2"/>
  <c r="R1026" i="2" s="1"/>
  <c r="P1027" i="2"/>
  <c r="P1028" i="2"/>
  <c r="R1028" i="2" s="1"/>
  <c r="P1029" i="2"/>
  <c r="P1030" i="2"/>
  <c r="R1030" i="2" s="1"/>
  <c r="P1031" i="2"/>
  <c r="R1031" i="2" s="1"/>
  <c r="P1032" i="2"/>
  <c r="P1033" i="2"/>
  <c r="R1033" i="2" s="1"/>
  <c r="P1034" i="2"/>
  <c r="R1034" i="2" s="1"/>
  <c r="P1035" i="2"/>
  <c r="P1036" i="2"/>
  <c r="R1036" i="2" s="1"/>
  <c r="P1037" i="2"/>
  <c r="R1037" i="2" s="1"/>
  <c r="P1038" i="2"/>
  <c r="P1039" i="2"/>
  <c r="R1039" i="2" s="1"/>
  <c r="P1040" i="2"/>
  <c r="R1040" i="2" s="1"/>
  <c r="P1041" i="2"/>
  <c r="R1041" i="2" s="1"/>
  <c r="P1042" i="2"/>
  <c r="P1043" i="2"/>
  <c r="R1043" i="2" s="1"/>
  <c r="P1044" i="2"/>
  <c r="R1044" i="2" s="1"/>
  <c r="P1045" i="2"/>
  <c r="R1045" i="2" s="1"/>
  <c r="P1046" i="2"/>
  <c r="P1047" i="2"/>
  <c r="R1047" i="2" s="1"/>
  <c r="P1048" i="2"/>
  <c r="R1048" i="2" s="1"/>
  <c r="P1049" i="2"/>
  <c r="R1049" i="2" s="1"/>
  <c r="P1050" i="2"/>
  <c r="P1051" i="2"/>
  <c r="R1051" i="2" s="1"/>
  <c r="P1052" i="2"/>
  <c r="R1052" i="2" s="1"/>
  <c r="P1053" i="2"/>
  <c r="R1053" i="2" s="1"/>
  <c r="P1054" i="2"/>
  <c r="P1055" i="2"/>
  <c r="R1055" i="2" s="1"/>
  <c r="P1056" i="2"/>
  <c r="R1056" i="2" s="1"/>
  <c r="P1057" i="2"/>
  <c r="R1057" i="2" s="1"/>
  <c r="P1058" i="2"/>
  <c r="P1059" i="2"/>
  <c r="P1060" i="2"/>
  <c r="R1060" i="2" s="1"/>
  <c r="P1061" i="2"/>
  <c r="R1061" i="2" s="1"/>
  <c r="P1062" i="2"/>
  <c r="P1063" i="2"/>
  <c r="R1063" i="2" s="1"/>
  <c r="P1064" i="2"/>
  <c r="P1065" i="2"/>
  <c r="R1065" i="2" s="1"/>
  <c r="P1066" i="2"/>
  <c r="R1066" i="2" s="1"/>
  <c r="P1067" i="2"/>
  <c r="P1068" i="2"/>
  <c r="P1069" i="2"/>
  <c r="P1070" i="2"/>
  <c r="R1070" i="2" s="1"/>
  <c r="P1071" i="2"/>
  <c r="R1071" i="2" s="1"/>
  <c r="P1072" i="2"/>
  <c r="P1073" i="2"/>
  <c r="R1073" i="2" s="1"/>
  <c r="P1074" i="2"/>
  <c r="P1075" i="2"/>
  <c r="R1075" i="2" s="1"/>
  <c r="P1076" i="2"/>
  <c r="P1077" i="2"/>
  <c r="R1077" i="2" s="1"/>
  <c r="P1078" i="2"/>
  <c r="R1078" i="2" s="1"/>
  <c r="P1079" i="2"/>
  <c r="P1080" i="2"/>
  <c r="P1081" i="2"/>
  <c r="R1081" i="2" s="1"/>
  <c r="P1082" i="2"/>
  <c r="R1082" i="2" s="1"/>
  <c r="P1083" i="2"/>
  <c r="R1083" i="2" s="1"/>
  <c r="P1084" i="2"/>
  <c r="P1085" i="2"/>
  <c r="R1085" i="2" s="1"/>
  <c r="P1086" i="2"/>
  <c r="R1086" i="2" s="1"/>
  <c r="P1087" i="2"/>
  <c r="R1087" i="2" s="1"/>
  <c r="P1088" i="2"/>
  <c r="P1089" i="2"/>
  <c r="R1089" i="2" s="1"/>
  <c r="P1090" i="2"/>
  <c r="R1090" i="2" s="1"/>
  <c r="P1091" i="2"/>
  <c r="R1091" i="2" s="1"/>
  <c r="P1092" i="2"/>
  <c r="P1093" i="2"/>
  <c r="R1093" i="2" s="1"/>
  <c r="P1094" i="2"/>
  <c r="R1094" i="2" s="1"/>
  <c r="P1095" i="2"/>
  <c r="P1096" i="2"/>
  <c r="R1096" i="2" s="1"/>
  <c r="P1097" i="2"/>
  <c r="R1097" i="2" s="1"/>
  <c r="P1098" i="2"/>
  <c r="R1098" i="2" s="1"/>
  <c r="P1099" i="2"/>
  <c r="P1100" i="2"/>
  <c r="R1100" i="2" s="1"/>
  <c r="P1101" i="2"/>
  <c r="R1101" i="2" s="1"/>
  <c r="P1102" i="2"/>
  <c r="R1102" i="2" s="1"/>
  <c r="P1103" i="2"/>
  <c r="P1104" i="2"/>
  <c r="R1104" i="2" s="1"/>
  <c r="P1105" i="2"/>
  <c r="R1105" i="2" s="1"/>
  <c r="P1106" i="2"/>
  <c r="P1107" i="2"/>
  <c r="R1107" i="2" s="1"/>
  <c r="P1108" i="2"/>
  <c r="R1108" i="2" s="1"/>
  <c r="P1109" i="2"/>
  <c r="R1109" i="2" s="1"/>
  <c r="P1110" i="2"/>
  <c r="P1111" i="2"/>
  <c r="R1111" i="2" s="1"/>
  <c r="P1112" i="2"/>
  <c r="P1113" i="2"/>
  <c r="P1114" i="2"/>
  <c r="P1115" i="2"/>
  <c r="R1115" i="2" s="1"/>
  <c r="P1116" i="2"/>
  <c r="R1116" i="2" s="1"/>
  <c r="P1117" i="2"/>
  <c r="R1117" i="2" s="1"/>
  <c r="P1118" i="2"/>
  <c r="P1119" i="2"/>
  <c r="R1119" i="2" s="1"/>
  <c r="P1120" i="2"/>
  <c r="R1120" i="2" s="1"/>
  <c r="P1121" i="2"/>
  <c r="R1121" i="2" s="1"/>
  <c r="P1122" i="2"/>
  <c r="R1122" i="2" s="1"/>
  <c r="P1123" i="2"/>
  <c r="P1124" i="2"/>
  <c r="R1124" i="2" s="1"/>
  <c r="P1125" i="2"/>
  <c r="R1125" i="2" s="1"/>
  <c r="P1126" i="2"/>
  <c r="R1126" i="2" s="1"/>
  <c r="P1127" i="2"/>
  <c r="P1128" i="2"/>
  <c r="R1128" i="2" s="1"/>
  <c r="P1129" i="2"/>
  <c r="R1129" i="2" s="1"/>
  <c r="P1130" i="2"/>
  <c r="R1130" i="2" s="1"/>
  <c r="P1131" i="2"/>
  <c r="P1132" i="2"/>
  <c r="R1132" i="2" s="1"/>
  <c r="P1133" i="2"/>
  <c r="R1133" i="2" s="1"/>
  <c r="P1134" i="2"/>
  <c r="R1134" i="2" s="1"/>
  <c r="P1135" i="2"/>
  <c r="P1136" i="2"/>
  <c r="R1136" i="2" s="1"/>
  <c r="P1137" i="2"/>
  <c r="R1137" i="2" s="1"/>
  <c r="P1138" i="2"/>
  <c r="R1138" i="2" s="1"/>
  <c r="P1139" i="2"/>
  <c r="R1139" i="2" s="1"/>
  <c r="P1140" i="2"/>
  <c r="R1140" i="2" s="1"/>
  <c r="P1141" i="2"/>
  <c r="R1141" i="2" s="1"/>
  <c r="P1142" i="2"/>
  <c r="P1143" i="2"/>
  <c r="R1143" i="2" s="1"/>
  <c r="P1144" i="2"/>
  <c r="R1144" i="2" s="1"/>
  <c r="P1145" i="2"/>
  <c r="R1145" i="2" s="1"/>
  <c r="P1146" i="2"/>
  <c r="P1147" i="2"/>
  <c r="R1147" i="2" s="1"/>
  <c r="P1148" i="2"/>
  <c r="R1148" i="2" s="1"/>
  <c r="P1149" i="2"/>
  <c r="R1149" i="2" s="1"/>
  <c r="P1150" i="2"/>
  <c r="P1151" i="2"/>
  <c r="R1151" i="2" s="1"/>
  <c r="P1152" i="2"/>
  <c r="R1152" i="2" s="1"/>
  <c r="P1153" i="2"/>
  <c r="R1153" i="2" s="1"/>
  <c r="P1154" i="2"/>
  <c r="P1155" i="2"/>
  <c r="R1155" i="2" s="1"/>
  <c r="P1156" i="2"/>
  <c r="R1156" i="2" s="1"/>
  <c r="P1157" i="2"/>
  <c r="R1157" i="2" s="1"/>
  <c r="P1158" i="2"/>
  <c r="P1159" i="2"/>
  <c r="P1160" i="2"/>
  <c r="R1160" i="2" s="1"/>
  <c r="P1161" i="2"/>
  <c r="R1161" i="2" s="1"/>
  <c r="P1162" i="2"/>
  <c r="P1163" i="2"/>
  <c r="R1163" i="2" s="1"/>
  <c r="P1164" i="2"/>
  <c r="R1164" i="2" s="1"/>
  <c r="P1165" i="2"/>
  <c r="P1166" i="2"/>
  <c r="R1166" i="2" s="1"/>
  <c r="P1167" i="2"/>
  <c r="R1167" i="2" s="1"/>
  <c r="P1168" i="2"/>
  <c r="R1168" i="2" s="1"/>
  <c r="P1169" i="2"/>
  <c r="P1170" i="2"/>
  <c r="R1170" i="2" s="1"/>
  <c r="P1171" i="2"/>
  <c r="R1171" i="2" s="1"/>
  <c r="P1172" i="2"/>
  <c r="R1172" i="2" s="1"/>
  <c r="P1173" i="2"/>
  <c r="P1174" i="2"/>
  <c r="R1174" i="2" s="1"/>
  <c r="P1175" i="2"/>
  <c r="R1175" i="2" s="1"/>
  <c r="P1176" i="2"/>
  <c r="R1176" i="2" s="1"/>
  <c r="P1177" i="2"/>
  <c r="P1178" i="2"/>
  <c r="R1178" i="2" s="1"/>
  <c r="P1179" i="2"/>
  <c r="Q1179" i="2" s="1"/>
  <c r="P1180" i="2"/>
  <c r="R1180" i="2" s="1"/>
  <c r="P1181" i="2"/>
  <c r="P1182" i="2"/>
  <c r="R1182" i="2" s="1"/>
  <c r="P1183" i="2"/>
  <c r="R1183" i="2" s="1"/>
  <c r="P1184" i="2"/>
  <c r="R1184" i="2" s="1"/>
  <c r="P1185" i="2"/>
  <c r="P1186" i="2"/>
  <c r="R1186" i="2" s="1"/>
  <c r="P1187" i="2"/>
  <c r="R1187" i="2" s="1"/>
  <c r="P1188" i="2"/>
  <c r="R1188" i="2" s="1"/>
  <c r="P1189" i="2"/>
  <c r="P1190" i="2"/>
  <c r="R1190" i="2" s="1"/>
  <c r="P1191" i="2"/>
  <c r="P1192" i="2"/>
  <c r="P1193" i="2"/>
  <c r="R1193" i="2" s="1"/>
  <c r="P1194" i="2"/>
  <c r="R1194" i="2" s="1"/>
  <c r="P1195" i="2"/>
  <c r="R1195" i="2" s="1"/>
  <c r="P1196" i="2"/>
  <c r="P1197" i="2"/>
  <c r="R1197" i="2" s="1"/>
  <c r="P1198" i="2"/>
  <c r="P1199" i="2"/>
  <c r="R1199" i="2" s="1"/>
  <c r="P1200" i="2"/>
  <c r="P1201" i="2"/>
  <c r="R1201" i="2" s="1"/>
  <c r="P1202" i="2"/>
  <c r="R1202" i="2" s="1"/>
  <c r="P1203" i="2"/>
  <c r="R1203" i="2" s="1"/>
  <c r="P1204" i="2"/>
  <c r="P1205" i="2"/>
  <c r="R1205" i="2" s="1"/>
  <c r="P1206" i="2"/>
  <c r="R1206" i="2" s="1"/>
  <c r="P1207" i="2"/>
  <c r="P1208" i="2"/>
  <c r="P1209" i="2"/>
  <c r="P1210" i="2"/>
  <c r="R1210" i="2" s="1"/>
  <c r="P1211" i="2"/>
  <c r="R1211" i="2" s="1"/>
  <c r="P1212" i="2"/>
  <c r="P1213" i="2"/>
  <c r="R1213" i="2" s="1"/>
  <c r="P1214" i="2"/>
  <c r="R1214" i="2" s="1"/>
  <c r="P1215" i="2"/>
  <c r="R1215" i="2" s="1"/>
  <c r="P1216" i="2"/>
  <c r="P1217" i="2"/>
  <c r="R1217" i="2" s="1"/>
  <c r="P1218" i="2"/>
  <c r="P1219" i="2"/>
  <c r="P1220" i="2"/>
  <c r="R1220" i="2" s="1"/>
  <c r="P1221" i="2"/>
  <c r="R1221" i="2" s="1"/>
  <c r="P1222" i="2"/>
  <c r="R1222" i="2" s="1"/>
  <c r="P1223" i="2"/>
  <c r="P1224" i="2"/>
  <c r="R1224" i="2" s="1"/>
  <c r="P1225" i="2"/>
  <c r="R1225" i="2" s="1"/>
  <c r="P1226" i="2"/>
  <c r="R1226" i="2" s="1"/>
  <c r="P1227" i="2"/>
  <c r="R1227" i="2" s="1"/>
  <c r="P1228" i="2"/>
  <c r="P1229" i="2"/>
  <c r="R1229" i="2" s="1"/>
  <c r="P1230" i="2"/>
  <c r="R1230" i="2" s="1"/>
  <c r="P1231" i="2"/>
  <c r="R1231" i="2" s="1"/>
  <c r="P1232" i="2"/>
  <c r="P1233" i="2"/>
  <c r="R1233" i="2" s="1"/>
  <c r="P1234" i="2"/>
  <c r="P1235" i="2"/>
  <c r="R1235" i="2" s="1"/>
  <c r="P1236" i="2"/>
  <c r="P1237" i="2"/>
  <c r="P1238" i="2"/>
  <c r="R1238" i="2" s="1"/>
  <c r="P1239" i="2"/>
  <c r="R1239" i="2" s="1"/>
  <c r="P1240" i="2"/>
  <c r="P1241" i="2"/>
  <c r="R1241" i="2" s="1"/>
  <c r="P1242" i="2"/>
  <c r="R1242" i="2" s="1"/>
  <c r="P1243" i="2"/>
  <c r="P1244" i="2"/>
  <c r="R1244" i="2" s="1"/>
  <c r="P1245" i="2"/>
  <c r="R1245" i="2" s="1"/>
  <c r="P1246" i="2"/>
  <c r="P1247" i="2"/>
  <c r="P1248" i="2"/>
  <c r="R1248" i="2" s="1"/>
  <c r="P1249" i="2"/>
  <c r="R1249" i="2" s="1"/>
  <c r="P1250" i="2"/>
  <c r="P1251" i="2"/>
  <c r="R1251" i="2" s="1"/>
  <c r="P1252" i="2"/>
  <c r="R1252" i="2" s="1"/>
  <c r="P1253" i="2"/>
  <c r="P1254" i="2"/>
  <c r="R1254" i="2" s="1"/>
  <c r="P1255" i="2"/>
  <c r="R1255" i="2" s="1"/>
  <c r="P1256" i="2"/>
  <c r="P1257" i="2"/>
  <c r="R1257" i="2" s="1"/>
  <c r="P1258" i="2"/>
  <c r="P1259" i="2"/>
  <c r="R1259" i="2" s="1"/>
  <c r="P1260" i="2"/>
  <c r="P1261" i="2"/>
  <c r="R1261" i="2" s="1"/>
  <c r="P1262" i="2"/>
  <c r="R1262" i="2" s="1"/>
  <c r="P1263" i="2"/>
  <c r="P1264" i="2"/>
  <c r="R1264" i="2" s="1"/>
  <c r="P1265" i="2"/>
  <c r="P1266" i="2"/>
  <c r="R1266" i="2" s="1"/>
  <c r="P1267" i="2"/>
  <c r="P1268" i="2"/>
  <c r="R1268" i="2" s="1"/>
  <c r="P1269" i="2"/>
  <c r="P1270" i="2"/>
  <c r="P1271" i="2"/>
  <c r="R1271" i="2" s="1"/>
  <c r="P1272" i="2"/>
  <c r="P1273" i="2"/>
  <c r="R1273" i="2" s="1"/>
  <c r="P1274" i="2"/>
  <c r="P1275" i="2"/>
  <c r="P1276" i="2"/>
  <c r="P1277" i="2"/>
  <c r="R1277" i="2" s="1"/>
  <c r="P1278" i="2"/>
  <c r="R1278" i="2" s="1"/>
  <c r="P1279" i="2"/>
  <c r="R1279" i="2" s="1"/>
  <c r="P1280" i="2"/>
  <c r="P1281" i="2"/>
  <c r="P1282" i="2"/>
  <c r="R1282" i="2" s="1"/>
  <c r="P1283" i="2"/>
  <c r="R1283" i="2" s="1"/>
  <c r="P1284" i="2"/>
  <c r="P1285" i="2"/>
  <c r="R1285" i="2" s="1"/>
  <c r="P1286" i="2"/>
  <c r="R1286" i="2" s="1"/>
  <c r="P1287" i="2"/>
  <c r="R1287" i="2" s="1"/>
  <c r="P1288" i="2"/>
  <c r="P1289" i="2"/>
  <c r="R1289" i="2" s="1"/>
  <c r="P1290" i="2"/>
  <c r="P1291" i="2"/>
  <c r="R1291" i="2" s="1"/>
  <c r="P1292" i="2"/>
  <c r="P1293" i="2"/>
  <c r="R1293" i="2" s="1"/>
  <c r="P1294" i="2"/>
  <c r="R1294" i="2" s="1"/>
  <c r="P1295" i="2"/>
  <c r="R1295" i="2" s="1"/>
  <c r="P1296" i="2"/>
  <c r="P1297" i="2"/>
  <c r="R1297" i="2" s="1"/>
  <c r="P1298" i="2"/>
  <c r="R1298" i="2" s="1"/>
  <c r="P1299" i="2"/>
  <c r="R1299" i="2" s="1"/>
  <c r="P1300" i="2"/>
  <c r="P1301" i="2"/>
  <c r="R1301" i="2" s="1"/>
  <c r="P1302" i="2"/>
  <c r="P1303" i="2"/>
  <c r="R1303" i="2" s="1"/>
  <c r="P1304" i="2"/>
  <c r="P1305" i="2"/>
  <c r="R1305" i="2" s="1"/>
  <c r="P1306" i="2"/>
  <c r="R1306" i="2" s="1"/>
  <c r="P1307" i="2"/>
  <c r="P1308" i="2"/>
  <c r="R1308" i="2" s="1"/>
  <c r="P1309" i="2"/>
  <c r="P1310" i="2"/>
  <c r="R1310" i="2" s="1"/>
  <c r="P1311" i="2"/>
  <c r="P1312" i="2"/>
  <c r="R1312" i="2" s="1"/>
  <c r="P1313" i="2"/>
  <c r="R1313" i="2" s="1"/>
  <c r="P1314" i="2"/>
  <c r="P1315" i="2"/>
  <c r="R1315" i="2" s="1"/>
  <c r="P1316" i="2"/>
  <c r="R1316" i="2" s="1"/>
  <c r="P1317" i="2"/>
  <c r="Q1317" i="2" s="1"/>
  <c r="P1318" i="2"/>
  <c r="P1319" i="2"/>
  <c r="R1319" i="2" s="1"/>
  <c r="P1320" i="2"/>
  <c r="R1320" i="2" s="1"/>
  <c r="P1321" i="2"/>
  <c r="P1322" i="2"/>
  <c r="P1323" i="2"/>
  <c r="R1323" i="2" s="1"/>
  <c r="P1324" i="2"/>
  <c r="R1324" i="2" s="1"/>
  <c r="P1325" i="2"/>
  <c r="R1325" i="2" s="1"/>
  <c r="P1326" i="2"/>
  <c r="R1326" i="2" s="1"/>
  <c r="P1327" i="2"/>
  <c r="R1327" i="2" s="1"/>
  <c r="P1328" i="2"/>
  <c r="P1329" i="2"/>
  <c r="R1329" i="2" s="1"/>
  <c r="P1330" i="2"/>
  <c r="R1330" i="2" s="1"/>
  <c r="P1331" i="2"/>
  <c r="P1332" i="2"/>
  <c r="R1332" i="2" s="1"/>
  <c r="P1333" i="2"/>
  <c r="R1333" i="2" s="1"/>
  <c r="P1334" i="2"/>
  <c r="P1335" i="2"/>
  <c r="R1335" i="2" s="1"/>
  <c r="P1336" i="2"/>
  <c r="R1336" i="2" s="1"/>
  <c r="P1337" i="2"/>
  <c r="R1337" i="2" s="1"/>
  <c r="P1338" i="2"/>
  <c r="P1339" i="2"/>
  <c r="R1339" i="2" s="1"/>
  <c r="P1340" i="2"/>
  <c r="R1340" i="2" s="1"/>
  <c r="P1341" i="2"/>
  <c r="R1341" i="2" s="1"/>
  <c r="P1342" i="2"/>
  <c r="P1343" i="2"/>
  <c r="R1343" i="2" s="1"/>
  <c r="P1344" i="2"/>
  <c r="P1345" i="2"/>
  <c r="R1345" i="2" s="1"/>
  <c r="P1346" i="2"/>
  <c r="P1347" i="2"/>
  <c r="R1347" i="2" s="1"/>
  <c r="P1348" i="2"/>
  <c r="R1348" i="2" s="1"/>
  <c r="P1349" i="2"/>
  <c r="R1349" i="2" s="1"/>
  <c r="P1350" i="2"/>
  <c r="P1351" i="2"/>
  <c r="R1351" i="2" s="1"/>
  <c r="P1352" i="2"/>
  <c r="P1353" i="2"/>
  <c r="R1353" i="2" s="1"/>
  <c r="P1354" i="2"/>
  <c r="P1355" i="2"/>
  <c r="R1355" i="2" s="1"/>
  <c r="P1356" i="2"/>
  <c r="R1356" i="2" s="1"/>
  <c r="P1357" i="2"/>
  <c r="R1357" i="2" s="1"/>
  <c r="P1358" i="2"/>
  <c r="P1359" i="2"/>
  <c r="R1359" i="2" s="1"/>
  <c r="P1360" i="2"/>
  <c r="R1360" i="2" s="1"/>
  <c r="P1361" i="2"/>
  <c r="R1361" i="2" s="1"/>
  <c r="P1362" i="2"/>
  <c r="P1363" i="2"/>
  <c r="R1363" i="2" s="1"/>
  <c r="P1364" i="2"/>
  <c r="R1364" i="2" s="1"/>
  <c r="P1365" i="2"/>
  <c r="R1365" i="2" s="1"/>
  <c r="P1366" i="2"/>
  <c r="P1367" i="2"/>
  <c r="R1367" i="2" s="1"/>
  <c r="P1368" i="2"/>
  <c r="R1368" i="2" s="1"/>
  <c r="P1369" i="2"/>
  <c r="R1369" i="2" s="1"/>
  <c r="P1370" i="2"/>
  <c r="P1371" i="2"/>
  <c r="R1371" i="2" s="1"/>
  <c r="P1372" i="2"/>
  <c r="P1373" i="2"/>
  <c r="R1373" i="2" s="1"/>
  <c r="P1374" i="2"/>
  <c r="R1374" i="2" s="1"/>
  <c r="P1375" i="2"/>
  <c r="R1375" i="2" s="1"/>
  <c r="P1376" i="2"/>
  <c r="P1377" i="2"/>
  <c r="R1377" i="2" s="1"/>
  <c r="P1378" i="2"/>
  <c r="R1378" i="2" s="1"/>
  <c r="P1379" i="2"/>
  <c r="R1379" i="2" s="1"/>
  <c r="P1380" i="2"/>
  <c r="P1381" i="2"/>
  <c r="R1381" i="2" s="1"/>
  <c r="P1382" i="2"/>
  <c r="R1382" i="2" s="1"/>
  <c r="P1383" i="2"/>
  <c r="R1383" i="2" s="1"/>
  <c r="P1384" i="2"/>
  <c r="P1385" i="2"/>
  <c r="R1385" i="2" s="1"/>
  <c r="P1386" i="2"/>
  <c r="R1386" i="2" s="1"/>
  <c r="P1387" i="2"/>
  <c r="R1387" i="2" s="1"/>
  <c r="P1388" i="2"/>
  <c r="P1389" i="2"/>
  <c r="R1389" i="2" s="1"/>
  <c r="P1390" i="2"/>
  <c r="R1390" i="2" s="1"/>
  <c r="P1391" i="2"/>
  <c r="R1391" i="2" s="1"/>
  <c r="P1392" i="2"/>
  <c r="P1393" i="2"/>
  <c r="R1393" i="2" s="1"/>
  <c r="P1394" i="2"/>
  <c r="R1394" i="2" s="1"/>
  <c r="P1395" i="2"/>
  <c r="R1395" i="2" s="1"/>
  <c r="P1396" i="2"/>
  <c r="P1397" i="2"/>
  <c r="R1397" i="2" s="1"/>
  <c r="P1398" i="2"/>
  <c r="R1398" i="2" s="1"/>
  <c r="P1399" i="2"/>
  <c r="R1399" i="2" s="1"/>
  <c r="P1400" i="2"/>
  <c r="R1400" i="2" s="1"/>
  <c r="P1401" i="2"/>
  <c r="P1402" i="2"/>
  <c r="R1402" i="2" s="1"/>
  <c r="P1403" i="2"/>
  <c r="R1403" i="2" s="1"/>
  <c r="P1404" i="2"/>
  <c r="P1405" i="2"/>
  <c r="R1405" i="2" s="1"/>
  <c r="P1406" i="2"/>
  <c r="R1406" i="2" s="1"/>
  <c r="P1407" i="2"/>
  <c r="R1407" i="2" s="1"/>
  <c r="P1408" i="2"/>
  <c r="P1409" i="2"/>
  <c r="R1409" i="2" s="1"/>
  <c r="P1410" i="2"/>
  <c r="R1410" i="2" s="1"/>
  <c r="P1411" i="2"/>
  <c r="R1411" i="2" s="1"/>
  <c r="P1412" i="2"/>
  <c r="P1413" i="2"/>
  <c r="R1413" i="2" s="1"/>
  <c r="P1414" i="2"/>
  <c r="R1414" i="2" s="1"/>
  <c r="P1415" i="2"/>
  <c r="R1415" i="2" s="1"/>
  <c r="P1416" i="2"/>
  <c r="P1417" i="2"/>
  <c r="R1417" i="2" s="1"/>
  <c r="P1418" i="2"/>
  <c r="P1419" i="2"/>
  <c r="R1419" i="2" s="1"/>
  <c r="P1420" i="2"/>
  <c r="P1421" i="2"/>
  <c r="R1421" i="2" s="1"/>
  <c r="P1422" i="2"/>
  <c r="R1422" i="2" s="1"/>
  <c r="P1423" i="2"/>
  <c r="R1423" i="2" s="1"/>
  <c r="P1424" i="2"/>
  <c r="P1425" i="2"/>
  <c r="R1425" i="2" s="1"/>
  <c r="P1426" i="2"/>
  <c r="R1426" i="2" s="1"/>
  <c r="P1427" i="2"/>
  <c r="R1427" i="2" s="1"/>
  <c r="P1428" i="2"/>
  <c r="P1429" i="2"/>
  <c r="R1429" i="2" s="1"/>
  <c r="P1430" i="2"/>
  <c r="R1430" i="2" s="1"/>
  <c r="P1431" i="2"/>
  <c r="R1431" i="2" s="1"/>
  <c r="P1432" i="2"/>
  <c r="P1433" i="2"/>
  <c r="R1433" i="2" s="1"/>
  <c r="P1434" i="2"/>
  <c r="R1434" i="2" s="1"/>
  <c r="P1435" i="2"/>
  <c r="R1435" i="2" s="1"/>
  <c r="P1436" i="2"/>
  <c r="R1436" i="2" s="1"/>
  <c r="P1437" i="2"/>
  <c r="R1437" i="2" s="1"/>
  <c r="P1438" i="2"/>
  <c r="S1438" i="2" s="1"/>
  <c r="P1439" i="2"/>
  <c r="R1439" i="2" s="1"/>
  <c r="P1440" i="2"/>
  <c r="S1440" i="2" s="1"/>
  <c r="P1441" i="2"/>
  <c r="R1441" i="2" s="1"/>
  <c r="P1442" i="2"/>
  <c r="S1442" i="2" s="1"/>
  <c r="P1443" i="2"/>
  <c r="R1443" i="2" s="1"/>
  <c r="P1444" i="2"/>
  <c r="S1444" i="2" s="1"/>
  <c r="P1445" i="2"/>
  <c r="R1445" i="2" s="1"/>
  <c r="P1446" i="2"/>
  <c r="P1447" i="2"/>
  <c r="R1447" i="2" s="1"/>
  <c r="P1448" i="2"/>
  <c r="P1449" i="2"/>
  <c r="R1449" i="2" s="1"/>
  <c r="P1450" i="2"/>
  <c r="S1450" i="2" s="1"/>
  <c r="P1451" i="2"/>
  <c r="R1451" i="2" s="1"/>
  <c r="P1452" i="2"/>
  <c r="S1452" i="2" s="1"/>
  <c r="P1453" i="2"/>
  <c r="R1453" i="2" s="1"/>
  <c r="P1454" i="2"/>
  <c r="S1454" i="2" s="1"/>
  <c r="P1455" i="2"/>
  <c r="R1455" i="2" s="1"/>
  <c r="P1456" i="2"/>
  <c r="S1456" i="2" s="1"/>
  <c r="P1457" i="2"/>
  <c r="R1457" i="2" s="1"/>
  <c r="P1458" i="2"/>
  <c r="S1458" i="2" s="1"/>
  <c r="P1459" i="2"/>
  <c r="R1459" i="2" s="1"/>
  <c r="P1460" i="2"/>
  <c r="S1460" i="2" s="1"/>
  <c r="P1461" i="2"/>
  <c r="R1461" i="2" s="1"/>
  <c r="P1462" i="2"/>
  <c r="P1463" i="2"/>
  <c r="R1463" i="2" s="1"/>
  <c r="P1464" i="2"/>
  <c r="P1465" i="2"/>
  <c r="R1465" i="2" s="1"/>
  <c r="P1466" i="2"/>
  <c r="S1466" i="2" s="1"/>
  <c r="P1467" i="2"/>
  <c r="R1467" i="2" s="1"/>
  <c r="P1468" i="2"/>
  <c r="S1468" i="2" s="1"/>
  <c r="P1469" i="2"/>
  <c r="R1469" i="2" s="1"/>
  <c r="P1470" i="2"/>
  <c r="S1470" i="2" s="1"/>
  <c r="P1471" i="2"/>
  <c r="R1471" i="2" s="1"/>
  <c r="P1472" i="2"/>
  <c r="S1472" i="2" s="1"/>
  <c r="P1473" i="2"/>
  <c r="S1473" i="2" s="1"/>
  <c r="P1474" i="2"/>
  <c r="R1474" i="2" s="1"/>
  <c r="P1475" i="2"/>
  <c r="P1476" i="2"/>
  <c r="R1476" i="2" s="1"/>
  <c r="P1477" i="2"/>
  <c r="P1478" i="2"/>
  <c r="R1478" i="2" s="1"/>
  <c r="P1479" i="2"/>
  <c r="S1479" i="2" s="1"/>
  <c r="P1480" i="2"/>
  <c r="P1481" i="2"/>
  <c r="S1481" i="2" s="1"/>
  <c r="P1482" i="2"/>
  <c r="P1483" i="2"/>
  <c r="S1483" i="2" s="1"/>
  <c r="P1484" i="2"/>
  <c r="R1484" i="2" s="1"/>
  <c r="P1485" i="2"/>
  <c r="S1485" i="2" s="1"/>
  <c r="P1486" i="2"/>
  <c r="R1486" i="2" s="1"/>
  <c r="P1487" i="2"/>
  <c r="S1487" i="2" s="1"/>
  <c r="P1488" i="2"/>
  <c r="S1488" i="2" s="1"/>
  <c r="P1489" i="2"/>
  <c r="R1489" i="2" s="1"/>
  <c r="P1490" i="2"/>
  <c r="P1491" i="2"/>
  <c r="R1491" i="2" s="1"/>
  <c r="P1492" i="2"/>
  <c r="P1493" i="2"/>
  <c r="R1493" i="2" s="1"/>
  <c r="P1494" i="2"/>
  <c r="S1494" i="2" s="1"/>
  <c r="P1495" i="2"/>
  <c r="R1495" i="2" s="1"/>
  <c r="P1496" i="2"/>
  <c r="S1496" i="2" s="1"/>
  <c r="P1497" i="2"/>
  <c r="R1497" i="2" s="1"/>
  <c r="P1498" i="2"/>
  <c r="S1498" i="2" s="1"/>
  <c r="P1499" i="2"/>
  <c r="R1499" i="2" s="1"/>
  <c r="P1500" i="2"/>
  <c r="S1500" i="2" s="1"/>
  <c r="P1501" i="2"/>
  <c r="R1501" i="2" s="1"/>
  <c r="P1502" i="2"/>
  <c r="S1502" i="2" s="1"/>
  <c r="P1503" i="2"/>
  <c r="R1503" i="2" s="1"/>
  <c r="P1504" i="2"/>
  <c r="S1504" i="2" s="1"/>
  <c r="P1505" i="2"/>
  <c r="R1505" i="2" s="1"/>
  <c r="P1506" i="2"/>
  <c r="P1507" i="2"/>
  <c r="R1507" i="2" s="1"/>
  <c r="P1508" i="2"/>
  <c r="P1509" i="2"/>
  <c r="R1509" i="2" s="1"/>
  <c r="P1510" i="2"/>
  <c r="S1510" i="2" s="1"/>
  <c r="P1511" i="2"/>
  <c r="R1511" i="2" s="1"/>
  <c r="P1512" i="2"/>
  <c r="R1512" i="2" s="1"/>
  <c r="P1513" i="2"/>
  <c r="S1513" i="2" s="1"/>
  <c r="P1514" i="2"/>
  <c r="R1514" i="2" s="1"/>
  <c r="P1515" i="2"/>
  <c r="S1515" i="2" s="1"/>
  <c r="P1516" i="2"/>
  <c r="R1516" i="2" s="1"/>
  <c r="P1517" i="2"/>
  <c r="S1517" i="2" s="1"/>
  <c r="P1518" i="2"/>
  <c r="R1518" i="2" s="1"/>
  <c r="P1519" i="2"/>
  <c r="S1519" i="2" s="1"/>
  <c r="P1520" i="2"/>
  <c r="R1520" i="2" s="1"/>
  <c r="P1521" i="2"/>
  <c r="P1522" i="2"/>
  <c r="R1522" i="2" s="1"/>
  <c r="P1523" i="2"/>
  <c r="P1524" i="2"/>
  <c r="R1524" i="2" s="1"/>
  <c r="P1525" i="2"/>
  <c r="S1525" i="2" s="1"/>
  <c r="P1526" i="2"/>
  <c r="R1526" i="2" s="1"/>
  <c r="P1527" i="2"/>
  <c r="S1527" i="2" s="1"/>
  <c r="P1528" i="2"/>
  <c r="P1529" i="2"/>
  <c r="S1529" i="2" s="1"/>
  <c r="P1530" i="2"/>
  <c r="P1531" i="2"/>
  <c r="S1531" i="2" s="1"/>
  <c r="P1532" i="2"/>
  <c r="R1532" i="2" s="1"/>
  <c r="P1533" i="2"/>
  <c r="S1533" i="2" s="1"/>
  <c r="P1534" i="2"/>
  <c r="R1534" i="2" s="1"/>
  <c r="P1535" i="2"/>
  <c r="S1535" i="2" s="1"/>
  <c r="P1536" i="2"/>
  <c r="R1536" i="2" s="1"/>
  <c r="P1537" i="2"/>
  <c r="P1538" i="2"/>
  <c r="R1538" i="2" s="1"/>
  <c r="P1539" i="2"/>
  <c r="P1540" i="2"/>
  <c r="R1540" i="2" s="1"/>
  <c r="P1541" i="2"/>
  <c r="S1541" i="2" s="1"/>
  <c r="P1542" i="2"/>
  <c r="R1542" i="2" s="1"/>
  <c r="P1543" i="2"/>
  <c r="S1543" i="2" s="1"/>
  <c r="P1544" i="2"/>
  <c r="R1544" i="2" s="1"/>
  <c r="P1545" i="2"/>
  <c r="S1545" i="2" s="1"/>
  <c r="P1546" i="2"/>
  <c r="R1546" i="2" s="1"/>
  <c r="P1547" i="2"/>
  <c r="S1547" i="2" s="1"/>
  <c r="P1548" i="2"/>
  <c r="R1548" i="2" s="1"/>
  <c r="P1549" i="2"/>
  <c r="S1549" i="2" s="1"/>
  <c r="P1550" i="2"/>
  <c r="R1550" i="2" s="1"/>
  <c r="P1551" i="2"/>
  <c r="S1551" i="2" s="1"/>
  <c r="P1552" i="2"/>
  <c r="R1552" i="2" s="1"/>
  <c r="P1553" i="2"/>
  <c r="P1554" i="2"/>
  <c r="R1554" i="2" s="1"/>
  <c r="P1555" i="2"/>
  <c r="P1556" i="2"/>
  <c r="R1556" i="2" s="1"/>
  <c r="P1557" i="2"/>
  <c r="S1557" i="2" s="1"/>
  <c r="P1558" i="2"/>
  <c r="R1558" i="2" s="1"/>
  <c r="P1559" i="2"/>
  <c r="S1559" i="2" s="1"/>
  <c r="P1560" i="2"/>
  <c r="P1561" i="2"/>
  <c r="R1561" i="2" s="1"/>
  <c r="P1562" i="2"/>
  <c r="P1563" i="2"/>
  <c r="R1563" i="2" s="1"/>
  <c r="P1564" i="2"/>
  <c r="P1565" i="2"/>
  <c r="P1566" i="2"/>
  <c r="R1566" i="2" s="1"/>
  <c r="P1567" i="2"/>
  <c r="P1568" i="2"/>
  <c r="R1568" i="2" s="1"/>
  <c r="P1569" i="2"/>
  <c r="P1570" i="2"/>
  <c r="R1570" i="2" s="1"/>
  <c r="P1571" i="2"/>
  <c r="P1572" i="2"/>
  <c r="R1572" i="2" s="1"/>
  <c r="P1573" i="2"/>
  <c r="P1574" i="2"/>
  <c r="R1574" i="2" s="1"/>
  <c r="P1575" i="2"/>
  <c r="P1576" i="2"/>
  <c r="R1576" i="2" s="1"/>
  <c r="P1577" i="2"/>
  <c r="R1577" i="2" s="1"/>
  <c r="P1578" i="2"/>
  <c r="P1579" i="2"/>
  <c r="R1579" i="2" s="1"/>
  <c r="P1580" i="2"/>
  <c r="P1581" i="2"/>
  <c r="R1581" i="2" s="1"/>
  <c r="P1582" i="2"/>
  <c r="P1583" i="2"/>
  <c r="R1583" i="2" s="1"/>
  <c r="P1584" i="2"/>
  <c r="P1585" i="2"/>
  <c r="R1585" i="2" s="1"/>
  <c r="P1586" i="2"/>
  <c r="P1587" i="2"/>
  <c r="R1587" i="2" s="1"/>
  <c r="P1588" i="2"/>
  <c r="P1589" i="2"/>
  <c r="R1589" i="2" s="1"/>
  <c r="P1590" i="2"/>
  <c r="P1591" i="2"/>
  <c r="R1591" i="2" s="1"/>
  <c r="P1592" i="2"/>
  <c r="P1593" i="2"/>
  <c r="R1593" i="2" s="1"/>
  <c r="P1594" i="2"/>
  <c r="P1595" i="2"/>
  <c r="R1595" i="2" s="1"/>
  <c r="P1596" i="2"/>
  <c r="P1597" i="2"/>
  <c r="R1597" i="2" s="1"/>
  <c r="P1598" i="2"/>
  <c r="P1599" i="2"/>
  <c r="R1599" i="2" s="1"/>
  <c r="P1600" i="2"/>
  <c r="P1601" i="2"/>
  <c r="R1601" i="2" s="1"/>
  <c r="P1602" i="2"/>
  <c r="P1603" i="2"/>
  <c r="R1603" i="2" s="1"/>
  <c r="P1604" i="2"/>
  <c r="P1605" i="2"/>
  <c r="R1605" i="2" s="1"/>
  <c r="P1606" i="2"/>
  <c r="P1607" i="2"/>
  <c r="R1607" i="2" s="1"/>
  <c r="P1608" i="2"/>
  <c r="P1609" i="2"/>
  <c r="R1609" i="2" s="1"/>
  <c r="P1610" i="2"/>
  <c r="P1611" i="2"/>
  <c r="R1611" i="2" s="1"/>
  <c r="P1612" i="2"/>
  <c r="P1613" i="2"/>
  <c r="R1613" i="2" s="1"/>
  <c r="P1614" i="2"/>
  <c r="P1615" i="2"/>
  <c r="R1615" i="2" s="1"/>
  <c r="P1616" i="2"/>
  <c r="P1617" i="2"/>
  <c r="R1617" i="2" s="1"/>
  <c r="P1618" i="2"/>
  <c r="P1619" i="2"/>
  <c r="R1619" i="2" s="1"/>
  <c r="P1620" i="2"/>
  <c r="P1621" i="2"/>
  <c r="R1621" i="2" s="1"/>
  <c r="P1622" i="2"/>
  <c r="P1623" i="2"/>
  <c r="R1623" i="2" s="1"/>
  <c r="P1624" i="2"/>
  <c r="P1625" i="2"/>
  <c r="R1625" i="2" s="1"/>
  <c r="P1626" i="2"/>
  <c r="P1627" i="2"/>
  <c r="R1627" i="2" s="1"/>
  <c r="P1628" i="2"/>
  <c r="P1629" i="2"/>
  <c r="R1629" i="2" s="1"/>
  <c r="P1630" i="2"/>
  <c r="P1631" i="2"/>
  <c r="R1631" i="2" s="1"/>
  <c r="P1632" i="2"/>
  <c r="P1633" i="2"/>
  <c r="R1633" i="2" s="1"/>
  <c r="P1634" i="2"/>
  <c r="P1635" i="2"/>
  <c r="R1635" i="2" s="1"/>
  <c r="P1636" i="2"/>
  <c r="P1637" i="2"/>
  <c r="R1637" i="2" s="1"/>
  <c r="P1638" i="2"/>
  <c r="P1639" i="2"/>
  <c r="R1639" i="2" s="1"/>
  <c r="P1640" i="2"/>
  <c r="P1641" i="2"/>
  <c r="R1641" i="2" s="1"/>
  <c r="P1642" i="2"/>
  <c r="P1643" i="2"/>
  <c r="R1643" i="2" s="1"/>
  <c r="P1644" i="2"/>
  <c r="P1645" i="2"/>
  <c r="R1645" i="2" s="1"/>
  <c r="P1646" i="2"/>
  <c r="P1647" i="2"/>
  <c r="R1647" i="2" s="1"/>
  <c r="P1648" i="2"/>
  <c r="P1649" i="2"/>
  <c r="P1650" i="2"/>
  <c r="R1650" i="2" s="1"/>
  <c r="P1651" i="2"/>
  <c r="R1651" i="2" s="1"/>
  <c r="P1652" i="2"/>
  <c r="P1653" i="2"/>
  <c r="R1653" i="2" s="1"/>
  <c r="P1654" i="2"/>
  <c r="P1655" i="2"/>
  <c r="R1655" i="2" s="1"/>
  <c r="P1656" i="2"/>
  <c r="R1656" i="2" s="1"/>
  <c r="P1657" i="2"/>
  <c r="R1657" i="2" s="1"/>
  <c r="P1658" i="2"/>
  <c r="P1659" i="2"/>
  <c r="P1660" i="2"/>
  <c r="R1660" i="2" s="1"/>
  <c r="P1661" i="2"/>
  <c r="P1662" i="2"/>
  <c r="R1662" i="2" s="1"/>
  <c r="P1663" i="2"/>
  <c r="P1664" i="2"/>
  <c r="R1664" i="2" s="1"/>
  <c r="P1665" i="2"/>
  <c r="P1666" i="2"/>
  <c r="R1666" i="2" s="1"/>
  <c r="P1667" i="2"/>
  <c r="P1668" i="2"/>
  <c r="R1668" i="2" s="1"/>
  <c r="P1669" i="2"/>
  <c r="P1670" i="2"/>
  <c r="R1670" i="2" s="1"/>
  <c r="P1671" i="2"/>
  <c r="P1672" i="2"/>
  <c r="R1672" i="2" s="1"/>
  <c r="P1673" i="2"/>
  <c r="P1674" i="2"/>
  <c r="R1674" i="2" s="1"/>
  <c r="P1675" i="2"/>
  <c r="P1676" i="2"/>
  <c r="R1676" i="2" s="1"/>
  <c r="P1677" i="2"/>
  <c r="P1678" i="2"/>
  <c r="R1678" i="2" s="1"/>
  <c r="P1679" i="2"/>
  <c r="P1680" i="2"/>
  <c r="R1680" i="2" s="1"/>
  <c r="P1681" i="2"/>
  <c r="P1682" i="2"/>
  <c r="R1682" i="2" s="1"/>
  <c r="P1683" i="2"/>
  <c r="P1684" i="2"/>
  <c r="R1684" i="2" s="1"/>
  <c r="P1685" i="2"/>
  <c r="P1686" i="2"/>
  <c r="R1686" i="2" s="1"/>
  <c r="P1687" i="2"/>
  <c r="P1688" i="2"/>
  <c r="R1688" i="2" s="1"/>
  <c r="P1689" i="2"/>
  <c r="P1690" i="2"/>
  <c r="R1690" i="2" s="1"/>
  <c r="P1691" i="2"/>
  <c r="P1692" i="2"/>
  <c r="R1692" i="2" s="1"/>
  <c r="P1693" i="2"/>
  <c r="P1694" i="2"/>
  <c r="R1694" i="2" s="1"/>
  <c r="P1695" i="2"/>
  <c r="P1696" i="2"/>
  <c r="R1696" i="2" s="1"/>
  <c r="P1697" i="2"/>
  <c r="P1698" i="2"/>
  <c r="R1698" i="2" s="1"/>
  <c r="P1699" i="2"/>
  <c r="P1700" i="2"/>
  <c r="R1700" i="2" s="1"/>
  <c r="P1701" i="2"/>
  <c r="P1702" i="2"/>
  <c r="R1702" i="2" s="1"/>
  <c r="P1703" i="2"/>
  <c r="R1703" i="2" s="1"/>
  <c r="P1704" i="2"/>
  <c r="P1705" i="2"/>
  <c r="R1705" i="2" s="1"/>
  <c r="P1706" i="2"/>
  <c r="P1707" i="2"/>
  <c r="R1707" i="2" s="1"/>
  <c r="P1708" i="2"/>
  <c r="P1709" i="2"/>
  <c r="R1709" i="2" s="1"/>
  <c r="P1710" i="2"/>
  <c r="P1711" i="2"/>
  <c r="R1711" i="2" s="1"/>
  <c r="P1712" i="2"/>
  <c r="P1713" i="2"/>
  <c r="R1713" i="2" s="1"/>
  <c r="P1714" i="2"/>
  <c r="P1715" i="2"/>
  <c r="R1715" i="2" s="1"/>
  <c r="P1716" i="2"/>
  <c r="P1717" i="2"/>
  <c r="R1717" i="2" s="1"/>
  <c r="P1718" i="2"/>
  <c r="P1719" i="2"/>
  <c r="R1719" i="2" s="1"/>
  <c r="P1720" i="2"/>
  <c r="P1721" i="2"/>
  <c r="R1721" i="2" s="1"/>
  <c r="P1722" i="2"/>
  <c r="P1723" i="2"/>
  <c r="R1723" i="2" s="1"/>
  <c r="P1724" i="2"/>
  <c r="P1725" i="2"/>
  <c r="R1725" i="2" s="1"/>
  <c r="P1726" i="2"/>
  <c r="P1727" i="2"/>
  <c r="R1727" i="2" s="1"/>
  <c r="P1728" i="2"/>
  <c r="P1729" i="2"/>
  <c r="R1729" i="2" s="1"/>
  <c r="P1730" i="2"/>
  <c r="P1731" i="2"/>
  <c r="R1731" i="2" s="1"/>
  <c r="P1732" i="2"/>
  <c r="P1733" i="2"/>
  <c r="R1733" i="2" s="1"/>
  <c r="P1734" i="2"/>
  <c r="P1735" i="2"/>
  <c r="R1735" i="2" s="1"/>
  <c r="P1736" i="2"/>
  <c r="P1737" i="2"/>
  <c r="R1737" i="2" s="1"/>
  <c r="P1738" i="2"/>
  <c r="P1739" i="2"/>
  <c r="R1739" i="2" s="1"/>
  <c r="P1740" i="2"/>
  <c r="P1741" i="2"/>
  <c r="P1742" i="2"/>
  <c r="R1742" i="2" s="1"/>
  <c r="P1743" i="2"/>
  <c r="P1744" i="2"/>
  <c r="R1744" i="2" s="1"/>
  <c r="P1745" i="2"/>
  <c r="P1746" i="2"/>
  <c r="R1746" i="2" s="1"/>
  <c r="P1747" i="2"/>
  <c r="P1748" i="2"/>
  <c r="R1748" i="2" s="1"/>
  <c r="P1749" i="2"/>
  <c r="P1750" i="2"/>
  <c r="R1750" i="2" s="1"/>
  <c r="P1751" i="2"/>
  <c r="P1752" i="2"/>
  <c r="R1752" i="2" s="1"/>
  <c r="P1753" i="2"/>
  <c r="P1754" i="2"/>
  <c r="R1754" i="2" s="1"/>
  <c r="P1755" i="2"/>
  <c r="P1756" i="2"/>
  <c r="R1756" i="2" s="1"/>
  <c r="P1757" i="2"/>
  <c r="P1758" i="2"/>
  <c r="R1758" i="2" s="1"/>
  <c r="P1759" i="2"/>
  <c r="P1760" i="2"/>
  <c r="R1760" i="2" s="1"/>
  <c r="P1761" i="2"/>
  <c r="P1762" i="2"/>
  <c r="R1762" i="2" s="1"/>
  <c r="P1763" i="2"/>
  <c r="P1764" i="2"/>
  <c r="R1764" i="2" s="1"/>
  <c r="P1765" i="2"/>
  <c r="P1766" i="2"/>
  <c r="R1766" i="2" s="1"/>
  <c r="P1767" i="2"/>
  <c r="P1768" i="2"/>
  <c r="R1768" i="2" s="1"/>
  <c r="P1769" i="2"/>
  <c r="P1770" i="2"/>
  <c r="R1770" i="2" s="1"/>
  <c r="P1771" i="2"/>
  <c r="P1772" i="2"/>
  <c r="R1772" i="2" s="1"/>
  <c r="P1773" i="2"/>
  <c r="P1774" i="2"/>
  <c r="R1774" i="2" s="1"/>
  <c r="P1775" i="2"/>
  <c r="P1776" i="2"/>
  <c r="R1776" i="2" s="1"/>
  <c r="P1777" i="2"/>
  <c r="P1778" i="2"/>
  <c r="R1778" i="2" s="1"/>
  <c r="P1779" i="2"/>
  <c r="P1780" i="2"/>
  <c r="R1780" i="2" s="1"/>
  <c r="P1781" i="2"/>
  <c r="P1782" i="2"/>
  <c r="R1782" i="2" s="1"/>
  <c r="P1783" i="2"/>
  <c r="P1784" i="2"/>
  <c r="R1784" i="2" s="1"/>
  <c r="P1785" i="2"/>
  <c r="P1786" i="2"/>
  <c r="R1786" i="2" s="1"/>
  <c r="P1787" i="2"/>
  <c r="P1788" i="2"/>
  <c r="R1788" i="2" s="1"/>
  <c r="P1789" i="2"/>
  <c r="P1790" i="2"/>
  <c r="R1790" i="2" s="1"/>
  <c r="P1791" i="2"/>
  <c r="R1791" i="2" s="1"/>
  <c r="P1792" i="2"/>
  <c r="P1793" i="2"/>
  <c r="R1793" i="2" s="1"/>
  <c r="P1794" i="2"/>
  <c r="P1795" i="2"/>
  <c r="R1795" i="2" s="1"/>
  <c r="P1796" i="2"/>
  <c r="P1797" i="2"/>
  <c r="R1797" i="2" s="1"/>
  <c r="P1798" i="2"/>
  <c r="P1799" i="2"/>
  <c r="R1799" i="2" s="1"/>
  <c r="P1800" i="2"/>
  <c r="P1801" i="2"/>
  <c r="R1801" i="2" s="1"/>
  <c r="P1802" i="2"/>
  <c r="P1803" i="2"/>
  <c r="P1804" i="2"/>
  <c r="R1804" i="2" s="1"/>
  <c r="P1805" i="2"/>
  <c r="P1806" i="2"/>
  <c r="R1806" i="2" s="1"/>
  <c r="P1807" i="2"/>
  <c r="P1808" i="2"/>
  <c r="P1809" i="2"/>
  <c r="Q1809" i="2" s="1"/>
  <c r="P1810" i="2"/>
  <c r="Q1810" i="2" s="1"/>
  <c r="P1811" i="2"/>
  <c r="Q1811" i="2" s="1"/>
  <c r="P1812" i="2"/>
  <c r="Q1812" i="2" s="1"/>
  <c r="P1813" i="2"/>
  <c r="P1814" i="2"/>
  <c r="Q1814" i="2" s="1"/>
  <c r="P1815" i="2"/>
  <c r="P1816" i="2"/>
  <c r="P1817" i="2"/>
  <c r="Q1817" i="2" s="1"/>
  <c r="K3" i="2"/>
  <c r="K4" i="2"/>
  <c r="N4" i="2" s="1"/>
  <c r="K5" i="2"/>
  <c r="N5" i="2" s="1"/>
  <c r="K6" i="2"/>
  <c r="N6" i="2" s="1"/>
  <c r="K7" i="2"/>
  <c r="N7" i="2" s="1"/>
  <c r="K8" i="2"/>
  <c r="N8" i="2" s="1"/>
  <c r="K9" i="2"/>
  <c r="N9" i="2" s="1"/>
  <c r="K10" i="2"/>
  <c r="N10" i="2" s="1"/>
  <c r="K11" i="2"/>
  <c r="N11" i="2" s="1"/>
  <c r="K12" i="2"/>
  <c r="N12" i="2" s="1"/>
  <c r="K13" i="2"/>
  <c r="N13" i="2" s="1"/>
  <c r="K14" i="2"/>
  <c r="N14" i="2" s="1"/>
  <c r="K15" i="2"/>
  <c r="N15" i="2" s="1"/>
  <c r="K16" i="2"/>
  <c r="N16" i="2" s="1"/>
  <c r="K17" i="2"/>
  <c r="N17" i="2" s="1"/>
  <c r="K18" i="2"/>
  <c r="N18" i="2" s="1"/>
  <c r="K19" i="2"/>
  <c r="N19" i="2" s="1"/>
  <c r="K20" i="2"/>
  <c r="N20" i="2" s="1"/>
  <c r="K21" i="2"/>
  <c r="N21" i="2" s="1"/>
  <c r="K22" i="2"/>
  <c r="N22" i="2" s="1"/>
  <c r="K23" i="2"/>
  <c r="N23" i="2" s="1"/>
  <c r="K24" i="2"/>
  <c r="N24" i="2" s="1"/>
  <c r="K25" i="2"/>
  <c r="N25" i="2" s="1"/>
  <c r="K26" i="2"/>
  <c r="N26" i="2" s="1"/>
  <c r="K27" i="2"/>
  <c r="N27" i="2" s="1"/>
  <c r="K28" i="2"/>
  <c r="N28" i="2" s="1"/>
  <c r="K29" i="2"/>
  <c r="N29" i="2" s="1"/>
  <c r="K30" i="2"/>
  <c r="N30" i="2" s="1"/>
  <c r="K31" i="2"/>
  <c r="N31" i="2" s="1"/>
  <c r="K32" i="2"/>
  <c r="N32" i="2" s="1"/>
  <c r="K33" i="2"/>
  <c r="N33" i="2" s="1"/>
  <c r="K34" i="2"/>
  <c r="N34" i="2" s="1"/>
  <c r="K35" i="2"/>
  <c r="N35" i="2" s="1"/>
  <c r="K36" i="2"/>
  <c r="N36" i="2" s="1"/>
  <c r="K37" i="2"/>
  <c r="N37" i="2" s="1"/>
  <c r="K38" i="2"/>
  <c r="N38" i="2" s="1"/>
  <c r="K39" i="2"/>
  <c r="N39" i="2" s="1"/>
  <c r="K40" i="2"/>
  <c r="N40" i="2" s="1"/>
  <c r="K41" i="2"/>
  <c r="N41" i="2" s="1"/>
  <c r="K42" i="2"/>
  <c r="N42" i="2" s="1"/>
  <c r="K43" i="2"/>
  <c r="N43" i="2" s="1"/>
  <c r="K44" i="2"/>
  <c r="N44" i="2" s="1"/>
  <c r="K45" i="2"/>
  <c r="N45" i="2" s="1"/>
  <c r="K46" i="2"/>
  <c r="N46" i="2" s="1"/>
  <c r="K47" i="2"/>
  <c r="N47" i="2" s="1"/>
  <c r="K48" i="2"/>
  <c r="N48" i="2" s="1"/>
  <c r="K49" i="2"/>
  <c r="N49" i="2" s="1"/>
  <c r="K50" i="2"/>
  <c r="N50" i="2" s="1"/>
  <c r="K51" i="2"/>
  <c r="N51" i="2" s="1"/>
  <c r="K52" i="2"/>
  <c r="N52" i="2" s="1"/>
  <c r="K53" i="2"/>
  <c r="N53" i="2" s="1"/>
  <c r="K54" i="2"/>
  <c r="N54" i="2" s="1"/>
  <c r="K55" i="2"/>
  <c r="N55" i="2" s="1"/>
  <c r="K56" i="2"/>
  <c r="N56" i="2" s="1"/>
  <c r="K57" i="2"/>
  <c r="N57" i="2" s="1"/>
  <c r="K58" i="2"/>
  <c r="N58" i="2" s="1"/>
  <c r="K59" i="2"/>
  <c r="N59" i="2" s="1"/>
  <c r="K60" i="2"/>
  <c r="N60" i="2" s="1"/>
  <c r="K61" i="2"/>
  <c r="N61" i="2" s="1"/>
  <c r="K62" i="2"/>
  <c r="N62" i="2" s="1"/>
  <c r="K63" i="2"/>
  <c r="N63" i="2" s="1"/>
  <c r="K64" i="2"/>
  <c r="N64" i="2" s="1"/>
  <c r="K65" i="2"/>
  <c r="N65" i="2" s="1"/>
  <c r="K66" i="2"/>
  <c r="N66" i="2" s="1"/>
  <c r="K67" i="2"/>
  <c r="N67" i="2" s="1"/>
  <c r="K68" i="2"/>
  <c r="N68" i="2" s="1"/>
  <c r="K69" i="2"/>
  <c r="N69" i="2" s="1"/>
  <c r="K70" i="2"/>
  <c r="N70" i="2" s="1"/>
  <c r="K71" i="2"/>
  <c r="N71" i="2" s="1"/>
  <c r="K72" i="2"/>
  <c r="N72" i="2" s="1"/>
  <c r="K73" i="2"/>
  <c r="N73" i="2" s="1"/>
  <c r="K74" i="2"/>
  <c r="N74" i="2" s="1"/>
  <c r="K75" i="2"/>
  <c r="N75" i="2" s="1"/>
  <c r="K76" i="2"/>
  <c r="N76" i="2" s="1"/>
  <c r="K77" i="2"/>
  <c r="N77" i="2" s="1"/>
  <c r="K78" i="2"/>
  <c r="N78" i="2" s="1"/>
  <c r="K79" i="2"/>
  <c r="L79" i="2" s="1"/>
  <c r="K80" i="2"/>
  <c r="M80" i="2" s="1"/>
  <c r="K81" i="2"/>
  <c r="M81" i="2" s="1"/>
  <c r="K82" i="2"/>
  <c r="K83" i="2"/>
  <c r="M83" i="2" s="1"/>
  <c r="K84" i="2"/>
  <c r="M84" i="2" s="1"/>
  <c r="K85" i="2"/>
  <c r="L85" i="2" s="1"/>
  <c r="K86" i="2"/>
  <c r="K87" i="2"/>
  <c r="M87" i="2" s="1"/>
  <c r="K88" i="2"/>
  <c r="K89" i="2"/>
  <c r="L89" i="2" s="1"/>
  <c r="K90" i="2"/>
  <c r="K91" i="2"/>
  <c r="M91" i="2" s="1"/>
  <c r="K92" i="2"/>
  <c r="M92" i="2" s="1"/>
  <c r="K93" i="2"/>
  <c r="L93" i="2" s="1"/>
  <c r="K94" i="2"/>
  <c r="K95" i="2"/>
  <c r="M95" i="2" s="1"/>
  <c r="K96" i="2"/>
  <c r="K97" i="2"/>
  <c r="L97" i="2" s="1"/>
  <c r="K98" i="2"/>
  <c r="K99" i="2"/>
  <c r="M99" i="2" s="1"/>
  <c r="K100" i="2"/>
  <c r="M100" i="2" s="1"/>
  <c r="K101" i="2"/>
  <c r="K102" i="2"/>
  <c r="M102" i="2" s="1"/>
  <c r="K103" i="2"/>
  <c r="M103" i="2" s="1"/>
  <c r="K104" i="2"/>
  <c r="K105" i="2"/>
  <c r="K106" i="2"/>
  <c r="M106" i="2" s="1"/>
  <c r="K107" i="2"/>
  <c r="M107" i="2" s="1"/>
  <c r="K108" i="2"/>
  <c r="M108" i="2" s="1"/>
  <c r="K109" i="2"/>
  <c r="N109" i="2" s="1"/>
  <c r="K110" i="2"/>
  <c r="K111" i="2"/>
  <c r="N111" i="2" s="1"/>
  <c r="K112" i="2"/>
  <c r="K113" i="2"/>
  <c r="N113" i="2" s="1"/>
  <c r="K114" i="2"/>
  <c r="K115" i="2"/>
  <c r="N115" i="2" s="1"/>
  <c r="K116" i="2"/>
  <c r="M116" i="2" s="1"/>
  <c r="K117" i="2"/>
  <c r="K118" i="2"/>
  <c r="M118" i="2" s="1"/>
  <c r="K119" i="2"/>
  <c r="M119" i="2" s="1"/>
  <c r="K120" i="2"/>
  <c r="N120" i="2" s="1"/>
  <c r="K121" i="2"/>
  <c r="K122" i="2"/>
  <c r="L122" i="2" s="1"/>
  <c r="K123" i="2"/>
  <c r="M123" i="2" s="1"/>
  <c r="K124" i="2"/>
  <c r="K125" i="2"/>
  <c r="N125" i="2" s="1"/>
  <c r="K126" i="2"/>
  <c r="K127" i="2"/>
  <c r="K128" i="2"/>
  <c r="K129" i="2"/>
  <c r="L129" i="2" s="1"/>
  <c r="K130" i="2"/>
  <c r="M130" i="2" s="1"/>
  <c r="K131" i="2"/>
  <c r="K132" i="2"/>
  <c r="N132" i="2" s="1"/>
  <c r="K133" i="2"/>
  <c r="K134" i="2"/>
  <c r="M134" i="2" s="1"/>
  <c r="K135" i="2"/>
  <c r="L135" i="2" s="1"/>
  <c r="K136" i="2"/>
  <c r="K137" i="2"/>
  <c r="L137" i="2" s="1"/>
  <c r="K138" i="2"/>
  <c r="M138" i="2" s="1"/>
  <c r="K139" i="2"/>
  <c r="M139" i="2" s="1"/>
  <c r="K140" i="2"/>
  <c r="N140" i="2" s="1"/>
  <c r="K141" i="2"/>
  <c r="K142" i="2"/>
  <c r="M142" i="2" s="1"/>
  <c r="K143" i="2"/>
  <c r="K144" i="2"/>
  <c r="L144" i="2" s="1"/>
  <c r="K145" i="2"/>
  <c r="K146" i="2"/>
  <c r="L146" i="2" s="1"/>
  <c r="K147" i="2"/>
  <c r="L147" i="2" s="1"/>
  <c r="K148" i="2"/>
  <c r="L148" i="2" s="1"/>
  <c r="K149" i="2"/>
  <c r="K150" i="2"/>
  <c r="L150" i="2" s="1"/>
  <c r="K151" i="2"/>
  <c r="K152" i="2"/>
  <c r="L152" i="2" s="1"/>
  <c r="K153" i="2"/>
  <c r="L153" i="2" s="1"/>
  <c r="K154" i="2"/>
  <c r="L154" i="2" s="1"/>
  <c r="K155" i="2"/>
  <c r="K156" i="2"/>
  <c r="L156" i="2" s="1"/>
  <c r="K157" i="2"/>
  <c r="L157" i="2" s="1"/>
  <c r="K158" i="2"/>
  <c r="K159" i="2"/>
  <c r="K160" i="2"/>
  <c r="L160" i="2" s="1"/>
  <c r="K161" i="2"/>
  <c r="L161" i="2" s="1"/>
  <c r="K162" i="2"/>
  <c r="M162" i="2" s="1"/>
  <c r="K163" i="2"/>
  <c r="L163" i="2" s="1"/>
  <c r="K164" i="2"/>
  <c r="K165" i="2"/>
  <c r="L165" i="2" s="1"/>
  <c r="K166" i="2"/>
  <c r="M166" i="2" s="1"/>
  <c r="K167" i="2"/>
  <c r="L167" i="2" s="1"/>
  <c r="K168" i="2"/>
  <c r="K169" i="2"/>
  <c r="L169" i="2" s="1"/>
  <c r="K170" i="2"/>
  <c r="M170" i="2" s="1"/>
  <c r="K171" i="2"/>
  <c r="K172" i="2"/>
  <c r="L172" i="2" s="1"/>
  <c r="K173" i="2"/>
  <c r="K174" i="2"/>
  <c r="K175" i="2"/>
  <c r="L175" i="2" s="1"/>
  <c r="K176" i="2"/>
  <c r="L176" i="2" s="1"/>
  <c r="K177" i="2"/>
  <c r="K178" i="2"/>
  <c r="K179" i="2"/>
  <c r="K180" i="2"/>
  <c r="L180" i="2" s="1"/>
  <c r="K181" i="2"/>
  <c r="L181" i="2" s="1"/>
  <c r="K182" i="2"/>
  <c r="K183" i="2"/>
  <c r="L183" i="2" s="1"/>
  <c r="K184" i="2"/>
  <c r="L184" i="2" s="1"/>
  <c r="K185" i="2"/>
  <c r="L185" i="2" s="1"/>
  <c r="K186" i="2"/>
  <c r="L186" i="2" s="1"/>
  <c r="K187" i="2"/>
  <c r="K188" i="2"/>
  <c r="L188" i="2" s="1"/>
  <c r="K189" i="2"/>
  <c r="L189" i="2" s="1"/>
  <c r="K190" i="2"/>
  <c r="L190" i="2" s="1"/>
  <c r="K191" i="2"/>
  <c r="K192" i="2"/>
  <c r="L192" i="2" s="1"/>
  <c r="K193" i="2"/>
  <c r="L193" i="2" s="1"/>
  <c r="K194" i="2"/>
  <c r="L194" i="2" s="1"/>
  <c r="K195" i="2"/>
  <c r="L195" i="2" s="1"/>
  <c r="K196" i="2"/>
  <c r="L196" i="2" s="1"/>
  <c r="K197" i="2"/>
  <c r="K198" i="2"/>
  <c r="L198" i="2" s="1"/>
  <c r="K199" i="2"/>
  <c r="L199" i="2" s="1"/>
  <c r="K200" i="2"/>
  <c r="L200" i="2" s="1"/>
  <c r="K201" i="2"/>
  <c r="K202" i="2"/>
  <c r="L202" i="2" s="1"/>
  <c r="K203" i="2"/>
  <c r="L203" i="2" s="1"/>
  <c r="K204" i="2"/>
  <c r="L204" i="2" s="1"/>
  <c r="K205" i="2"/>
  <c r="K206" i="2"/>
  <c r="L206" i="2" s="1"/>
  <c r="K207" i="2"/>
  <c r="L207" i="2" s="1"/>
  <c r="K208" i="2"/>
  <c r="L208" i="2" s="1"/>
  <c r="K209" i="2"/>
  <c r="K210" i="2"/>
  <c r="L210" i="2" s="1"/>
  <c r="K211" i="2"/>
  <c r="L211" i="2" s="1"/>
  <c r="K212" i="2"/>
  <c r="L212" i="2" s="1"/>
  <c r="K213" i="2"/>
  <c r="K214" i="2"/>
  <c r="L214" i="2" s="1"/>
  <c r="K215" i="2"/>
  <c r="L215" i="2" s="1"/>
  <c r="K216" i="2"/>
  <c r="L216" i="2" s="1"/>
  <c r="K217" i="2"/>
  <c r="K218" i="2"/>
  <c r="L218" i="2" s="1"/>
  <c r="K219" i="2"/>
  <c r="K220" i="2"/>
  <c r="L220" i="2" s="1"/>
  <c r="K221" i="2"/>
  <c r="K222" i="2"/>
  <c r="K223" i="2"/>
  <c r="K224" i="2"/>
  <c r="L224" i="2" s="1"/>
  <c r="K225" i="2"/>
  <c r="K226" i="2"/>
  <c r="L226" i="2" s="1"/>
  <c r="K227" i="2"/>
  <c r="L227" i="2" s="1"/>
  <c r="K228" i="2"/>
  <c r="L228" i="2" s="1"/>
  <c r="K229" i="2"/>
  <c r="K230" i="2"/>
  <c r="L230" i="2" s="1"/>
  <c r="K231" i="2"/>
  <c r="L231" i="2" s="1"/>
  <c r="K232" i="2"/>
  <c r="L232" i="2" s="1"/>
  <c r="K233" i="2"/>
  <c r="K234" i="2"/>
  <c r="L234" i="2" s="1"/>
  <c r="K235" i="2"/>
  <c r="L235" i="2" s="1"/>
  <c r="K236" i="2"/>
  <c r="L236" i="2" s="1"/>
  <c r="K237" i="2"/>
  <c r="K238" i="2"/>
  <c r="L238" i="2" s="1"/>
  <c r="K239" i="2"/>
  <c r="L239" i="2" s="1"/>
  <c r="K240" i="2"/>
  <c r="L240" i="2" s="1"/>
  <c r="K241" i="2"/>
  <c r="K242" i="2"/>
  <c r="L242" i="2" s="1"/>
  <c r="K243" i="2"/>
  <c r="L243" i="2" s="1"/>
  <c r="K244" i="2"/>
  <c r="K245" i="2"/>
  <c r="L245" i="2" s="1"/>
  <c r="K246" i="2"/>
  <c r="L246" i="2" s="1"/>
  <c r="K247" i="2"/>
  <c r="L247" i="2" s="1"/>
  <c r="K248" i="2"/>
  <c r="K249" i="2"/>
  <c r="L249" i="2" s="1"/>
  <c r="K250" i="2"/>
  <c r="L250" i="2" s="1"/>
  <c r="K251" i="2"/>
  <c r="K252" i="2"/>
  <c r="K253" i="2"/>
  <c r="L253" i="2" s="1"/>
  <c r="K254" i="2"/>
  <c r="L254" i="2" s="1"/>
  <c r="K255" i="2"/>
  <c r="L255" i="2" s="1"/>
  <c r="K256" i="2"/>
  <c r="K257" i="2"/>
  <c r="L257" i="2" s="1"/>
  <c r="K258" i="2"/>
  <c r="L258" i="2" s="1"/>
  <c r="K259" i="2"/>
  <c r="L259" i="2" s="1"/>
  <c r="K260" i="2"/>
  <c r="L260" i="2" s="1"/>
  <c r="K261" i="2"/>
  <c r="L261" i="2" s="1"/>
  <c r="K262" i="2"/>
  <c r="K263" i="2"/>
  <c r="L263" i="2" s="1"/>
  <c r="K264" i="2"/>
  <c r="L264" i="2" s="1"/>
  <c r="K265" i="2"/>
  <c r="K266" i="2"/>
  <c r="N266" i="2" s="1"/>
  <c r="K267" i="2"/>
  <c r="K268" i="2"/>
  <c r="N268" i="2" s="1"/>
  <c r="K269" i="2"/>
  <c r="K270" i="2"/>
  <c r="N270" i="2" s="1"/>
  <c r="K271" i="2"/>
  <c r="K272" i="2"/>
  <c r="N272" i="2" s="1"/>
  <c r="K273" i="2"/>
  <c r="N273" i="2" s="1"/>
  <c r="K274" i="2"/>
  <c r="N274" i="2" s="1"/>
  <c r="K275" i="2"/>
  <c r="K276" i="2"/>
  <c r="N276" i="2" s="1"/>
  <c r="K277" i="2"/>
  <c r="K278" i="2"/>
  <c r="K279" i="2"/>
  <c r="N279" i="2" s="1"/>
  <c r="K280" i="2"/>
  <c r="N280" i="2" s="1"/>
  <c r="K281" i="2"/>
  <c r="N281" i="2" s="1"/>
  <c r="K282" i="2"/>
  <c r="K283" i="2"/>
  <c r="N283" i="2" s="1"/>
  <c r="K284" i="2"/>
  <c r="N284" i="2" s="1"/>
  <c r="K285" i="2"/>
  <c r="N285" i="2" s="1"/>
  <c r="K286" i="2"/>
  <c r="K287" i="2"/>
  <c r="N287" i="2" s="1"/>
  <c r="K288" i="2"/>
  <c r="N288" i="2" s="1"/>
  <c r="K289" i="2"/>
  <c r="N289" i="2" s="1"/>
  <c r="K290" i="2"/>
  <c r="N290" i="2" s="1"/>
  <c r="K291" i="2"/>
  <c r="N291" i="2" s="1"/>
  <c r="K292" i="2"/>
  <c r="N292" i="2" s="1"/>
  <c r="K293" i="2"/>
  <c r="N293" i="2" s="1"/>
  <c r="K294" i="2"/>
  <c r="K295" i="2"/>
  <c r="N295" i="2" s="1"/>
  <c r="K296" i="2"/>
  <c r="K297" i="2"/>
  <c r="N297" i="2" s="1"/>
  <c r="K298" i="2"/>
  <c r="N298" i="2" s="1"/>
  <c r="K299" i="2"/>
  <c r="K300" i="2"/>
  <c r="K301" i="2"/>
  <c r="K302" i="2"/>
  <c r="N302" i="2" s="1"/>
  <c r="K303" i="2"/>
  <c r="K304" i="2"/>
  <c r="K305" i="2"/>
  <c r="N305" i="2" s="1"/>
  <c r="K306" i="2"/>
  <c r="N306" i="2" s="1"/>
  <c r="K307" i="2"/>
  <c r="N307" i="2" s="1"/>
  <c r="K308" i="2"/>
  <c r="K309" i="2"/>
  <c r="K310" i="2"/>
  <c r="N310" i="2" s="1"/>
  <c r="K311" i="2"/>
  <c r="N311" i="2" s="1"/>
  <c r="K312" i="2"/>
  <c r="K313" i="2"/>
  <c r="N313" i="2" s="1"/>
  <c r="K314" i="2"/>
  <c r="K315" i="2"/>
  <c r="N315" i="2" s="1"/>
  <c r="K316" i="2"/>
  <c r="K317" i="2"/>
  <c r="N317" i="2" s="1"/>
  <c r="K318" i="2"/>
  <c r="K319" i="2"/>
  <c r="N319" i="2" s="1"/>
  <c r="K320" i="2"/>
  <c r="K321" i="2"/>
  <c r="N321" i="2" s="1"/>
  <c r="K322" i="2"/>
  <c r="N322" i="2" s="1"/>
  <c r="K323" i="2"/>
  <c r="K324" i="2"/>
  <c r="K325" i="2"/>
  <c r="N325" i="2" s="1"/>
  <c r="K326" i="2"/>
  <c r="K327" i="2"/>
  <c r="N327" i="2" s="1"/>
  <c r="K328" i="2"/>
  <c r="K329" i="2"/>
  <c r="N329" i="2" s="1"/>
  <c r="K330" i="2"/>
  <c r="N330" i="2" s="1"/>
  <c r="K331" i="2"/>
  <c r="K332" i="2"/>
  <c r="K333" i="2"/>
  <c r="K334" i="2"/>
  <c r="N334" i="2" s="1"/>
  <c r="K335" i="2"/>
  <c r="K336" i="2"/>
  <c r="K337" i="2"/>
  <c r="N337" i="2" s="1"/>
  <c r="K338" i="2"/>
  <c r="N338" i="2" s="1"/>
  <c r="K339" i="2"/>
  <c r="N339" i="2" s="1"/>
  <c r="K340" i="2"/>
  <c r="K341" i="2"/>
  <c r="K342" i="2"/>
  <c r="N342" i="2" s="1"/>
  <c r="K343" i="2"/>
  <c r="N343" i="2" s="1"/>
  <c r="K344" i="2"/>
  <c r="K345" i="2"/>
  <c r="N345" i="2" s="1"/>
  <c r="K346" i="2"/>
  <c r="K347" i="2"/>
  <c r="K348" i="2"/>
  <c r="K349" i="2"/>
  <c r="K350" i="2"/>
  <c r="K351" i="2"/>
  <c r="N351" i="2" s="1"/>
  <c r="K352" i="2"/>
  <c r="K353" i="2"/>
  <c r="N353" i="2" s="1"/>
  <c r="K354" i="2"/>
  <c r="N354" i="2" s="1"/>
  <c r="K355" i="2"/>
  <c r="N355" i="2" s="1"/>
  <c r="K356" i="2"/>
  <c r="K357" i="2"/>
  <c r="N357" i="2" s="1"/>
  <c r="K358" i="2"/>
  <c r="K359" i="2"/>
  <c r="N359" i="2" s="1"/>
  <c r="K360" i="2"/>
  <c r="K361" i="2"/>
  <c r="N361" i="2" s="1"/>
  <c r="K362" i="2"/>
  <c r="N362" i="2" s="1"/>
  <c r="K363" i="2"/>
  <c r="K364" i="2"/>
  <c r="K365" i="2"/>
  <c r="K366" i="2"/>
  <c r="N366" i="2" s="1"/>
  <c r="K367" i="2"/>
  <c r="K368" i="2"/>
  <c r="K369" i="2"/>
  <c r="N369" i="2" s="1"/>
  <c r="K370" i="2"/>
  <c r="N370" i="2" s="1"/>
  <c r="K371" i="2"/>
  <c r="N371" i="2" s="1"/>
  <c r="K372" i="2"/>
  <c r="K373" i="2"/>
  <c r="K374" i="2"/>
  <c r="N374" i="2" s="1"/>
  <c r="K375" i="2"/>
  <c r="N375" i="2" s="1"/>
  <c r="K376" i="2"/>
  <c r="K377" i="2"/>
  <c r="N377" i="2" s="1"/>
  <c r="K378" i="2"/>
  <c r="K379" i="2"/>
  <c r="N379" i="2" s="1"/>
  <c r="K380" i="2"/>
  <c r="K381" i="2"/>
  <c r="N381" i="2" s="1"/>
  <c r="K382" i="2"/>
  <c r="K383" i="2"/>
  <c r="K384" i="2"/>
  <c r="K385" i="2"/>
  <c r="N385" i="2" s="1"/>
  <c r="K386" i="2"/>
  <c r="N386" i="2" s="1"/>
  <c r="K387" i="2"/>
  <c r="N387" i="2" s="1"/>
  <c r="K388" i="2"/>
  <c r="K389" i="2"/>
  <c r="K390" i="2"/>
  <c r="K391" i="2"/>
  <c r="N391" i="2" s="1"/>
  <c r="K392" i="2"/>
  <c r="K393" i="2"/>
  <c r="N393" i="2" s="1"/>
  <c r="K394" i="2"/>
  <c r="N394" i="2" s="1"/>
  <c r="K395" i="2"/>
  <c r="K396" i="2"/>
  <c r="K397" i="2"/>
  <c r="K398" i="2"/>
  <c r="K399" i="2"/>
  <c r="K400" i="2"/>
  <c r="K401" i="2"/>
  <c r="N401" i="2" s="1"/>
  <c r="K402" i="2"/>
  <c r="N402" i="2" s="1"/>
  <c r="K403" i="2"/>
  <c r="N403" i="2" s="1"/>
  <c r="K404" i="2"/>
  <c r="K405" i="2"/>
  <c r="K406" i="2"/>
  <c r="N406" i="2" s="1"/>
  <c r="K407" i="2"/>
  <c r="N407" i="2" s="1"/>
  <c r="K408" i="2"/>
  <c r="K409" i="2"/>
  <c r="N409" i="2" s="1"/>
  <c r="K410" i="2"/>
  <c r="K411" i="2"/>
  <c r="K412" i="2"/>
  <c r="K413" i="2"/>
  <c r="L413" i="2" s="1"/>
  <c r="K414" i="2"/>
  <c r="K415" i="2"/>
  <c r="N415" i="2" s="1"/>
  <c r="K416" i="2"/>
  <c r="K417" i="2"/>
  <c r="L417" i="2" s="1"/>
  <c r="K418" i="2"/>
  <c r="N418" i="2" s="1"/>
  <c r="K419" i="2"/>
  <c r="N419" i="2" s="1"/>
  <c r="K420" i="2"/>
  <c r="K421" i="2"/>
  <c r="K422" i="2"/>
  <c r="N422" i="2" s="1"/>
  <c r="K423" i="2"/>
  <c r="K424" i="2"/>
  <c r="K425" i="2"/>
  <c r="K426" i="2"/>
  <c r="K427" i="2"/>
  <c r="K428" i="2"/>
  <c r="K429" i="2"/>
  <c r="L429" i="2" s="1"/>
  <c r="K430" i="2"/>
  <c r="N430" i="2" s="1"/>
  <c r="K431" i="2"/>
  <c r="N431" i="2" s="1"/>
  <c r="K432" i="2"/>
  <c r="K433" i="2"/>
  <c r="L433" i="2" s="1"/>
  <c r="K434" i="2"/>
  <c r="N434" i="2" s="1"/>
  <c r="K435" i="2"/>
  <c r="K436" i="2"/>
  <c r="K437" i="2"/>
  <c r="L437" i="2" s="1"/>
  <c r="K438" i="2"/>
  <c r="K439" i="2"/>
  <c r="K440" i="2"/>
  <c r="K441" i="2"/>
  <c r="K442" i="2"/>
  <c r="K443" i="2"/>
  <c r="K444" i="2"/>
  <c r="K445" i="2"/>
  <c r="L445" i="2" s="1"/>
  <c r="K446" i="2"/>
  <c r="K447" i="2"/>
  <c r="N447" i="2" s="1"/>
  <c r="K448" i="2"/>
  <c r="K449" i="2"/>
  <c r="L449" i="2" s="1"/>
  <c r="K450" i="2"/>
  <c r="K451" i="2"/>
  <c r="N451" i="2" s="1"/>
  <c r="K452" i="2"/>
  <c r="K453" i="2"/>
  <c r="L453" i="2" s="1"/>
  <c r="K454" i="2"/>
  <c r="N454" i="2" s="1"/>
  <c r="K455" i="2"/>
  <c r="K456" i="2"/>
  <c r="K457" i="2"/>
  <c r="K458" i="2"/>
  <c r="K459" i="2"/>
  <c r="K460" i="2"/>
  <c r="K461" i="2"/>
  <c r="L461" i="2" s="1"/>
  <c r="K462" i="2"/>
  <c r="K463" i="2"/>
  <c r="N463" i="2" s="1"/>
  <c r="K464" i="2"/>
  <c r="K465" i="2"/>
  <c r="L465" i="2" s="1"/>
  <c r="K466" i="2"/>
  <c r="K467" i="2"/>
  <c r="K468" i="2"/>
  <c r="K469" i="2"/>
  <c r="L469" i="2" s="1"/>
  <c r="K470" i="2"/>
  <c r="N470" i="2" s="1"/>
  <c r="K471" i="2"/>
  <c r="K472" i="2"/>
  <c r="K473" i="2"/>
  <c r="K474" i="2"/>
  <c r="K475" i="2"/>
  <c r="K476" i="2"/>
  <c r="K477" i="2"/>
  <c r="L477" i="2" s="1"/>
  <c r="K478" i="2"/>
  <c r="K479" i="2"/>
  <c r="K480" i="2"/>
  <c r="K481" i="2"/>
  <c r="L481" i="2" s="1"/>
  <c r="K482" i="2"/>
  <c r="N482" i="2" s="1"/>
  <c r="K483" i="2"/>
  <c r="K484" i="2"/>
  <c r="K485" i="2"/>
  <c r="L485" i="2" s="1"/>
  <c r="K486" i="2"/>
  <c r="K487" i="2"/>
  <c r="N487" i="2" s="1"/>
  <c r="K488" i="2"/>
  <c r="K489" i="2"/>
  <c r="L489" i="2" s="1"/>
  <c r="K490" i="2"/>
  <c r="N490" i="2" s="1"/>
  <c r="K491" i="2"/>
  <c r="K492" i="2"/>
  <c r="K493" i="2"/>
  <c r="L493" i="2" s="1"/>
  <c r="K494" i="2"/>
  <c r="K495" i="2"/>
  <c r="K496" i="2"/>
  <c r="K497" i="2"/>
  <c r="L497" i="2" s="1"/>
  <c r="K498" i="2"/>
  <c r="K499" i="2"/>
  <c r="K500" i="2"/>
  <c r="K501" i="2"/>
  <c r="L501" i="2" s="1"/>
  <c r="K502" i="2"/>
  <c r="K503" i="2"/>
  <c r="K504" i="2"/>
  <c r="K505" i="2"/>
  <c r="L505" i="2" s="1"/>
  <c r="K506" i="2"/>
  <c r="K507" i="2"/>
  <c r="K508" i="2"/>
  <c r="K509" i="2"/>
  <c r="L509" i="2" s="1"/>
  <c r="K510" i="2"/>
  <c r="N510" i="2" s="1"/>
  <c r="K511" i="2"/>
  <c r="N511" i="2" s="1"/>
  <c r="K512" i="2"/>
  <c r="K513" i="2"/>
  <c r="L513" i="2" s="1"/>
  <c r="K514" i="2"/>
  <c r="K515" i="2"/>
  <c r="K516" i="2"/>
  <c r="K517" i="2"/>
  <c r="K518" i="2"/>
  <c r="N518" i="2" s="1"/>
  <c r="K519" i="2"/>
  <c r="L519" i="2" s="1"/>
  <c r="K520" i="2"/>
  <c r="K521" i="2"/>
  <c r="L521" i="2" s="1"/>
  <c r="K522" i="2"/>
  <c r="K523" i="2"/>
  <c r="N523" i="2" s="1"/>
  <c r="K524" i="2"/>
  <c r="K525" i="2"/>
  <c r="L525" i="2" s="1"/>
  <c r="K526" i="2"/>
  <c r="K527" i="2"/>
  <c r="K528" i="2"/>
  <c r="K529" i="2"/>
  <c r="L529" i="2" s="1"/>
  <c r="K530" i="2"/>
  <c r="K531" i="2"/>
  <c r="N531" i="2" s="1"/>
  <c r="K532" i="2"/>
  <c r="K533" i="2"/>
  <c r="K534" i="2"/>
  <c r="K535" i="2"/>
  <c r="K536" i="2"/>
  <c r="K537" i="2"/>
  <c r="L537" i="2" s="1"/>
  <c r="K538" i="2"/>
  <c r="L538" i="2" s="1"/>
  <c r="K539" i="2"/>
  <c r="K540" i="2"/>
  <c r="K541" i="2"/>
  <c r="L541" i="2" s="1"/>
  <c r="K542" i="2"/>
  <c r="N542" i="2" s="1"/>
  <c r="K543" i="2"/>
  <c r="K544" i="2"/>
  <c r="K545" i="2"/>
  <c r="L545" i="2" s="1"/>
  <c r="K546" i="2"/>
  <c r="K547" i="2"/>
  <c r="N547" i="2" s="1"/>
  <c r="K548" i="2"/>
  <c r="K549" i="2"/>
  <c r="K550" i="2"/>
  <c r="K551" i="2"/>
  <c r="N551" i="2" s="1"/>
  <c r="K552" i="2"/>
  <c r="K553" i="2"/>
  <c r="L553" i="2" s="1"/>
  <c r="K554" i="2"/>
  <c r="K555" i="2"/>
  <c r="N555" i="2" s="1"/>
  <c r="K556" i="2"/>
  <c r="K557" i="2"/>
  <c r="L557" i="2" s="1"/>
  <c r="K558" i="2"/>
  <c r="K559" i="2"/>
  <c r="N559" i="2" s="1"/>
  <c r="K560" i="2"/>
  <c r="K561" i="2"/>
  <c r="L561" i="2" s="1"/>
  <c r="K562" i="2"/>
  <c r="K563" i="2"/>
  <c r="K564" i="2"/>
  <c r="K565" i="2"/>
  <c r="K566" i="2"/>
  <c r="K567" i="2"/>
  <c r="K568" i="2"/>
  <c r="K569" i="2"/>
  <c r="L569" i="2" s="1"/>
  <c r="K570" i="2"/>
  <c r="K571" i="2"/>
  <c r="N571" i="2" s="1"/>
  <c r="K572" i="2"/>
  <c r="K573" i="2"/>
  <c r="K574" i="2"/>
  <c r="N574" i="2" s="1"/>
  <c r="K575" i="2"/>
  <c r="K576" i="2"/>
  <c r="N576" i="2" s="1"/>
  <c r="K577" i="2"/>
  <c r="K578" i="2"/>
  <c r="N578" i="2" s="1"/>
  <c r="K579" i="2"/>
  <c r="K580" i="2"/>
  <c r="N580" i="2" s="1"/>
  <c r="K581" i="2"/>
  <c r="K582" i="2"/>
  <c r="N582" i="2" s="1"/>
  <c r="K583" i="2"/>
  <c r="K584" i="2"/>
  <c r="N584" i="2" s="1"/>
  <c r="K585" i="2"/>
  <c r="K586" i="2"/>
  <c r="N586" i="2" s="1"/>
  <c r="K587" i="2"/>
  <c r="K588" i="2"/>
  <c r="N588" i="2" s="1"/>
  <c r="K589" i="2"/>
  <c r="K590" i="2"/>
  <c r="N590" i="2" s="1"/>
  <c r="K591" i="2"/>
  <c r="K592" i="2"/>
  <c r="N592" i="2" s="1"/>
  <c r="K593" i="2"/>
  <c r="K594" i="2"/>
  <c r="N594" i="2" s="1"/>
  <c r="K595" i="2"/>
  <c r="K596" i="2"/>
  <c r="N596" i="2" s="1"/>
  <c r="K597" i="2"/>
  <c r="K598" i="2"/>
  <c r="N598" i="2" s="1"/>
  <c r="K599" i="2"/>
  <c r="K600" i="2"/>
  <c r="N600" i="2" s="1"/>
  <c r="K601" i="2"/>
  <c r="K602" i="2"/>
  <c r="N602" i="2" s="1"/>
  <c r="K603" i="2"/>
  <c r="K604" i="2"/>
  <c r="N604" i="2" s="1"/>
  <c r="K605" i="2"/>
  <c r="K606" i="2"/>
  <c r="N606" i="2" s="1"/>
  <c r="K607" i="2"/>
  <c r="K608" i="2"/>
  <c r="N608" i="2" s="1"/>
  <c r="K609" i="2"/>
  <c r="K610" i="2"/>
  <c r="N610" i="2" s="1"/>
  <c r="K611" i="2"/>
  <c r="K612" i="2"/>
  <c r="N612" i="2" s="1"/>
  <c r="K613" i="2"/>
  <c r="K614" i="2"/>
  <c r="N614" i="2" s="1"/>
  <c r="K615" i="2"/>
  <c r="K616" i="2"/>
  <c r="N616" i="2" s="1"/>
  <c r="K617" i="2"/>
  <c r="K618" i="2"/>
  <c r="N618" i="2" s="1"/>
  <c r="K619" i="2"/>
  <c r="K620" i="2"/>
  <c r="N620" i="2" s="1"/>
  <c r="K621" i="2"/>
  <c r="K622" i="2"/>
  <c r="N622" i="2" s="1"/>
  <c r="K623" i="2"/>
  <c r="K624" i="2"/>
  <c r="N624" i="2" s="1"/>
  <c r="K625" i="2"/>
  <c r="K626" i="2"/>
  <c r="N626" i="2" s="1"/>
  <c r="K627" i="2"/>
  <c r="K628" i="2"/>
  <c r="N628" i="2" s="1"/>
  <c r="K629" i="2"/>
  <c r="K630" i="2"/>
  <c r="N630" i="2" s="1"/>
  <c r="K631" i="2"/>
  <c r="K632" i="2"/>
  <c r="N632" i="2" s="1"/>
  <c r="K633" i="2"/>
  <c r="K634" i="2"/>
  <c r="N634" i="2" s="1"/>
  <c r="K635" i="2"/>
  <c r="K636" i="2"/>
  <c r="N636" i="2" s="1"/>
  <c r="K637" i="2"/>
  <c r="K638" i="2"/>
  <c r="N638" i="2" s="1"/>
  <c r="K639" i="2"/>
  <c r="K640" i="2"/>
  <c r="N640" i="2" s="1"/>
  <c r="K641" i="2"/>
  <c r="K642" i="2"/>
  <c r="N642" i="2" s="1"/>
  <c r="K643" i="2"/>
  <c r="K644" i="2"/>
  <c r="N644" i="2" s="1"/>
  <c r="K645" i="2"/>
  <c r="K646" i="2"/>
  <c r="N646" i="2" s="1"/>
  <c r="K647" i="2"/>
  <c r="K648" i="2"/>
  <c r="N648" i="2" s="1"/>
  <c r="K649" i="2"/>
  <c r="K650" i="2"/>
  <c r="N650" i="2" s="1"/>
  <c r="K651" i="2"/>
  <c r="K652" i="2"/>
  <c r="N652" i="2" s="1"/>
  <c r="K653" i="2"/>
  <c r="K654" i="2"/>
  <c r="N654" i="2" s="1"/>
  <c r="K655" i="2"/>
  <c r="K656" i="2"/>
  <c r="N656" i="2" s="1"/>
  <c r="K657" i="2"/>
  <c r="K658" i="2"/>
  <c r="N658" i="2" s="1"/>
  <c r="K659" i="2"/>
  <c r="K660" i="2"/>
  <c r="N660" i="2" s="1"/>
  <c r="K661" i="2"/>
  <c r="K662" i="2"/>
  <c r="N662" i="2" s="1"/>
  <c r="K663" i="2"/>
  <c r="K664" i="2"/>
  <c r="N664" i="2" s="1"/>
  <c r="K665" i="2"/>
  <c r="K666" i="2"/>
  <c r="N666" i="2" s="1"/>
  <c r="K667" i="2"/>
  <c r="K668" i="2"/>
  <c r="N668" i="2" s="1"/>
  <c r="K669" i="2"/>
  <c r="K670" i="2"/>
  <c r="N670" i="2" s="1"/>
  <c r="K671" i="2"/>
  <c r="K672" i="2"/>
  <c r="N672" i="2" s="1"/>
  <c r="K673" i="2"/>
  <c r="K674" i="2"/>
  <c r="N674" i="2" s="1"/>
  <c r="K675" i="2"/>
  <c r="K676" i="2"/>
  <c r="N676" i="2" s="1"/>
  <c r="K677" i="2"/>
  <c r="K678" i="2"/>
  <c r="N678" i="2" s="1"/>
  <c r="K679" i="2"/>
  <c r="K680" i="2"/>
  <c r="N680" i="2" s="1"/>
  <c r="K681" i="2"/>
  <c r="K682" i="2"/>
  <c r="N682" i="2" s="1"/>
  <c r="K683" i="2"/>
  <c r="K684" i="2"/>
  <c r="N684" i="2" s="1"/>
  <c r="K685" i="2"/>
  <c r="K686" i="2"/>
  <c r="N686" i="2" s="1"/>
  <c r="K687" i="2"/>
  <c r="K688" i="2"/>
  <c r="N688" i="2" s="1"/>
  <c r="K689" i="2"/>
  <c r="K690" i="2"/>
  <c r="N690" i="2" s="1"/>
  <c r="K691" i="2"/>
  <c r="K692" i="2"/>
  <c r="N692" i="2" s="1"/>
  <c r="K693" i="2"/>
  <c r="K694" i="2"/>
  <c r="N694" i="2" s="1"/>
  <c r="K695" i="2"/>
  <c r="K696" i="2"/>
  <c r="K697" i="2"/>
  <c r="K698" i="2"/>
  <c r="N698" i="2" s="1"/>
  <c r="K699" i="2"/>
  <c r="K700" i="2"/>
  <c r="N700" i="2" s="1"/>
  <c r="K701" i="2"/>
  <c r="K702" i="2"/>
  <c r="N702" i="2" s="1"/>
  <c r="K703" i="2"/>
  <c r="K704" i="2"/>
  <c r="K705" i="2"/>
  <c r="K706" i="2"/>
  <c r="N706" i="2" s="1"/>
  <c r="K707" i="2"/>
  <c r="K708" i="2"/>
  <c r="N708" i="2" s="1"/>
  <c r="K709" i="2"/>
  <c r="K710" i="2"/>
  <c r="N710" i="2" s="1"/>
  <c r="K711" i="2"/>
  <c r="K712" i="2"/>
  <c r="K713" i="2"/>
  <c r="K714" i="2"/>
  <c r="N714" i="2" s="1"/>
  <c r="K715" i="2"/>
  <c r="K716" i="2"/>
  <c r="N716" i="2" s="1"/>
  <c r="K717" i="2"/>
  <c r="K718" i="2"/>
  <c r="N718" i="2" s="1"/>
  <c r="K719" i="2"/>
  <c r="K720" i="2"/>
  <c r="K721" i="2"/>
  <c r="K722" i="2"/>
  <c r="M722" i="2" s="1"/>
  <c r="K723" i="2"/>
  <c r="N723" i="2" s="1"/>
  <c r="K724" i="2"/>
  <c r="K725" i="2"/>
  <c r="K726" i="2"/>
  <c r="M726" i="2" s="1"/>
  <c r="K727" i="2"/>
  <c r="N727" i="2" s="1"/>
  <c r="K728" i="2"/>
  <c r="K729" i="2"/>
  <c r="K730" i="2"/>
  <c r="K731" i="2"/>
  <c r="N731" i="2" s="1"/>
  <c r="K732" i="2"/>
  <c r="K733" i="2"/>
  <c r="K734" i="2"/>
  <c r="N734" i="2" s="1"/>
  <c r="K735" i="2"/>
  <c r="N735" i="2" s="1"/>
  <c r="K736" i="2"/>
  <c r="N736" i="2" s="1"/>
  <c r="K737" i="2"/>
  <c r="K738" i="2"/>
  <c r="M738" i="2" s="1"/>
  <c r="K739" i="2"/>
  <c r="N739" i="2" s="1"/>
  <c r="K740" i="2"/>
  <c r="K741" i="2"/>
  <c r="M741" i="2" s="1"/>
  <c r="K742" i="2"/>
  <c r="K743" i="2"/>
  <c r="N743" i="2" s="1"/>
  <c r="K744" i="2"/>
  <c r="N744" i="2" s="1"/>
  <c r="K745" i="2"/>
  <c r="L745" i="2" s="1"/>
  <c r="K746" i="2"/>
  <c r="K747" i="2"/>
  <c r="N747" i="2" s="1"/>
  <c r="K748" i="2"/>
  <c r="K749" i="2"/>
  <c r="N749" i="2" s="1"/>
  <c r="K750" i="2"/>
  <c r="N750" i="2" s="1"/>
  <c r="K751" i="2"/>
  <c r="N751" i="2" s="1"/>
  <c r="K752" i="2"/>
  <c r="N752" i="2" s="1"/>
  <c r="K753" i="2"/>
  <c r="L753" i="2" s="1"/>
  <c r="K754" i="2"/>
  <c r="K755" i="2"/>
  <c r="N755" i="2" s="1"/>
  <c r="K756" i="2"/>
  <c r="K757" i="2"/>
  <c r="M757" i="2" s="1"/>
  <c r="K758" i="2"/>
  <c r="L758" i="2" s="1"/>
  <c r="K759" i="2"/>
  <c r="N759" i="2" s="1"/>
  <c r="K760" i="2"/>
  <c r="N760" i="2" s="1"/>
  <c r="K761" i="2"/>
  <c r="K762" i="2"/>
  <c r="M762" i="2" s="1"/>
  <c r="K763" i="2"/>
  <c r="N763" i="2" s="1"/>
  <c r="K764" i="2"/>
  <c r="K765" i="2"/>
  <c r="N765" i="2" s="1"/>
  <c r="K766" i="2"/>
  <c r="M766" i="2" s="1"/>
  <c r="K767" i="2"/>
  <c r="N767" i="2" s="1"/>
  <c r="K768" i="2"/>
  <c r="K769" i="2"/>
  <c r="K770" i="2"/>
  <c r="N770" i="2" s="1"/>
  <c r="K771" i="2"/>
  <c r="N771" i="2" s="1"/>
  <c r="K772" i="2"/>
  <c r="N772" i="2" s="1"/>
  <c r="K773" i="2"/>
  <c r="K774" i="2"/>
  <c r="L774" i="2" s="1"/>
  <c r="K775" i="2"/>
  <c r="N775" i="2" s="1"/>
  <c r="K776" i="2"/>
  <c r="K777" i="2"/>
  <c r="L777" i="2" s="1"/>
  <c r="K778" i="2"/>
  <c r="M778" i="2" s="1"/>
  <c r="K779" i="2"/>
  <c r="N779" i="2" s="1"/>
  <c r="K780" i="2"/>
  <c r="K781" i="2"/>
  <c r="N781" i="2" s="1"/>
  <c r="K782" i="2"/>
  <c r="K783" i="2"/>
  <c r="N783" i="2" s="1"/>
  <c r="K784" i="2"/>
  <c r="K785" i="2"/>
  <c r="L785" i="2" s="1"/>
  <c r="K786" i="2"/>
  <c r="N786" i="2" s="1"/>
  <c r="K787" i="2"/>
  <c r="N787" i="2" s="1"/>
  <c r="K788" i="2"/>
  <c r="N788" i="2" s="1"/>
  <c r="K789" i="2"/>
  <c r="M789" i="2" s="1"/>
  <c r="K790" i="2"/>
  <c r="L790" i="2" s="1"/>
  <c r="K791" i="2"/>
  <c r="N791" i="2" s="1"/>
  <c r="K792" i="2"/>
  <c r="N792" i="2" s="1"/>
  <c r="K793" i="2"/>
  <c r="K794" i="2"/>
  <c r="M794" i="2" s="1"/>
  <c r="K795" i="2"/>
  <c r="N795" i="2" s="1"/>
  <c r="K796" i="2"/>
  <c r="K797" i="2"/>
  <c r="K798" i="2"/>
  <c r="N798" i="2" s="1"/>
  <c r="K799" i="2"/>
  <c r="N799" i="2" s="1"/>
  <c r="K800" i="2"/>
  <c r="N800" i="2" s="1"/>
  <c r="K801" i="2"/>
  <c r="L801" i="2" s="1"/>
  <c r="K802" i="2"/>
  <c r="N802" i="2" s="1"/>
  <c r="K803" i="2"/>
  <c r="N803" i="2" s="1"/>
  <c r="K804" i="2"/>
  <c r="N804" i="2" s="1"/>
  <c r="K805" i="2"/>
  <c r="M805" i="2" s="1"/>
  <c r="K806" i="2"/>
  <c r="K807" i="2"/>
  <c r="N807" i="2" s="1"/>
  <c r="K808" i="2"/>
  <c r="K809" i="2"/>
  <c r="K810" i="2"/>
  <c r="K811" i="2"/>
  <c r="N811" i="2" s="1"/>
  <c r="K812" i="2"/>
  <c r="K813" i="2"/>
  <c r="K814" i="2"/>
  <c r="K815" i="2"/>
  <c r="N815" i="2" s="1"/>
  <c r="K816" i="2"/>
  <c r="K817" i="2"/>
  <c r="L817" i="2" s="1"/>
  <c r="K818" i="2"/>
  <c r="L818" i="2" s="1"/>
  <c r="K819" i="2"/>
  <c r="N819" i="2" s="1"/>
  <c r="K820" i="2"/>
  <c r="N820" i="2" s="1"/>
  <c r="K821" i="2"/>
  <c r="M821" i="2" s="1"/>
  <c r="K822" i="2"/>
  <c r="L822" i="2" s="1"/>
  <c r="K823" i="2"/>
  <c r="N823" i="2" s="1"/>
  <c r="K824" i="2"/>
  <c r="N824" i="2" s="1"/>
  <c r="K825" i="2"/>
  <c r="N825" i="2" s="1"/>
  <c r="K826" i="2"/>
  <c r="M826" i="2" s="1"/>
  <c r="K827" i="2"/>
  <c r="N827" i="2" s="1"/>
  <c r="K828" i="2"/>
  <c r="K829" i="2"/>
  <c r="N829" i="2" s="1"/>
  <c r="K830" i="2"/>
  <c r="M830" i="2" s="1"/>
  <c r="K831" i="2"/>
  <c r="N831" i="2" s="1"/>
  <c r="K832" i="2"/>
  <c r="K833" i="2"/>
  <c r="K834" i="2"/>
  <c r="N834" i="2" s="1"/>
  <c r="K835" i="2"/>
  <c r="N835" i="2" s="1"/>
  <c r="K836" i="2"/>
  <c r="N836" i="2" s="1"/>
  <c r="K837" i="2"/>
  <c r="K838" i="2"/>
  <c r="L838" i="2" s="1"/>
  <c r="K839" i="2"/>
  <c r="N839" i="2" s="1"/>
  <c r="K840" i="2"/>
  <c r="K841" i="2"/>
  <c r="K842" i="2"/>
  <c r="M842" i="2" s="1"/>
  <c r="K843" i="2"/>
  <c r="N843" i="2" s="1"/>
  <c r="K844" i="2"/>
  <c r="K845" i="2"/>
  <c r="N845" i="2" s="1"/>
  <c r="K846" i="2"/>
  <c r="L846" i="2" s="1"/>
  <c r="K847" i="2"/>
  <c r="N847" i="2" s="1"/>
  <c r="K848" i="2"/>
  <c r="N848" i="2" s="1"/>
  <c r="K849" i="2"/>
  <c r="L849" i="2" s="1"/>
  <c r="K850" i="2"/>
  <c r="N850" i="2" s="1"/>
  <c r="K851" i="2"/>
  <c r="N851" i="2" s="1"/>
  <c r="K852" i="2"/>
  <c r="K853" i="2"/>
  <c r="M853" i="2" s="1"/>
  <c r="K854" i="2"/>
  <c r="L854" i="2" s="1"/>
  <c r="K855" i="2"/>
  <c r="N855" i="2" s="1"/>
  <c r="K856" i="2"/>
  <c r="N856" i="2" s="1"/>
  <c r="K857" i="2"/>
  <c r="M857" i="2" s="1"/>
  <c r="K858" i="2"/>
  <c r="M858" i="2" s="1"/>
  <c r="K859" i="2"/>
  <c r="N859" i="2" s="1"/>
  <c r="K860" i="2"/>
  <c r="K861" i="2"/>
  <c r="K862" i="2"/>
  <c r="L862" i="2" s="1"/>
  <c r="K863" i="2"/>
  <c r="N863" i="2" s="1"/>
  <c r="K864" i="2"/>
  <c r="N864" i="2" s="1"/>
  <c r="K865" i="2"/>
  <c r="L865" i="2" s="1"/>
  <c r="K866" i="2"/>
  <c r="N866" i="2" s="1"/>
  <c r="K867" i="2"/>
  <c r="N867" i="2" s="1"/>
  <c r="K868" i="2"/>
  <c r="N868" i="2" s="1"/>
  <c r="K869" i="2"/>
  <c r="M869" i="2" s="1"/>
  <c r="K870" i="2"/>
  <c r="K871" i="2"/>
  <c r="N871" i="2" s="1"/>
  <c r="K872" i="2"/>
  <c r="K873" i="2"/>
  <c r="N873" i="2" s="1"/>
  <c r="K874" i="2"/>
  <c r="K875" i="2"/>
  <c r="N875" i="2" s="1"/>
  <c r="K876" i="2"/>
  <c r="K877" i="2"/>
  <c r="K878" i="2"/>
  <c r="N878" i="2" s="1"/>
  <c r="K879" i="2"/>
  <c r="N879" i="2" s="1"/>
  <c r="K880" i="2"/>
  <c r="N880" i="2" s="1"/>
  <c r="K881" i="2"/>
  <c r="L881" i="2" s="1"/>
  <c r="K882" i="2"/>
  <c r="K883" i="2"/>
  <c r="N883" i="2" s="1"/>
  <c r="K884" i="2"/>
  <c r="K885" i="2"/>
  <c r="M885" i="2" s="1"/>
  <c r="K886" i="2"/>
  <c r="L886" i="2" s="1"/>
  <c r="K887" i="2"/>
  <c r="N887" i="2" s="1"/>
  <c r="K888" i="2"/>
  <c r="N888" i="2" s="1"/>
  <c r="K889" i="2"/>
  <c r="N889" i="2" s="1"/>
  <c r="K890" i="2"/>
  <c r="M890" i="2" s="1"/>
  <c r="K891" i="2"/>
  <c r="N891" i="2" s="1"/>
  <c r="K892" i="2"/>
  <c r="K893" i="2"/>
  <c r="M893" i="2" s="1"/>
  <c r="K894" i="2"/>
  <c r="M894" i="2" s="1"/>
  <c r="K895" i="2"/>
  <c r="N895" i="2" s="1"/>
  <c r="K896" i="2"/>
  <c r="K897" i="2"/>
  <c r="K898" i="2"/>
  <c r="N898" i="2" s="1"/>
  <c r="K899" i="2"/>
  <c r="N899" i="2" s="1"/>
  <c r="K900" i="2"/>
  <c r="N900" i="2" s="1"/>
  <c r="K901" i="2"/>
  <c r="K902" i="2"/>
  <c r="L902" i="2" s="1"/>
  <c r="K903" i="2"/>
  <c r="N903" i="2" s="1"/>
  <c r="K904" i="2"/>
  <c r="K905" i="2"/>
  <c r="L905" i="2" s="1"/>
  <c r="K906" i="2"/>
  <c r="M906" i="2" s="1"/>
  <c r="K907" i="2"/>
  <c r="N907" i="2" s="1"/>
  <c r="K908" i="2"/>
  <c r="K909" i="2"/>
  <c r="N909" i="2" s="1"/>
  <c r="K910" i="2"/>
  <c r="K911" i="2"/>
  <c r="N911" i="2" s="1"/>
  <c r="K912" i="2"/>
  <c r="K913" i="2"/>
  <c r="L913" i="2" s="1"/>
  <c r="K914" i="2"/>
  <c r="N914" i="2" s="1"/>
  <c r="K915" i="2"/>
  <c r="N915" i="2" s="1"/>
  <c r="K916" i="2"/>
  <c r="K917" i="2"/>
  <c r="M917" i="2" s="1"/>
  <c r="K918" i="2"/>
  <c r="L918" i="2" s="1"/>
  <c r="K919" i="2"/>
  <c r="N919" i="2" s="1"/>
  <c r="K920" i="2"/>
  <c r="N920" i="2" s="1"/>
  <c r="K921" i="2"/>
  <c r="L921" i="2" s="1"/>
  <c r="K922" i="2"/>
  <c r="M922" i="2" s="1"/>
  <c r="K923" i="2"/>
  <c r="N923" i="2" s="1"/>
  <c r="K924" i="2"/>
  <c r="K925" i="2"/>
  <c r="K926" i="2"/>
  <c r="N926" i="2" s="1"/>
  <c r="K927" i="2"/>
  <c r="N927" i="2" s="1"/>
  <c r="K928" i="2"/>
  <c r="N928" i="2" s="1"/>
  <c r="K929" i="2"/>
  <c r="L929" i="2" s="1"/>
  <c r="K930" i="2"/>
  <c r="N930" i="2" s="1"/>
  <c r="K931" i="2"/>
  <c r="N931" i="2" s="1"/>
  <c r="K932" i="2"/>
  <c r="N932" i="2" s="1"/>
  <c r="K933" i="2"/>
  <c r="M933" i="2" s="1"/>
  <c r="K934" i="2"/>
  <c r="K935" i="2"/>
  <c r="N935" i="2" s="1"/>
  <c r="K936" i="2"/>
  <c r="K937" i="2"/>
  <c r="K938" i="2"/>
  <c r="K939" i="2"/>
  <c r="N939" i="2" s="1"/>
  <c r="K940" i="2"/>
  <c r="K941" i="2"/>
  <c r="K942" i="2"/>
  <c r="L942" i="2" s="1"/>
  <c r="K943" i="2"/>
  <c r="N943" i="2" s="1"/>
  <c r="K944" i="2"/>
  <c r="N944" i="2" s="1"/>
  <c r="K945" i="2"/>
  <c r="L945" i="2" s="1"/>
  <c r="K946" i="2"/>
  <c r="N946" i="2" s="1"/>
  <c r="K947" i="2"/>
  <c r="N947" i="2" s="1"/>
  <c r="K948" i="2"/>
  <c r="N948" i="2" s="1"/>
  <c r="K949" i="2"/>
  <c r="M949" i="2" s="1"/>
  <c r="K950" i="2"/>
  <c r="L950" i="2" s="1"/>
  <c r="K951" i="2"/>
  <c r="N951" i="2" s="1"/>
  <c r="K952" i="2"/>
  <c r="N952" i="2" s="1"/>
  <c r="K953" i="2"/>
  <c r="N953" i="2" s="1"/>
  <c r="K954" i="2"/>
  <c r="M954" i="2" s="1"/>
  <c r="K955" i="2"/>
  <c r="N955" i="2" s="1"/>
  <c r="K956" i="2"/>
  <c r="K957" i="2"/>
  <c r="K958" i="2"/>
  <c r="M958" i="2" s="1"/>
  <c r="K959" i="2"/>
  <c r="N959" i="2" s="1"/>
  <c r="K960" i="2"/>
  <c r="K961" i="2"/>
  <c r="K962" i="2"/>
  <c r="N962" i="2" s="1"/>
  <c r="K963" i="2"/>
  <c r="N963" i="2" s="1"/>
  <c r="K964" i="2"/>
  <c r="N964" i="2" s="1"/>
  <c r="K965" i="2"/>
  <c r="K966" i="2"/>
  <c r="L966" i="2" s="1"/>
  <c r="K967" i="2"/>
  <c r="N967" i="2" s="1"/>
  <c r="K968" i="2"/>
  <c r="N968" i="2" s="1"/>
  <c r="K969" i="2"/>
  <c r="K970" i="2"/>
  <c r="M970" i="2" s="1"/>
  <c r="K971" i="2"/>
  <c r="N971" i="2" s="1"/>
  <c r="K972" i="2"/>
  <c r="K973" i="2"/>
  <c r="N973" i="2" s="1"/>
  <c r="K974" i="2"/>
  <c r="N974" i="2" s="1"/>
  <c r="K975" i="2"/>
  <c r="N975" i="2" s="1"/>
  <c r="K976" i="2"/>
  <c r="N976" i="2" s="1"/>
  <c r="K977" i="2"/>
  <c r="L977" i="2" s="1"/>
  <c r="K978" i="2"/>
  <c r="N978" i="2" s="1"/>
  <c r="K979" i="2"/>
  <c r="N979" i="2" s="1"/>
  <c r="K980" i="2"/>
  <c r="N980" i="2" s="1"/>
  <c r="K981" i="2"/>
  <c r="M981" i="2" s="1"/>
  <c r="K982" i="2"/>
  <c r="L982" i="2" s="1"/>
  <c r="K983" i="2"/>
  <c r="N983" i="2" s="1"/>
  <c r="K984" i="2"/>
  <c r="N984" i="2" s="1"/>
  <c r="K985" i="2"/>
  <c r="L985" i="2" s="1"/>
  <c r="K986" i="2"/>
  <c r="M986" i="2" s="1"/>
  <c r="K987" i="2"/>
  <c r="N987" i="2" s="1"/>
  <c r="K988" i="2"/>
  <c r="K989" i="2"/>
  <c r="K990" i="2"/>
  <c r="N990" i="2" s="1"/>
  <c r="K991" i="2"/>
  <c r="N991" i="2" s="1"/>
  <c r="K992" i="2"/>
  <c r="N992" i="2" s="1"/>
  <c r="K993" i="2"/>
  <c r="L993" i="2" s="1"/>
  <c r="K994" i="2"/>
  <c r="N994" i="2" s="1"/>
  <c r="K995" i="2"/>
  <c r="N995" i="2" s="1"/>
  <c r="K996" i="2"/>
  <c r="N996" i="2" s="1"/>
  <c r="K997" i="2"/>
  <c r="N997" i="2" s="1"/>
  <c r="K998" i="2"/>
  <c r="N998" i="2" s="1"/>
  <c r="K999" i="2"/>
  <c r="N999" i="2" s="1"/>
  <c r="K1000" i="2"/>
  <c r="N1000" i="2" s="1"/>
  <c r="K1001" i="2"/>
  <c r="K1002" i="2"/>
  <c r="N1002" i="2" s="1"/>
  <c r="K1003" i="2"/>
  <c r="N1003" i="2" s="1"/>
  <c r="K1004" i="2"/>
  <c r="N1004" i="2" s="1"/>
  <c r="K1005" i="2"/>
  <c r="K1006" i="2"/>
  <c r="L1006" i="2" s="1"/>
  <c r="K1007" i="2"/>
  <c r="N1007" i="2" s="1"/>
  <c r="K1008" i="2"/>
  <c r="K1009" i="2"/>
  <c r="N1009" i="2" s="1"/>
  <c r="K1010" i="2"/>
  <c r="K1011" i="2"/>
  <c r="N1011" i="2" s="1"/>
  <c r="K1012" i="2"/>
  <c r="N1012" i="2" s="1"/>
  <c r="K1013" i="2"/>
  <c r="N1013" i="2" s="1"/>
  <c r="K1014" i="2"/>
  <c r="K1015" i="2"/>
  <c r="N1015" i="2" s="1"/>
  <c r="K1016" i="2"/>
  <c r="N1016" i="2" s="1"/>
  <c r="K1017" i="2"/>
  <c r="M1017" i="2" s="1"/>
  <c r="K1018" i="2"/>
  <c r="N1018" i="2" s="1"/>
  <c r="K1019" i="2"/>
  <c r="N1019" i="2" s="1"/>
  <c r="K1020" i="2"/>
  <c r="N1020" i="2" s="1"/>
  <c r="K1021" i="2"/>
  <c r="N1021" i="2" s="1"/>
  <c r="K1022" i="2"/>
  <c r="L1022" i="2" s="1"/>
  <c r="K1023" i="2"/>
  <c r="N1023" i="2" s="1"/>
  <c r="K1024" i="2"/>
  <c r="N1024" i="2" s="1"/>
  <c r="K1025" i="2"/>
  <c r="N1025" i="2" s="1"/>
  <c r="K1026" i="2"/>
  <c r="N1026" i="2" s="1"/>
  <c r="K1027" i="2"/>
  <c r="N1027" i="2" s="1"/>
  <c r="K1028" i="2"/>
  <c r="N1028" i="2" s="1"/>
  <c r="K1029" i="2"/>
  <c r="N1029" i="2" s="1"/>
  <c r="K1030" i="2"/>
  <c r="K1031" i="2"/>
  <c r="N1031" i="2" s="1"/>
  <c r="K1032" i="2"/>
  <c r="N1032" i="2" s="1"/>
  <c r="K1033" i="2"/>
  <c r="L1033" i="2" s="1"/>
  <c r="K1034" i="2"/>
  <c r="N1034" i="2" s="1"/>
  <c r="K1035" i="2"/>
  <c r="N1035" i="2" s="1"/>
  <c r="K1036" i="2"/>
  <c r="N1036" i="2" s="1"/>
  <c r="K1037" i="2"/>
  <c r="K1038" i="2"/>
  <c r="K1039" i="2"/>
  <c r="N1039" i="2" s="1"/>
  <c r="K1040" i="2"/>
  <c r="K1041" i="2"/>
  <c r="N1041" i="2" s="1"/>
  <c r="K1042" i="2"/>
  <c r="K1043" i="2"/>
  <c r="N1043" i="2" s="1"/>
  <c r="K1044" i="2"/>
  <c r="N1044" i="2" s="1"/>
  <c r="K1045" i="2"/>
  <c r="N1045" i="2" s="1"/>
  <c r="K1046" i="2"/>
  <c r="K1047" i="2"/>
  <c r="N1047" i="2" s="1"/>
  <c r="K1048" i="2"/>
  <c r="N1048" i="2" s="1"/>
  <c r="K1049" i="2"/>
  <c r="M1049" i="2" s="1"/>
  <c r="K1050" i="2"/>
  <c r="N1050" i="2" s="1"/>
  <c r="K1051" i="2"/>
  <c r="N1051" i="2" s="1"/>
  <c r="K1052" i="2"/>
  <c r="N1052" i="2" s="1"/>
  <c r="K1053" i="2"/>
  <c r="N1053" i="2" s="1"/>
  <c r="K1054" i="2"/>
  <c r="L1054" i="2" s="1"/>
  <c r="K1055" i="2"/>
  <c r="N1055" i="2" s="1"/>
  <c r="K1056" i="2"/>
  <c r="N1056" i="2" s="1"/>
  <c r="K1057" i="2"/>
  <c r="N1057" i="2" s="1"/>
  <c r="K1058" i="2"/>
  <c r="N1058" i="2" s="1"/>
  <c r="K1059" i="2"/>
  <c r="N1059" i="2" s="1"/>
  <c r="K1060" i="2"/>
  <c r="N1060" i="2" s="1"/>
  <c r="K1061" i="2"/>
  <c r="N1061" i="2" s="1"/>
  <c r="K1062" i="2"/>
  <c r="N1062" i="2" s="1"/>
  <c r="K1063" i="2"/>
  <c r="N1063" i="2" s="1"/>
  <c r="K1064" i="2"/>
  <c r="K1065" i="2"/>
  <c r="L1065" i="2" s="1"/>
  <c r="K1066" i="2"/>
  <c r="N1066" i="2" s="1"/>
  <c r="K1067" i="2"/>
  <c r="N1067" i="2" s="1"/>
  <c r="K1068" i="2"/>
  <c r="N1068" i="2" s="1"/>
  <c r="K1069" i="2"/>
  <c r="N1069" i="2" s="1"/>
  <c r="K1070" i="2"/>
  <c r="L1070" i="2" s="1"/>
  <c r="K1071" i="2"/>
  <c r="N1071" i="2" s="1"/>
  <c r="K1072" i="2"/>
  <c r="K1073" i="2"/>
  <c r="K1074" i="2"/>
  <c r="K1075" i="2"/>
  <c r="N1075" i="2" s="1"/>
  <c r="K1076" i="2"/>
  <c r="N1076" i="2" s="1"/>
  <c r="K1077" i="2"/>
  <c r="N1077" i="2" s="1"/>
  <c r="K1078" i="2"/>
  <c r="K1079" i="2"/>
  <c r="N1079" i="2" s="1"/>
  <c r="K1080" i="2"/>
  <c r="K1081" i="2"/>
  <c r="N1081" i="2" s="1"/>
  <c r="K1082" i="2"/>
  <c r="N1082" i="2" s="1"/>
  <c r="K1083" i="2"/>
  <c r="N1083" i="2" s="1"/>
  <c r="K1084" i="2"/>
  <c r="N1084" i="2" s="1"/>
  <c r="K1085" i="2"/>
  <c r="N1085" i="2" s="1"/>
  <c r="K1086" i="2"/>
  <c r="N1086" i="2" s="1"/>
  <c r="K1087" i="2"/>
  <c r="K1088" i="2"/>
  <c r="N1088" i="2" s="1"/>
  <c r="K1089" i="2"/>
  <c r="N1089" i="2" s="1"/>
  <c r="K1090" i="2"/>
  <c r="N1090" i="2" s="1"/>
  <c r="K1091" i="2"/>
  <c r="K1092" i="2"/>
  <c r="N1092" i="2" s="1"/>
  <c r="K1093" i="2"/>
  <c r="N1093" i="2" s="1"/>
  <c r="K1094" i="2"/>
  <c r="N1094" i="2" s="1"/>
  <c r="K1095" i="2"/>
  <c r="K1096" i="2"/>
  <c r="N1096" i="2" s="1"/>
  <c r="K1097" i="2"/>
  <c r="N1097" i="2" s="1"/>
  <c r="K1098" i="2"/>
  <c r="N1098" i="2" s="1"/>
  <c r="K1099" i="2"/>
  <c r="K1100" i="2"/>
  <c r="N1100" i="2" s="1"/>
  <c r="K1101" i="2"/>
  <c r="N1101" i="2" s="1"/>
  <c r="K1102" i="2"/>
  <c r="M1102" i="2" s="1"/>
  <c r="K1103" i="2"/>
  <c r="K1104" i="2"/>
  <c r="K1105" i="2"/>
  <c r="N1105" i="2" s="1"/>
  <c r="K1106" i="2"/>
  <c r="K1107" i="2"/>
  <c r="K1108" i="2"/>
  <c r="L1108" i="2" s="1"/>
  <c r="K1109" i="2"/>
  <c r="K1110" i="2"/>
  <c r="N1110" i="2" s="1"/>
  <c r="K1111" i="2"/>
  <c r="K1112" i="2"/>
  <c r="L1112" i="2" s="1"/>
  <c r="K1113" i="2"/>
  <c r="N1113" i="2" s="1"/>
  <c r="K1114" i="2"/>
  <c r="N1114" i="2" s="1"/>
  <c r="K1115" i="2"/>
  <c r="K1116" i="2"/>
  <c r="L1116" i="2" s="1"/>
  <c r="K1117" i="2"/>
  <c r="N1117" i="2" s="1"/>
  <c r="K1118" i="2"/>
  <c r="N1118" i="2" s="1"/>
  <c r="K1119" i="2"/>
  <c r="K1120" i="2"/>
  <c r="K1121" i="2"/>
  <c r="N1121" i="2" s="1"/>
  <c r="K1122" i="2"/>
  <c r="N1122" i="2" s="1"/>
  <c r="K1123" i="2"/>
  <c r="K1124" i="2"/>
  <c r="L1124" i="2" s="1"/>
  <c r="K1125" i="2"/>
  <c r="K1126" i="2"/>
  <c r="N1126" i="2" s="1"/>
  <c r="K1127" i="2"/>
  <c r="K1128" i="2"/>
  <c r="L1128" i="2" s="1"/>
  <c r="K1129" i="2"/>
  <c r="N1129" i="2" s="1"/>
  <c r="K1130" i="2"/>
  <c r="N1130" i="2" s="1"/>
  <c r="K1131" i="2"/>
  <c r="K1132" i="2"/>
  <c r="L1132" i="2" s="1"/>
  <c r="K1133" i="2"/>
  <c r="N1133" i="2" s="1"/>
  <c r="K1134" i="2"/>
  <c r="N1134" i="2" s="1"/>
  <c r="K1135" i="2"/>
  <c r="K1136" i="2"/>
  <c r="K1137" i="2"/>
  <c r="N1137" i="2" s="1"/>
  <c r="K1138" i="2"/>
  <c r="N1138" i="2" s="1"/>
  <c r="K1139" i="2"/>
  <c r="K1140" i="2"/>
  <c r="L1140" i="2" s="1"/>
  <c r="K1141" i="2"/>
  <c r="K1142" i="2"/>
  <c r="N1142" i="2" s="1"/>
  <c r="K1143" i="2"/>
  <c r="K1144" i="2"/>
  <c r="L1144" i="2" s="1"/>
  <c r="K1145" i="2"/>
  <c r="N1145" i="2" s="1"/>
  <c r="K1146" i="2"/>
  <c r="N1146" i="2" s="1"/>
  <c r="K1147" i="2"/>
  <c r="K1148" i="2"/>
  <c r="L1148" i="2" s="1"/>
  <c r="K1149" i="2"/>
  <c r="K1150" i="2"/>
  <c r="K1151" i="2"/>
  <c r="K1152" i="2"/>
  <c r="K1153" i="2"/>
  <c r="N1153" i="2" s="1"/>
  <c r="K1154" i="2"/>
  <c r="N1154" i="2" s="1"/>
  <c r="K1155" i="2"/>
  <c r="K1156" i="2"/>
  <c r="L1156" i="2" s="1"/>
  <c r="K1157" i="2"/>
  <c r="N1157" i="2" s="1"/>
  <c r="K1158" i="2"/>
  <c r="N1158" i="2" s="1"/>
  <c r="K1159" i="2"/>
  <c r="K1160" i="2"/>
  <c r="L1160" i="2" s="1"/>
  <c r="K1161" i="2"/>
  <c r="N1161" i="2" s="1"/>
  <c r="K1162" i="2"/>
  <c r="N1162" i="2" s="1"/>
  <c r="K1163" i="2"/>
  <c r="K1164" i="2"/>
  <c r="L1164" i="2" s="1"/>
  <c r="K1165" i="2"/>
  <c r="N1165" i="2" s="1"/>
  <c r="K1166" i="2"/>
  <c r="K1167" i="2"/>
  <c r="K1168" i="2"/>
  <c r="K1169" i="2"/>
  <c r="N1169" i="2" s="1"/>
  <c r="K1170" i="2"/>
  <c r="N1170" i="2" s="1"/>
  <c r="K1171" i="2"/>
  <c r="K1172" i="2"/>
  <c r="L1172" i="2" s="1"/>
  <c r="K1173" i="2"/>
  <c r="N1173" i="2" s="1"/>
  <c r="K1174" i="2"/>
  <c r="N1174" i="2" s="1"/>
  <c r="K1175" i="2"/>
  <c r="K1176" i="2"/>
  <c r="L1176" i="2" s="1"/>
  <c r="K1177" i="2"/>
  <c r="K1178" i="2"/>
  <c r="N1178" i="2" s="1"/>
  <c r="K1179" i="2"/>
  <c r="K1180" i="2"/>
  <c r="L1180" i="2" s="1"/>
  <c r="K1181" i="2"/>
  <c r="N1181" i="2" s="1"/>
  <c r="K1182" i="2"/>
  <c r="K1183" i="2"/>
  <c r="K1184" i="2"/>
  <c r="K1185" i="2"/>
  <c r="N1185" i="2" s="1"/>
  <c r="K1186" i="2"/>
  <c r="N1186" i="2" s="1"/>
  <c r="K1187" i="2"/>
  <c r="K1188" i="2"/>
  <c r="L1188" i="2" s="1"/>
  <c r="K1189" i="2"/>
  <c r="K1190" i="2"/>
  <c r="N1190" i="2" s="1"/>
  <c r="K1191" i="2"/>
  <c r="K1192" i="2"/>
  <c r="L1192" i="2" s="1"/>
  <c r="K1193" i="2"/>
  <c r="N1193" i="2" s="1"/>
  <c r="K1194" i="2"/>
  <c r="N1194" i="2" s="1"/>
  <c r="K1195" i="2"/>
  <c r="K1196" i="2"/>
  <c r="L1196" i="2" s="1"/>
  <c r="K1197" i="2"/>
  <c r="N1197" i="2" s="1"/>
  <c r="K1198" i="2"/>
  <c r="N1198" i="2" s="1"/>
  <c r="K1199" i="2"/>
  <c r="K1200" i="2"/>
  <c r="K1201" i="2"/>
  <c r="N1201" i="2" s="1"/>
  <c r="K1202" i="2"/>
  <c r="N1202" i="2" s="1"/>
  <c r="K1203" i="2"/>
  <c r="K1204" i="2"/>
  <c r="L1204" i="2" s="1"/>
  <c r="K1205" i="2"/>
  <c r="K1206" i="2"/>
  <c r="K1207" i="2"/>
  <c r="K1208" i="2"/>
  <c r="L1208" i="2" s="1"/>
  <c r="K1209" i="2"/>
  <c r="K1210" i="2"/>
  <c r="K1211" i="2"/>
  <c r="K1212" i="2"/>
  <c r="L1212" i="2" s="1"/>
  <c r="K1213" i="2"/>
  <c r="K1214" i="2"/>
  <c r="N1214" i="2" s="1"/>
  <c r="K1215" i="2"/>
  <c r="K1216" i="2"/>
  <c r="K1217" i="2"/>
  <c r="N1217" i="2" s="1"/>
  <c r="K1218" i="2"/>
  <c r="K1219" i="2"/>
  <c r="K1220" i="2"/>
  <c r="L1220" i="2" s="1"/>
  <c r="K1221" i="2"/>
  <c r="N1221" i="2" s="1"/>
  <c r="K1222" i="2"/>
  <c r="K1223" i="2"/>
  <c r="K1224" i="2"/>
  <c r="L1224" i="2" s="1"/>
  <c r="K1225" i="2"/>
  <c r="K1226" i="2"/>
  <c r="N1226" i="2" s="1"/>
  <c r="K1227" i="2"/>
  <c r="K1228" i="2"/>
  <c r="L1228" i="2" s="1"/>
  <c r="K1229" i="2"/>
  <c r="N1229" i="2" s="1"/>
  <c r="K1230" i="2"/>
  <c r="N1230" i="2" s="1"/>
  <c r="K1231" i="2"/>
  <c r="K1232" i="2"/>
  <c r="K1233" i="2"/>
  <c r="N1233" i="2" s="1"/>
  <c r="K1234" i="2"/>
  <c r="N1234" i="2" s="1"/>
  <c r="K1235" i="2"/>
  <c r="K1236" i="2"/>
  <c r="L1236" i="2" s="1"/>
  <c r="K1237" i="2"/>
  <c r="N1237" i="2" s="1"/>
  <c r="K1238" i="2"/>
  <c r="N1238" i="2" s="1"/>
  <c r="K1239" i="2"/>
  <c r="K1240" i="2"/>
  <c r="L1240" i="2" s="1"/>
  <c r="K1241" i="2"/>
  <c r="N1241" i="2" s="1"/>
  <c r="K1242" i="2"/>
  <c r="K1243" i="2"/>
  <c r="K1244" i="2"/>
  <c r="L1244" i="2" s="1"/>
  <c r="K1245" i="2"/>
  <c r="N1245" i="2" s="1"/>
  <c r="K1246" i="2"/>
  <c r="N1246" i="2" s="1"/>
  <c r="K1247" i="2"/>
  <c r="K1248" i="2"/>
  <c r="K1249" i="2"/>
  <c r="N1249" i="2" s="1"/>
  <c r="K1250" i="2"/>
  <c r="N1250" i="2" s="1"/>
  <c r="K1251" i="2"/>
  <c r="K1252" i="2"/>
  <c r="L1252" i="2" s="1"/>
  <c r="K1253" i="2"/>
  <c r="K1254" i="2"/>
  <c r="N1254" i="2" s="1"/>
  <c r="K1255" i="2"/>
  <c r="K1256" i="2"/>
  <c r="L1256" i="2" s="1"/>
  <c r="K1257" i="2"/>
  <c r="N1257" i="2" s="1"/>
  <c r="K1258" i="2"/>
  <c r="K1259" i="2"/>
  <c r="K1260" i="2"/>
  <c r="L1260" i="2" s="1"/>
  <c r="K1261" i="2"/>
  <c r="N1261" i="2" s="1"/>
  <c r="K1262" i="2"/>
  <c r="K1263" i="2"/>
  <c r="K1264" i="2"/>
  <c r="K1265" i="2"/>
  <c r="K1266" i="2"/>
  <c r="N1266" i="2" s="1"/>
  <c r="K1267" i="2"/>
  <c r="K1268" i="2"/>
  <c r="L1268" i="2" s="1"/>
  <c r="K1269" i="2"/>
  <c r="N1269" i="2" s="1"/>
  <c r="K1270" i="2"/>
  <c r="K1271" i="2"/>
  <c r="K1272" i="2"/>
  <c r="L1272" i="2" s="1"/>
  <c r="K1273" i="2"/>
  <c r="N1273" i="2" s="1"/>
  <c r="K1274" i="2"/>
  <c r="N1274" i="2" s="1"/>
  <c r="K1275" i="2"/>
  <c r="K1276" i="2"/>
  <c r="L1276" i="2" s="1"/>
  <c r="K1277" i="2"/>
  <c r="K1278" i="2"/>
  <c r="N1278" i="2" s="1"/>
  <c r="K1279" i="2"/>
  <c r="K1280" i="2"/>
  <c r="K1281" i="2"/>
  <c r="N1281" i="2" s="1"/>
  <c r="K1282" i="2"/>
  <c r="N1282" i="2" s="1"/>
  <c r="K1283" i="2"/>
  <c r="K1284" i="2"/>
  <c r="L1284" i="2" s="1"/>
  <c r="K1285" i="2"/>
  <c r="N1285" i="2" s="1"/>
  <c r="K1286" i="2"/>
  <c r="K1287" i="2"/>
  <c r="K1288" i="2"/>
  <c r="L1288" i="2" s="1"/>
  <c r="K1289" i="2"/>
  <c r="K1290" i="2"/>
  <c r="N1290" i="2" s="1"/>
  <c r="K1291" i="2"/>
  <c r="K1292" i="2"/>
  <c r="L1292" i="2" s="1"/>
  <c r="K1293" i="2"/>
  <c r="N1293" i="2" s="1"/>
  <c r="K1294" i="2"/>
  <c r="K1295" i="2"/>
  <c r="K1296" i="2"/>
  <c r="K1297" i="2"/>
  <c r="K1298" i="2"/>
  <c r="N1298" i="2" s="1"/>
  <c r="K1299" i="2"/>
  <c r="K1300" i="2"/>
  <c r="L1300" i="2" s="1"/>
  <c r="K1301" i="2"/>
  <c r="N1301" i="2" s="1"/>
  <c r="K1302" i="2"/>
  <c r="N1302" i="2" s="1"/>
  <c r="K1303" i="2"/>
  <c r="K1304" i="2"/>
  <c r="L1304" i="2" s="1"/>
  <c r="K1305" i="2"/>
  <c r="N1305" i="2" s="1"/>
  <c r="K1306" i="2"/>
  <c r="K1307" i="2"/>
  <c r="K1308" i="2"/>
  <c r="L1308" i="2" s="1"/>
  <c r="K1309" i="2"/>
  <c r="N1309" i="2" s="1"/>
  <c r="K1310" i="2"/>
  <c r="N1310" i="2" s="1"/>
  <c r="K1311" i="2"/>
  <c r="K1312" i="2"/>
  <c r="K1313" i="2"/>
  <c r="N1313" i="2" s="1"/>
  <c r="K1314" i="2"/>
  <c r="N1314" i="2" s="1"/>
  <c r="K1315" i="2"/>
  <c r="K1316" i="2"/>
  <c r="L1316" i="2" s="1"/>
  <c r="K1317" i="2"/>
  <c r="K1318" i="2"/>
  <c r="N1318" i="2" s="1"/>
  <c r="K1319" i="2"/>
  <c r="M1319" i="2" s="1"/>
  <c r="K1320" i="2"/>
  <c r="K1321" i="2"/>
  <c r="N1321" i="2" s="1"/>
  <c r="K1322" i="2"/>
  <c r="K1323" i="2"/>
  <c r="K1324" i="2"/>
  <c r="L1324" i="2" s="1"/>
  <c r="K1325" i="2"/>
  <c r="N1325" i="2" s="1"/>
  <c r="K1326" i="2"/>
  <c r="N1326" i="2" s="1"/>
  <c r="K1327" i="2"/>
  <c r="M1327" i="2" s="1"/>
  <c r="K1328" i="2"/>
  <c r="K1329" i="2"/>
  <c r="N1329" i="2" s="1"/>
  <c r="K1330" i="2"/>
  <c r="N1330" i="2" s="1"/>
  <c r="K1331" i="2"/>
  <c r="K1332" i="2"/>
  <c r="N1332" i="2" s="1"/>
  <c r="K1333" i="2"/>
  <c r="N1333" i="2" s="1"/>
  <c r="K1334" i="2"/>
  <c r="K1335" i="2"/>
  <c r="N1335" i="2" s="1"/>
  <c r="K1336" i="2"/>
  <c r="K1337" i="2"/>
  <c r="N1337" i="2" s="1"/>
  <c r="K1338" i="2"/>
  <c r="N1338" i="2" s="1"/>
  <c r="K1339" i="2"/>
  <c r="N1339" i="2" s="1"/>
  <c r="K1340" i="2"/>
  <c r="N1340" i="2" s="1"/>
  <c r="K1341" i="2"/>
  <c r="N1341" i="2" s="1"/>
  <c r="K1342" i="2"/>
  <c r="N1342" i="2" s="1"/>
  <c r="K1343" i="2"/>
  <c r="K1344" i="2"/>
  <c r="N1344" i="2" s="1"/>
  <c r="K1345" i="2"/>
  <c r="N1345" i="2" s="1"/>
  <c r="K1346" i="2"/>
  <c r="N1346" i="2" s="1"/>
  <c r="K1347" i="2"/>
  <c r="N1347" i="2" s="1"/>
  <c r="K1348" i="2"/>
  <c r="N1348" i="2" s="1"/>
  <c r="K1349" i="2"/>
  <c r="N1349" i="2" s="1"/>
  <c r="K1350" i="2"/>
  <c r="K1351" i="2"/>
  <c r="N1351" i="2" s="1"/>
  <c r="K1352" i="2"/>
  <c r="K1353" i="2"/>
  <c r="N1353" i="2" s="1"/>
  <c r="K1354" i="2"/>
  <c r="N1354" i="2" s="1"/>
  <c r="K1355" i="2"/>
  <c r="N1355" i="2" s="1"/>
  <c r="K1356" i="2"/>
  <c r="N1356" i="2" s="1"/>
  <c r="K1357" i="2"/>
  <c r="N1357" i="2" s="1"/>
  <c r="K1358" i="2"/>
  <c r="N1358" i="2" s="1"/>
  <c r="K1359" i="2"/>
  <c r="K1360" i="2"/>
  <c r="N1360" i="2" s="1"/>
  <c r="K1361" i="2"/>
  <c r="N1361" i="2" s="1"/>
  <c r="K1362" i="2"/>
  <c r="N1362" i="2" s="1"/>
  <c r="K1363" i="2"/>
  <c r="N1363" i="2" s="1"/>
  <c r="K1364" i="2"/>
  <c r="N1364" i="2" s="1"/>
  <c r="K1365" i="2"/>
  <c r="N1365" i="2" s="1"/>
  <c r="K1366" i="2"/>
  <c r="N1366" i="2" s="1"/>
  <c r="K1367" i="2"/>
  <c r="N1367" i="2" s="1"/>
  <c r="K1368" i="2"/>
  <c r="N1368" i="2" s="1"/>
  <c r="K1369" i="2"/>
  <c r="N1369" i="2" s="1"/>
  <c r="K1370" i="2"/>
  <c r="N1370" i="2" s="1"/>
  <c r="K1371" i="2"/>
  <c r="N1371" i="2" s="1"/>
  <c r="K1372" i="2"/>
  <c r="N1372" i="2" s="1"/>
  <c r="K1373" i="2"/>
  <c r="N1373" i="2" s="1"/>
  <c r="K1374" i="2"/>
  <c r="N1374" i="2" s="1"/>
  <c r="K1375" i="2"/>
  <c r="N1375" i="2" s="1"/>
  <c r="K1376" i="2"/>
  <c r="N1376" i="2" s="1"/>
  <c r="K1377" i="2"/>
  <c r="N1377" i="2" s="1"/>
  <c r="K1378" i="2"/>
  <c r="N1378" i="2" s="1"/>
  <c r="K1379" i="2"/>
  <c r="N1379" i="2" s="1"/>
  <c r="K1380" i="2"/>
  <c r="N1380" i="2" s="1"/>
  <c r="K1381" i="2"/>
  <c r="N1381" i="2" s="1"/>
  <c r="K1382" i="2"/>
  <c r="N1382" i="2" s="1"/>
  <c r="K1383" i="2"/>
  <c r="N1383" i="2" s="1"/>
  <c r="K1384" i="2"/>
  <c r="N1384" i="2" s="1"/>
  <c r="K1385" i="2"/>
  <c r="N1385" i="2" s="1"/>
  <c r="K1386" i="2"/>
  <c r="N1386" i="2" s="1"/>
  <c r="K1387" i="2"/>
  <c r="N1387" i="2" s="1"/>
  <c r="K1388" i="2"/>
  <c r="N1388" i="2" s="1"/>
  <c r="K1389" i="2"/>
  <c r="N1389" i="2" s="1"/>
  <c r="K1390" i="2"/>
  <c r="N1390" i="2" s="1"/>
  <c r="K1391" i="2"/>
  <c r="N1391" i="2" s="1"/>
  <c r="K1392" i="2"/>
  <c r="N1392" i="2" s="1"/>
  <c r="K1393" i="2"/>
  <c r="N1393" i="2" s="1"/>
  <c r="K1394" i="2"/>
  <c r="N1394" i="2" s="1"/>
  <c r="K1395" i="2"/>
  <c r="N1395" i="2" s="1"/>
  <c r="K1396" i="2"/>
  <c r="N1396" i="2" s="1"/>
  <c r="K1397" i="2"/>
  <c r="N1397" i="2" s="1"/>
  <c r="K1398" i="2"/>
  <c r="N1398" i="2" s="1"/>
  <c r="K1399" i="2"/>
  <c r="N1399" i="2" s="1"/>
  <c r="K1400" i="2"/>
  <c r="N1400" i="2" s="1"/>
  <c r="K1401" i="2"/>
  <c r="N1401" i="2" s="1"/>
  <c r="K1402" i="2"/>
  <c r="N1402" i="2" s="1"/>
  <c r="K1403" i="2"/>
  <c r="N1403" i="2" s="1"/>
  <c r="K1404" i="2"/>
  <c r="N1404" i="2" s="1"/>
  <c r="K1405" i="2"/>
  <c r="N1405" i="2" s="1"/>
  <c r="K1406" i="2"/>
  <c r="N1406" i="2" s="1"/>
  <c r="K1407" i="2"/>
  <c r="N1407" i="2" s="1"/>
  <c r="K1408" i="2"/>
  <c r="N1408" i="2" s="1"/>
  <c r="K1409" i="2"/>
  <c r="N1409" i="2" s="1"/>
  <c r="K1410" i="2"/>
  <c r="N1410" i="2" s="1"/>
  <c r="K1411" i="2"/>
  <c r="N1411" i="2" s="1"/>
  <c r="K1412" i="2"/>
  <c r="N1412" i="2" s="1"/>
  <c r="K1413" i="2"/>
  <c r="N1413" i="2" s="1"/>
  <c r="K1414" i="2"/>
  <c r="N1414" i="2" s="1"/>
  <c r="K1415" i="2"/>
  <c r="N1415" i="2" s="1"/>
  <c r="K1416" i="2"/>
  <c r="N1416" i="2" s="1"/>
  <c r="K1417" i="2"/>
  <c r="N1417" i="2" s="1"/>
  <c r="K1418" i="2"/>
  <c r="N1418" i="2" s="1"/>
  <c r="K1419" i="2"/>
  <c r="N1419" i="2" s="1"/>
  <c r="K1420" i="2"/>
  <c r="N1420" i="2" s="1"/>
  <c r="K1421" i="2"/>
  <c r="N1421" i="2" s="1"/>
  <c r="K1422" i="2"/>
  <c r="N1422" i="2" s="1"/>
  <c r="K1423" i="2"/>
  <c r="N1423" i="2" s="1"/>
  <c r="K1424" i="2"/>
  <c r="N1424" i="2" s="1"/>
  <c r="K1425" i="2"/>
  <c r="N1425" i="2" s="1"/>
  <c r="K1426" i="2"/>
  <c r="N1426" i="2" s="1"/>
  <c r="K1427" i="2"/>
  <c r="N1427" i="2" s="1"/>
  <c r="K1428" i="2"/>
  <c r="N1428" i="2" s="1"/>
  <c r="K1429" i="2"/>
  <c r="N1429" i="2" s="1"/>
  <c r="K1430" i="2"/>
  <c r="N1430" i="2" s="1"/>
  <c r="K1431" i="2"/>
  <c r="N1431" i="2" s="1"/>
  <c r="K1432" i="2"/>
  <c r="N1432" i="2" s="1"/>
  <c r="K1433" i="2"/>
  <c r="N1433" i="2" s="1"/>
  <c r="K1434" i="2"/>
  <c r="K1435" i="2"/>
  <c r="N1435" i="2" s="1"/>
  <c r="K1436" i="2"/>
  <c r="N1436" i="2" s="1"/>
  <c r="K1437" i="2"/>
  <c r="N1437" i="2" s="1"/>
  <c r="K1438" i="2"/>
  <c r="N1438" i="2" s="1"/>
  <c r="K1439" i="2"/>
  <c r="N1439" i="2" s="1"/>
  <c r="K1440" i="2"/>
  <c r="N1440" i="2" s="1"/>
  <c r="K1441" i="2"/>
  <c r="N1441" i="2" s="1"/>
  <c r="K1442" i="2"/>
  <c r="N1442" i="2" s="1"/>
  <c r="K1443" i="2"/>
  <c r="N1443" i="2" s="1"/>
  <c r="K1444" i="2"/>
  <c r="N1444" i="2" s="1"/>
  <c r="K1445" i="2"/>
  <c r="N1445" i="2" s="1"/>
  <c r="K1446" i="2"/>
  <c r="K1447" i="2"/>
  <c r="N1447" i="2" s="1"/>
  <c r="K1448" i="2"/>
  <c r="N1448" i="2" s="1"/>
  <c r="K1449" i="2"/>
  <c r="N1449" i="2" s="1"/>
  <c r="K1450" i="2"/>
  <c r="K1451" i="2"/>
  <c r="N1451" i="2" s="1"/>
  <c r="K1452" i="2"/>
  <c r="N1452" i="2" s="1"/>
  <c r="K1453" i="2"/>
  <c r="N1453" i="2" s="1"/>
  <c r="K1454" i="2"/>
  <c r="N1454" i="2" s="1"/>
  <c r="K1455" i="2"/>
  <c r="N1455" i="2" s="1"/>
  <c r="K1456" i="2"/>
  <c r="N1456" i="2" s="1"/>
  <c r="K1457" i="2"/>
  <c r="N1457" i="2" s="1"/>
  <c r="K1458" i="2"/>
  <c r="N1458" i="2" s="1"/>
  <c r="K1459" i="2"/>
  <c r="N1459" i="2" s="1"/>
  <c r="K1460" i="2"/>
  <c r="N1460" i="2" s="1"/>
  <c r="K1461" i="2"/>
  <c r="N1461" i="2" s="1"/>
  <c r="K1462" i="2"/>
  <c r="N1462" i="2" s="1"/>
  <c r="K1463" i="2"/>
  <c r="N1463" i="2" s="1"/>
  <c r="K1464" i="2"/>
  <c r="N1464" i="2" s="1"/>
  <c r="K1465" i="2"/>
  <c r="N1465" i="2" s="1"/>
  <c r="K1466" i="2"/>
  <c r="K1467" i="2"/>
  <c r="N1467" i="2" s="1"/>
  <c r="K1468" i="2"/>
  <c r="N1468" i="2" s="1"/>
  <c r="K1469" i="2"/>
  <c r="N1469" i="2" s="1"/>
  <c r="K1470" i="2"/>
  <c r="N1470" i="2" s="1"/>
  <c r="K1471" i="2"/>
  <c r="N1471" i="2" s="1"/>
  <c r="K1472" i="2"/>
  <c r="N1472" i="2" s="1"/>
  <c r="K1473" i="2"/>
  <c r="N1473" i="2" s="1"/>
  <c r="K1474" i="2"/>
  <c r="N1474" i="2" s="1"/>
  <c r="K1475" i="2"/>
  <c r="N1475" i="2" s="1"/>
  <c r="K1476" i="2"/>
  <c r="N1476" i="2" s="1"/>
  <c r="K1477" i="2"/>
  <c r="N1477" i="2" s="1"/>
  <c r="K1478" i="2"/>
  <c r="N1478" i="2" s="1"/>
  <c r="K1479" i="2"/>
  <c r="N1479" i="2" s="1"/>
  <c r="K1480" i="2"/>
  <c r="N1480" i="2" s="1"/>
  <c r="K1481" i="2"/>
  <c r="N1481" i="2" s="1"/>
  <c r="K1482" i="2"/>
  <c r="K1483" i="2"/>
  <c r="N1483" i="2" s="1"/>
  <c r="K1484" i="2"/>
  <c r="N1484" i="2" s="1"/>
  <c r="K1485" i="2"/>
  <c r="N1485" i="2" s="1"/>
  <c r="K1486" i="2"/>
  <c r="N1486" i="2" s="1"/>
  <c r="K1487" i="2"/>
  <c r="N1487" i="2" s="1"/>
  <c r="K1488" i="2"/>
  <c r="N1488" i="2" s="1"/>
  <c r="K1489" i="2"/>
  <c r="N1489" i="2" s="1"/>
  <c r="K1490" i="2"/>
  <c r="N1490" i="2" s="1"/>
  <c r="K1491" i="2"/>
  <c r="N1491" i="2" s="1"/>
  <c r="K1492" i="2"/>
  <c r="N1492" i="2" s="1"/>
  <c r="K1493" i="2"/>
  <c r="N1493" i="2" s="1"/>
  <c r="K1494" i="2"/>
  <c r="N1494" i="2" s="1"/>
  <c r="K1495" i="2"/>
  <c r="N1495" i="2" s="1"/>
  <c r="K1496" i="2"/>
  <c r="N1496" i="2" s="1"/>
  <c r="K1497" i="2"/>
  <c r="N1497" i="2" s="1"/>
  <c r="K1498" i="2"/>
  <c r="K1499" i="2"/>
  <c r="N1499" i="2" s="1"/>
  <c r="K1500" i="2"/>
  <c r="N1500" i="2" s="1"/>
  <c r="K1501" i="2"/>
  <c r="N1501" i="2" s="1"/>
  <c r="K1502" i="2"/>
  <c r="N1502" i="2" s="1"/>
  <c r="K1503" i="2"/>
  <c r="N1503" i="2" s="1"/>
  <c r="K1504" i="2"/>
  <c r="N1504" i="2" s="1"/>
  <c r="K1505" i="2"/>
  <c r="N1505" i="2" s="1"/>
  <c r="K1506" i="2"/>
  <c r="N1506" i="2" s="1"/>
  <c r="K1507" i="2"/>
  <c r="N1507" i="2" s="1"/>
  <c r="K1508" i="2"/>
  <c r="N1508" i="2" s="1"/>
  <c r="K1509" i="2"/>
  <c r="N1509" i="2" s="1"/>
  <c r="K1510" i="2"/>
  <c r="K1511" i="2"/>
  <c r="N1511" i="2" s="1"/>
  <c r="K1512" i="2"/>
  <c r="N1512" i="2" s="1"/>
  <c r="K1513" i="2"/>
  <c r="N1513" i="2" s="1"/>
  <c r="K1514" i="2"/>
  <c r="K1515" i="2"/>
  <c r="N1515" i="2" s="1"/>
  <c r="K1516" i="2"/>
  <c r="N1516" i="2" s="1"/>
  <c r="K1517" i="2"/>
  <c r="N1517" i="2" s="1"/>
  <c r="K1518" i="2"/>
  <c r="N1518" i="2" s="1"/>
  <c r="K1519" i="2"/>
  <c r="N1519" i="2" s="1"/>
  <c r="K1520" i="2"/>
  <c r="N1520" i="2" s="1"/>
  <c r="K1521" i="2"/>
  <c r="N1521" i="2" s="1"/>
  <c r="K1522" i="2"/>
  <c r="N1522" i="2" s="1"/>
  <c r="K1523" i="2"/>
  <c r="N1523" i="2" s="1"/>
  <c r="K1524" i="2"/>
  <c r="N1524" i="2" s="1"/>
  <c r="K1525" i="2"/>
  <c r="N1525" i="2" s="1"/>
  <c r="K1526" i="2"/>
  <c r="N1526" i="2" s="1"/>
  <c r="K1527" i="2"/>
  <c r="N1527" i="2" s="1"/>
  <c r="K1528" i="2"/>
  <c r="N1528" i="2" s="1"/>
  <c r="K1529" i="2"/>
  <c r="N1529" i="2" s="1"/>
  <c r="K1530" i="2"/>
  <c r="N1530" i="2" s="1"/>
  <c r="K1531" i="2"/>
  <c r="N1531" i="2" s="1"/>
  <c r="K1532" i="2"/>
  <c r="N1532" i="2" s="1"/>
  <c r="K1533" i="2"/>
  <c r="N1533" i="2" s="1"/>
  <c r="K1534" i="2"/>
  <c r="K1535" i="2"/>
  <c r="N1535" i="2" s="1"/>
  <c r="K1536" i="2"/>
  <c r="N1536" i="2" s="1"/>
  <c r="K1537" i="2"/>
  <c r="N1537" i="2" s="1"/>
  <c r="K1538" i="2"/>
  <c r="N1538" i="2" s="1"/>
  <c r="K1539" i="2"/>
  <c r="N1539" i="2" s="1"/>
  <c r="K1540" i="2"/>
  <c r="N1540" i="2" s="1"/>
  <c r="K1541" i="2"/>
  <c r="N1541" i="2" s="1"/>
  <c r="K1542" i="2"/>
  <c r="N1542" i="2" s="1"/>
  <c r="K1543" i="2"/>
  <c r="N1543" i="2" s="1"/>
  <c r="K1544" i="2"/>
  <c r="N1544" i="2" s="1"/>
  <c r="K1545" i="2"/>
  <c r="N1545" i="2" s="1"/>
  <c r="K1546" i="2"/>
  <c r="N1546" i="2" s="1"/>
  <c r="K1547" i="2"/>
  <c r="N1547" i="2" s="1"/>
  <c r="K1548" i="2"/>
  <c r="N1548" i="2" s="1"/>
  <c r="K1549" i="2"/>
  <c r="N1549" i="2" s="1"/>
  <c r="K1550" i="2"/>
  <c r="K1551" i="2"/>
  <c r="N1551" i="2" s="1"/>
  <c r="K1552" i="2"/>
  <c r="N1552" i="2" s="1"/>
  <c r="K1553" i="2"/>
  <c r="N1553" i="2" s="1"/>
  <c r="K1554" i="2"/>
  <c r="N1554" i="2" s="1"/>
  <c r="K1555" i="2"/>
  <c r="N1555" i="2" s="1"/>
  <c r="K1556" i="2"/>
  <c r="N1556" i="2" s="1"/>
  <c r="K1557" i="2"/>
  <c r="K1558" i="2"/>
  <c r="K1559" i="2"/>
  <c r="N1559" i="2" s="1"/>
  <c r="K1560" i="2"/>
  <c r="N1560" i="2" s="1"/>
  <c r="K1561" i="2"/>
  <c r="K1562" i="2"/>
  <c r="N1562" i="2" s="1"/>
  <c r="K1563" i="2"/>
  <c r="N1563" i="2" s="1"/>
  <c r="K1564" i="2"/>
  <c r="N1564" i="2" s="1"/>
  <c r="K1565" i="2"/>
  <c r="K1566" i="2"/>
  <c r="K1567" i="2"/>
  <c r="N1567" i="2" s="1"/>
  <c r="K1568" i="2"/>
  <c r="N1568" i="2" s="1"/>
  <c r="K1569" i="2"/>
  <c r="K1570" i="2"/>
  <c r="N1570" i="2" s="1"/>
  <c r="K1571" i="2"/>
  <c r="N1571" i="2" s="1"/>
  <c r="K1572" i="2"/>
  <c r="N1572" i="2" s="1"/>
  <c r="K1573" i="2"/>
  <c r="K1574" i="2"/>
  <c r="N1574" i="2" s="1"/>
  <c r="K1575" i="2"/>
  <c r="N1575" i="2" s="1"/>
  <c r="K1576" i="2"/>
  <c r="N1576" i="2" s="1"/>
  <c r="K1577" i="2"/>
  <c r="K1578" i="2"/>
  <c r="N1578" i="2" s="1"/>
  <c r="K1579" i="2"/>
  <c r="N1579" i="2" s="1"/>
  <c r="K1580" i="2"/>
  <c r="N1580" i="2" s="1"/>
  <c r="K1581" i="2"/>
  <c r="K1582" i="2"/>
  <c r="K1583" i="2"/>
  <c r="N1583" i="2" s="1"/>
  <c r="K1584" i="2"/>
  <c r="N1584" i="2" s="1"/>
  <c r="K1585" i="2"/>
  <c r="K1586" i="2"/>
  <c r="N1586" i="2" s="1"/>
  <c r="K1587" i="2"/>
  <c r="N1587" i="2" s="1"/>
  <c r="K1588" i="2"/>
  <c r="N1588" i="2" s="1"/>
  <c r="K1589" i="2"/>
  <c r="K1590" i="2"/>
  <c r="N1590" i="2" s="1"/>
  <c r="K1591" i="2"/>
  <c r="N1591" i="2" s="1"/>
  <c r="K1592" i="2"/>
  <c r="N1592" i="2" s="1"/>
  <c r="K1593" i="2"/>
  <c r="K1594" i="2"/>
  <c r="N1594" i="2" s="1"/>
  <c r="K1595" i="2"/>
  <c r="N1595" i="2" s="1"/>
  <c r="K1596" i="2"/>
  <c r="N1596" i="2" s="1"/>
  <c r="K1597" i="2"/>
  <c r="K1598" i="2"/>
  <c r="K1599" i="2"/>
  <c r="N1599" i="2" s="1"/>
  <c r="K1600" i="2"/>
  <c r="N1600" i="2" s="1"/>
  <c r="K1601" i="2"/>
  <c r="K1602" i="2"/>
  <c r="N1602" i="2" s="1"/>
  <c r="K1603" i="2"/>
  <c r="N1603" i="2" s="1"/>
  <c r="K1604" i="2"/>
  <c r="K1605" i="2"/>
  <c r="L1605" i="2" s="1"/>
  <c r="K1606" i="2"/>
  <c r="N1606" i="2" s="1"/>
  <c r="K1607" i="2"/>
  <c r="N1607" i="2" s="1"/>
  <c r="K1608" i="2"/>
  <c r="K1609" i="2"/>
  <c r="L1609" i="2" s="1"/>
  <c r="K1610" i="2"/>
  <c r="N1610" i="2" s="1"/>
  <c r="K1611" i="2"/>
  <c r="N1611" i="2" s="1"/>
  <c r="K1612" i="2"/>
  <c r="K1613" i="2"/>
  <c r="L1613" i="2" s="1"/>
  <c r="K1614" i="2"/>
  <c r="N1614" i="2" s="1"/>
  <c r="K1615" i="2"/>
  <c r="N1615" i="2" s="1"/>
  <c r="K1616" i="2"/>
  <c r="K1617" i="2"/>
  <c r="L1617" i="2" s="1"/>
  <c r="K1618" i="2"/>
  <c r="K1619" i="2"/>
  <c r="N1619" i="2" s="1"/>
  <c r="K1620" i="2"/>
  <c r="K1621" i="2"/>
  <c r="L1621" i="2" s="1"/>
  <c r="K1622" i="2"/>
  <c r="K1623" i="2"/>
  <c r="N1623" i="2" s="1"/>
  <c r="K1624" i="2"/>
  <c r="K1625" i="2"/>
  <c r="L1625" i="2" s="1"/>
  <c r="K1626" i="2"/>
  <c r="N1626" i="2" s="1"/>
  <c r="K1627" i="2"/>
  <c r="L1627" i="2" s="1"/>
  <c r="K1628" i="2"/>
  <c r="K1629" i="2"/>
  <c r="L1629" i="2" s="1"/>
  <c r="K1630" i="2"/>
  <c r="N1630" i="2" s="1"/>
  <c r="K1631" i="2"/>
  <c r="N1631" i="2" s="1"/>
  <c r="K1632" i="2"/>
  <c r="K1633" i="2"/>
  <c r="L1633" i="2" s="1"/>
  <c r="K1634" i="2"/>
  <c r="N1634" i="2" s="1"/>
  <c r="K1635" i="2"/>
  <c r="N1635" i="2" s="1"/>
  <c r="K1636" i="2"/>
  <c r="K1637" i="2"/>
  <c r="L1637" i="2" s="1"/>
  <c r="K1638" i="2"/>
  <c r="K1639" i="2"/>
  <c r="N1639" i="2" s="1"/>
  <c r="K1640" i="2"/>
  <c r="K1641" i="2"/>
  <c r="L1641" i="2" s="1"/>
  <c r="K1642" i="2"/>
  <c r="K1643" i="2"/>
  <c r="N1643" i="2" s="1"/>
  <c r="K1644" i="2"/>
  <c r="K1645" i="2"/>
  <c r="L1645" i="2" s="1"/>
  <c r="K1646" i="2"/>
  <c r="N1646" i="2" s="1"/>
  <c r="K1647" i="2"/>
  <c r="N1647" i="2" s="1"/>
  <c r="K1648" i="2"/>
  <c r="K1649" i="2"/>
  <c r="L1649" i="2" s="1"/>
  <c r="K1650" i="2"/>
  <c r="N1650" i="2" s="1"/>
  <c r="K1651" i="2"/>
  <c r="N1651" i="2" s="1"/>
  <c r="K1652" i="2"/>
  <c r="K1653" i="2"/>
  <c r="L1653" i="2" s="1"/>
  <c r="K1654" i="2"/>
  <c r="K1655" i="2"/>
  <c r="K1656" i="2"/>
  <c r="K1657" i="2"/>
  <c r="L1657" i="2" s="1"/>
  <c r="K1658" i="2"/>
  <c r="N1658" i="2" s="1"/>
  <c r="K1659" i="2"/>
  <c r="N1659" i="2" s="1"/>
  <c r="K1660" i="2"/>
  <c r="K1661" i="2"/>
  <c r="L1661" i="2" s="1"/>
  <c r="K1662" i="2"/>
  <c r="N1662" i="2" s="1"/>
  <c r="K1663" i="2"/>
  <c r="L1663" i="2" s="1"/>
  <c r="K1664" i="2"/>
  <c r="K1665" i="2"/>
  <c r="L1665" i="2" s="1"/>
  <c r="K1666" i="2"/>
  <c r="N1666" i="2" s="1"/>
  <c r="K1667" i="2"/>
  <c r="N1667" i="2" s="1"/>
  <c r="K1668" i="2"/>
  <c r="K1669" i="2"/>
  <c r="L1669" i="2" s="1"/>
  <c r="K1670" i="2"/>
  <c r="N1670" i="2" s="1"/>
  <c r="K1671" i="2"/>
  <c r="N1671" i="2" s="1"/>
  <c r="K1672" i="2"/>
  <c r="K1673" i="2"/>
  <c r="L1673" i="2" s="1"/>
  <c r="K1674" i="2"/>
  <c r="N1674" i="2" s="1"/>
  <c r="K1675" i="2"/>
  <c r="K1676" i="2"/>
  <c r="K1677" i="2"/>
  <c r="L1677" i="2" s="1"/>
  <c r="K1678" i="2"/>
  <c r="K1679" i="2"/>
  <c r="N1679" i="2" s="1"/>
  <c r="K1680" i="2"/>
  <c r="K1681" i="2"/>
  <c r="L1681" i="2" s="1"/>
  <c r="K1682" i="2"/>
  <c r="M1682" i="2" s="1"/>
  <c r="K1683" i="2"/>
  <c r="N1683" i="2" s="1"/>
  <c r="K1684" i="2"/>
  <c r="K1685" i="2"/>
  <c r="L1685" i="2" s="1"/>
  <c r="K1686" i="2"/>
  <c r="L1686" i="2" s="1"/>
  <c r="K1687" i="2"/>
  <c r="N1687" i="2" s="1"/>
  <c r="K1688" i="2"/>
  <c r="K1689" i="2"/>
  <c r="L1689" i="2" s="1"/>
  <c r="K1690" i="2"/>
  <c r="N1690" i="2" s="1"/>
  <c r="K1691" i="2"/>
  <c r="K1692" i="2"/>
  <c r="K1693" i="2"/>
  <c r="L1693" i="2" s="1"/>
  <c r="K1694" i="2"/>
  <c r="N1694" i="2" s="1"/>
  <c r="K1695" i="2"/>
  <c r="N1695" i="2" s="1"/>
  <c r="K1696" i="2"/>
  <c r="K1697" i="2"/>
  <c r="L1697" i="2" s="1"/>
  <c r="K1698" i="2"/>
  <c r="N1698" i="2" s="1"/>
  <c r="K1699" i="2"/>
  <c r="N1699" i="2" s="1"/>
  <c r="K1700" i="2"/>
  <c r="N1700" i="2" s="1"/>
  <c r="K1701" i="2"/>
  <c r="N1701" i="2" s="1"/>
  <c r="K1702" i="2"/>
  <c r="N1702" i="2" s="1"/>
  <c r="K1703" i="2"/>
  <c r="N1703" i="2" s="1"/>
  <c r="K1704" i="2"/>
  <c r="N1704" i="2" s="1"/>
  <c r="K1705" i="2"/>
  <c r="N1705" i="2" s="1"/>
  <c r="K1706" i="2"/>
  <c r="N1706" i="2" s="1"/>
  <c r="K1707" i="2"/>
  <c r="N1707" i="2" s="1"/>
  <c r="K1708" i="2"/>
  <c r="N1708" i="2" s="1"/>
  <c r="K1709" i="2"/>
  <c r="N1709" i="2" s="1"/>
  <c r="K1710" i="2"/>
  <c r="N1710" i="2" s="1"/>
  <c r="K1711" i="2"/>
  <c r="N1711" i="2" s="1"/>
  <c r="K1712" i="2"/>
  <c r="N1712" i="2" s="1"/>
  <c r="K1713" i="2"/>
  <c r="N1713" i="2" s="1"/>
  <c r="K1714" i="2"/>
  <c r="N1714" i="2" s="1"/>
  <c r="K1715" i="2"/>
  <c r="N1715" i="2" s="1"/>
  <c r="K1716" i="2"/>
  <c r="N1716" i="2" s="1"/>
  <c r="K1717" i="2"/>
  <c r="N1717" i="2" s="1"/>
  <c r="K1718" i="2"/>
  <c r="N1718" i="2" s="1"/>
  <c r="K1719" i="2"/>
  <c r="N1719" i="2" s="1"/>
  <c r="K1720" i="2"/>
  <c r="N1720" i="2" s="1"/>
  <c r="K1721" i="2"/>
  <c r="N1721" i="2" s="1"/>
  <c r="K1722" i="2"/>
  <c r="N1722" i="2" s="1"/>
  <c r="K1723" i="2"/>
  <c r="N1723" i="2" s="1"/>
  <c r="K1724" i="2"/>
  <c r="N1724" i="2" s="1"/>
  <c r="K1725" i="2"/>
  <c r="N1725" i="2" s="1"/>
  <c r="K1726" i="2"/>
  <c r="N1726" i="2" s="1"/>
  <c r="K1727" i="2"/>
  <c r="N1727" i="2" s="1"/>
  <c r="K1728" i="2"/>
  <c r="N1728" i="2" s="1"/>
  <c r="K1729" i="2"/>
  <c r="N1729" i="2" s="1"/>
  <c r="K1730" i="2"/>
  <c r="N1730" i="2" s="1"/>
  <c r="K1731" i="2"/>
  <c r="N1731" i="2" s="1"/>
  <c r="K1732" i="2"/>
  <c r="N1732" i="2" s="1"/>
  <c r="K1733" i="2"/>
  <c r="N1733" i="2" s="1"/>
  <c r="K1734" i="2"/>
  <c r="N1734" i="2" s="1"/>
  <c r="K1735" i="2"/>
  <c r="N1735" i="2" s="1"/>
  <c r="K1736" i="2"/>
  <c r="N1736" i="2" s="1"/>
  <c r="K1737" i="2"/>
  <c r="N1737" i="2" s="1"/>
  <c r="K1738" i="2"/>
  <c r="N1738" i="2" s="1"/>
  <c r="K1739" i="2"/>
  <c r="N1739" i="2" s="1"/>
  <c r="K1740" i="2"/>
  <c r="N1740" i="2" s="1"/>
  <c r="K1741" i="2"/>
  <c r="N1741" i="2" s="1"/>
  <c r="K1742" i="2"/>
  <c r="N1742" i="2" s="1"/>
  <c r="K1743" i="2"/>
  <c r="N1743" i="2" s="1"/>
  <c r="K1744" i="2"/>
  <c r="N1744" i="2" s="1"/>
  <c r="K1745" i="2"/>
  <c r="N1745" i="2" s="1"/>
  <c r="K1746" i="2"/>
  <c r="N1746" i="2" s="1"/>
  <c r="K1747" i="2"/>
  <c r="N1747" i="2" s="1"/>
  <c r="K1748" i="2"/>
  <c r="N1748" i="2" s="1"/>
  <c r="K1749" i="2"/>
  <c r="N1749" i="2" s="1"/>
  <c r="K1750" i="2"/>
  <c r="N1750" i="2" s="1"/>
  <c r="K1751" i="2"/>
  <c r="N1751" i="2" s="1"/>
  <c r="K1752" i="2"/>
  <c r="N1752" i="2" s="1"/>
  <c r="K1753" i="2"/>
  <c r="N1753" i="2" s="1"/>
  <c r="K1754" i="2"/>
  <c r="N1754" i="2" s="1"/>
  <c r="K1755" i="2"/>
  <c r="N1755" i="2" s="1"/>
  <c r="K1756" i="2"/>
  <c r="N1756" i="2" s="1"/>
  <c r="K1757" i="2"/>
  <c r="N1757" i="2" s="1"/>
  <c r="K1758" i="2"/>
  <c r="N1758" i="2" s="1"/>
  <c r="K1759" i="2"/>
  <c r="N1759" i="2" s="1"/>
  <c r="K1760" i="2"/>
  <c r="N1760" i="2" s="1"/>
  <c r="K1761" i="2"/>
  <c r="N1761" i="2" s="1"/>
  <c r="K1762" i="2"/>
  <c r="N1762" i="2" s="1"/>
  <c r="K1763" i="2"/>
  <c r="N1763" i="2" s="1"/>
  <c r="K1764" i="2"/>
  <c r="N1764" i="2" s="1"/>
  <c r="K1765" i="2"/>
  <c r="N1765" i="2" s="1"/>
  <c r="K1766" i="2"/>
  <c r="N1766" i="2" s="1"/>
  <c r="K1767" i="2"/>
  <c r="N1767" i="2" s="1"/>
  <c r="K1768" i="2"/>
  <c r="N1768" i="2" s="1"/>
  <c r="K1769" i="2"/>
  <c r="N1769" i="2" s="1"/>
  <c r="K1770" i="2"/>
  <c r="N1770" i="2" s="1"/>
  <c r="K1771" i="2"/>
  <c r="N1771" i="2" s="1"/>
  <c r="K1772" i="2"/>
  <c r="N1772" i="2" s="1"/>
  <c r="K1773" i="2"/>
  <c r="N1773" i="2" s="1"/>
  <c r="K1774" i="2"/>
  <c r="N1774" i="2" s="1"/>
  <c r="K1775" i="2"/>
  <c r="N1775" i="2" s="1"/>
  <c r="K1776" i="2"/>
  <c r="N1776" i="2" s="1"/>
  <c r="K1777" i="2"/>
  <c r="N1777" i="2" s="1"/>
  <c r="K1778" i="2"/>
  <c r="N1778" i="2" s="1"/>
  <c r="K1779" i="2"/>
  <c r="N1779" i="2" s="1"/>
  <c r="K1780" i="2"/>
  <c r="N1780" i="2" s="1"/>
  <c r="K1781" i="2"/>
  <c r="N1781" i="2" s="1"/>
  <c r="K1782" i="2"/>
  <c r="N1782" i="2" s="1"/>
  <c r="K1783" i="2"/>
  <c r="N1783" i="2" s="1"/>
  <c r="K1784" i="2"/>
  <c r="N1784" i="2" s="1"/>
  <c r="K1785" i="2"/>
  <c r="N1785" i="2" s="1"/>
  <c r="K1786" i="2"/>
  <c r="K1787" i="2"/>
  <c r="M1787" i="2" s="1"/>
  <c r="K1788" i="2"/>
  <c r="K1789" i="2"/>
  <c r="L1789" i="2" s="1"/>
  <c r="K1790" i="2"/>
  <c r="K1791" i="2"/>
  <c r="M1791" i="2" s="1"/>
  <c r="K1792" i="2"/>
  <c r="L1792" i="2" s="1"/>
  <c r="K1793" i="2"/>
  <c r="L1793" i="2" s="1"/>
  <c r="K1794" i="2"/>
  <c r="K1795" i="2"/>
  <c r="M1795" i="2" s="1"/>
  <c r="K1796" i="2"/>
  <c r="L1796" i="2" s="1"/>
  <c r="K1797" i="2"/>
  <c r="L1797" i="2" s="1"/>
  <c r="K1798" i="2"/>
  <c r="K1799" i="2"/>
  <c r="M1799" i="2" s="1"/>
  <c r="K1800" i="2"/>
  <c r="L1800" i="2" s="1"/>
  <c r="K1801" i="2"/>
  <c r="L1801" i="2" s="1"/>
  <c r="K1802" i="2"/>
  <c r="N1802" i="2" s="1"/>
  <c r="K1803" i="2"/>
  <c r="M1803" i="2" s="1"/>
  <c r="K1804" i="2"/>
  <c r="L1804" i="2" s="1"/>
  <c r="K1805" i="2"/>
  <c r="L1805" i="2" s="1"/>
  <c r="K1806" i="2"/>
  <c r="N1806" i="2" s="1"/>
  <c r="K1807" i="2"/>
  <c r="M1807" i="2" s="1"/>
  <c r="K1808" i="2"/>
  <c r="L1808" i="2" s="1"/>
  <c r="K1809" i="2"/>
  <c r="L1809" i="2" s="1"/>
  <c r="K1810" i="2"/>
  <c r="N1810" i="2" s="1"/>
  <c r="K1811" i="2"/>
  <c r="M1811" i="2" s="1"/>
  <c r="K1812" i="2"/>
  <c r="L1812" i="2" s="1"/>
  <c r="K1813" i="2"/>
  <c r="L1813" i="2" s="1"/>
  <c r="K1814" i="2"/>
  <c r="N1814" i="2" s="1"/>
  <c r="K1815" i="2"/>
  <c r="M1815" i="2" s="1"/>
  <c r="K1816" i="2"/>
  <c r="L1816" i="2" s="1"/>
  <c r="K1817" i="2"/>
  <c r="L1817" i="2" s="1"/>
  <c r="F3" i="2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 s="1"/>
  <c r="F35" i="2"/>
  <c r="I35" i="2" s="1"/>
  <c r="F36" i="2"/>
  <c r="I36" i="2" s="1"/>
  <c r="F37" i="2"/>
  <c r="I37" i="2" s="1"/>
  <c r="F38" i="2"/>
  <c r="I38" i="2" s="1"/>
  <c r="F39" i="2"/>
  <c r="I39" i="2" s="1"/>
  <c r="F40" i="2"/>
  <c r="I40" i="2" s="1"/>
  <c r="F41" i="2"/>
  <c r="I41" i="2" s="1"/>
  <c r="F42" i="2"/>
  <c r="I42" i="2" s="1"/>
  <c r="F43" i="2"/>
  <c r="I43" i="2" s="1"/>
  <c r="F44" i="2"/>
  <c r="I44" i="2" s="1"/>
  <c r="F45" i="2"/>
  <c r="I45" i="2" s="1"/>
  <c r="F46" i="2"/>
  <c r="I46" i="2" s="1"/>
  <c r="F47" i="2"/>
  <c r="I47" i="2" s="1"/>
  <c r="F48" i="2"/>
  <c r="I48" i="2" s="1"/>
  <c r="F49" i="2"/>
  <c r="I49" i="2" s="1"/>
  <c r="F50" i="2"/>
  <c r="I50" i="2" s="1"/>
  <c r="F51" i="2"/>
  <c r="I51" i="2" s="1"/>
  <c r="F52" i="2"/>
  <c r="I52" i="2" s="1"/>
  <c r="F53" i="2"/>
  <c r="I53" i="2" s="1"/>
  <c r="F54" i="2"/>
  <c r="I54" i="2" s="1"/>
  <c r="F55" i="2"/>
  <c r="I55" i="2" s="1"/>
  <c r="F56" i="2"/>
  <c r="I56" i="2" s="1"/>
  <c r="F57" i="2"/>
  <c r="I57" i="2" s="1"/>
  <c r="F58" i="2"/>
  <c r="I58" i="2" s="1"/>
  <c r="F59" i="2"/>
  <c r="I59" i="2" s="1"/>
  <c r="F60" i="2"/>
  <c r="I60" i="2" s="1"/>
  <c r="F61" i="2"/>
  <c r="I61" i="2" s="1"/>
  <c r="F62" i="2"/>
  <c r="I62" i="2" s="1"/>
  <c r="F63" i="2"/>
  <c r="I63" i="2" s="1"/>
  <c r="F64" i="2"/>
  <c r="I64" i="2" s="1"/>
  <c r="F65" i="2"/>
  <c r="I65" i="2" s="1"/>
  <c r="F66" i="2"/>
  <c r="I66" i="2" s="1"/>
  <c r="F67" i="2"/>
  <c r="I67" i="2" s="1"/>
  <c r="F68" i="2"/>
  <c r="I68" i="2" s="1"/>
  <c r="F69" i="2"/>
  <c r="I69" i="2" s="1"/>
  <c r="F70" i="2"/>
  <c r="I70" i="2" s="1"/>
  <c r="F71" i="2"/>
  <c r="I71" i="2" s="1"/>
  <c r="F72" i="2"/>
  <c r="I72" i="2" s="1"/>
  <c r="F73" i="2"/>
  <c r="I73" i="2" s="1"/>
  <c r="F74" i="2"/>
  <c r="I74" i="2" s="1"/>
  <c r="F75" i="2"/>
  <c r="I75" i="2" s="1"/>
  <c r="F76" i="2"/>
  <c r="I76" i="2" s="1"/>
  <c r="F77" i="2"/>
  <c r="I77" i="2" s="1"/>
  <c r="F78" i="2"/>
  <c r="I78" i="2" s="1"/>
  <c r="F79" i="2"/>
  <c r="G79" i="2" s="1"/>
  <c r="F80" i="2"/>
  <c r="G80" i="2" s="1"/>
  <c r="F81" i="2"/>
  <c r="G81" i="2" s="1"/>
  <c r="F82" i="2"/>
  <c r="G82" i="2" s="1"/>
  <c r="F83" i="2"/>
  <c r="F84" i="2"/>
  <c r="G84" i="2" s="1"/>
  <c r="F85" i="2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F153" i="2"/>
  <c r="G153" i="2" s="1"/>
  <c r="F154" i="2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F169" i="2"/>
  <c r="G169" i="2" s="1"/>
  <c r="F170" i="2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F185" i="2"/>
  <c r="G185" i="2" s="1"/>
  <c r="F186" i="2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F201" i="2"/>
  <c r="G201" i="2" s="1"/>
  <c r="F202" i="2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F217" i="2"/>
  <c r="G217" i="2" s="1"/>
  <c r="F218" i="2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F233" i="2"/>
  <c r="G233" i="2" s="1"/>
  <c r="F234" i="2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F249" i="2"/>
  <c r="G249" i="2" s="1"/>
  <c r="F250" i="2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F257" i="2"/>
  <c r="G257" i="2" s="1"/>
  <c r="F258" i="2"/>
  <c r="G258" i="2" s="1"/>
  <c r="F259" i="2"/>
  <c r="G259" i="2" s="1"/>
  <c r="F260" i="2"/>
  <c r="F261" i="2"/>
  <c r="G261" i="2" s="1"/>
  <c r="F262" i="2"/>
  <c r="G262" i="2" s="1"/>
  <c r="F263" i="2"/>
  <c r="G263" i="2" s="1"/>
  <c r="F264" i="2"/>
  <c r="F265" i="2"/>
  <c r="G265" i="2" s="1"/>
  <c r="F266" i="2"/>
  <c r="F267" i="2"/>
  <c r="G267" i="2" s="1"/>
  <c r="F268" i="2"/>
  <c r="F269" i="2"/>
  <c r="G269" i="2" s="1"/>
  <c r="F270" i="2"/>
  <c r="G270" i="2" s="1"/>
  <c r="F271" i="2"/>
  <c r="G271" i="2" s="1"/>
  <c r="F272" i="2"/>
  <c r="F273" i="2"/>
  <c r="G273" i="2" s="1"/>
  <c r="F274" i="2"/>
  <c r="G274" i="2" s="1"/>
  <c r="F275" i="2"/>
  <c r="G275" i="2" s="1"/>
  <c r="F276" i="2"/>
  <c r="F277" i="2"/>
  <c r="G277" i="2" s="1"/>
  <c r="F278" i="2"/>
  <c r="G278" i="2" s="1"/>
  <c r="F279" i="2"/>
  <c r="G279" i="2" s="1"/>
  <c r="F280" i="2"/>
  <c r="F281" i="2"/>
  <c r="G281" i="2" s="1"/>
  <c r="F282" i="2"/>
  <c r="G282" i="2" s="1"/>
  <c r="F283" i="2"/>
  <c r="G283" i="2" s="1"/>
  <c r="F284" i="2"/>
  <c r="F285" i="2"/>
  <c r="G285" i="2" s="1"/>
  <c r="F286" i="2"/>
  <c r="F287" i="2"/>
  <c r="G287" i="2" s="1"/>
  <c r="F288" i="2"/>
  <c r="F289" i="2"/>
  <c r="G289" i="2" s="1"/>
  <c r="F290" i="2"/>
  <c r="G290" i="2" s="1"/>
  <c r="F291" i="2"/>
  <c r="G291" i="2" s="1"/>
  <c r="F292" i="2"/>
  <c r="F293" i="2"/>
  <c r="G293" i="2" s="1"/>
  <c r="F294" i="2"/>
  <c r="G294" i="2" s="1"/>
  <c r="F295" i="2"/>
  <c r="G295" i="2" s="1"/>
  <c r="F296" i="2"/>
  <c r="F297" i="2"/>
  <c r="G297" i="2" s="1"/>
  <c r="F298" i="2"/>
  <c r="G298" i="2" s="1"/>
  <c r="F299" i="2"/>
  <c r="G299" i="2" s="1"/>
  <c r="F300" i="2"/>
  <c r="F301" i="2"/>
  <c r="G301" i="2" s="1"/>
  <c r="F302" i="2"/>
  <c r="F303" i="2"/>
  <c r="G303" i="2" s="1"/>
  <c r="F304" i="2"/>
  <c r="F305" i="2"/>
  <c r="G305" i="2" s="1"/>
  <c r="F306" i="2"/>
  <c r="G306" i="2" s="1"/>
  <c r="F307" i="2"/>
  <c r="G307" i="2" s="1"/>
  <c r="F308" i="2"/>
  <c r="F309" i="2"/>
  <c r="G309" i="2" s="1"/>
  <c r="F310" i="2"/>
  <c r="G310" i="2" s="1"/>
  <c r="F311" i="2"/>
  <c r="G311" i="2" s="1"/>
  <c r="F312" i="2"/>
  <c r="F313" i="2"/>
  <c r="I313" i="2" s="1"/>
  <c r="F314" i="2"/>
  <c r="F315" i="2"/>
  <c r="G315" i="2" s="1"/>
  <c r="F316" i="2"/>
  <c r="I316" i="2" s="1"/>
  <c r="F317" i="2"/>
  <c r="F318" i="2"/>
  <c r="F319" i="2"/>
  <c r="I319" i="2" s="1"/>
  <c r="F320" i="2"/>
  <c r="I320" i="2" s="1"/>
  <c r="F321" i="2"/>
  <c r="F322" i="2"/>
  <c r="G322" i="2" s="1"/>
  <c r="F323" i="2"/>
  <c r="I323" i="2" s="1"/>
  <c r="F324" i="2"/>
  <c r="F325" i="2"/>
  <c r="F326" i="2"/>
  <c r="F327" i="2"/>
  <c r="F328" i="2"/>
  <c r="I328" i="2" s="1"/>
  <c r="F329" i="2"/>
  <c r="F330" i="2"/>
  <c r="G330" i="2" s="1"/>
  <c r="F331" i="2"/>
  <c r="I331" i="2" s="1"/>
  <c r="F332" i="2"/>
  <c r="F333" i="2"/>
  <c r="F334" i="2"/>
  <c r="G334" i="2" s="1"/>
  <c r="F335" i="2"/>
  <c r="I335" i="2" s="1"/>
  <c r="F336" i="2"/>
  <c r="I336" i="2" s="1"/>
  <c r="F337" i="2"/>
  <c r="F338" i="2"/>
  <c r="G338" i="2" s="1"/>
  <c r="F339" i="2"/>
  <c r="I339" i="2" s="1"/>
  <c r="F340" i="2"/>
  <c r="I340" i="2" s="1"/>
  <c r="F341" i="2"/>
  <c r="F342" i="2"/>
  <c r="F343" i="2"/>
  <c r="I343" i="2" s="1"/>
  <c r="F344" i="2"/>
  <c r="I344" i="2" s="1"/>
  <c r="F345" i="2"/>
  <c r="F346" i="2"/>
  <c r="G346" i="2" s="1"/>
  <c r="F347" i="2"/>
  <c r="I347" i="2" s="1"/>
  <c r="F348" i="2"/>
  <c r="I348" i="2" s="1"/>
  <c r="F349" i="2"/>
  <c r="F350" i="2"/>
  <c r="G350" i="2" s="1"/>
  <c r="F351" i="2"/>
  <c r="I351" i="2" s="1"/>
  <c r="F352" i="2"/>
  <c r="I352" i="2" s="1"/>
  <c r="F353" i="2"/>
  <c r="F354" i="2"/>
  <c r="F355" i="2"/>
  <c r="I355" i="2" s="1"/>
  <c r="F356" i="2"/>
  <c r="I356" i="2" s="1"/>
  <c r="F357" i="2"/>
  <c r="F358" i="2"/>
  <c r="F359" i="2"/>
  <c r="I359" i="2" s="1"/>
  <c r="F360" i="2"/>
  <c r="I360" i="2" s="1"/>
  <c r="F361" i="2"/>
  <c r="F362" i="2"/>
  <c r="G362" i="2" s="1"/>
  <c r="F363" i="2"/>
  <c r="I363" i="2" s="1"/>
  <c r="F364" i="2"/>
  <c r="I364" i="2" s="1"/>
  <c r="F365" i="2"/>
  <c r="F366" i="2"/>
  <c r="G366" i="2" s="1"/>
  <c r="F367" i="2"/>
  <c r="I367" i="2" s="1"/>
  <c r="F368" i="2"/>
  <c r="I368" i="2" s="1"/>
  <c r="F369" i="2"/>
  <c r="F370" i="2"/>
  <c r="G370" i="2" s="1"/>
  <c r="F371" i="2"/>
  <c r="I371" i="2" s="1"/>
  <c r="F372" i="2"/>
  <c r="I372" i="2" s="1"/>
  <c r="F373" i="2"/>
  <c r="F374" i="2"/>
  <c r="F375" i="2"/>
  <c r="I375" i="2" s="1"/>
  <c r="F376" i="2"/>
  <c r="I376" i="2" s="1"/>
  <c r="F377" i="2"/>
  <c r="F378" i="2"/>
  <c r="G378" i="2" s="1"/>
  <c r="F379" i="2"/>
  <c r="I379" i="2" s="1"/>
  <c r="F380" i="2"/>
  <c r="I380" i="2" s="1"/>
  <c r="F381" i="2"/>
  <c r="F382" i="2"/>
  <c r="G382" i="2" s="1"/>
  <c r="F383" i="2"/>
  <c r="I383" i="2" s="1"/>
  <c r="F384" i="2"/>
  <c r="I384" i="2" s="1"/>
  <c r="F385" i="2"/>
  <c r="G385" i="2" s="1"/>
  <c r="F386" i="2"/>
  <c r="I386" i="2" s="1"/>
  <c r="F387" i="2"/>
  <c r="F388" i="2"/>
  <c r="F389" i="2"/>
  <c r="I389" i="2" s="1"/>
  <c r="F390" i="2"/>
  <c r="I390" i="2" s="1"/>
  <c r="F391" i="2"/>
  <c r="F392" i="2"/>
  <c r="G392" i="2" s="1"/>
  <c r="F393" i="2"/>
  <c r="I393" i="2" s="1"/>
  <c r="F394" i="2"/>
  <c r="H394" i="2" s="1"/>
  <c r="F395" i="2"/>
  <c r="H395" i="2" s="1"/>
  <c r="F396" i="2"/>
  <c r="H396" i="2" s="1"/>
  <c r="F397" i="2"/>
  <c r="H397" i="2" s="1"/>
  <c r="F398" i="2"/>
  <c r="H398" i="2" s="1"/>
  <c r="F399" i="2"/>
  <c r="H399" i="2" s="1"/>
  <c r="F400" i="2"/>
  <c r="H400" i="2" s="1"/>
  <c r="F401" i="2"/>
  <c r="H401" i="2" s="1"/>
  <c r="F402" i="2"/>
  <c r="H402" i="2" s="1"/>
  <c r="F403" i="2"/>
  <c r="H403" i="2" s="1"/>
  <c r="F404" i="2"/>
  <c r="H404" i="2" s="1"/>
  <c r="F405" i="2"/>
  <c r="H405" i="2" s="1"/>
  <c r="F406" i="2"/>
  <c r="H406" i="2" s="1"/>
  <c r="F407" i="2"/>
  <c r="H407" i="2" s="1"/>
  <c r="F408" i="2"/>
  <c r="H408" i="2" s="1"/>
  <c r="F409" i="2"/>
  <c r="H409" i="2" s="1"/>
  <c r="F410" i="2"/>
  <c r="H410" i="2" s="1"/>
  <c r="F411" i="2"/>
  <c r="H411" i="2" s="1"/>
  <c r="F412" i="2"/>
  <c r="H412" i="2" s="1"/>
  <c r="F413" i="2"/>
  <c r="H413" i="2" s="1"/>
  <c r="F414" i="2"/>
  <c r="H414" i="2" s="1"/>
  <c r="F415" i="2"/>
  <c r="H415" i="2" s="1"/>
  <c r="F416" i="2"/>
  <c r="H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F426" i="2"/>
  <c r="H426" i="2" s="1"/>
  <c r="F427" i="2"/>
  <c r="G427" i="2" s="1"/>
  <c r="F428" i="2"/>
  <c r="G428" i="2" s="1"/>
  <c r="F429" i="2"/>
  <c r="F430" i="2"/>
  <c r="H430" i="2" s="1"/>
  <c r="F431" i="2"/>
  <c r="G431" i="2" s="1"/>
  <c r="F432" i="2"/>
  <c r="G432" i="2" s="1"/>
  <c r="F433" i="2"/>
  <c r="F434" i="2"/>
  <c r="H434" i="2" s="1"/>
  <c r="F435" i="2"/>
  <c r="G435" i="2" s="1"/>
  <c r="F436" i="2"/>
  <c r="G436" i="2" s="1"/>
  <c r="F437" i="2"/>
  <c r="F438" i="2"/>
  <c r="H438" i="2" s="1"/>
  <c r="F439" i="2"/>
  <c r="F440" i="2"/>
  <c r="G440" i="2" s="1"/>
  <c r="F441" i="2"/>
  <c r="F442" i="2"/>
  <c r="H442" i="2" s="1"/>
  <c r="F443" i="2"/>
  <c r="G443" i="2" s="1"/>
  <c r="F444" i="2"/>
  <c r="G444" i="2" s="1"/>
  <c r="F445" i="2"/>
  <c r="F446" i="2"/>
  <c r="H446" i="2" s="1"/>
  <c r="F447" i="2"/>
  <c r="G447" i="2" s="1"/>
  <c r="F448" i="2"/>
  <c r="F449" i="2"/>
  <c r="F450" i="2"/>
  <c r="H450" i="2" s="1"/>
  <c r="F451" i="2"/>
  <c r="I451" i="2" s="1"/>
  <c r="F452" i="2"/>
  <c r="G452" i="2" s="1"/>
  <c r="F453" i="2"/>
  <c r="F454" i="2"/>
  <c r="H454" i="2" s="1"/>
  <c r="F455" i="2"/>
  <c r="H455" i="2" s="1"/>
  <c r="F456" i="2"/>
  <c r="G456" i="2" s="1"/>
  <c r="F457" i="2"/>
  <c r="G457" i="2" s="1"/>
  <c r="F458" i="2"/>
  <c r="F459" i="2"/>
  <c r="H459" i="2" s="1"/>
  <c r="F460" i="2"/>
  <c r="G460" i="2" s="1"/>
  <c r="F461" i="2"/>
  <c r="G461" i="2" s="1"/>
  <c r="F462" i="2"/>
  <c r="F463" i="2"/>
  <c r="H463" i="2" s="1"/>
  <c r="F464" i="2"/>
  <c r="G464" i="2" s="1"/>
  <c r="F465" i="2"/>
  <c r="G465" i="2" s="1"/>
  <c r="F466" i="2"/>
  <c r="H466" i="2" s="1"/>
  <c r="F467" i="2"/>
  <c r="F468" i="2"/>
  <c r="H468" i="2" s="1"/>
  <c r="F469" i="2"/>
  <c r="G469" i="2" s="1"/>
  <c r="F470" i="2"/>
  <c r="G470" i="2" s="1"/>
  <c r="F471" i="2"/>
  <c r="F472" i="2"/>
  <c r="H472" i="2" s="1"/>
  <c r="F473" i="2"/>
  <c r="G473" i="2" s="1"/>
  <c r="F474" i="2"/>
  <c r="G474" i="2" s="1"/>
  <c r="F475" i="2"/>
  <c r="H475" i="2" s="1"/>
  <c r="F476" i="2"/>
  <c r="G476" i="2" s="1"/>
  <c r="F477" i="2"/>
  <c r="G477" i="2" s="1"/>
  <c r="F478" i="2"/>
  <c r="F479" i="2"/>
  <c r="H479" i="2" s="1"/>
  <c r="F480" i="2"/>
  <c r="G480" i="2" s="1"/>
  <c r="F481" i="2"/>
  <c r="G481" i="2" s="1"/>
  <c r="F482" i="2"/>
  <c r="F483" i="2"/>
  <c r="H483" i="2" s="1"/>
  <c r="F484" i="2"/>
  <c r="G484" i="2" s="1"/>
  <c r="F485" i="2"/>
  <c r="G485" i="2" s="1"/>
  <c r="F486" i="2"/>
  <c r="F487" i="2"/>
  <c r="H487" i="2" s="1"/>
  <c r="F488" i="2"/>
  <c r="G488" i="2" s="1"/>
  <c r="F489" i="2"/>
  <c r="F490" i="2"/>
  <c r="H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F497" i="2"/>
  <c r="H497" i="2" s="1"/>
  <c r="F498" i="2"/>
  <c r="G498" i="2" s="1"/>
  <c r="F499" i="2"/>
  <c r="G499" i="2" s="1"/>
  <c r="F500" i="2"/>
  <c r="F501" i="2"/>
  <c r="H501" i="2" s="1"/>
  <c r="F502" i="2"/>
  <c r="G502" i="2" s="1"/>
  <c r="F503" i="2"/>
  <c r="F504" i="2"/>
  <c r="H504" i="2" s="1"/>
  <c r="F505" i="2"/>
  <c r="G505" i="2" s="1"/>
  <c r="F506" i="2"/>
  <c r="G506" i="2" s="1"/>
  <c r="F507" i="2"/>
  <c r="F508" i="2"/>
  <c r="H508" i="2" s="1"/>
  <c r="F509" i="2"/>
  <c r="G509" i="2" s="1"/>
  <c r="F510" i="2"/>
  <c r="G510" i="2" s="1"/>
  <c r="F511" i="2"/>
  <c r="F512" i="2"/>
  <c r="H512" i="2" s="1"/>
  <c r="F513" i="2"/>
  <c r="F514" i="2"/>
  <c r="G514" i="2" s="1"/>
  <c r="F515" i="2"/>
  <c r="F516" i="2"/>
  <c r="H516" i="2" s="1"/>
  <c r="F517" i="2"/>
  <c r="G517" i="2" s="1"/>
  <c r="F518" i="2"/>
  <c r="G518" i="2" s="1"/>
  <c r="F519" i="2"/>
  <c r="F520" i="2"/>
  <c r="H520" i="2" s="1"/>
  <c r="F521" i="2"/>
  <c r="G521" i="2" s="1"/>
  <c r="F522" i="2"/>
  <c r="G522" i="2" s="1"/>
  <c r="F523" i="2"/>
  <c r="F524" i="2"/>
  <c r="G524" i="2" s="1"/>
  <c r="F525" i="2"/>
  <c r="G525" i="2" s="1"/>
  <c r="F526" i="2"/>
  <c r="H526" i="2" s="1"/>
  <c r="F527" i="2"/>
  <c r="G527" i="2" s="1"/>
  <c r="F528" i="2"/>
  <c r="H528" i="2" s="1"/>
  <c r="F529" i="2"/>
  <c r="G529" i="2" s="1"/>
  <c r="F530" i="2"/>
  <c r="G530" i="2" s="1"/>
  <c r="F531" i="2"/>
  <c r="F532" i="2"/>
  <c r="H532" i="2" s="1"/>
  <c r="F533" i="2"/>
  <c r="G533" i="2" s="1"/>
  <c r="F534" i="2"/>
  <c r="F535" i="2"/>
  <c r="G535" i="2" s="1"/>
  <c r="F536" i="2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F546" i="2"/>
  <c r="G546" i="2" s="1"/>
  <c r="F547" i="2"/>
  <c r="G547" i="2" s="1"/>
  <c r="F548" i="2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F560" i="2"/>
  <c r="G560" i="2" s="1"/>
  <c r="F561" i="2"/>
  <c r="G561" i="2" s="1"/>
  <c r="F562" i="2"/>
  <c r="G562" i="2" s="1"/>
  <c r="F563" i="2"/>
  <c r="F564" i="2"/>
  <c r="G564" i="2" s="1"/>
  <c r="F565" i="2"/>
  <c r="F566" i="2"/>
  <c r="G566" i="2" s="1"/>
  <c r="F567" i="2"/>
  <c r="G567" i="2" s="1"/>
  <c r="F568" i="2"/>
  <c r="G568" i="2" s="1"/>
  <c r="F569" i="2"/>
  <c r="F570" i="2"/>
  <c r="G570" i="2" s="1"/>
  <c r="F571" i="2"/>
  <c r="G571" i="2" s="1"/>
  <c r="F572" i="2"/>
  <c r="G572" i="2" s="1"/>
  <c r="F573" i="2"/>
  <c r="F574" i="2"/>
  <c r="G574" i="2" s="1"/>
  <c r="F575" i="2"/>
  <c r="F576" i="2"/>
  <c r="G576" i="2" s="1"/>
  <c r="F577" i="2"/>
  <c r="F578" i="2"/>
  <c r="I578" i="2" s="1"/>
  <c r="F579" i="2"/>
  <c r="G579" i="2" s="1"/>
  <c r="F580" i="2"/>
  <c r="G580" i="2" s="1"/>
  <c r="F581" i="2"/>
  <c r="F582" i="2"/>
  <c r="G582" i="2" s="1"/>
  <c r="F583" i="2"/>
  <c r="G583" i="2" s="1"/>
  <c r="F584" i="2"/>
  <c r="G584" i="2" s="1"/>
  <c r="F585" i="2"/>
  <c r="F586" i="2"/>
  <c r="G586" i="2" s="1"/>
  <c r="F587" i="2"/>
  <c r="G587" i="2" s="1"/>
  <c r="F588" i="2"/>
  <c r="F589" i="2"/>
  <c r="H589" i="2" s="1"/>
  <c r="F590" i="2"/>
  <c r="G590" i="2" s="1"/>
  <c r="F591" i="2"/>
  <c r="G591" i="2" s="1"/>
  <c r="F592" i="2"/>
  <c r="F593" i="2"/>
  <c r="G593" i="2" s="1"/>
  <c r="F594" i="2"/>
  <c r="H594" i="2" s="1"/>
  <c r="F595" i="2"/>
  <c r="G595" i="2" s="1"/>
  <c r="F596" i="2"/>
  <c r="G596" i="2" s="1"/>
  <c r="F597" i="2"/>
  <c r="F598" i="2"/>
  <c r="H598" i="2" s="1"/>
  <c r="F599" i="2"/>
  <c r="G599" i="2" s="1"/>
  <c r="F600" i="2"/>
  <c r="G600" i="2" s="1"/>
  <c r="F601" i="2"/>
  <c r="F602" i="2"/>
  <c r="H602" i="2" s="1"/>
  <c r="F603" i="2"/>
  <c r="G603" i="2" s="1"/>
  <c r="F604" i="2"/>
  <c r="G604" i="2" s="1"/>
  <c r="F605" i="2"/>
  <c r="F606" i="2"/>
  <c r="H606" i="2" s="1"/>
  <c r="F607" i="2"/>
  <c r="G607" i="2" s="1"/>
  <c r="F608" i="2"/>
  <c r="G608" i="2" s="1"/>
  <c r="F609" i="2"/>
  <c r="F610" i="2"/>
  <c r="H610" i="2" s="1"/>
  <c r="F611" i="2"/>
  <c r="G611" i="2" s="1"/>
  <c r="F612" i="2"/>
  <c r="G612" i="2" s="1"/>
  <c r="F613" i="2"/>
  <c r="F614" i="2"/>
  <c r="G614" i="2" s="1"/>
  <c r="F615" i="2"/>
  <c r="F616" i="2"/>
  <c r="H616" i="2" s="1"/>
  <c r="F617" i="2"/>
  <c r="G617" i="2" s="1"/>
  <c r="F618" i="2"/>
  <c r="G618" i="2" s="1"/>
  <c r="F619" i="2"/>
  <c r="H619" i="2" s="1"/>
  <c r="F620" i="2"/>
  <c r="F621" i="2"/>
  <c r="G621" i="2" s="1"/>
  <c r="F622" i="2"/>
  <c r="H622" i="2" s="1"/>
  <c r="F623" i="2"/>
  <c r="F624" i="2"/>
  <c r="G624" i="2" s="1"/>
  <c r="F625" i="2"/>
  <c r="H625" i="2" s="1"/>
  <c r="F626" i="2"/>
  <c r="G626" i="2" s="1"/>
  <c r="F627" i="2"/>
  <c r="H627" i="2" s="1"/>
  <c r="F628" i="2"/>
  <c r="G628" i="2" s="1"/>
  <c r="F629" i="2"/>
  <c r="F630" i="2"/>
  <c r="H630" i="2" s="1"/>
  <c r="F631" i="2"/>
  <c r="G631" i="2" s="1"/>
  <c r="F632" i="2"/>
  <c r="G632" i="2" s="1"/>
  <c r="F633" i="2"/>
  <c r="F634" i="2"/>
  <c r="H634" i="2" s="1"/>
  <c r="F635" i="2"/>
  <c r="G635" i="2" s="1"/>
  <c r="F636" i="2"/>
  <c r="G636" i="2" s="1"/>
  <c r="F637" i="2"/>
  <c r="F638" i="2"/>
  <c r="H638" i="2" s="1"/>
  <c r="F639" i="2"/>
  <c r="G639" i="2" s="1"/>
  <c r="F640" i="2"/>
  <c r="G640" i="2" s="1"/>
  <c r="F641" i="2"/>
  <c r="F642" i="2"/>
  <c r="H642" i="2" s="1"/>
  <c r="F643" i="2"/>
  <c r="G643" i="2" s="1"/>
  <c r="F644" i="2"/>
  <c r="G644" i="2" s="1"/>
  <c r="F645" i="2"/>
  <c r="F646" i="2"/>
  <c r="H646" i="2" s="1"/>
  <c r="F647" i="2"/>
  <c r="G647" i="2" s="1"/>
  <c r="F648" i="2"/>
  <c r="G648" i="2" s="1"/>
  <c r="F649" i="2"/>
  <c r="F650" i="2"/>
  <c r="H650" i="2" s="1"/>
  <c r="F651" i="2"/>
  <c r="G651" i="2" s="1"/>
  <c r="F652" i="2"/>
  <c r="H652" i="2" s="1"/>
  <c r="F653" i="2"/>
  <c r="G653" i="2" s="1"/>
  <c r="F654" i="2"/>
  <c r="G654" i="2" s="1"/>
  <c r="F655" i="2"/>
  <c r="F656" i="2"/>
  <c r="H656" i="2" s="1"/>
  <c r="F657" i="2"/>
  <c r="G657" i="2" s="1"/>
  <c r="F658" i="2"/>
  <c r="G658" i="2" s="1"/>
  <c r="F659" i="2"/>
  <c r="F660" i="2"/>
  <c r="H660" i="2" s="1"/>
  <c r="F661" i="2"/>
  <c r="G661" i="2" s="1"/>
  <c r="F662" i="2"/>
  <c r="G662" i="2" s="1"/>
  <c r="F663" i="2"/>
  <c r="F664" i="2"/>
  <c r="H664" i="2" s="1"/>
  <c r="F665" i="2"/>
  <c r="G665" i="2" s="1"/>
  <c r="F666" i="2"/>
  <c r="G666" i="2" s="1"/>
  <c r="F667" i="2"/>
  <c r="F668" i="2"/>
  <c r="G668" i="2" s="1"/>
  <c r="F669" i="2"/>
  <c r="G669" i="2" s="1"/>
  <c r="F670" i="2"/>
  <c r="F671" i="2"/>
  <c r="H671" i="2" s="1"/>
  <c r="F672" i="2"/>
  <c r="G672" i="2" s="1"/>
  <c r="F673" i="2"/>
  <c r="G673" i="2" s="1"/>
  <c r="F674" i="2"/>
  <c r="F675" i="2"/>
  <c r="G675" i="2" s="1"/>
  <c r="F676" i="2"/>
  <c r="F677" i="2"/>
  <c r="H677" i="2" s="1"/>
  <c r="F678" i="2"/>
  <c r="G678" i="2" s="1"/>
  <c r="F679" i="2"/>
  <c r="G679" i="2" s="1"/>
  <c r="F680" i="2"/>
  <c r="F681" i="2"/>
  <c r="H681" i="2" s="1"/>
  <c r="F682" i="2"/>
  <c r="G682" i="2" s="1"/>
  <c r="F683" i="2"/>
  <c r="G683" i="2" s="1"/>
  <c r="F684" i="2"/>
  <c r="F685" i="2"/>
  <c r="H685" i="2" s="1"/>
  <c r="F686" i="2"/>
  <c r="G686" i="2" s="1"/>
  <c r="F687" i="2"/>
  <c r="G687" i="2" s="1"/>
  <c r="F688" i="2"/>
  <c r="F689" i="2"/>
  <c r="H689" i="2" s="1"/>
  <c r="F690" i="2"/>
  <c r="G690" i="2" s="1"/>
  <c r="F691" i="2"/>
  <c r="I691" i="2" s="1"/>
  <c r="F692" i="2"/>
  <c r="G692" i="2" s="1"/>
  <c r="F693" i="2"/>
  <c r="F694" i="2"/>
  <c r="H694" i="2" s="1"/>
  <c r="F695" i="2"/>
  <c r="F696" i="2"/>
  <c r="G696" i="2" s="1"/>
  <c r="F697" i="2"/>
  <c r="I697" i="2" s="1"/>
  <c r="F698" i="2"/>
  <c r="F699" i="2"/>
  <c r="G699" i="2" s="1"/>
  <c r="F700" i="2"/>
  <c r="G700" i="2" s="1"/>
  <c r="F701" i="2"/>
  <c r="F702" i="2"/>
  <c r="H702" i="2" s="1"/>
  <c r="F703" i="2"/>
  <c r="F704" i="2"/>
  <c r="G704" i="2" s="1"/>
  <c r="F705" i="2"/>
  <c r="I705" i="2" s="1"/>
  <c r="F706" i="2"/>
  <c r="F707" i="2"/>
  <c r="F708" i="2"/>
  <c r="H708" i="2" s="1"/>
  <c r="F709" i="2"/>
  <c r="F710" i="2"/>
  <c r="G710" i="2" s="1"/>
  <c r="F711" i="2"/>
  <c r="I711" i="2" s="1"/>
  <c r="F712" i="2"/>
  <c r="F713" i="2"/>
  <c r="G713" i="2" s="1"/>
  <c r="F714" i="2"/>
  <c r="G714" i="2" s="1"/>
  <c r="F715" i="2"/>
  <c r="F716" i="2"/>
  <c r="H716" i="2" s="1"/>
  <c r="F717" i="2"/>
  <c r="F718" i="2"/>
  <c r="G718" i="2" s="1"/>
  <c r="F719" i="2"/>
  <c r="I719" i="2" s="1"/>
  <c r="F720" i="2"/>
  <c r="F721" i="2"/>
  <c r="G721" i="2" s="1"/>
  <c r="F722" i="2"/>
  <c r="G722" i="2" s="1"/>
  <c r="F723" i="2"/>
  <c r="F724" i="2"/>
  <c r="H724" i="2" s="1"/>
  <c r="F725" i="2"/>
  <c r="F726" i="2"/>
  <c r="G726" i="2" s="1"/>
  <c r="F727" i="2"/>
  <c r="I727" i="2" s="1"/>
  <c r="F728" i="2"/>
  <c r="G728" i="2" s="1"/>
  <c r="F729" i="2"/>
  <c r="F730" i="2"/>
  <c r="G730" i="2" s="1"/>
  <c r="F731" i="2"/>
  <c r="I731" i="2" s="1"/>
  <c r="F732" i="2"/>
  <c r="F733" i="2"/>
  <c r="G733" i="2" s="1"/>
  <c r="F734" i="2"/>
  <c r="G734" i="2" s="1"/>
  <c r="F735" i="2"/>
  <c r="F736" i="2"/>
  <c r="F737" i="2"/>
  <c r="G737" i="2" s="1"/>
  <c r="F738" i="2"/>
  <c r="I738" i="2" s="1"/>
  <c r="F739" i="2"/>
  <c r="F740" i="2"/>
  <c r="G740" i="2" s="1"/>
  <c r="F741" i="2"/>
  <c r="F742" i="2"/>
  <c r="F743" i="2"/>
  <c r="H743" i="2" s="1"/>
  <c r="F744" i="2"/>
  <c r="F745" i="2"/>
  <c r="G745" i="2" s="1"/>
  <c r="F746" i="2"/>
  <c r="I746" i="2" s="1"/>
  <c r="F747" i="2"/>
  <c r="F748" i="2"/>
  <c r="F749" i="2"/>
  <c r="G749" i="2" s="1"/>
  <c r="F750" i="2"/>
  <c r="F751" i="2"/>
  <c r="H751" i="2" s="1"/>
  <c r="F752" i="2"/>
  <c r="I752" i="2" s="1"/>
  <c r="F753" i="2"/>
  <c r="G753" i="2" s="1"/>
  <c r="F754" i="2"/>
  <c r="H754" i="2" s="1"/>
  <c r="F755" i="2"/>
  <c r="H755" i="2" s="1"/>
  <c r="F756" i="2"/>
  <c r="F757" i="2"/>
  <c r="G757" i="2" s="1"/>
  <c r="F758" i="2"/>
  <c r="H758" i="2" s="1"/>
  <c r="F759" i="2"/>
  <c r="H759" i="2" s="1"/>
  <c r="F760" i="2"/>
  <c r="F761" i="2"/>
  <c r="G761" i="2" s="1"/>
  <c r="F762" i="2"/>
  <c r="H762" i="2" s="1"/>
  <c r="F763" i="2"/>
  <c r="H763" i="2" s="1"/>
  <c r="F764" i="2"/>
  <c r="H764" i="2" s="1"/>
  <c r="F765" i="2"/>
  <c r="F766" i="2"/>
  <c r="H766" i="2" s="1"/>
  <c r="F767" i="2"/>
  <c r="H767" i="2" s="1"/>
  <c r="F768" i="2"/>
  <c r="F769" i="2"/>
  <c r="G769" i="2" s="1"/>
  <c r="F770" i="2"/>
  <c r="H770" i="2" s="1"/>
  <c r="F771" i="2"/>
  <c r="H771" i="2" s="1"/>
  <c r="F772" i="2"/>
  <c r="F773" i="2"/>
  <c r="G773" i="2" s="1"/>
  <c r="F774" i="2"/>
  <c r="H774" i="2" s="1"/>
  <c r="F775" i="2"/>
  <c r="F776" i="2"/>
  <c r="G776" i="2" s="1"/>
  <c r="F777" i="2"/>
  <c r="H777" i="2" s="1"/>
  <c r="F778" i="2"/>
  <c r="F779" i="2"/>
  <c r="G779" i="2" s="1"/>
  <c r="F780" i="2"/>
  <c r="H780" i="2" s="1"/>
  <c r="F781" i="2"/>
  <c r="H781" i="2" s="1"/>
  <c r="F782" i="2"/>
  <c r="F783" i="2"/>
  <c r="G783" i="2" s="1"/>
  <c r="F784" i="2"/>
  <c r="H784" i="2" s="1"/>
  <c r="F785" i="2"/>
  <c r="H785" i="2" s="1"/>
  <c r="F786" i="2"/>
  <c r="G786" i="2" s="1"/>
  <c r="F787" i="2"/>
  <c r="F788" i="2"/>
  <c r="H788" i="2" s="1"/>
  <c r="F789" i="2"/>
  <c r="F790" i="2"/>
  <c r="G790" i="2" s="1"/>
  <c r="F791" i="2"/>
  <c r="H791" i="2" s="1"/>
  <c r="F792" i="2"/>
  <c r="F793" i="2"/>
  <c r="G793" i="2" s="1"/>
  <c r="F794" i="2"/>
  <c r="H794" i="2" s="1"/>
  <c r="F795" i="2"/>
  <c r="H795" i="2" s="1"/>
  <c r="F796" i="2"/>
  <c r="F797" i="2"/>
  <c r="G797" i="2" s="1"/>
  <c r="F798" i="2"/>
  <c r="H798" i="2" s="1"/>
  <c r="F799" i="2"/>
  <c r="H799" i="2" s="1"/>
  <c r="F800" i="2"/>
  <c r="F801" i="2"/>
  <c r="G801" i="2" s="1"/>
  <c r="F802" i="2"/>
  <c r="H802" i="2" s="1"/>
  <c r="F803" i="2"/>
  <c r="H803" i="2" s="1"/>
  <c r="F804" i="2"/>
  <c r="F805" i="2"/>
  <c r="F806" i="2"/>
  <c r="H806" i="2" s="1"/>
  <c r="F807" i="2"/>
  <c r="F808" i="2"/>
  <c r="G808" i="2" s="1"/>
  <c r="F809" i="2"/>
  <c r="H809" i="2" s="1"/>
  <c r="F810" i="2"/>
  <c r="H810" i="2" s="1"/>
  <c r="F811" i="2"/>
  <c r="F812" i="2"/>
  <c r="G812" i="2" s="1"/>
  <c r="F813" i="2"/>
  <c r="H813" i="2" s="1"/>
  <c r="F814" i="2"/>
  <c r="H814" i="2" s="1"/>
  <c r="F815" i="2"/>
  <c r="F816" i="2"/>
  <c r="H816" i="2" s="1"/>
  <c r="F817" i="2"/>
  <c r="I817" i="2" s="1"/>
  <c r="F818" i="2"/>
  <c r="G818" i="2" s="1"/>
  <c r="F819" i="2"/>
  <c r="H819" i="2" s="1"/>
  <c r="F820" i="2"/>
  <c r="H820" i="2" s="1"/>
  <c r="F821" i="2"/>
  <c r="I821" i="2" s="1"/>
  <c r="F822" i="2"/>
  <c r="G822" i="2" s="1"/>
  <c r="F823" i="2"/>
  <c r="H823" i="2" s="1"/>
  <c r="F824" i="2"/>
  <c r="H824" i="2" s="1"/>
  <c r="F825" i="2"/>
  <c r="G825" i="2" s="1"/>
  <c r="F826" i="2"/>
  <c r="H826" i="2" s="1"/>
  <c r="F827" i="2"/>
  <c r="H827" i="2" s="1"/>
  <c r="F828" i="2"/>
  <c r="I828" i="2" s="1"/>
  <c r="F829" i="2"/>
  <c r="H829" i="2" s="1"/>
  <c r="F830" i="2"/>
  <c r="I830" i="2" s="1"/>
  <c r="F831" i="2"/>
  <c r="G831" i="2" s="1"/>
  <c r="F832" i="2"/>
  <c r="I832" i="2" s="1"/>
  <c r="F833" i="2"/>
  <c r="G833" i="2" s="1"/>
  <c r="F834" i="2"/>
  <c r="H834" i="2" s="1"/>
  <c r="F835" i="2"/>
  <c r="I835" i="2" s="1"/>
  <c r="F836" i="2"/>
  <c r="H836" i="2" s="1"/>
  <c r="F837" i="2"/>
  <c r="H837" i="2" s="1"/>
  <c r="F838" i="2"/>
  <c r="I838" i="2" s="1"/>
  <c r="F839" i="2"/>
  <c r="G839" i="2" s="1"/>
  <c r="F840" i="2"/>
  <c r="H840" i="2" s="1"/>
  <c r="F841" i="2"/>
  <c r="H841" i="2" s="1"/>
  <c r="F842" i="2"/>
  <c r="I842" i="2" s="1"/>
  <c r="F843" i="2"/>
  <c r="G843" i="2" s="1"/>
  <c r="F844" i="2"/>
  <c r="H844" i="2" s="1"/>
  <c r="F845" i="2"/>
  <c r="H845" i="2" s="1"/>
  <c r="F846" i="2"/>
  <c r="I846" i="2" s="1"/>
  <c r="F847" i="2"/>
  <c r="G847" i="2" s="1"/>
  <c r="F848" i="2"/>
  <c r="H848" i="2" s="1"/>
  <c r="F849" i="2"/>
  <c r="G849" i="2" s="1"/>
  <c r="F850" i="2"/>
  <c r="H850" i="2" s="1"/>
  <c r="F851" i="2"/>
  <c r="I851" i="2" s="1"/>
  <c r="F852" i="2"/>
  <c r="G852" i="2" s="1"/>
  <c r="F853" i="2"/>
  <c r="H853" i="2" s="1"/>
  <c r="F854" i="2"/>
  <c r="H854" i="2" s="1"/>
  <c r="F855" i="2"/>
  <c r="H855" i="2" s="1"/>
  <c r="F856" i="2"/>
  <c r="H856" i="2" s="1"/>
  <c r="F857" i="2"/>
  <c r="H857" i="2" s="1"/>
  <c r="F858" i="2"/>
  <c r="H858" i="2" s="1"/>
  <c r="F859" i="2"/>
  <c r="H859" i="2" s="1"/>
  <c r="F860" i="2"/>
  <c r="H860" i="2" s="1"/>
  <c r="F861" i="2"/>
  <c r="H861" i="2" s="1"/>
  <c r="F862" i="2"/>
  <c r="H862" i="2" s="1"/>
  <c r="F863" i="2"/>
  <c r="H863" i="2" s="1"/>
  <c r="F864" i="2"/>
  <c r="H864" i="2" s="1"/>
  <c r="F865" i="2"/>
  <c r="H865" i="2" s="1"/>
  <c r="F866" i="2"/>
  <c r="H866" i="2" s="1"/>
  <c r="F867" i="2"/>
  <c r="H867" i="2" s="1"/>
  <c r="F868" i="2"/>
  <c r="H868" i="2" s="1"/>
  <c r="F869" i="2"/>
  <c r="H869" i="2" s="1"/>
  <c r="F870" i="2"/>
  <c r="H870" i="2" s="1"/>
  <c r="F871" i="2"/>
  <c r="H871" i="2" s="1"/>
  <c r="F872" i="2"/>
  <c r="H872" i="2" s="1"/>
  <c r="F873" i="2"/>
  <c r="H873" i="2" s="1"/>
  <c r="F874" i="2"/>
  <c r="H874" i="2" s="1"/>
  <c r="F875" i="2"/>
  <c r="H875" i="2" s="1"/>
  <c r="F876" i="2"/>
  <c r="H876" i="2" s="1"/>
  <c r="F877" i="2"/>
  <c r="H877" i="2" s="1"/>
  <c r="F878" i="2"/>
  <c r="H878" i="2" s="1"/>
  <c r="F879" i="2"/>
  <c r="H879" i="2" s="1"/>
  <c r="F880" i="2"/>
  <c r="H880" i="2" s="1"/>
  <c r="F881" i="2"/>
  <c r="H881" i="2" s="1"/>
  <c r="F882" i="2"/>
  <c r="H882" i="2" s="1"/>
  <c r="F883" i="2"/>
  <c r="H883" i="2" s="1"/>
  <c r="F884" i="2"/>
  <c r="H884" i="2" s="1"/>
  <c r="F885" i="2"/>
  <c r="H885" i="2" s="1"/>
  <c r="F886" i="2"/>
  <c r="H886" i="2" s="1"/>
  <c r="F887" i="2"/>
  <c r="H887" i="2" s="1"/>
  <c r="F888" i="2"/>
  <c r="H888" i="2" s="1"/>
  <c r="F889" i="2"/>
  <c r="H889" i="2" s="1"/>
  <c r="F890" i="2"/>
  <c r="H890" i="2" s="1"/>
  <c r="F891" i="2"/>
  <c r="H891" i="2" s="1"/>
  <c r="F892" i="2"/>
  <c r="H892" i="2" s="1"/>
  <c r="F893" i="2"/>
  <c r="H893" i="2" s="1"/>
  <c r="F894" i="2"/>
  <c r="H894" i="2" s="1"/>
  <c r="F895" i="2"/>
  <c r="H895" i="2" s="1"/>
  <c r="F896" i="2"/>
  <c r="H896" i="2" s="1"/>
  <c r="F897" i="2"/>
  <c r="H897" i="2" s="1"/>
  <c r="F898" i="2"/>
  <c r="H898" i="2" s="1"/>
  <c r="F899" i="2"/>
  <c r="H899" i="2" s="1"/>
  <c r="F900" i="2"/>
  <c r="H900" i="2" s="1"/>
  <c r="F901" i="2"/>
  <c r="H901" i="2" s="1"/>
  <c r="F902" i="2"/>
  <c r="H902" i="2" s="1"/>
  <c r="F903" i="2"/>
  <c r="H903" i="2" s="1"/>
  <c r="F904" i="2"/>
  <c r="H904" i="2" s="1"/>
  <c r="F905" i="2"/>
  <c r="H905" i="2" s="1"/>
  <c r="F906" i="2"/>
  <c r="H906" i="2" s="1"/>
  <c r="F907" i="2"/>
  <c r="H907" i="2" s="1"/>
  <c r="F908" i="2"/>
  <c r="H908" i="2" s="1"/>
  <c r="F909" i="2"/>
  <c r="H909" i="2" s="1"/>
  <c r="F910" i="2"/>
  <c r="H910" i="2" s="1"/>
  <c r="F911" i="2"/>
  <c r="H911" i="2" s="1"/>
  <c r="F912" i="2"/>
  <c r="H912" i="2" s="1"/>
  <c r="F913" i="2"/>
  <c r="H913" i="2" s="1"/>
  <c r="F914" i="2"/>
  <c r="H914" i="2" s="1"/>
  <c r="F915" i="2"/>
  <c r="H915" i="2" s="1"/>
  <c r="F916" i="2"/>
  <c r="H916" i="2" s="1"/>
  <c r="F917" i="2"/>
  <c r="H917" i="2" s="1"/>
  <c r="F918" i="2"/>
  <c r="H918" i="2" s="1"/>
  <c r="F919" i="2"/>
  <c r="H919" i="2" s="1"/>
  <c r="F920" i="2"/>
  <c r="H920" i="2" s="1"/>
  <c r="F921" i="2"/>
  <c r="H921" i="2" s="1"/>
  <c r="F922" i="2"/>
  <c r="H922" i="2" s="1"/>
  <c r="F923" i="2"/>
  <c r="H923" i="2" s="1"/>
  <c r="F924" i="2"/>
  <c r="H924" i="2" s="1"/>
  <c r="F925" i="2"/>
  <c r="H925" i="2" s="1"/>
  <c r="F926" i="2"/>
  <c r="H926" i="2" s="1"/>
  <c r="F927" i="2"/>
  <c r="H927" i="2" s="1"/>
  <c r="F928" i="2"/>
  <c r="H928" i="2" s="1"/>
  <c r="F929" i="2"/>
  <c r="H929" i="2" s="1"/>
  <c r="F930" i="2"/>
  <c r="H930" i="2" s="1"/>
  <c r="F931" i="2"/>
  <c r="H931" i="2" s="1"/>
  <c r="F932" i="2"/>
  <c r="H932" i="2" s="1"/>
  <c r="F933" i="2"/>
  <c r="H933" i="2" s="1"/>
  <c r="F934" i="2"/>
  <c r="H934" i="2" s="1"/>
  <c r="F935" i="2"/>
  <c r="H935" i="2" s="1"/>
  <c r="F936" i="2"/>
  <c r="H936" i="2" s="1"/>
  <c r="F937" i="2"/>
  <c r="H937" i="2" s="1"/>
  <c r="F938" i="2"/>
  <c r="H938" i="2" s="1"/>
  <c r="F939" i="2"/>
  <c r="H939" i="2" s="1"/>
  <c r="F940" i="2"/>
  <c r="H940" i="2" s="1"/>
  <c r="F941" i="2"/>
  <c r="H941" i="2" s="1"/>
  <c r="F942" i="2"/>
  <c r="H942" i="2" s="1"/>
  <c r="F943" i="2"/>
  <c r="H943" i="2" s="1"/>
  <c r="F944" i="2"/>
  <c r="H944" i="2" s="1"/>
  <c r="F945" i="2"/>
  <c r="H945" i="2" s="1"/>
  <c r="F946" i="2"/>
  <c r="H946" i="2" s="1"/>
  <c r="F947" i="2"/>
  <c r="H947" i="2" s="1"/>
  <c r="F948" i="2"/>
  <c r="H948" i="2" s="1"/>
  <c r="F949" i="2"/>
  <c r="H949" i="2" s="1"/>
  <c r="F950" i="2"/>
  <c r="H950" i="2" s="1"/>
  <c r="F951" i="2"/>
  <c r="H951" i="2" s="1"/>
  <c r="F952" i="2"/>
  <c r="F953" i="2"/>
  <c r="H953" i="2" s="1"/>
  <c r="F954" i="2"/>
  <c r="H954" i="2" s="1"/>
  <c r="F955" i="2"/>
  <c r="H955" i="2" s="1"/>
  <c r="F956" i="2"/>
  <c r="F957" i="2"/>
  <c r="H957" i="2" s="1"/>
  <c r="F958" i="2"/>
  <c r="H958" i="2" s="1"/>
  <c r="F959" i="2"/>
  <c r="H959" i="2" s="1"/>
  <c r="F960" i="2"/>
  <c r="F961" i="2"/>
  <c r="H961" i="2" s="1"/>
  <c r="F962" i="2"/>
  <c r="H962" i="2" s="1"/>
  <c r="F963" i="2"/>
  <c r="H963" i="2" s="1"/>
  <c r="F964" i="2"/>
  <c r="F965" i="2"/>
  <c r="H965" i="2" s="1"/>
  <c r="F966" i="2"/>
  <c r="H966" i="2" s="1"/>
  <c r="F967" i="2"/>
  <c r="H967" i="2" s="1"/>
  <c r="F968" i="2"/>
  <c r="F969" i="2"/>
  <c r="G969" i="2" s="1"/>
  <c r="F970" i="2"/>
  <c r="H970" i="2" s="1"/>
  <c r="F971" i="2"/>
  <c r="H971" i="2" s="1"/>
  <c r="F972" i="2"/>
  <c r="F973" i="2"/>
  <c r="G973" i="2" s="1"/>
  <c r="F974" i="2"/>
  <c r="H974" i="2" s="1"/>
  <c r="F975" i="2"/>
  <c r="F976" i="2"/>
  <c r="G976" i="2" s="1"/>
  <c r="F977" i="2"/>
  <c r="H977" i="2" s="1"/>
  <c r="F978" i="2"/>
  <c r="H978" i="2" s="1"/>
  <c r="F979" i="2"/>
  <c r="F980" i="2"/>
  <c r="G980" i="2" s="1"/>
  <c r="F981" i="2"/>
  <c r="H981" i="2" s="1"/>
  <c r="F982" i="2"/>
  <c r="H982" i="2" s="1"/>
  <c r="F983" i="2"/>
  <c r="F984" i="2"/>
  <c r="G984" i="2" s="1"/>
  <c r="F985" i="2"/>
  <c r="H985" i="2" s="1"/>
  <c r="F986" i="2"/>
  <c r="G986" i="2" s="1"/>
  <c r="F987" i="2"/>
  <c r="H987" i="2" s="1"/>
  <c r="F988" i="2"/>
  <c r="H988" i="2" s="1"/>
  <c r="F989" i="2"/>
  <c r="F990" i="2"/>
  <c r="G990" i="2" s="1"/>
  <c r="F991" i="2"/>
  <c r="H991" i="2" s="1"/>
  <c r="F992" i="2"/>
  <c r="F993" i="2"/>
  <c r="G993" i="2" s="1"/>
  <c r="F994" i="2"/>
  <c r="H994" i="2" s="1"/>
  <c r="F995" i="2"/>
  <c r="H995" i="2" s="1"/>
  <c r="F996" i="2"/>
  <c r="F997" i="2"/>
  <c r="G997" i="2" s="1"/>
  <c r="F998" i="2"/>
  <c r="H998" i="2" s="1"/>
  <c r="F999" i="2"/>
  <c r="H999" i="2" s="1"/>
  <c r="F1000" i="2"/>
  <c r="F1001" i="2"/>
  <c r="G1001" i="2" s="1"/>
  <c r="F1002" i="2"/>
  <c r="H1002" i="2" s="1"/>
  <c r="F1003" i="2"/>
  <c r="H1003" i="2" s="1"/>
  <c r="F1004" i="2"/>
  <c r="G1004" i="2" s="1"/>
  <c r="F1005" i="2"/>
  <c r="H1005" i="2" s="1"/>
  <c r="F1006" i="2"/>
  <c r="F1007" i="2"/>
  <c r="G1007" i="2" s="1"/>
  <c r="F1008" i="2"/>
  <c r="H1008" i="2" s="1"/>
  <c r="F1009" i="2"/>
  <c r="H1009" i="2" s="1"/>
  <c r="F1010" i="2"/>
  <c r="F1011" i="2"/>
  <c r="G1011" i="2" s="1"/>
  <c r="F1012" i="2"/>
  <c r="H1012" i="2" s="1"/>
  <c r="F1013" i="2"/>
  <c r="H1013" i="2" s="1"/>
  <c r="F1014" i="2"/>
  <c r="F1015" i="2"/>
  <c r="G1015" i="2" s="1"/>
  <c r="F1016" i="2"/>
  <c r="H1016" i="2" s="1"/>
  <c r="F1017" i="2"/>
  <c r="F1018" i="2"/>
  <c r="G1018" i="2" s="1"/>
  <c r="F1019" i="2"/>
  <c r="H1019" i="2" s="1"/>
  <c r="F1020" i="2"/>
  <c r="H1020" i="2" s="1"/>
  <c r="F1021" i="2"/>
  <c r="F1022" i="2"/>
  <c r="G1022" i="2" s="1"/>
  <c r="F1023" i="2"/>
  <c r="H1023" i="2" s="1"/>
  <c r="F1024" i="2"/>
  <c r="H1024" i="2" s="1"/>
  <c r="F1025" i="2"/>
  <c r="G1025" i="2" s="1"/>
  <c r="F1026" i="2"/>
  <c r="H1026" i="2" s="1"/>
  <c r="F1027" i="2"/>
  <c r="H1027" i="2" s="1"/>
  <c r="F1028" i="2"/>
  <c r="G1028" i="2" s="1"/>
  <c r="F1029" i="2"/>
  <c r="H1029" i="2" s="1"/>
  <c r="F1030" i="2"/>
  <c r="I1030" i="2" s="1"/>
  <c r="F1031" i="2"/>
  <c r="H1031" i="2" s="1"/>
  <c r="F1032" i="2"/>
  <c r="H1032" i="2" s="1"/>
  <c r="F1033" i="2"/>
  <c r="I1033" i="2" s="1"/>
  <c r="F1034" i="2"/>
  <c r="H1034" i="2" s="1"/>
  <c r="F1035" i="2"/>
  <c r="H1035" i="2" s="1"/>
  <c r="F1036" i="2"/>
  <c r="G1036" i="2" s="1"/>
  <c r="F1037" i="2"/>
  <c r="H1037" i="2" s="1"/>
  <c r="F1038" i="2"/>
  <c r="H1038" i="2" s="1"/>
  <c r="F1039" i="2"/>
  <c r="I1039" i="2" s="1"/>
  <c r="F1040" i="2"/>
  <c r="G1040" i="2" s="1"/>
  <c r="F1041" i="2"/>
  <c r="H1041" i="2" s="1"/>
  <c r="F1042" i="2"/>
  <c r="H1042" i="2" s="1"/>
  <c r="F1043" i="2"/>
  <c r="I1043" i="2" s="1"/>
  <c r="F1044" i="2"/>
  <c r="G1044" i="2" s="1"/>
  <c r="F1045" i="2"/>
  <c r="H1045" i="2" s="1"/>
  <c r="F1046" i="2"/>
  <c r="H1046" i="2" s="1"/>
  <c r="F1047" i="2"/>
  <c r="I1047" i="2" s="1"/>
  <c r="F1048" i="2"/>
  <c r="G1048" i="2" s="1"/>
  <c r="F1049" i="2"/>
  <c r="H1049" i="2" s="1"/>
  <c r="F1050" i="2"/>
  <c r="H1050" i="2" s="1"/>
  <c r="F1051" i="2"/>
  <c r="I1051" i="2" s="1"/>
  <c r="F1052" i="2"/>
  <c r="G1052" i="2" s="1"/>
  <c r="F1053" i="2"/>
  <c r="H1053" i="2" s="1"/>
  <c r="F1054" i="2"/>
  <c r="H1054" i="2" s="1"/>
  <c r="F1055" i="2"/>
  <c r="I1055" i="2" s="1"/>
  <c r="F1056" i="2"/>
  <c r="G1056" i="2" s="1"/>
  <c r="F1057" i="2"/>
  <c r="H1057" i="2" s="1"/>
  <c r="F1058" i="2"/>
  <c r="H1058" i="2" s="1"/>
  <c r="F1059" i="2"/>
  <c r="I1059" i="2" s="1"/>
  <c r="F1060" i="2"/>
  <c r="G1060" i="2" s="1"/>
  <c r="F1061" i="2"/>
  <c r="H1061" i="2" s="1"/>
  <c r="F1062" i="2"/>
  <c r="G1062" i="2" s="1"/>
  <c r="F1063" i="2"/>
  <c r="H1063" i="2" s="1"/>
  <c r="F1064" i="2"/>
  <c r="H1064" i="2" s="1"/>
  <c r="F1065" i="2"/>
  <c r="I1065" i="2" s="1"/>
  <c r="F1066" i="2"/>
  <c r="G1066" i="2" s="1"/>
  <c r="F1067" i="2"/>
  <c r="H1067" i="2" s="1"/>
  <c r="F1068" i="2"/>
  <c r="H1068" i="2" s="1"/>
  <c r="F1069" i="2"/>
  <c r="I1069" i="2" s="1"/>
  <c r="F1070" i="2"/>
  <c r="G1070" i="2" s="1"/>
  <c r="F1071" i="2"/>
  <c r="H1071" i="2" s="1"/>
  <c r="F1072" i="2"/>
  <c r="H1072" i="2" s="1"/>
  <c r="F1073" i="2"/>
  <c r="I1073" i="2" s="1"/>
  <c r="F1074" i="2"/>
  <c r="G1074" i="2" s="1"/>
  <c r="F1075" i="2"/>
  <c r="H1075" i="2" s="1"/>
  <c r="F1076" i="2"/>
  <c r="H1076" i="2" s="1"/>
  <c r="F1077" i="2"/>
  <c r="I1077" i="2" s="1"/>
  <c r="F1078" i="2"/>
  <c r="G1078" i="2" s="1"/>
  <c r="F1079" i="2"/>
  <c r="H1079" i="2" s="1"/>
  <c r="F1080" i="2"/>
  <c r="H1080" i="2" s="1"/>
  <c r="F1081" i="2"/>
  <c r="I1081" i="2" s="1"/>
  <c r="F1082" i="2"/>
  <c r="G1082" i="2" s="1"/>
  <c r="F1083" i="2"/>
  <c r="H1083" i="2" s="1"/>
  <c r="F1084" i="2"/>
  <c r="H1084" i="2" s="1"/>
  <c r="F1085" i="2"/>
  <c r="I1085" i="2" s="1"/>
  <c r="F1086" i="2"/>
  <c r="G1086" i="2" s="1"/>
  <c r="F1087" i="2"/>
  <c r="H1087" i="2" s="1"/>
  <c r="F1088" i="2"/>
  <c r="H1088" i="2" s="1"/>
  <c r="F1089" i="2"/>
  <c r="H1089" i="2" s="1"/>
  <c r="F1090" i="2"/>
  <c r="H1090" i="2" s="1"/>
  <c r="F1091" i="2"/>
  <c r="H1091" i="2" s="1"/>
  <c r="F1092" i="2"/>
  <c r="H1092" i="2" s="1"/>
  <c r="F1093" i="2"/>
  <c r="H1093" i="2" s="1"/>
  <c r="F1094" i="2"/>
  <c r="H1094" i="2" s="1"/>
  <c r="F1095" i="2"/>
  <c r="H1095" i="2" s="1"/>
  <c r="F1096" i="2"/>
  <c r="H1096" i="2" s="1"/>
  <c r="F1097" i="2"/>
  <c r="H1097" i="2" s="1"/>
  <c r="F1098" i="2"/>
  <c r="H1098" i="2" s="1"/>
  <c r="F1099" i="2"/>
  <c r="H1099" i="2" s="1"/>
  <c r="F1100" i="2"/>
  <c r="H1100" i="2" s="1"/>
  <c r="F1101" i="2"/>
  <c r="H1101" i="2" s="1"/>
  <c r="F1102" i="2"/>
  <c r="H1102" i="2" s="1"/>
  <c r="F1103" i="2"/>
  <c r="H1103" i="2" s="1"/>
  <c r="F1104" i="2"/>
  <c r="H1104" i="2" s="1"/>
  <c r="F1105" i="2"/>
  <c r="F1106" i="2"/>
  <c r="H1106" i="2" s="1"/>
  <c r="F1107" i="2"/>
  <c r="H1107" i="2" s="1"/>
  <c r="F1108" i="2"/>
  <c r="H1108" i="2" s="1"/>
  <c r="F1109" i="2"/>
  <c r="F1110" i="2"/>
  <c r="H1110" i="2" s="1"/>
  <c r="F1111" i="2"/>
  <c r="H1111" i="2" s="1"/>
  <c r="F1112" i="2"/>
  <c r="H1112" i="2" s="1"/>
  <c r="F1113" i="2"/>
  <c r="F1114" i="2"/>
  <c r="H1114" i="2" s="1"/>
  <c r="F1115" i="2"/>
  <c r="H1115" i="2" s="1"/>
  <c r="F1116" i="2"/>
  <c r="H1116" i="2" s="1"/>
  <c r="F1117" i="2"/>
  <c r="F1118" i="2"/>
  <c r="H1118" i="2" s="1"/>
  <c r="F1119" i="2"/>
  <c r="H1119" i="2" s="1"/>
  <c r="F1120" i="2"/>
  <c r="H1120" i="2" s="1"/>
  <c r="F1121" i="2"/>
  <c r="F1122" i="2"/>
  <c r="F1123" i="2"/>
  <c r="H1123" i="2" s="1"/>
  <c r="F1124" i="2"/>
  <c r="H1124" i="2" s="1"/>
  <c r="F1125" i="2"/>
  <c r="H1125" i="2" s="1"/>
  <c r="F1126" i="2"/>
  <c r="F1127" i="2"/>
  <c r="H1127" i="2" s="1"/>
  <c r="F1128" i="2"/>
  <c r="H1128" i="2" s="1"/>
  <c r="F1129" i="2"/>
  <c r="H1129" i="2" s="1"/>
  <c r="F1130" i="2"/>
  <c r="F1131" i="2"/>
  <c r="H1131" i="2" s="1"/>
  <c r="F1132" i="2"/>
  <c r="H1132" i="2" s="1"/>
  <c r="F1133" i="2"/>
  <c r="H1133" i="2" s="1"/>
  <c r="F1134" i="2"/>
  <c r="F1135" i="2"/>
  <c r="H1135" i="2" s="1"/>
  <c r="F1136" i="2"/>
  <c r="H1136" i="2" s="1"/>
  <c r="F1137" i="2"/>
  <c r="H1137" i="2" s="1"/>
  <c r="F1138" i="2"/>
  <c r="F1139" i="2"/>
  <c r="H1139" i="2" s="1"/>
  <c r="F1140" i="2"/>
  <c r="H1140" i="2" s="1"/>
  <c r="F1141" i="2"/>
  <c r="F1142" i="2"/>
  <c r="H1142" i="2" s="1"/>
  <c r="F1143" i="2"/>
  <c r="H1143" i="2" s="1"/>
  <c r="F1144" i="2"/>
  <c r="H1144" i="2" s="1"/>
  <c r="F1145" i="2"/>
  <c r="G1145" i="2" s="1"/>
  <c r="F1146" i="2"/>
  <c r="H1146" i="2" s="1"/>
  <c r="F1147" i="2"/>
  <c r="H1147" i="2" s="1"/>
  <c r="F1148" i="2"/>
  <c r="F1149" i="2"/>
  <c r="G1149" i="2" s="1"/>
  <c r="F1150" i="2"/>
  <c r="H1150" i="2" s="1"/>
  <c r="F1151" i="2"/>
  <c r="H1151" i="2" s="1"/>
  <c r="F1152" i="2"/>
  <c r="F1153" i="2"/>
  <c r="G1153" i="2" s="1"/>
  <c r="F1154" i="2"/>
  <c r="H1154" i="2" s="1"/>
  <c r="F1155" i="2"/>
  <c r="H1155" i="2" s="1"/>
  <c r="F1156" i="2"/>
  <c r="G1156" i="2" s="1"/>
  <c r="F1157" i="2"/>
  <c r="H1157" i="2" s="1"/>
  <c r="F1158" i="2"/>
  <c r="H1158" i="2" s="1"/>
  <c r="F1159" i="2"/>
  <c r="I1159" i="2" s="1"/>
  <c r="F1160" i="2"/>
  <c r="F1161" i="2"/>
  <c r="H1161" i="2" s="1"/>
  <c r="F1162" i="2"/>
  <c r="H1162" i="2" s="1"/>
  <c r="F1163" i="2"/>
  <c r="F1164" i="2"/>
  <c r="H1164" i="2" s="1"/>
  <c r="F1165" i="2"/>
  <c r="H1165" i="2" s="1"/>
  <c r="F1166" i="2"/>
  <c r="I1166" i="2" s="1"/>
  <c r="F1167" i="2"/>
  <c r="F1168" i="2"/>
  <c r="H1168" i="2" s="1"/>
  <c r="F1169" i="2"/>
  <c r="H1169" i="2" s="1"/>
  <c r="F1170" i="2"/>
  <c r="F1171" i="2"/>
  <c r="G1171" i="2" s="1"/>
  <c r="F1172" i="2"/>
  <c r="F1173" i="2"/>
  <c r="H1173" i="2" s="1"/>
  <c r="F1174" i="2"/>
  <c r="I1174" i="2" s="1"/>
  <c r="F1175" i="2"/>
  <c r="F1176" i="2"/>
  <c r="H1176" i="2" s="1"/>
  <c r="F1177" i="2"/>
  <c r="H1177" i="2" s="1"/>
  <c r="F1178" i="2"/>
  <c r="F1179" i="2"/>
  <c r="G1179" i="2" s="1"/>
  <c r="F1180" i="2"/>
  <c r="F1181" i="2"/>
  <c r="H1181" i="2" s="1"/>
  <c r="F1182" i="2"/>
  <c r="I1182" i="2" s="1"/>
  <c r="F1183" i="2"/>
  <c r="F1184" i="2"/>
  <c r="H1184" i="2" s="1"/>
  <c r="F1185" i="2"/>
  <c r="H1185" i="2" s="1"/>
  <c r="F1186" i="2"/>
  <c r="F1187" i="2"/>
  <c r="G1187" i="2" s="1"/>
  <c r="F1188" i="2"/>
  <c r="F1189" i="2"/>
  <c r="H1189" i="2" s="1"/>
  <c r="F1190" i="2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H1237" i="2" s="1"/>
  <c r="F1238" i="2"/>
  <c r="H1238" i="2" s="1"/>
  <c r="F1239" i="2"/>
  <c r="H1239" i="2" s="1"/>
  <c r="F1240" i="2"/>
  <c r="H1240" i="2" s="1"/>
  <c r="F1241" i="2"/>
  <c r="H1241" i="2" s="1"/>
  <c r="F1242" i="2"/>
  <c r="H1242" i="2" s="1"/>
  <c r="F1243" i="2"/>
  <c r="H1243" i="2" s="1"/>
  <c r="F1244" i="2"/>
  <c r="H1244" i="2" s="1"/>
  <c r="F1245" i="2"/>
  <c r="H1245" i="2" s="1"/>
  <c r="F1246" i="2"/>
  <c r="H1246" i="2" s="1"/>
  <c r="F1247" i="2"/>
  <c r="H1247" i="2" s="1"/>
  <c r="F1248" i="2"/>
  <c r="H1248" i="2" s="1"/>
  <c r="F1249" i="2"/>
  <c r="H1249" i="2" s="1"/>
  <c r="F1250" i="2"/>
  <c r="H1250" i="2" s="1"/>
  <c r="F1251" i="2"/>
  <c r="H1251" i="2" s="1"/>
  <c r="F1252" i="2"/>
  <c r="H1252" i="2" s="1"/>
  <c r="F1253" i="2"/>
  <c r="H1253" i="2" s="1"/>
  <c r="F1254" i="2"/>
  <c r="H1254" i="2" s="1"/>
  <c r="F1255" i="2"/>
  <c r="H1255" i="2" s="1"/>
  <c r="F1256" i="2"/>
  <c r="H1256" i="2" s="1"/>
  <c r="F1257" i="2"/>
  <c r="H1257" i="2" s="1"/>
  <c r="F1258" i="2"/>
  <c r="H1258" i="2" s="1"/>
  <c r="F1259" i="2"/>
  <c r="H1259" i="2" s="1"/>
  <c r="F1260" i="2"/>
  <c r="H1260" i="2" s="1"/>
  <c r="F1261" i="2"/>
  <c r="H1261" i="2" s="1"/>
  <c r="F1262" i="2"/>
  <c r="F1263" i="2"/>
  <c r="H1263" i="2" s="1"/>
  <c r="F1264" i="2"/>
  <c r="H1264" i="2" s="1"/>
  <c r="F1265" i="2"/>
  <c r="H1265" i="2" s="1"/>
  <c r="F1266" i="2"/>
  <c r="F1267" i="2"/>
  <c r="H1267" i="2" s="1"/>
  <c r="F1268" i="2"/>
  <c r="H1268" i="2" s="1"/>
  <c r="F1269" i="2"/>
  <c r="H1269" i="2" s="1"/>
  <c r="F1270" i="2"/>
  <c r="H1270" i="2" s="1"/>
  <c r="F1271" i="2"/>
  <c r="F1272" i="2"/>
  <c r="H1272" i="2" s="1"/>
  <c r="F1273" i="2"/>
  <c r="H1273" i="2" s="1"/>
  <c r="F1274" i="2"/>
  <c r="H1274" i="2" s="1"/>
  <c r="F1275" i="2"/>
  <c r="F1276" i="2"/>
  <c r="H1276" i="2" s="1"/>
  <c r="F1277" i="2"/>
  <c r="H1277" i="2" s="1"/>
  <c r="F1278" i="2"/>
  <c r="H1278" i="2" s="1"/>
  <c r="F1279" i="2"/>
  <c r="F1280" i="2"/>
  <c r="H1280" i="2" s="1"/>
  <c r="F1281" i="2"/>
  <c r="H1281" i="2" s="1"/>
  <c r="F1282" i="2"/>
  <c r="H1282" i="2" s="1"/>
  <c r="F1283" i="2"/>
  <c r="F1284" i="2"/>
  <c r="H1284" i="2" s="1"/>
  <c r="F1285" i="2"/>
  <c r="H1285" i="2" s="1"/>
  <c r="F1286" i="2"/>
  <c r="H1286" i="2" s="1"/>
  <c r="F1287" i="2"/>
  <c r="I1287" i="2" s="1"/>
  <c r="F1288" i="2"/>
  <c r="H1288" i="2" s="1"/>
  <c r="F1289" i="2"/>
  <c r="H1289" i="2" s="1"/>
  <c r="F1290" i="2"/>
  <c r="H1290" i="2" s="1"/>
  <c r="F1291" i="2"/>
  <c r="I1291" i="2" s="1"/>
  <c r="F1292" i="2"/>
  <c r="G1292" i="2" s="1"/>
  <c r="F1293" i="2"/>
  <c r="H1293" i="2" s="1"/>
  <c r="F1294" i="2"/>
  <c r="H1294" i="2" s="1"/>
  <c r="F1295" i="2"/>
  <c r="I1295" i="2" s="1"/>
  <c r="F1296" i="2"/>
  <c r="G1296" i="2" s="1"/>
  <c r="F1297" i="2"/>
  <c r="H1297" i="2" s="1"/>
  <c r="F1298" i="2"/>
  <c r="H1298" i="2" s="1"/>
  <c r="F1299" i="2"/>
  <c r="I1299" i="2" s="1"/>
  <c r="F1300" i="2"/>
  <c r="G1300" i="2" s="1"/>
  <c r="F1301" i="2"/>
  <c r="H1301" i="2" s="1"/>
  <c r="F1302" i="2"/>
  <c r="H1302" i="2" s="1"/>
  <c r="F1303" i="2"/>
  <c r="I1303" i="2" s="1"/>
  <c r="F1304" i="2"/>
  <c r="G1304" i="2" s="1"/>
  <c r="F1305" i="2"/>
  <c r="H1305" i="2" s="1"/>
  <c r="F1306" i="2"/>
  <c r="I1306" i="2" s="1"/>
  <c r="F1307" i="2"/>
  <c r="G1307" i="2" s="1"/>
  <c r="F1308" i="2"/>
  <c r="H1308" i="2" s="1"/>
  <c r="F1309" i="2"/>
  <c r="H1309" i="2" s="1"/>
  <c r="F1310" i="2"/>
  <c r="I1310" i="2" s="1"/>
  <c r="F1311" i="2"/>
  <c r="F1312" i="2"/>
  <c r="H1312" i="2" s="1"/>
  <c r="F1313" i="2"/>
  <c r="H1313" i="2" s="1"/>
  <c r="F1314" i="2"/>
  <c r="G1314" i="2" s="1"/>
  <c r="F1315" i="2"/>
  <c r="H1315" i="2" s="1"/>
  <c r="F1316" i="2"/>
  <c r="H1316" i="2" s="1"/>
  <c r="F1317" i="2"/>
  <c r="I1317" i="2" s="1"/>
  <c r="F1318" i="2"/>
  <c r="F1319" i="2"/>
  <c r="H1319" i="2" s="1"/>
  <c r="F1320" i="2"/>
  <c r="H1320" i="2" s="1"/>
  <c r="F1321" i="2"/>
  <c r="F1322" i="2"/>
  <c r="G1322" i="2" s="1"/>
  <c r="F1323" i="2"/>
  <c r="H1323" i="2" s="1"/>
  <c r="F1324" i="2"/>
  <c r="H1324" i="2" s="1"/>
  <c r="F1325" i="2"/>
  <c r="H1325" i="2" s="1"/>
  <c r="F1326" i="2"/>
  <c r="H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H1570" i="2" s="1"/>
  <c r="F1571" i="2"/>
  <c r="H1571" i="2" s="1"/>
  <c r="F1572" i="2"/>
  <c r="H1572" i="2" s="1"/>
  <c r="F1573" i="2"/>
  <c r="H1573" i="2" s="1"/>
  <c r="F1574" i="2"/>
  <c r="H1574" i="2" s="1"/>
  <c r="F1575" i="2"/>
  <c r="H1575" i="2" s="1"/>
  <c r="F1576" i="2"/>
  <c r="H1576" i="2" s="1"/>
  <c r="F1577" i="2"/>
  <c r="H1577" i="2" s="1"/>
  <c r="F1578" i="2"/>
  <c r="H1578" i="2" s="1"/>
  <c r="F1579" i="2"/>
  <c r="H1579" i="2" s="1"/>
  <c r="F1580" i="2"/>
  <c r="H1580" i="2" s="1"/>
  <c r="F1581" i="2"/>
  <c r="H1581" i="2" s="1"/>
  <c r="F1582" i="2"/>
  <c r="H1582" i="2" s="1"/>
  <c r="F1583" i="2"/>
  <c r="H1583" i="2" s="1"/>
  <c r="F1584" i="2"/>
  <c r="H1584" i="2" s="1"/>
  <c r="F1585" i="2"/>
  <c r="H1585" i="2" s="1"/>
  <c r="F1586" i="2"/>
  <c r="H1586" i="2" s="1"/>
  <c r="F1587" i="2"/>
  <c r="H1587" i="2" s="1"/>
  <c r="F1588" i="2"/>
  <c r="H1588" i="2" s="1"/>
  <c r="F1589" i="2"/>
  <c r="H1589" i="2" s="1"/>
  <c r="F1590" i="2"/>
  <c r="H1590" i="2" s="1"/>
  <c r="F1591" i="2"/>
  <c r="H1591" i="2" s="1"/>
  <c r="F1592" i="2"/>
  <c r="H1592" i="2" s="1"/>
  <c r="F1593" i="2"/>
  <c r="H1593" i="2" s="1"/>
  <c r="F1594" i="2"/>
  <c r="H1594" i="2" s="1"/>
  <c r="F1595" i="2"/>
  <c r="H1595" i="2" s="1"/>
  <c r="F1596" i="2"/>
  <c r="H1596" i="2" s="1"/>
  <c r="F1597" i="2"/>
  <c r="H1597" i="2" s="1"/>
  <c r="F1598" i="2"/>
  <c r="H1598" i="2" s="1"/>
  <c r="F1599" i="2"/>
  <c r="H1599" i="2" s="1"/>
  <c r="F1600" i="2"/>
  <c r="H1600" i="2" s="1"/>
  <c r="F1601" i="2"/>
  <c r="H1601" i="2" s="1"/>
  <c r="F1602" i="2"/>
  <c r="H1602" i="2" s="1"/>
  <c r="F1603" i="2"/>
  <c r="H1603" i="2" s="1"/>
  <c r="F1604" i="2"/>
  <c r="H1604" i="2" s="1"/>
  <c r="F1605" i="2"/>
  <c r="H1605" i="2" s="1"/>
  <c r="F1606" i="2"/>
  <c r="H1606" i="2" s="1"/>
  <c r="F1607" i="2"/>
  <c r="H1607" i="2" s="1"/>
  <c r="F1608" i="2"/>
  <c r="H1608" i="2" s="1"/>
  <c r="F1609" i="2"/>
  <c r="H1609" i="2" s="1"/>
  <c r="F1610" i="2"/>
  <c r="H1610" i="2" s="1"/>
  <c r="F1611" i="2"/>
  <c r="H1611" i="2" s="1"/>
  <c r="F1612" i="2"/>
  <c r="H1612" i="2" s="1"/>
  <c r="F1613" i="2"/>
  <c r="H1613" i="2" s="1"/>
  <c r="F1614" i="2"/>
  <c r="H1614" i="2" s="1"/>
  <c r="F1615" i="2"/>
  <c r="H1615" i="2" s="1"/>
  <c r="F1616" i="2"/>
  <c r="H1616" i="2" s="1"/>
  <c r="F1617" i="2"/>
  <c r="H1617" i="2" s="1"/>
  <c r="F1618" i="2"/>
  <c r="H1618" i="2" s="1"/>
  <c r="F1619" i="2"/>
  <c r="H1619" i="2" s="1"/>
  <c r="F1620" i="2"/>
  <c r="H1620" i="2" s="1"/>
  <c r="F1621" i="2"/>
  <c r="H1621" i="2" s="1"/>
  <c r="F1622" i="2"/>
  <c r="H1622" i="2" s="1"/>
  <c r="F1623" i="2"/>
  <c r="H1623" i="2" s="1"/>
  <c r="F1624" i="2"/>
  <c r="H1624" i="2" s="1"/>
  <c r="F1625" i="2"/>
  <c r="H1625" i="2" s="1"/>
  <c r="F1626" i="2"/>
  <c r="H1626" i="2" s="1"/>
  <c r="F1627" i="2"/>
  <c r="H1627" i="2" s="1"/>
  <c r="F1628" i="2"/>
  <c r="H1628" i="2" s="1"/>
  <c r="F1629" i="2"/>
  <c r="H1629" i="2" s="1"/>
  <c r="F1630" i="2"/>
  <c r="H1630" i="2" s="1"/>
  <c r="F1631" i="2"/>
  <c r="H1631" i="2" s="1"/>
  <c r="F1632" i="2"/>
  <c r="H1632" i="2" s="1"/>
  <c r="F1633" i="2"/>
  <c r="H1633" i="2" s="1"/>
  <c r="F1634" i="2"/>
  <c r="H1634" i="2" s="1"/>
  <c r="F1635" i="2"/>
  <c r="H1635" i="2" s="1"/>
  <c r="F1636" i="2"/>
  <c r="H1636" i="2" s="1"/>
  <c r="F1637" i="2"/>
  <c r="H1637" i="2" s="1"/>
  <c r="F1638" i="2"/>
  <c r="H1638" i="2" s="1"/>
  <c r="F1639" i="2"/>
  <c r="H1639" i="2" s="1"/>
  <c r="F1640" i="2"/>
  <c r="H1640" i="2" s="1"/>
  <c r="F1641" i="2"/>
  <c r="H1641" i="2" s="1"/>
  <c r="F1642" i="2"/>
  <c r="H1642" i="2" s="1"/>
  <c r="F1643" i="2"/>
  <c r="H1643" i="2" s="1"/>
  <c r="F1644" i="2"/>
  <c r="H1644" i="2" s="1"/>
  <c r="F1645" i="2"/>
  <c r="H1645" i="2" s="1"/>
  <c r="F1646" i="2"/>
  <c r="H1646" i="2" s="1"/>
  <c r="F1647" i="2"/>
  <c r="H1647" i="2" s="1"/>
  <c r="F1648" i="2"/>
  <c r="H1648" i="2" s="1"/>
  <c r="F1649" i="2"/>
  <c r="H1649" i="2" s="1"/>
  <c r="F1650" i="2"/>
  <c r="H1650" i="2" s="1"/>
  <c r="F1651" i="2"/>
  <c r="H1651" i="2" s="1"/>
  <c r="F1652" i="2"/>
  <c r="H1652" i="2" s="1"/>
  <c r="F1653" i="2"/>
  <c r="H1653" i="2" s="1"/>
  <c r="F1654" i="2"/>
  <c r="H1654" i="2" s="1"/>
  <c r="F1655" i="2"/>
  <c r="H1655" i="2" s="1"/>
  <c r="F1656" i="2"/>
  <c r="H1656" i="2" s="1"/>
  <c r="F1657" i="2"/>
  <c r="H1657" i="2" s="1"/>
  <c r="F1658" i="2"/>
  <c r="H1658" i="2" s="1"/>
  <c r="F1659" i="2"/>
  <c r="H1659" i="2" s="1"/>
  <c r="F1660" i="2"/>
  <c r="H1660" i="2" s="1"/>
  <c r="F1661" i="2"/>
  <c r="H1661" i="2" s="1"/>
  <c r="F1662" i="2"/>
  <c r="H1662" i="2" s="1"/>
  <c r="F1663" i="2"/>
  <c r="H1663" i="2" s="1"/>
  <c r="F1664" i="2"/>
  <c r="H1664" i="2" s="1"/>
  <c r="F1665" i="2"/>
  <c r="H1665" i="2" s="1"/>
  <c r="F1666" i="2"/>
  <c r="H1666" i="2" s="1"/>
  <c r="F1667" i="2"/>
  <c r="H1667" i="2" s="1"/>
  <c r="F1668" i="2"/>
  <c r="H1668" i="2" s="1"/>
  <c r="F1669" i="2"/>
  <c r="H1669" i="2" s="1"/>
  <c r="F1670" i="2"/>
  <c r="H1670" i="2" s="1"/>
  <c r="F1671" i="2"/>
  <c r="H1671" i="2" s="1"/>
  <c r="F1672" i="2"/>
  <c r="H1672" i="2" s="1"/>
  <c r="F1673" i="2"/>
  <c r="H1673" i="2" s="1"/>
  <c r="F1674" i="2"/>
  <c r="H1674" i="2" s="1"/>
  <c r="F1675" i="2"/>
  <c r="H1675" i="2" s="1"/>
  <c r="F1676" i="2"/>
  <c r="H1676" i="2" s="1"/>
  <c r="F1677" i="2"/>
  <c r="H1677" i="2" s="1"/>
  <c r="F1678" i="2"/>
  <c r="H1678" i="2" s="1"/>
  <c r="F1679" i="2"/>
  <c r="H1679" i="2" s="1"/>
  <c r="F1680" i="2"/>
  <c r="H1680" i="2" s="1"/>
  <c r="F1681" i="2"/>
  <c r="H1681" i="2" s="1"/>
  <c r="F1682" i="2"/>
  <c r="H1682" i="2" s="1"/>
  <c r="F1683" i="2"/>
  <c r="H1683" i="2" s="1"/>
  <c r="F1684" i="2"/>
  <c r="H1684" i="2" s="1"/>
  <c r="F1685" i="2"/>
  <c r="H1685" i="2" s="1"/>
  <c r="F1686" i="2"/>
  <c r="H1686" i="2" s="1"/>
  <c r="F1687" i="2"/>
  <c r="H1687" i="2" s="1"/>
  <c r="F1688" i="2"/>
  <c r="H1688" i="2" s="1"/>
  <c r="F1689" i="2"/>
  <c r="H1689" i="2" s="1"/>
  <c r="F1690" i="2"/>
  <c r="H1690" i="2" s="1"/>
  <c r="F1691" i="2"/>
  <c r="H1691" i="2" s="1"/>
  <c r="F1692" i="2"/>
  <c r="H1692" i="2" s="1"/>
  <c r="F1693" i="2"/>
  <c r="H1693" i="2" s="1"/>
  <c r="F1694" i="2"/>
  <c r="H1694" i="2" s="1"/>
  <c r="F1695" i="2"/>
  <c r="H1695" i="2" s="1"/>
  <c r="F1696" i="2"/>
  <c r="H1696" i="2" s="1"/>
  <c r="F1697" i="2"/>
  <c r="H1697" i="2" s="1"/>
  <c r="F1698" i="2"/>
  <c r="H1698" i="2" s="1"/>
  <c r="F1699" i="2"/>
  <c r="H1699" i="2" s="1"/>
  <c r="F1700" i="2"/>
  <c r="H1700" i="2" s="1"/>
  <c r="F1701" i="2"/>
  <c r="H1701" i="2" s="1"/>
  <c r="F1702" i="2"/>
  <c r="H1702" i="2" s="1"/>
  <c r="F1703" i="2"/>
  <c r="H1703" i="2" s="1"/>
  <c r="F1704" i="2"/>
  <c r="H1704" i="2" s="1"/>
  <c r="F1705" i="2"/>
  <c r="H1705" i="2" s="1"/>
  <c r="F1706" i="2"/>
  <c r="H1706" i="2" s="1"/>
  <c r="F1707" i="2"/>
  <c r="H1707" i="2" s="1"/>
  <c r="F1708" i="2"/>
  <c r="H1708" i="2" s="1"/>
  <c r="F1709" i="2"/>
  <c r="H1709" i="2" s="1"/>
  <c r="F1710" i="2"/>
  <c r="H1710" i="2" s="1"/>
  <c r="F1711" i="2"/>
  <c r="H1711" i="2" s="1"/>
  <c r="F1712" i="2"/>
  <c r="H1712" i="2" s="1"/>
  <c r="F1713" i="2"/>
  <c r="H1713" i="2" s="1"/>
  <c r="F1714" i="2"/>
  <c r="H1714" i="2" s="1"/>
  <c r="F1715" i="2"/>
  <c r="H1715" i="2" s="1"/>
  <c r="F1716" i="2"/>
  <c r="H1716" i="2" s="1"/>
  <c r="F1717" i="2"/>
  <c r="H1717" i="2" s="1"/>
  <c r="F1718" i="2"/>
  <c r="H1718" i="2" s="1"/>
  <c r="F1719" i="2"/>
  <c r="H1719" i="2" s="1"/>
  <c r="F1720" i="2"/>
  <c r="H1720" i="2" s="1"/>
  <c r="F1721" i="2"/>
  <c r="H1721" i="2" s="1"/>
  <c r="F1722" i="2"/>
  <c r="H1722" i="2" s="1"/>
  <c r="F1723" i="2"/>
  <c r="H1723" i="2" s="1"/>
  <c r="F1724" i="2"/>
  <c r="H1724" i="2" s="1"/>
  <c r="F1725" i="2"/>
  <c r="H1725" i="2" s="1"/>
  <c r="F1726" i="2"/>
  <c r="H1726" i="2" s="1"/>
  <c r="F1727" i="2"/>
  <c r="H1727" i="2" s="1"/>
  <c r="F1728" i="2"/>
  <c r="H1728" i="2" s="1"/>
  <c r="F1729" i="2"/>
  <c r="H1729" i="2" s="1"/>
  <c r="F1730" i="2"/>
  <c r="H1730" i="2" s="1"/>
  <c r="F1731" i="2"/>
  <c r="H1731" i="2" s="1"/>
  <c r="F1732" i="2"/>
  <c r="H1732" i="2" s="1"/>
  <c r="F1733" i="2"/>
  <c r="H1733" i="2" s="1"/>
  <c r="F1734" i="2"/>
  <c r="H1734" i="2" s="1"/>
  <c r="F1735" i="2"/>
  <c r="H1735" i="2" s="1"/>
  <c r="F1736" i="2"/>
  <c r="H1736" i="2" s="1"/>
  <c r="F1737" i="2"/>
  <c r="H1737" i="2" s="1"/>
  <c r="F1738" i="2"/>
  <c r="H1738" i="2" s="1"/>
  <c r="F1739" i="2"/>
  <c r="H1739" i="2" s="1"/>
  <c r="F1740" i="2"/>
  <c r="H1740" i="2" s="1"/>
  <c r="F1741" i="2"/>
  <c r="H1741" i="2" s="1"/>
  <c r="F1742" i="2"/>
  <c r="H1742" i="2" s="1"/>
  <c r="F1743" i="2"/>
  <c r="H1743" i="2" s="1"/>
  <c r="F1744" i="2"/>
  <c r="H1744" i="2" s="1"/>
  <c r="F1745" i="2"/>
  <c r="H1745" i="2" s="1"/>
  <c r="F1746" i="2"/>
  <c r="H1746" i="2" s="1"/>
  <c r="F1747" i="2"/>
  <c r="H1747" i="2" s="1"/>
  <c r="F1748" i="2"/>
  <c r="H1748" i="2" s="1"/>
  <c r="F1749" i="2"/>
  <c r="H1749" i="2" s="1"/>
  <c r="F1750" i="2"/>
  <c r="H1750" i="2" s="1"/>
  <c r="F1751" i="2"/>
  <c r="H1751" i="2" s="1"/>
  <c r="F1752" i="2"/>
  <c r="H1752" i="2" s="1"/>
  <c r="F1753" i="2"/>
  <c r="H1753" i="2" s="1"/>
  <c r="F1754" i="2"/>
  <c r="H1754" i="2" s="1"/>
  <c r="F1755" i="2"/>
  <c r="H1755" i="2" s="1"/>
  <c r="F1756" i="2"/>
  <c r="H1756" i="2" s="1"/>
  <c r="F1757" i="2"/>
  <c r="H1757" i="2" s="1"/>
  <c r="F1758" i="2"/>
  <c r="H1758" i="2" s="1"/>
  <c r="F1759" i="2"/>
  <c r="H1759" i="2" s="1"/>
  <c r="F1760" i="2"/>
  <c r="H1760" i="2" s="1"/>
  <c r="F1761" i="2"/>
  <c r="H1761" i="2" s="1"/>
  <c r="F1762" i="2"/>
  <c r="H1762" i="2" s="1"/>
  <c r="F1763" i="2"/>
  <c r="H1763" i="2" s="1"/>
  <c r="F1764" i="2"/>
  <c r="H1764" i="2" s="1"/>
  <c r="F1765" i="2"/>
  <c r="H1765" i="2" s="1"/>
  <c r="F1766" i="2"/>
  <c r="H1766" i="2" s="1"/>
  <c r="F1767" i="2"/>
  <c r="H1767" i="2" s="1"/>
  <c r="F1768" i="2"/>
  <c r="H1768" i="2" s="1"/>
  <c r="F1769" i="2"/>
  <c r="H1769" i="2" s="1"/>
  <c r="F1770" i="2"/>
  <c r="H1770" i="2" s="1"/>
  <c r="F1771" i="2"/>
  <c r="H1771" i="2" s="1"/>
  <c r="F1772" i="2"/>
  <c r="H1772" i="2" s="1"/>
  <c r="F1773" i="2"/>
  <c r="H1773" i="2" s="1"/>
  <c r="F1774" i="2"/>
  <c r="H1774" i="2" s="1"/>
  <c r="F1775" i="2"/>
  <c r="H1775" i="2" s="1"/>
  <c r="F1776" i="2"/>
  <c r="H1776" i="2" s="1"/>
  <c r="F1777" i="2"/>
  <c r="H1777" i="2" s="1"/>
  <c r="F1778" i="2"/>
  <c r="H1778" i="2" s="1"/>
  <c r="F1779" i="2"/>
  <c r="H1779" i="2" s="1"/>
  <c r="F1780" i="2"/>
  <c r="H1780" i="2" s="1"/>
  <c r="F1781" i="2"/>
  <c r="H1781" i="2" s="1"/>
  <c r="F1782" i="2"/>
  <c r="H1782" i="2" s="1"/>
  <c r="F1783" i="2"/>
  <c r="H1783" i="2" s="1"/>
  <c r="F1784" i="2"/>
  <c r="H1784" i="2" s="1"/>
  <c r="F1785" i="2"/>
  <c r="H1785" i="2" s="1"/>
  <c r="F1786" i="2"/>
  <c r="H1786" i="2" s="1"/>
  <c r="F1787" i="2"/>
  <c r="H1787" i="2" s="1"/>
  <c r="F1788" i="2"/>
  <c r="H1788" i="2" s="1"/>
  <c r="F1789" i="2"/>
  <c r="H1789" i="2" s="1"/>
  <c r="F1790" i="2"/>
  <c r="H1790" i="2" s="1"/>
  <c r="F1791" i="2"/>
  <c r="H1791" i="2" s="1"/>
  <c r="F1792" i="2"/>
  <c r="H1792" i="2" s="1"/>
  <c r="F1793" i="2"/>
  <c r="H1793" i="2" s="1"/>
  <c r="F1794" i="2"/>
  <c r="H1794" i="2" s="1"/>
  <c r="F1795" i="2"/>
  <c r="H1795" i="2" s="1"/>
  <c r="F1796" i="2"/>
  <c r="H1796" i="2" s="1"/>
  <c r="F1797" i="2"/>
  <c r="H1797" i="2" s="1"/>
  <c r="F1798" i="2"/>
  <c r="H1798" i="2" s="1"/>
  <c r="F1799" i="2"/>
  <c r="H1799" i="2" s="1"/>
  <c r="F1800" i="2"/>
  <c r="H1800" i="2" s="1"/>
  <c r="F1801" i="2"/>
  <c r="H1801" i="2" s="1"/>
  <c r="F1802" i="2"/>
  <c r="H1802" i="2" s="1"/>
  <c r="F1803" i="2"/>
  <c r="H1803" i="2" s="1"/>
  <c r="F1804" i="2"/>
  <c r="H1804" i="2" s="1"/>
  <c r="F1805" i="2"/>
  <c r="H1805" i="2" s="1"/>
  <c r="F1806" i="2"/>
  <c r="H1806" i="2" s="1"/>
  <c r="F1807" i="2"/>
  <c r="H1807" i="2" s="1"/>
  <c r="F1808" i="2"/>
  <c r="H1808" i="2" s="1"/>
  <c r="F1809" i="2"/>
  <c r="H1809" i="2" s="1"/>
  <c r="F1810" i="2"/>
  <c r="H1810" i="2" s="1"/>
  <c r="F1811" i="2"/>
  <c r="H1811" i="2" s="1"/>
  <c r="F1812" i="2"/>
  <c r="H1812" i="2" s="1"/>
  <c r="F1813" i="2"/>
  <c r="H1813" i="2" s="1"/>
  <c r="F1814" i="2"/>
  <c r="H1814" i="2" s="1"/>
  <c r="F1815" i="2"/>
  <c r="H1815" i="2" s="1"/>
  <c r="F1816" i="2"/>
  <c r="H1816" i="2" s="1"/>
  <c r="F1817" i="2"/>
  <c r="H1817" i="2" s="1"/>
  <c r="Z3" i="1"/>
  <c r="Z4" i="1"/>
  <c r="AA4" i="1" s="1"/>
  <c r="Z5" i="1"/>
  <c r="Z6" i="1"/>
  <c r="AA6" i="1" s="1"/>
  <c r="Z7" i="1"/>
  <c r="Z8" i="1"/>
  <c r="AA8" i="1" s="1"/>
  <c r="Z9" i="1"/>
  <c r="AA9" i="1" s="1"/>
  <c r="Z10" i="1"/>
  <c r="Z11" i="1"/>
  <c r="AC11" i="1" s="1"/>
  <c r="Z12" i="1"/>
  <c r="AC12" i="1" s="1"/>
  <c r="Z13" i="1"/>
  <c r="AC13" i="1"/>
  <c r="Z14" i="1"/>
  <c r="AC14" i="1" s="1"/>
  <c r="Z15" i="1"/>
  <c r="AC15" i="1" s="1"/>
  <c r="Z16" i="1"/>
  <c r="AC16" i="1" s="1"/>
  <c r="Z17" i="1"/>
  <c r="AC17" i="1" s="1"/>
  <c r="Z18" i="1"/>
  <c r="AC18" i="1" s="1"/>
  <c r="Z19" i="1"/>
  <c r="AC19" i="1" s="1"/>
  <c r="Z20" i="1"/>
  <c r="AC20" i="1" s="1"/>
  <c r="Z21" i="1"/>
  <c r="AC21" i="1" s="1"/>
  <c r="Z22" i="1"/>
  <c r="AC22" i="1" s="1"/>
  <c r="Z23" i="1"/>
  <c r="AC23" i="1" s="1"/>
  <c r="Z24" i="1"/>
  <c r="AC24" i="1" s="1"/>
  <c r="Z25" i="1"/>
  <c r="AC25" i="1" s="1"/>
  <c r="Z26" i="1"/>
  <c r="AC26" i="1" s="1"/>
  <c r="Z27" i="1"/>
  <c r="AC27" i="1" s="1"/>
  <c r="Z28" i="1"/>
  <c r="AC28" i="1" s="1"/>
  <c r="Z29" i="1"/>
  <c r="AC29" i="1" s="1"/>
  <c r="Z30" i="1"/>
  <c r="AC30" i="1" s="1"/>
  <c r="Z31" i="1"/>
  <c r="AC31" i="1" s="1"/>
  <c r="Z32" i="1"/>
  <c r="AC32" i="1" s="1"/>
  <c r="Z33" i="1"/>
  <c r="AC33" i="1" s="1"/>
  <c r="Z34" i="1"/>
  <c r="AC34" i="1" s="1"/>
  <c r="Z35" i="1"/>
  <c r="AC35" i="1" s="1"/>
  <c r="Z36" i="1"/>
  <c r="AC36" i="1" s="1"/>
  <c r="Z37" i="1"/>
  <c r="AC37" i="1" s="1"/>
  <c r="Z38" i="1"/>
  <c r="AC38" i="1" s="1"/>
  <c r="Z39" i="1"/>
  <c r="AC39" i="1" s="1"/>
  <c r="Z40" i="1"/>
  <c r="AC40" i="1" s="1"/>
  <c r="Z41" i="1"/>
  <c r="AC41" i="1" s="1"/>
  <c r="Z42" i="1"/>
  <c r="AC42" i="1" s="1"/>
  <c r="Z43" i="1"/>
  <c r="AC43" i="1" s="1"/>
  <c r="Z44" i="1"/>
  <c r="AC44" i="1" s="1"/>
  <c r="Z45" i="1"/>
  <c r="AC45" i="1" s="1"/>
  <c r="Z46" i="1"/>
  <c r="AC46" i="1" s="1"/>
  <c r="Z47" i="1"/>
  <c r="AC47" i="1" s="1"/>
  <c r="Z48" i="1"/>
  <c r="AC48" i="1" s="1"/>
  <c r="Z49" i="1"/>
  <c r="AC49" i="1" s="1"/>
  <c r="Z50" i="1"/>
  <c r="AC50" i="1" s="1"/>
  <c r="Z51" i="1"/>
  <c r="AC51" i="1" s="1"/>
  <c r="Z52" i="1"/>
  <c r="AC52" i="1" s="1"/>
  <c r="Z53" i="1"/>
  <c r="AC53" i="1" s="1"/>
  <c r="Z54" i="1"/>
  <c r="AC54" i="1" s="1"/>
  <c r="Z55" i="1"/>
  <c r="AC55" i="1" s="1"/>
  <c r="Z56" i="1"/>
  <c r="AC56" i="1" s="1"/>
  <c r="Z57" i="1"/>
  <c r="AC57" i="1" s="1"/>
  <c r="Z58" i="1"/>
  <c r="AC58" i="1" s="1"/>
  <c r="Z59" i="1"/>
  <c r="AC59" i="1" s="1"/>
  <c r="Z60" i="1"/>
  <c r="AC60" i="1" s="1"/>
  <c r="Z61" i="1"/>
  <c r="AC61" i="1" s="1"/>
  <c r="Z62" i="1"/>
  <c r="AC62" i="1" s="1"/>
  <c r="Z63" i="1"/>
  <c r="AC63" i="1" s="1"/>
  <c r="Z64" i="1"/>
  <c r="AC64" i="1" s="1"/>
  <c r="Z65" i="1"/>
  <c r="AC65" i="1" s="1"/>
  <c r="Z66" i="1"/>
  <c r="AC66" i="1" s="1"/>
  <c r="Z67" i="1"/>
  <c r="AC67" i="1" s="1"/>
  <c r="Z68" i="1"/>
  <c r="AC68" i="1" s="1"/>
  <c r="Z69" i="1"/>
  <c r="AC69" i="1" s="1"/>
  <c r="Z70" i="1"/>
  <c r="AC70" i="1" s="1"/>
  <c r="Z71" i="1"/>
  <c r="AC71" i="1" s="1"/>
  <c r="Z72" i="1"/>
  <c r="AC72" i="1" s="1"/>
  <c r="Z73" i="1"/>
  <c r="AC73" i="1" s="1"/>
  <c r="Z74" i="1"/>
  <c r="AC74" i="1" s="1"/>
  <c r="Z75" i="1"/>
  <c r="AC75" i="1" s="1"/>
  <c r="Z76" i="1"/>
  <c r="AC76" i="1" s="1"/>
  <c r="Z77" i="1"/>
  <c r="AC77" i="1" s="1"/>
  <c r="U3" i="1"/>
  <c r="X3" i="1" s="1"/>
  <c r="U4" i="1"/>
  <c r="V4" i="1" s="1"/>
  <c r="U5" i="1"/>
  <c r="X5" i="1" s="1"/>
  <c r="U6" i="1"/>
  <c r="V6" i="1" s="1"/>
  <c r="U7" i="1"/>
  <c r="X7" i="1" s="1"/>
  <c r="U8" i="1"/>
  <c r="V8" i="1" s="1"/>
  <c r="U9" i="1"/>
  <c r="X9" i="1" s="1"/>
  <c r="U10" i="1"/>
  <c r="V10" i="1" s="1"/>
  <c r="U11" i="1"/>
  <c r="X11" i="1" s="1"/>
  <c r="U12" i="1"/>
  <c r="V12" i="1" s="1"/>
  <c r="U13" i="1"/>
  <c r="X13" i="1" s="1"/>
  <c r="U14" i="1"/>
  <c r="V14" i="1" s="1"/>
  <c r="U15" i="1"/>
  <c r="X15" i="1" s="1"/>
  <c r="U16" i="1"/>
  <c r="V16" i="1" s="1"/>
  <c r="U17" i="1"/>
  <c r="X17" i="1" s="1"/>
  <c r="U18" i="1"/>
  <c r="V18" i="1" s="1"/>
  <c r="U19" i="1"/>
  <c r="X19" i="1" s="1"/>
  <c r="U20" i="1"/>
  <c r="V20" i="1" s="1"/>
  <c r="U21" i="1"/>
  <c r="X21" i="1" s="1"/>
  <c r="U22" i="1"/>
  <c r="V22" i="1" s="1"/>
  <c r="U23" i="1"/>
  <c r="X23" i="1" s="1"/>
  <c r="U24" i="1"/>
  <c r="V24" i="1" s="1"/>
  <c r="U25" i="1"/>
  <c r="X25" i="1" s="1"/>
  <c r="U26" i="1"/>
  <c r="V26" i="1" s="1"/>
  <c r="U27" i="1"/>
  <c r="X27" i="1" s="1"/>
  <c r="U28" i="1"/>
  <c r="V28" i="1" s="1"/>
  <c r="U29" i="1"/>
  <c r="X29" i="1" s="1"/>
  <c r="U30" i="1"/>
  <c r="V30" i="1" s="1"/>
  <c r="U31" i="1"/>
  <c r="X31" i="1" s="1"/>
  <c r="U32" i="1"/>
  <c r="V32" i="1" s="1"/>
  <c r="U33" i="1"/>
  <c r="X33" i="1" s="1"/>
  <c r="U34" i="1"/>
  <c r="V34" i="1" s="1"/>
  <c r="U35" i="1"/>
  <c r="X35" i="1" s="1"/>
  <c r="U36" i="1"/>
  <c r="V36" i="1" s="1"/>
  <c r="U37" i="1"/>
  <c r="X37" i="1" s="1"/>
  <c r="U38" i="1"/>
  <c r="V38" i="1" s="1"/>
  <c r="U39" i="1"/>
  <c r="X39" i="1" s="1"/>
  <c r="U40" i="1"/>
  <c r="V40" i="1" s="1"/>
  <c r="U41" i="1"/>
  <c r="X41" i="1" s="1"/>
  <c r="U42" i="1"/>
  <c r="V42" i="1" s="1"/>
  <c r="U43" i="1"/>
  <c r="X43" i="1" s="1"/>
  <c r="U44" i="1"/>
  <c r="V44" i="1" s="1"/>
  <c r="U45" i="1"/>
  <c r="X45" i="1" s="1"/>
  <c r="U46" i="1"/>
  <c r="V46" i="1" s="1"/>
  <c r="U47" i="1"/>
  <c r="X47" i="1" s="1"/>
  <c r="U48" i="1"/>
  <c r="V48" i="1" s="1"/>
  <c r="U49" i="1"/>
  <c r="X49" i="1" s="1"/>
  <c r="U50" i="1"/>
  <c r="V50" i="1" s="1"/>
  <c r="U51" i="1"/>
  <c r="X51" i="1" s="1"/>
  <c r="U52" i="1"/>
  <c r="V52" i="1" s="1"/>
  <c r="U53" i="1"/>
  <c r="X53" i="1" s="1"/>
  <c r="U54" i="1"/>
  <c r="V54" i="1" s="1"/>
  <c r="U55" i="1"/>
  <c r="X55" i="1" s="1"/>
  <c r="U56" i="1"/>
  <c r="V56" i="1" s="1"/>
  <c r="U57" i="1"/>
  <c r="X57" i="1" s="1"/>
  <c r="U58" i="1"/>
  <c r="V58" i="1" s="1"/>
  <c r="U59" i="1"/>
  <c r="X59" i="1" s="1"/>
  <c r="U60" i="1"/>
  <c r="V60" i="1" s="1"/>
  <c r="U61" i="1"/>
  <c r="U62" i="1"/>
  <c r="U63" i="1"/>
  <c r="X63" i="1" s="1"/>
  <c r="U64" i="1"/>
  <c r="X64" i="1" s="1"/>
  <c r="U65" i="1"/>
  <c r="X65" i="1" s="1"/>
  <c r="U66" i="1"/>
  <c r="X66" i="1" s="1"/>
  <c r="U67" i="1"/>
  <c r="X67" i="1" s="1"/>
  <c r="U68" i="1"/>
  <c r="U69" i="1"/>
  <c r="V69" i="1" s="1"/>
  <c r="U70" i="1"/>
  <c r="V70" i="1" s="1"/>
  <c r="U71" i="1"/>
  <c r="V71" i="1" s="1"/>
  <c r="U72" i="1"/>
  <c r="U73" i="1"/>
  <c r="V73" i="1" s="1"/>
  <c r="U74" i="1"/>
  <c r="V74" i="1" s="1"/>
  <c r="U75" i="1"/>
  <c r="V75" i="1" s="1"/>
  <c r="U76" i="1"/>
  <c r="V76" i="1" s="1"/>
  <c r="U77" i="1"/>
  <c r="V77" i="1" s="1"/>
  <c r="P3" i="1"/>
  <c r="S3" i="1" s="1"/>
  <c r="P4" i="1"/>
  <c r="Q4" i="1" s="1"/>
  <c r="P5" i="1"/>
  <c r="S5" i="1" s="1"/>
  <c r="P6" i="1"/>
  <c r="Q6" i="1" s="1"/>
  <c r="P7" i="1"/>
  <c r="P8" i="1"/>
  <c r="Q8" i="1" s="1"/>
  <c r="P9" i="1"/>
  <c r="P10" i="1"/>
  <c r="Q10" i="1" s="1"/>
  <c r="P11" i="1"/>
  <c r="S11" i="1" s="1"/>
  <c r="P12" i="1"/>
  <c r="Q12" i="1" s="1"/>
  <c r="P13" i="1"/>
  <c r="S13" i="1" s="1"/>
  <c r="P14" i="1"/>
  <c r="Q14" i="1" s="1"/>
  <c r="P15" i="1"/>
  <c r="S15" i="1" s="1"/>
  <c r="P16" i="1"/>
  <c r="Q16" i="1" s="1"/>
  <c r="P17" i="1"/>
  <c r="S17" i="1" s="1"/>
  <c r="P18" i="1"/>
  <c r="Q18" i="1" s="1"/>
  <c r="P19" i="1"/>
  <c r="S19" i="1" s="1"/>
  <c r="P20" i="1"/>
  <c r="Q20" i="1" s="1"/>
  <c r="P21" i="1"/>
  <c r="Q21" i="1" s="1"/>
  <c r="P22" i="1"/>
  <c r="Q22" i="1" s="1"/>
  <c r="P23" i="1"/>
  <c r="S23" i="1" s="1"/>
  <c r="P24" i="1"/>
  <c r="R24" i="1" s="1"/>
  <c r="P25" i="1"/>
  <c r="Q25" i="1" s="1"/>
  <c r="P26" i="1"/>
  <c r="Q26" i="1" s="1"/>
  <c r="P27" i="1"/>
  <c r="S27" i="1" s="1"/>
  <c r="P28" i="1"/>
  <c r="R28" i="1" s="1"/>
  <c r="P29" i="1"/>
  <c r="Q29" i="1" s="1"/>
  <c r="P30" i="1"/>
  <c r="Q30" i="1" s="1"/>
  <c r="P31" i="1"/>
  <c r="S31" i="1" s="1"/>
  <c r="P32" i="1"/>
  <c r="R32" i="1" s="1"/>
  <c r="P33" i="1"/>
  <c r="Q33" i="1" s="1"/>
  <c r="P34" i="1"/>
  <c r="Q34" i="1" s="1"/>
  <c r="P35" i="1"/>
  <c r="S35" i="1" s="1"/>
  <c r="P36" i="1"/>
  <c r="R36" i="1" s="1"/>
  <c r="P37" i="1"/>
  <c r="Q37" i="1" s="1"/>
  <c r="P38" i="1"/>
  <c r="Q38" i="1" s="1"/>
  <c r="P39" i="1"/>
  <c r="S39" i="1" s="1"/>
  <c r="P40" i="1"/>
  <c r="R40" i="1" s="1"/>
  <c r="P41" i="1"/>
  <c r="Q41" i="1" s="1"/>
  <c r="P42" i="1"/>
  <c r="Q42" i="1" s="1"/>
  <c r="P43" i="1"/>
  <c r="S43" i="1" s="1"/>
  <c r="P44" i="1"/>
  <c r="R44" i="1" s="1"/>
  <c r="P45" i="1"/>
  <c r="Q45" i="1" s="1"/>
  <c r="P46" i="1"/>
  <c r="Q46" i="1" s="1"/>
  <c r="P47" i="1"/>
  <c r="S47" i="1" s="1"/>
  <c r="P48" i="1"/>
  <c r="R48" i="1" s="1"/>
  <c r="P49" i="1"/>
  <c r="Q49" i="1" s="1"/>
  <c r="P50" i="1"/>
  <c r="Q50" i="1" s="1"/>
  <c r="P51" i="1"/>
  <c r="S51" i="1" s="1"/>
  <c r="P52" i="1"/>
  <c r="R52" i="1" s="1"/>
  <c r="P53" i="1"/>
  <c r="Q53" i="1" s="1"/>
  <c r="P54" i="1"/>
  <c r="Q54" i="1" s="1"/>
  <c r="P55" i="1"/>
  <c r="S55" i="1" s="1"/>
  <c r="P56" i="1"/>
  <c r="R56" i="1" s="1"/>
  <c r="P57" i="1"/>
  <c r="Q57" i="1" s="1"/>
  <c r="P58" i="1"/>
  <c r="Q58" i="1" s="1"/>
  <c r="P59" i="1"/>
  <c r="S59" i="1" s="1"/>
  <c r="P60" i="1"/>
  <c r="R60" i="1" s="1"/>
  <c r="P61" i="1"/>
  <c r="Q61" i="1" s="1"/>
  <c r="P62" i="1"/>
  <c r="Q62" i="1" s="1"/>
  <c r="P63" i="1"/>
  <c r="S63" i="1" s="1"/>
  <c r="P64" i="1"/>
  <c r="R64" i="1" s="1"/>
  <c r="P65" i="1"/>
  <c r="Q65" i="1" s="1"/>
  <c r="P66" i="1"/>
  <c r="Q66" i="1" s="1"/>
  <c r="S66" i="1"/>
  <c r="P67" i="1"/>
  <c r="S67" i="1" s="1"/>
  <c r="P68" i="1"/>
  <c r="R68" i="1" s="1"/>
  <c r="P69" i="1"/>
  <c r="Q69" i="1" s="1"/>
  <c r="R69" i="1"/>
  <c r="P70" i="1"/>
  <c r="Q70" i="1" s="1"/>
  <c r="P71" i="1"/>
  <c r="S71" i="1" s="1"/>
  <c r="P72" i="1"/>
  <c r="R72" i="1" s="1"/>
  <c r="P73" i="1"/>
  <c r="Q73" i="1" s="1"/>
  <c r="P74" i="1"/>
  <c r="Q74" i="1" s="1"/>
  <c r="P75" i="1"/>
  <c r="S75" i="1" s="1"/>
  <c r="P76" i="1"/>
  <c r="R76" i="1" s="1"/>
  <c r="P77" i="1"/>
  <c r="Q77" i="1" s="1"/>
  <c r="K3" i="1"/>
  <c r="L3" i="1" s="1"/>
  <c r="K4" i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K73" i="1"/>
  <c r="N73" i="1" s="1"/>
  <c r="K74" i="1"/>
  <c r="N74" i="1" s="1"/>
  <c r="K75" i="1"/>
  <c r="N75" i="1" s="1"/>
  <c r="K76" i="1"/>
  <c r="N76" i="1" s="1"/>
  <c r="K77" i="1"/>
  <c r="N77" i="1" s="1"/>
  <c r="F3" i="1"/>
  <c r="G3" i="1" s="1"/>
  <c r="F4" i="1"/>
  <c r="G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Z2" i="3"/>
  <c r="AC2" i="3" s="1"/>
  <c r="Z2" i="2"/>
  <c r="AA2" i="2" s="1"/>
  <c r="U2" i="3"/>
  <c r="X2" i="3" s="1"/>
  <c r="U2" i="2"/>
  <c r="X2" i="2" s="1"/>
  <c r="P2" i="3"/>
  <c r="S2" i="3" s="1"/>
  <c r="P2" i="2"/>
  <c r="S2" i="2" s="1"/>
  <c r="K2" i="3"/>
  <c r="N2" i="3" s="1"/>
  <c r="K2" i="2"/>
  <c r="N2" i="2" s="1"/>
  <c r="F2" i="3"/>
  <c r="F2" i="2"/>
  <c r="Z2" i="1"/>
  <c r="AA2" i="1" s="1"/>
  <c r="U2" i="1"/>
  <c r="X2" i="1" s="1"/>
  <c r="S2" i="1"/>
  <c r="K2" i="1"/>
  <c r="M2" i="1" s="1"/>
  <c r="F2" i="1"/>
  <c r="I2" i="3" l="1"/>
  <c r="G3" i="4"/>
  <c r="G7" i="4"/>
  <c r="G11" i="4"/>
  <c r="G15" i="4"/>
  <c r="G19" i="4"/>
  <c r="G23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G79" i="4"/>
  <c r="G83" i="4"/>
  <c r="G87" i="4"/>
  <c r="G91" i="4"/>
  <c r="G95" i="4"/>
  <c r="G99" i="4"/>
  <c r="G103" i="4"/>
  <c r="G107" i="4"/>
  <c r="G111" i="4"/>
  <c r="G115" i="4"/>
  <c r="G119" i="4"/>
  <c r="G96" i="4"/>
  <c r="G104" i="4"/>
  <c r="G112" i="4"/>
  <c r="G120" i="4"/>
  <c r="G57" i="4"/>
  <c r="G69" i="4"/>
  <c r="G81" i="4"/>
  <c r="G93" i="4"/>
  <c r="G105" i="4"/>
  <c r="G113" i="4"/>
  <c r="G6" i="4"/>
  <c r="G18" i="4"/>
  <c r="G34" i="4"/>
  <c r="G42" i="4"/>
  <c r="G50" i="4"/>
  <c r="G62" i="4"/>
  <c r="G74" i="4"/>
  <c r="G86" i="4"/>
  <c r="G98" i="4"/>
  <c r="G110" i="4"/>
  <c r="G2" i="4"/>
  <c r="G4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76" i="4"/>
  <c r="G80" i="4"/>
  <c r="G84" i="4"/>
  <c r="G88" i="4"/>
  <c r="G92" i="4"/>
  <c r="G100" i="4"/>
  <c r="G108" i="4"/>
  <c r="G116" i="4"/>
  <c r="G53" i="4"/>
  <c r="G65" i="4"/>
  <c r="G77" i="4"/>
  <c r="G89" i="4"/>
  <c r="G101" i="4"/>
  <c r="G117" i="4"/>
  <c r="G10" i="4"/>
  <c r="G22" i="4"/>
  <c r="G30" i="4"/>
  <c r="G38" i="4"/>
  <c r="G54" i="4"/>
  <c r="G66" i="4"/>
  <c r="G78" i="4"/>
  <c r="G90" i="4"/>
  <c r="G102" i="4"/>
  <c r="G114" i="4"/>
  <c r="G5" i="4"/>
  <c r="G9" i="4"/>
  <c r="L17" i="4" s="1"/>
  <c r="G13" i="4"/>
  <c r="G17" i="4"/>
  <c r="G21" i="4"/>
  <c r="G25" i="4"/>
  <c r="L7" i="4" s="1"/>
  <c r="G29" i="4"/>
  <c r="L11" i="4" s="1"/>
  <c r="G33" i="4"/>
  <c r="G37" i="4"/>
  <c r="G41" i="4"/>
  <c r="G45" i="4"/>
  <c r="G49" i="4"/>
  <c r="G61" i="4"/>
  <c r="G73" i="4"/>
  <c r="G85" i="4"/>
  <c r="G97" i="4"/>
  <c r="G109" i="4"/>
  <c r="G121" i="4"/>
  <c r="G14" i="4"/>
  <c r="G26" i="4"/>
  <c r="L8" i="4" s="1"/>
  <c r="G46" i="4"/>
  <c r="G58" i="4"/>
  <c r="G70" i="4"/>
  <c r="G82" i="4"/>
  <c r="G94" i="4"/>
  <c r="G106" i="4"/>
  <c r="G118" i="4"/>
  <c r="X113" i="3"/>
  <c r="H128" i="3"/>
  <c r="V113" i="3"/>
  <c r="X110" i="3"/>
  <c r="I2" i="2"/>
  <c r="F3" i="4"/>
  <c r="F5" i="4"/>
  <c r="F7" i="4"/>
  <c r="F9" i="4"/>
  <c r="F11" i="4"/>
  <c r="F13" i="4"/>
  <c r="F15" i="4"/>
  <c r="F17" i="4"/>
  <c r="F19" i="4"/>
  <c r="F21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73" i="4"/>
  <c r="F75" i="4"/>
  <c r="F77" i="4"/>
  <c r="F79" i="4"/>
  <c r="F81" i="4"/>
  <c r="F83" i="4"/>
  <c r="F85" i="4"/>
  <c r="F87" i="4"/>
  <c r="F89" i="4"/>
  <c r="F91" i="4"/>
  <c r="F93" i="4"/>
  <c r="F95" i="4"/>
  <c r="F97" i="4"/>
  <c r="F99" i="4"/>
  <c r="F101" i="4"/>
  <c r="F103" i="4"/>
  <c r="F105" i="4"/>
  <c r="F107" i="4"/>
  <c r="F109" i="4"/>
  <c r="F111" i="4"/>
  <c r="F115" i="4"/>
  <c r="F117" i="4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4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2" i="4"/>
  <c r="F76" i="4"/>
  <c r="F80" i="4"/>
  <c r="F84" i="4"/>
  <c r="F88" i="4"/>
  <c r="F92" i="4"/>
  <c r="F96" i="4"/>
  <c r="F100" i="4"/>
  <c r="F104" i="4"/>
  <c r="F108" i="4"/>
  <c r="F110" i="4"/>
  <c r="F116" i="4"/>
  <c r="F120" i="4"/>
  <c r="F113" i="4"/>
  <c r="F119" i="4"/>
  <c r="F4" i="4"/>
  <c r="F70" i="4"/>
  <c r="F74" i="4"/>
  <c r="F78" i="4"/>
  <c r="F82" i="4"/>
  <c r="F86" i="4"/>
  <c r="F90" i="4"/>
  <c r="F94" i="4"/>
  <c r="F98" i="4"/>
  <c r="F102" i="4"/>
  <c r="F106" i="4"/>
  <c r="F112" i="4"/>
  <c r="F114" i="4"/>
  <c r="F118" i="4"/>
  <c r="F2" i="4"/>
  <c r="F121" i="4"/>
  <c r="G2" i="1"/>
  <c r="E2" i="4"/>
  <c r="E3" i="4"/>
  <c r="E7" i="4"/>
  <c r="J15" i="4" s="1"/>
  <c r="E11" i="4"/>
  <c r="E15" i="4"/>
  <c r="E19" i="4"/>
  <c r="E23" i="4"/>
  <c r="E27" i="4"/>
  <c r="E31" i="4"/>
  <c r="E35" i="4"/>
  <c r="E39" i="4"/>
  <c r="E43" i="4"/>
  <c r="E47" i="4"/>
  <c r="E51" i="4"/>
  <c r="E55" i="4"/>
  <c r="E59" i="4"/>
  <c r="E63" i="4"/>
  <c r="E67" i="4"/>
  <c r="E71" i="4"/>
  <c r="E75" i="4"/>
  <c r="E79" i="4"/>
  <c r="E83" i="4"/>
  <c r="E87" i="4"/>
  <c r="E91" i="4"/>
  <c r="E95" i="4"/>
  <c r="E99" i="4"/>
  <c r="E103" i="4"/>
  <c r="E107" i="4"/>
  <c r="E111" i="4"/>
  <c r="E115" i="4"/>
  <c r="E119" i="4"/>
  <c r="E106" i="4"/>
  <c r="E114" i="4"/>
  <c r="E20" i="4"/>
  <c r="E32" i="4"/>
  <c r="E48" i="4"/>
  <c r="E64" i="4"/>
  <c r="E72" i="4"/>
  <c r="E80" i="4"/>
  <c r="E92" i="4"/>
  <c r="E104" i="4"/>
  <c r="E120" i="4"/>
  <c r="E6" i="4"/>
  <c r="J14" i="4" s="1"/>
  <c r="E10" i="4"/>
  <c r="E14" i="4"/>
  <c r="E18" i="4"/>
  <c r="E22" i="4"/>
  <c r="E26" i="4"/>
  <c r="E30" i="4"/>
  <c r="E34" i="4"/>
  <c r="E38" i="4"/>
  <c r="E42" i="4"/>
  <c r="E46" i="4"/>
  <c r="E50" i="4"/>
  <c r="E54" i="4"/>
  <c r="E58" i="4"/>
  <c r="E62" i="4"/>
  <c r="E66" i="4"/>
  <c r="E70" i="4"/>
  <c r="E74" i="4"/>
  <c r="E78" i="4"/>
  <c r="E82" i="4"/>
  <c r="E86" i="4"/>
  <c r="E90" i="4"/>
  <c r="E94" i="4"/>
  <c r="E98" i="4"/>
  <c r="E102" i="4"/>
  <c r="E110" i="4"/>
  <c r="E118" i="4"/>
  <c r="E28" i="4"/>
  <c r="J10" i="4" s="1"/>
  <c r="E40" i="4"/>
  <c r="E52" i="4"/>
  <c r="E56" i="4"/>
  <c r="E76" i="4"/>
  <c r="E88" i="4"/>
  <c r="E100" i="4"/>
  <c r="E112" i="4"/>
  <c r="E5" i="4"/>
  <c r="E9" i="4"/>
  <c r="J17" i="4" s="1"/>
  <c r="E13" i="4"/>
  <c r="E17" i="4"/>
  <c r="E21" i="4"/>
  <c r="E25" i="4"/>
  <c r="J7" i="4" s="1"/>
  <c r="E29" i="4"/>
  <c r="J11" i="4" s="1"/>
  <c r="E33" i="4"/>
  <c r="E37" i="4"/>
  <c r="E41" i="4"/>
  <c r="E45" i="4"/>
  <c r="E49" i="4"/>
  <c r="E53" i="4"/>
  <c r="E57" i="4"/>
  <c r="E61" i="4"/>
  <c r="E65" i="4"/>
  <c r="E69" i="4"/>
  <c r="E73" i="4"/>
  <c r="E77" i="4"/>
  <c r="E81" i="4"/>
  <c r="E85" i="4"/>
  <c r="E89" i="4"/>
  <c r="E93" i="4"/>
  <c r="E97" i="4"/>
  <c r="E101" i="4"/>
  <c r="E105" i="4"/>
  <c r="E109" i="4"/>
  <c r="E113" i="4"/>
  <c r="E117" i="4"/>
  <c r="E121" i="4"/>
  <c r="E4" i="4"/>
  <c r="E8" i="4"/>
  <c r="E12" i="4"/>
  <c r="E16" i="4"/>
  <c r="E24" i="4"/>
  <c r="J6" i="4" s="1"/>
  <c r="E36" i="4"/>
  <c r="E44" i="4"/>
  <c r="E60" i="4"/>
  <c r="E68" i="4"/>
  <c r="E84" i="4"/>
  <c r="E96" i="4"/>
  <c r="E108" i="4"/>
  <c r="E116" i="4"/>
  <c r="X58" i="1"/>
  <c r="N162" i="3"/>
  <c r="N115" i="3"/>
  <c r="N47" i="3"/>
  <c r="X214" i="3"/>
  <c r="V129" i="3"/>
  <c r="X126" i="3"/>
  <c r="M115" i="3"/>
  <c r="M47" i="3"/>
  <c r="AA205" i="3"/>
  <c r="AC202" i="3"/>
  <c r="AA131" i="3"/>
  <c r="G225" i="3"/>
  <c r="I72" i="3"/>
  <c r="G34" i="3"/>
  <c r="AC103" i="3"/>
  <c r="AC96" i="3"/>
  <c r="G221" i="3"/>
  <c r="I81" i="3"/>
  <c r="I18" i="3"/>
  <c r="L206" i="3"/>
  <c r="N203" i="3"/>
  <c r="W194" i="3"/>
  <c r="X191" i="3"/>
  <c r="W184" i="3"/>
  <c r="X181" i="3"/>
  <c r="AA216" i="3"/>
  <c r="AC209" i="3"/>
  <c r="AC206" i="3"/>
  <c r="H126" i="3"/>
  <c r="G103" i="3"/>
  <c r="L156" i="3"/>
  <c r="N153" i="3"/>
  <c r="M122" i="3"/>
  <c r="M5" i="3"/>
  <c r="Q100" i="3"/>
  <c r="G241" i="3"/>
  <c r="G217" i="3"/>
  <c r="M92" i="3"/>
  <c r="N27" i="3"/>
  <c r="M10" i="3"/>
  <c r="Q120" i="3"/>
  <c r="X226" i="3"/>
  <c r="W202" i="3"/>
  <c r="X199" i="3"/>
  <c r="W176" i="3"/>
  <c r="X173" i="3"/>
  <c r="W160" i="3"/>
  <c r="X157" i="3"/>
  <c r="X118" i="3"/>
  <c r="X86" i="3"/>
  <c r="AA218" i="3"/>
  <c r="AC173" i="3"/>
  <c r="G247" i="3"/>
  <c r="G237" i="3"/>
  <c r="I126" i="3"/>
  <c r="L190" i="3"/>
  <c r="N187" i="3"/>
  <c r="N69" i="3"/>
  <c r="M27" i="3"/>
  <c r="S138" i="3"/>
  <c r="Q104" i="3"/>
  <c r="W226" i="3"/>
  <c r="X223" i="3"/>
  <c r="X145" i="3"/>
  <c r="X82" i="3"/>
  <c r="AC205" i="3"/>
  <c r="AC161" i="3"/>
  <c r="AA146" i="3"/>
  <c r="AC143" i="3"/>
  <c r="I83" i="3"/>
  <c r="I49" i="3"/>
  <c r="G46" i="3"/>
  <c r="G18" i="3"/>
  <c r="V145" i="3"/>
  <c r="X142" i="3"/>
  <c r="X90" i="3"/>
  <c r="V86" i="3"/>
  <c r="X83" i="3"/>
  <c r="AA228" i="3"/>
  <c r="AC193" i="3"/>
  <c r="AA173" i="3"/>
  <c r="AC170" i="3"/>
  <c r="AA126" i="3"/>
  <c r="AC115" i="3"/>
  <c r="AC83" i="3"/>
  <c r="AC77" i="3"/>
  <c r="AB66" i="3"/>
  <c r="G233" i="3"/>
  <c r="H147" i="3"/>
  <c r="H136" i="3"/>
  <c r="H129" i="3"/>
  <c r="I125" i="3"/>
  <c r="I103" i="3"/>
  <c r="G73" i="3"/>
  <c r="N92" i="3"/>
  <c r="S130" i="3"/>
  <c r="Q116" i="3"/>
  <c r="W234" i="3"/>
  <c r="X231" i="3"/>
  <c r="X194" i="3"/>
  <c r="X185" i="3"/>
  <c r="W180" i="3"/>
  <c r="X177" i="3"/>
  <c r="W172" i="3"/>
  <c r="X169" i="3"/>
  <c r="W164" i="3"/>
  <c r="X161" i="3"/>
  <c r="W156" i="3"/>
  <c r="X150" i="3"/>
  <c r="V90" i="3"/>
  <c r="X87" i="3"/>
  <c r="AA230" i="3"/>
  <c r="AA214" i="3"/>
  <c r="AA185" i="3"/>
  <c r="AC182" i="3"/>
  <c r="AA151" i="3"/>
  <c r="AA142" i="3"/>
  <c r="AA139" i="3"/>
  <c r="AB115" i="3"/>
  <c r="AB83" i="3"/>
  <c r="H80" i="3"/>
  <c r="G80" i="3"/>
  <c r="I80" i="3"/>
  <c r="H27" i="3"/>
  <c r="G27" i="3"/>
  <c r="L110" i="3"/>
  <c r="M110" i="3"/>
  <c r="L31" i="3"/>
  <c r="M31" i="3"/>
  <c r="V174" i="3"/>
  <c r="W174" i="3"/>
  <c r="V158" i="3"/>
  <c r="W158" i="3"/>
  <c r="AB223" i="3"/>
  <c r="AA223" i="3"/>
  <c r="AC223" i="3"/>
  <c r="H229" i="3"/>
  <c r="G229" i="3"/>
  <c r="H92" i="3"/>
  <c r="G92" i="3"/>
  <c r="I92" i="3"/>
  <c r="H30" i="3"/>
  <c r="G30" i="3"/>
  <c r="I30" i="3"/>
  <c r="M171" i="3"/>
  <c r="N171" i="3"/>
  <c r="L77" i="3"/>
  <c r="M77" i="3"/>
  <c r="L3" i="3"/>
  <c r="M3" i="3"/>
  <c r="V247" i="3"/>
  <c r="X247" i="3"/>
  <c r="V230" i="3"/>
  <c r="X230" i="3"/>
  <c r="V210" i="3"/>
  <c r="W210" i="3"/>
  <c r="X210" i="3"/>
  <c r="W122" i="3"/>
  <c r="X122" i="3"/>
  <c r="AB239" i="3"/>
  <c r="AA239" i="3"/>
  <c r="AC239" i="3"/>
  <c r="AB198" i="3"/>
  <c r="AC198" i="3"/>
  <c r="AB177" i="3"/>
  <c r="AC177" i="3"/>
  <c r="AB157" i="3"/>
  <c r="AA157" i="3"/>
  <c r="AC157" i="3"/>
  <c r="AB124" i="3"/>
  <c r="AC124" i="3"/>
  <c r="AA84" i="3"/>
  <c r="AB84" i="3"/>
  <c r="AC84" i="3"/>
  <c r="AA20" i="3"/>
  <c r="AB20" i="3"/>
  <c r="G165" i="3"/>
  <c r="H165" i="3"/>
  <c r="R142" i="3"/>
  <c r="S142" i="3"/>
  <c r="R108" i="3"/>
  <c r="Q108" i="3"/>
  <c r="V207" i="3"/>
  <c r="X207" i="3"/>
  <c r="V182" i="3"/>
  <c r="W182" i="3"/>
  <c r="H88" i="3"/>
  <c r="G88" i="3"/>
  <c r="I88" i="3"/>
  <c r="M174" i="3"/>
  <c r="L174" i="3"/>
  <c r="M133" i="3"/>
  <c r="N133" i="3"/>
  <c r="L61" i="3"/>
  <c r="M61" i="3"/>
  <c r="N61" i="3"/>
  <c r="L9" i="3"/>
  <c r="N9" i="3"/>
  <c r="R84" i="3"/>
  <c r="Q84" i="3"/>
  <c r="V239" i="3"/>
  <c r="X239" i="3"/>
  <c r="V186" i="3"/>
  <c r="W186" i="3"/>
  <c r="V178" i="3"/>
  <c r="W178" i="3"/>
  <c r="V170" i="3"/>
  <c r="W170" i="3"/>
  <c r="V162" i="3"/>
  <c r="W162" i="3"/>
  <c r="V154" i="3"/>
  <c r="W154" i="3"/>
  <c r="W125" i="3"/>
  <c r="V125" i="3"/>
  <c r="X125" i="3"/>
  <c r="W94" i="3"/>
  <c r="X94" i="3"/>
  <c r="AB201" i="3"/>
  <c r="AA201" i="3"/>
  <c r="AB186" i="3"/>
  <c r="AC186" i="3"/>
  <c r="AA35" i="3"/>
  <c r="AB35" i="3"/>
  <c r="M194" i="3"/>
  <c r="N194" i="3"/>
  <c r="L46" i="3"/>
  <c r="N46" i="3"/>
  <c r="V218" i="3"/>
  <c r="W218" i="3"/>
  <c r="V166" i="3"/>
  <c r="W166" i="3"/>
  <c r="W85" i="3"/>
  <c r="V85" i="3"/>
  <c r="AB169" i="3"/>
  <c r="AA169" i="3"/>
  <c r="H64" i="3"/>
  <c r="G64" i="3"/>
  <c r="G60" i="3"/>
  <c r="G50" i="3"/>
  <c r="I45" i="3"/>
  <c r="L103" i="3"/>
  <c r="N103" i="3"/>
  <c r="L39" i="3"/>
  <c r="N39" i="3"/>
  <c r="V242" i="3"/>
  <c r="W242" i="3"/>
  <c r="X242" i="3"/>
  <c r="V215" i="3"/>
  <c r="X215" i="3"/>
  <c r="V198" i="3"/>
  <c r="X198" i="3"/>
  <c r="W109" i="3"/>
  <c r="X109" i="3"/>
  <c r="AB234" i="3"/>
  <c r="AA234" i="3"/>
  <c r="AB189" i="3"/>
  <c r="AA189" i="3"/>
  <c r="AC189" i="3"/>
  <c r="AB166" i="3"/>
  <c r="AC166" i="3"/>
  <c r="AB155" i="3"/>
  <c r="AA155" i="3"/>
  <c r="AC155" i="3"/>
  <c r="AA50" i="3"/>
  <c r="AB50" i="3"/>
  <c r="AC50" i="3"/>
  <c r="N38" i="3"/>
  <c r="N178" i="3"/>
  <c r="L158" i="3"/>
  <c r="N137" i="3"/>
  <c r="L127" i="3"/>
  <c r="M88" i="3"/>
  <c r="N55" i="3"/>
  <c r="M38" i="3"/>
  <c r="M12" i="3"/>
  <c r="Q134" i="3"/>
  <c r="Q129" i="3"/>
  <c r="Q112" i="3"/>
  <c r="S92" i="3"/>
  <c r="X184" i="3"/>
  <c r="X180" i="3"/>
  <c r="X176" i="3"/>
  <c r="X172" i="3"/>
  <c r="X168" i="3"/>
  <c r="X164" i="3"/>
  <c r="X160" i="3"/>
  <c r="X156" i="3"/>
  <c r="X129" i="3"/>
  <c r="AC228" i="3"/>
  <c r="AC126" i="3"/>
  <c r="AC9" i="3"/>
  <c r="G245" i="3"/>
  <c r="H239" i="3"/>
  <c r="G239" i="3"/>
  <c r="H223" i="3"/>
  <c r="G223" i="3"/>
  <c r="H213" i="3"/>
  <c r="G213" i="3"/>
  <c r="H209" i="3"/>
  <c r="G209" i="3"/>
  <c r="H205" i="3"/>
  <c r="G205" i="3"/>
  <c r="H201" i="3"/>
  <c r="G201" i="3"/>
  <c r="H197" i="3"/>
  <c r="G197" i="3"/>
  <c r="H193" i="3"/>
  <c r="G193" i="3"/>
  <c r="H189" i="3"/>
  <c r="G189" i="3"/>
  <c r="H185" i="3"/>
  <c r="G185" i="3"/>
  <c r="H181" i="3"/>
  <c r="G181" i="3"/>
  <c r="H177" i="3"/>
  <c r="G177" i="3"/>
  <c r="H173" i="3"/>
  <c r="G173" i="3"/>
  <c r="H169" i="3"/>
  <c r="G169" i="3"/>
  <c r="G149" i="3"/>
  <c r="H149" i="3"/>
  <c r="G142" i="3"/>
  <c r="H142" i="3"/>
  <c r="G139" i="3"/>
  <c r="H139" i="3"/>
  <c r="H87" i="3"/>
  <c r="I87" i="3"/>
  <c r="G87" i="3"/>
  <c r="H235" i="3"/>
  <c r="G235" i="3"/>
  <c r="H219" i="3"/>
  <c r="G219" i="3"/>
  <c r="H212" i="3"/>
  <c r="G212" i="3"/>
  <c r="H208" i="3"/>
  <c r="G208" i="3"/>
  <c r="H204" i="3"/>
  <c r="G204" i="3"/>
  <c r="H200" i="3"/>
  <c r="G200" i="3"/>
  <c r="H196" i="3"/>
  <c r="G196" i="3"/>
  <c r="H192" i="3"/>
  <c r="G192" i="3"/>
  <c r="H188" i="3"/>
  <c r="G188" i="3"/>
  <c r="H184" i="3"/>
  <c r="G184" i="3"/>
  <c r="H180" i="3"/>
  <c r="G180" i="3"/>
  <c r="H176" i="3"/>
  <c r="G176" i="3"/>
  <c r="H172" i="3"/>
  <c r="G172" i="3"/>
  <c r="H168" i="3"/>
  <c r="G168" i="3"/>
  <c r="G161" i="3"/>
  <c r="I161" i="3"/>
  <c r="G155" i="3"/>
  <c r="H155" i="3"/>
  <c r="G141" i="3"/>
  <c r="H141" i="3"/>
  <c r="G138" i="3"/>
  <c r="H138" i="3"/>
  <c r="H65" i="3"/>
  <c r="I65" i="3"/>
  <c r="G65" i="3"/>
  <c r="H231" i="3"/>
  <c r="G231" i="3"/>
  <c r="H215" i="3"/>
  <c r="G215" i="3"/>
  <c r="H211" i="3"/>
  <c r="G211" i="3"/>
  <c r="H207" i="3"/>
  <c r="G207" i="3"/>
  <c r="H203" i="3"/>
  <c r="G203" i="3"/>
  <c r="H199" i="3"/>
  <c r="G199" i="3"/>
  <c r="H195" i="3"/>
  <c r="G195" i="3"/>
  <c r="H191" i="3"/>
  <c r="G191" i="3"/>
  <c r="H187" i="3"/>
  <c r="G187" i="3"/>
  <c r="H183" i="3"/>
  <c r="G183" i="3"/>
  <c r="H179" i="3"/>
  <c r="G179" i="3"/>
  <c r="H175" i="3"/>
  <c r="G175" i="3"/>
  <c r="H171" i="3"/>
  <c r="G171" i="3"/>
  <c r="H167" i="3"/>
  <c r="G167" i="3"/>
  <c r="G160" i="3"/>
  <c r="H160" i="3"/>
  <c r="G157" i="3"/>
  <c r="H157" i="3"/>
  <c r="G154" i="3"/>
  <c r="I154" i="3"/>
  <c r="H119" i="3"/>
  <c r="I119" i="3"/>
  <c r="G119" i="3"/>
  <c r="H102" i="3"/>
  <c r="I102" i="3"/>
  <c r="G102" i="3"/>
  <c r="H61" i="3"/>
  <c r="I61" i="3"/>
  <c r="G61" i="3"/>
  <c r="H54" i="3"/>
  <c r="I54" i="3"/>
  <c r="G54" i="3"/>
  <c r="H243" i="3"/>
  <c r="G243" i="3"/>
  <c r="H227" i="3"/>
  <c r="G227" i="3"/>
  <c r="H214" i="3"/>
  <c r="G214" i="3"/>
  <c r="H210" i="3"/>
  <c r="G210" i="3"/>
  <c r="H206" i="3"/>
  <c r="G206" i="3"/>
  <c r="H202" i="3"/>
  <c r="G202" i="3"/>
  <c r="H198" i="3"/>
  <c r="G198" i="3"/>
  <c r="H194" i="3"/>
  <c r="G194" i="3"/>
  <c r="H190" i="3"/>
  <c r="G190" i="3"/>
  <c r="H186" i="3"/>
  <c r="G186" i="3"/>
  <c r="H182" i="3"/>
  <c r="G182" i="3"/>
  <c r="H178" i="3"/>
  <c r="G178" i="3"/>
  <c r="H174" i="3"/>
  <c r="G174" i="3"/>
  <c r="H170" i="3"/>
  <c r="G170" i="3"/>
  <c r="G159" i="3"/>
  <c r="H159" i="3"/>
  <c r="G150" i="3"/>
  <c r="H150" i="3"/>
  <c r="G143" i="3"/>
  <c r="I143" i="3"/>
  <c r="I139" i="3"/>
  <c r="G41" i="3"/>
  <c r="L232" i="3"/>
  <c r="N229" i="3"/>
  <c r="L135" i="3"/>
  <c r="N123" i="3"/>
  <c r="M102" i="3"/>
  <c r="N84" i="3"/>
  <c r="S125" i="3"/>
  <c r="S122" i="3"/>
  <c r="S114" i="3"/>
  <c r="S106" i="3"/>
  <c r="S88" i="3"/>
  <c r="S85" i="3"/>
  <c r="W238" i="3"/>
  <c r="X235" i="3"/>
  <c r="W222" i="3"/>
  <c r="X219" i="3"/>
  <c r="W206" i="3"/>
  <c r="X203" i="3"/>
  <c r="W190" i="3"/>
  <c r="X187" i="3"/>
  <c r="W183" i="3"/>
  <c r="W179" i="3"/>
  <c r="W175" i="3"/>
  <c r="W171" i="3"/>
  <c r="W167" i="3"/>
  <c r="W163" i="3"/>
  <c r="W159" i="3"/>
  <c r="W155" i="3"/>
  <c r="W149" i="3"/>
  <c r="V149" i="3"/>
  <c r="V141" i="3"/>
  <c r="X138" i="3"/>
  <c r="W130" i="3"/>
  <c r="X130" i="3"/>
  <c r="W121" i="3"/>
  <c r="X121" i="3"/>
  <c r="X102" i="3"/>
  <c r="W97" i="3"/>
  <c r="V97" i="3"/>
  <c r="X97" i="3"/>
  <c r="W89" i="3"/>
  <c r="X89" i="3"/>
  <c r="AB194" i="3"/>
  <c r="AC194" i="3"/>
  <c r="AB162" i="3"/>
  <c r="AC162" i="3"/>
  <c r="AB129" i="3"/>
  <c r="AA129" i="3"/>
  <c r="AA114" i="3"/>
  <c r="AB114" i="3"/>
  <c r="AA38" i="3"/>
  <c r="AC38" i="3"/>
  <c r="AA31" i="3"/>
  <c r="AB31" i="3"/>
  <c r="AC31" i="3"/>
  <c r="AA23" i="3"/>
  <c r="AC23" i="3"/>
  <c r="W133" i="3"/>
  <c r="V133" i="3"/>
  <c r="W114" i="3"/>
  <c r="X114" i="3"/>
  <c r="W105" i="3"/>
  <c r="X105" i="3"/>
  <c r="W93" i="3"/>
  <c r="V93" i="3"/>
  <c r="X93" i="3"/>
  <c r="W88" i="3"/>
  <c r="V88" i="3"/>
  <c r="X88" i="3"/>
  <c r="W84" i="3"/>
  <c r="V84" i="3"/>
  <c r="X84" i="3"/>
  <c r="AB222" i="3"/>
  <c r="AA222" i="3"/>
  <c r="AB210" i="3"/>
  <c r="AC210" i="3"/>
  <c r="AB197" i="3"/>
  <c r="AA197" i="3"/>
  <c r="AC197" i="3"/>
  <c r="AB165" i="3"/>
  <c r="AA165" i="3"/>
  <c r="AC165" i="3"/>
  <c r="AB154" i="3"/>
  <c r="AA154" i="3"/>
  <c r="AB147" i="3"/>
  <c r="AA147" i="3"/>
  <c r="AC147" i="3"/>
  <c r="AA123" i="3"/>
  <c r="AB123" i="3"/>
  <c r="AC123" i="3"/>
  <c r="AA107" i="3"/>
  <c r="AB107" i="3"/>
  <c r="AA55" i="3"/>
  <c r="AB55" i="3"/>
  <c r="AC55" i="3"/>
  <c r="I123" i="3"/>
  <c r="G114" i="3"/>
  <c r="I107" i="3"/>
  <c r="G83" i="3"/>
  <c r="G81" i="3"/>
  <c r="I73" i="3"/>
  <c r="G72" i="3"/>
  <c r="I64" i="3"/>
  <c r="I60" i="3"/>
  <c r="I50" i="3"/>
  <c r="G49" i="3"/>
  <c r="I46" i="3"/>
  <c r="G45" i="3"/>
  <c r="I34" i="3"/>
  <c r="I27" i="3"/>
  <c r="G22" i="3"/>
  <c r="I19" i="3"/>
  <c r="N236" i="3"/>
  <c r="N220" i="3"/>
  <c r="N206" i="3"/>
  <c r="N190" i="3"/>
  <c r="N174" i="3"/>
  <c r="N158" i="3"/>
  <c r="N156" i="3"/>
  <c r="L139" i="3"/>
  <c r="N127" i="3"/>
  <c r="N122" i="3"/>
  <c r="N88" i="3"/>
  <c r="N83" i="3"/>
  <c r="N77" i="3"/>
  <c r="M69" i="3"/>
  <c r="M55" i="3"/>
  <c r="M39" i="3"/>
  <c r="N31" i="3"/>
  <c r="N10" i="3"/>
  <c r="N5" i="3"/>
  <c r="N3" i="3"/>
  <c r="S134" i="3"/>
  <c r="S118" i="3"/>
  <c r="S110" i="3"/>
  <c r="S102" i="3"/>
  <c r="S96" i="3"/>
  <c r="S84" i="3"/>
  <c r="W246" i="3"/>
  <c r="X243" i="3"/>
  <c r="X234" i="3"/>
  <c r="W230" i="3"/>
  <c r="X227" i="3"/>
  <c r="X218" i="3"/>
  <c r="W214" i="3"/>
  <c r="X211" i="3"/>
  <c r="X202" i="3"/>
  <c r="W198" i="3"/>
  <c r="X195" i="3"/>
  <c r="X186" i="3"/>
  <c r="W185" i="3"/>
  <c r="X182" i="3"/>
  <c r="W181" i="3"/>
  <c r="X178" i="3"/>
  <c r="W177" i="3"/>
  <c r="X174" i="3"/>
  <c r="W173" i="3"/>
  <c r="X170" i="3"/>
  <c r="W169" i="3"/>
  <c r="X166" i="3"/>
  <c r="W165" i="3"/>
  <c r="X162" i="3"/>
  <c r="W161" i="3"/>
  <c r="X158" i="3"/>
  <c r="W157" i="3"/>
  <c r="X154" i="3"/>
  <c r="W153" i="3"/>
  <c r="X153" i="3"/>
  <c r="X134" i="3"/>
  <c r="W117" i="3"/>
  <c r="V117" i="3"/>
  <c r="V109" i="3"/>
  <c r="X106" i="3"/>
  <c r="X98" i="3"/>
  <c r="AB227" i="3"/>
  <c r="AC227" i="3"/>
  <c r="AB213" i="3"/>
  <c r="AA213" i="3"/>
  <c r="AC213" i="3"/>
  <c r="AB178" i="3"/>
  <c r="AC178" i="3"/>
  <c r="AA69" i="3"/>
  <c r="AC69" i="3"/>
  <c r="AA14" i="3"/>
  <c r="AB14" i="3"/>
  <c r="AC14" i="3"/>
  <c r="I41" i="3"/>
  <c r="N232" i="3"/>
  <c r="N102" i="3"/>
  <c r="X238" i="3"/>
  <c r="X222" i="3"/>
  <c r="X206" i="3"/>
  <c r="X190" i="3"/>
  <c r="X183" i="3"/>
  <c r="X179" i="3"/>
  <c r="X175" i="3"/>
  <c r="X171" i="3"/>
  <c r="X167" i="3"/>
  <c r="X163" i="3"/>
  <c r="X159" i="3"/>
  <c r="X155" i="3"/>
  <c r="W146" i="3"/>
  <c r="X146" i="3"/>
  <c r="X141" i="3"/>
  <c r="W137" i="3"/>
  <c r="X137" i="3"/>
  <c r="W103" i="3"/>
  <c r="V103" i="3"/>
  <c r="W101" i="3"/>
  <c r="X101" i="3"/>
  <c r="AC246" i="3"/>
  <c r="AA246" i="3"/>
  <c r="AB246" i="3"/>
  <c r="AB181" i="3"/>
  <c r="AA181" i="3"/>
  <c r="AC181" i="3"/>
  <c r="AB137" i="3"/>
  <c r="AC137" i="3"/>
  <c r="AA102" i="3"/>
  <c r="AB102" i="3"/>
  <c r="AA87" i="3"/>
  <c r="AB87" i="3"/>
  <c r="AA245" i="3"/>
  <c r="AA232" i="3"/>
  <c r="AC119" i="3"/>
  <c r="AC91" i="3"/>
  <c r="AB88" i="3"/>
  <c r="AB74" i="3"/>
  <c r="AB54" i="3"/>
  <c r="AC51" i="3"/>
  <c r="AC46" i="3"/>
  <c r="AB30" i="3"/>
  <c r="AC27" i="3"/>
  <c r="AC17" i="3"/>
  <c r="AC13" i="3"/>
  <c r="V99" i="3"/>
  <c r="V95" i="3"/>
  <c r="V91" i="3"/>
  <c r="V87" i="3"/>
  <c r="V83" i="3"/>
  <c r="V81" i="3"/>
  <c r="AA209" i="3"/>
  <c r="AA193" i="3"/>
  <c r="AC190" i="3"/>
  <c r="AA177" i="3"/>
  <c r="AC174" i="3"/>
  <c r="AA161" i="3"/>
  <c r="AC158" i="3"/>
  <c r="AA150" i="3"/>
  <c r="AA143" i="3"/>
  <c r="AA135" i="3"/>
  <c r="AC132" i="3"/>
  <c r="AA125" i="3"/>
  <c r="AB119" i="3"/>
  <c r="AB110" i="3"/>
  <c r="AB95" i="3"/>
  <c r="AB91" i="3"/>
  <c r="AB82" i="3"/>
  <c r="AC61" i="3"/>
  <c r="AC42" i="3"/>
  <c r="AB27" i="3"/>
  <c r="AB17" i="3"/>
  <c r="AB13" i="3"/>
  <c r="X85" i="3"/>
  <c r="AC214" i="3"/>
  <c r="AC201" i="3"/>
  <c r="AC185" i="3"/>
  <c r="AC169" i="3"/>
  <c r="AC151" i="3"/>
  <c r="X1571" i="2"/>
  <c r="W1564" i="2"/>
  <c r="M994" i="2"/>
  <c r="X300" i="2"/>
  <c r="Q821" i="2"/>
  <c r="S815" i="2"/>
  <c r="W1551" i="2"/>
  <c r="W1536" i="2"/>
  <c r="V901" i="2"/>
  <c r="AC374" i="2"/>
  <c r="X216" i="2"/>
  <c r="W213" i="2"/>
  <c r="I1268" i="2"/>
  <c r="S1108" i="2"/>
  <c r="Q1057" i="2"/>
  <c r="Q834" i="2"/>
  <c r="S831" i="2"/>
  <c r="V885" i="2"/>
  <c r="AC1672" i="2"/>
  <c r="AB669" i="2"/>
  <c r="AB540" i="2"/>
  <c r="AC537" i="2"/>
  <c r="Q1254" i="2"/>
  <c r="W1559" i="2"/>
  <c r="AA278" i="2"/>
  <c r="M829" i="2"/>
  <c r="Q1395" i="2"/>
  <c r="X1576" i="2"/>
  <c r="X1556" i="2"/>
  <c r="W1390" i="2"/>
  <c r="V837" i="2"/>
  <c r="V434" i="2"/>
  <c r="AC78" i="2"/>
  <c r="H1364" i="2"/>
  <c r="H210" i="2"/>
  <c r="L1602" i="2"/>
  <c r="L87" i="2"/>
  <c r="N84" i="2"/>
  <c r="Q1252" i="2"/>
  <c r="Q1245" i="2"/>
  <c r="Q1214" i="2"/>
  <c r="S1164" i="2"/>
  <c r="Q1157" i="2"/>
  <c r="S826" i="2"/>
  <c r="S743" i="2"/>
  <c r="Q676" i="2"/>
  <c r="H274" i="2"/>
  <c r="L1340" i="2"/>
  <c r="M1293" i="2"/>
  <c r="M1274" i="2"/>
  <c r="L765" i="2"/>
  <c r="L470" i="2"/>
  <c r="L434" i="2"/>
  <c r="L431" i="2"/>
  <c r="S959" i="2"/>
  <c r="Q898" i="2"/>
  <c r="S895" i="2"/>
  <c r="Q725" i="2"/>
  <c r="W1694" i="2"/>
  <c r="W1687" i="2"/>
  <c r="W1527" i="2"/>
  <c r="W1524" i="2"/>
  <c r="W1322" i="2"/>
  <c r="X1311" i="2"/>
  <c r="M447" i="2"/>
  <c r="V925" i="2"/>
  <c r="V869" i="2"/>
  <c r="H1338" i="2"/>
  <c r="L1117" i="2"/>
  <c r="L1114" i="2"/>
  <c r="L829" i="2"/>
  <c r="L531" i="2"/>
  <c r="L447" i="2"/>
  <c r="M374" i="2"/>
  <c r="M319" i="2"/>
  <c r="Q1381" i="2"/>
  <c r="S1254" i="2"/>
  <c r="S1252" i="2"/>
  <c r="Q930" i="2"/>
  <c r="S927" i="2"/>
  <c r="Q682" i="2"/>
  <c r="Q476" i="2"/>
  <c r="W1791" i="2"/>
  <c r="W1710" i="2"/>
  <c r="W1703" i="2"/>
  <c r="W1678" i="2"/>
  <c r="W1671" i="2"/>
  <c r="V917" i="2"/>
  <c r="V853" i="2"/>
  <c r="AB1454" i="2"/>
  <c r="AB1283" i="2"/>
  <c r="AC1280" i="2"/>
  <c r="H1374" i="2"/>
  <c r="G898" i="2"/>
  <c r="H310" i="2"/>
  <c r="H258" i="2"/>
  <c r="H194" i="2"/>
  <c r="N1796" i="2"/>
  <c r="M1793" i="2"/>
  <c r="M1650" i="2"/>
  <c r="L1546" i="2"/>
  <c r="M1390" i="2"/>
  <c r="L1056" i="2"/>
  <c r="L1041" i="2"/>
  <c r="L889" i="2"/>
  <c r="M490" i="2"/>
  <c r="L283" i="2"/>
  <c r="Q1039" i="2"/>
  <c r="S850" i="2"/>
  <c r="Q741" i="2"/>
  <c r="S727" i="2"/>
  <c r="R676" i="2"/>
  <c r="S188" i="2"/>
  <c r="W1793" i="2"/>
  <c r="W1646" i="2"/>
  <c r="W1639" i="2"/>
  <c r="X1610" i="2"/>
  <c r="W1571" i="2"/>
  <c r="W1544" i="2"/>
  <c r="X1536" i="2"/>
  <c r="X1491" i="2"/>
  <c r="V1148" i="2"/>
  <c r="V1117" i="2"/>
  <c r="X921" i="2"/>
  <c r="X893" i="2"/>
  <c r="X861" i="2"/>
  <c r="V829" i="2"/>
  <c r="X411" i="2"/>
  <c r="X139" i="2"/>
  <c r="X104" i="2"/>
  <c r="AC687" i="2"/>
  <c r="H1388" i="2"/>
  <c r="I1247" i="2"/>
  <c r="H427" i="2"/>
  <c r="I424" i="2"/>
  <c r="H298" i="2"/>
  <c r="H242" i="2"/>
  <c r="H178" i="2"/>
  <c r="L1631" i="2"/>
  <c r="L1494" i="2"/>
  <c r="L1245" i="2"/>
  <c r="M1238" i="2"/>
  <c r="M1097" i="2"/>
  <c r="L974" i="2"/>
  <c r="L786" i="2"/>
  <c r="M511" i="2"/>
  <c r="X1662" i="2"/>
  <c r="X232" i="2"/>
  <c r="W229" i="2"/>
  <c r="AB1639" i="2"/>
  <c r="H1442" i="2"/>
  <c r="I1350" i="2"/>
  <c r="G1284" i="2"/>
  <c r="I971" i="2"/>
  <c r="I837" i="2"/>
  <c r="I673" i="2"/>
  <c r="H290" i="2"/>
  <c r="H226" i="2"/>
  <c r="H162" i="2"/>
  <c r="L1666" i="2"/>
  <c r="L1659" i="2"/>
  <c r="L1430" i="2"/>
  <c r="M1427" i="2"/>
  <c r="M1069" i="2"/>
  <c r="L1032" i="2"/>
  <c r="L1009" i="2"/>
  <c r="L976" i="2"/>
  <c r="M930" i="2"/>
  <c r="L788" i="2"/>
  <c r="L551" i="2"/>
  <c r="L511" i="2"/>
  <c r="Q1400" i="2"/>
  <c r="Q1397" i="2"/>
  <c r="S1383" i="2"/>
  <c r="Q1235" i="2"/>
  <c r="Q1220" i="2"/>
  <c r="Q1133" i="2"/>
  <c r="S1122" i="2"/>
  <c r="Q757" i="2"/>
  <c r="Q451" i="2"/>
  <c r="W1662" i="2"/>
  <c r="W1655" i="2"/>
  <c r="W1630" i="2"/>
  <c r="X1619" i="2"/>
  <c r="W1605" i="2"/>
  <c r="X1568" i="2"/>
  <c r="W1543" i="2"/>
  <c r="X1440" i="2"/>
  <c r="W1374" i="2"/>
  <c r="W1298" i="2"/>
  <c r="X957" i="2"/>
  <c r="X909" i="2"/>
  <c r="X877" i="2"/>
  <c r="X845" i="2"/>
  <c r="X534" i="2"/>
  <c r="X316" i="2"/>
  <c r="AC1680" i="2"/>
  <c r="AB1623" i="2"/>
  <c r="AC972" i="2"/>
  <c r="I1474" i="2"/>
  <c r="H1370" i="2"/>
  <c r="H1356" i="2"/>
  <c r="H1346" i="2"/>
  <c r="I1308" i="2"/>
  <c r="I1278" i="2"/>
  <c r="I1013" i="2"/>
  <c r="I485" i="2"/>
  <c r="H355" i="2"/>
  <c r="G352" i="2"/>
  <c r="H306" i="2"/>
  <c r="H278" i="2"/>
  <c r="H246" i="2"/>
  <c r="H214" i="2"/>
  <c r="H182" i="2"/>
  <c r="M1631" i="2"/>
  <c r="L1590" i="2"/>
  <c r="L1478" i="2"/>
  <c r="L1366" i="2"/>
  <c r="M1363" i="2"/>
  <c r="L1360" i="2"/>
  <c r="M1217" i="2"/>
  <c r="L1214" i="2"/>
  <c r="L1173" i="2"/>
  <c r="M1162" i="2"/>
  <c r="M1117" i="2"/>
  <c r="L1089" i="2"/>
  <c r="L1000" i="2"/>
  <c r="M990" i="2"/>
  <c r="L914" i="2"/>
  <c r="M551" i="2"/>
  <c r="M523" i="2"/>
  <c r="L419" i="2"/>
  <c r="M362" i="2"/>
  <c r="L355" i="2"/>
  <c r="L325" i="2"/>
  <c r="Q1536" i="2"/>
  <c r="Q1319" i="2"/>
  <c r="Q1286" i="2"/>
  <c r="Q1279" i="2"/>
  <c r="S1184" i="2"/>
  <c r="Q954" i="2"/>
  <c r="S951" i="2"/>
  <c r="S898" i="2"/>
  <c r="S807" i="2"/>
  <c r="Q805" i="2"/>
  <c r="S791" i="2"/>
  <c r="Q789" i="2"/>
  <c r="R601" i="2"/>
  <c r="S601" i="2"/>
  <c r="R546" i="2"/>
  <c r="Q546" i="2"/>
  <c r="Q460" i="2"/>
  <c r="R615" i="2"/>
  <c r="S615" i="2"/>
  <c r="Q329" i="2"/>
  <c r="R329" i="2"/>
  <c r="Q291" i="2"/>
  <c r="R291" i="2"/>
  <c r="Q125" i="2"/>
  <c r="S125" i="2"/>
  <c r="R125" i="2"/>
  <c r="I1465" i="2"/>
  <c r="H1462" i="2"/>
  <c r="H1396" i="2"/>
  <c r="H1382" i="2"/>
  <c r="G375" i="2"/>
  <c r="H368" i="2"/>
  <c r="H294" i="2"/>
  <c r="H262" i="2"/>
  <c r="H230" i="2"/>
  <c r="H198" i="2"/>
  <c r="H166" i="2"/>
  <c r="L1698" i="2"/>
  <c r="L1650" i="2"/>
  <c r="L1647" i="2"/>
  <c r="L1538" i="2"/>
  <c r="M1347" i="2"/>
  <c r="L1344" i="2"/>
  <c r="L1201" i="2"/>
  <c r="M1186" i="2"/>
  <c r="M1145" i="2"/>
  <c r="L1138" i="2"/>
  <c r="M574" i="2"/>
  <c r="L559" i="2"/>
  <c r="M470" i="2"/>
  <c r="M394" i="2"/>
  <c r="M342" i="2"/>
  <c r="L285" i="2"/>
  <c r="M247" i="2"/>
  <c r="M156" i="2"/>
  <c r="M153" i="2"/>
  <c r="N142" i="2"/>
  <c r="N139" i="2"/>
  <c r="R588" i="2"/>
  <c r="S588" i="2"/>
  <c r="Q320" i="2"/>
  <c r="R320" i="2"/>
  <c r="S1286" i="2"/>
  <c r="S887" i="2"/>
  <c r="Q850" i="2"/>
  <c r="S847" i="2"/>
  <c r="Q830" i="2"/>
  <c r="S827" i="2"/>
  <c r="S775" i="2"/>
  <c r="R703" i="2"/>
  <c r="R404" i="2"/>
  <c r="Q404" i="2"/>
  <c r="Q143" i="2"/>
  <c r="S143" i="2"/>
  <c r="R143" i="2"/>
  <c r="X1699" i="2"/>
  <c r="X1635" i="2"/>
  <c r="X1615" i="2"/>
  <c r="W1603" i="2"/>
  <c r="W1539" i="2"/>
  <c r="W1531" i="2"/>
  <c r="W1499" i="2"/>
  <c r="W1471" i="2"/>
  <c r="W1467" i="2"/>
  <c r="W1460" i="2"/>
  <c r="W1444" i="2"/>
  <c r="W1434" i="2"/>
  <c r="X1408" i="2"/>
  <c r="X1385" i="2"/>
  <c r="X1369" i="2"/>
  <c r="X1349" i="2"/>
  <c r="W1346" i="2"/>
  <c r="W1334" i="2"/>
  <c r="X1329" i="2"/>
  <c r="W1326" i="2"/>
  <c r="X1317" i="2"/>
  <c r="W1314" i="2"/>
  <c r="V1235" i="2"/>
  <c r="V1115" i="2"/>
  <c r="V970" i="2"/>
  <c r="V934" i="2"/>
  <c r="AB156" i="2"/>
  <c r="AC149" i="2"/>
  <c r="X1791" i="2"/>
  <c r="X1694" i="2"/>
  <c r="X1667" i="2"/>
  <c r="X1630" i="2"/>
  <c r="X1614" i="2"/>
  <c r="W1588" i="2"/>
  <c r="W1576" i="2"/>
  <c r="X1544" i="2"/>
  <c r="X1532" i="2"/>
  <c r="W1504" i="2"/>
  <c r="W1491" i="2"/>
  <c r="W1472" i="2"/>
  <c r="X1464" i="2"/>
  <c r="X1412" i="2"/>
  <c r="X1400" i="2"/>
  <c r="W1386" i="2"/>
  <c r="W1370" i="2"/>
  <c r="W1350" i="2"/>
  <c r="X1345" i="2"/>
  <c r="W1342" i="2"/>
  <c r="X1333" i="2"/>
  <c r="W1330" i="2"/>
  <c r="W1318" i="2"/>
  <c r="X1313" i="2"/>
  <c r="W1311" i="2"/>
  <c r="X1299" i="2"/>
  <c r="W1259" i="2"/>
  <c r="X1256" i="2"/>
  <c r="V1150" i="2"/>
  <c r="V1136" i="2"/>
  <c r="X1133" i="2"/>
  <c r="X962" i="2"/>
  <c r="V953" i="2"/>
  <c r="X950" i="2"/>
  <c r="V929" i="2"/>
  <c r="V921" i="2"/>
  <c r="V909" i="2"/>
  <c r="V893" i="2"/>
  <c r="V877" i="2"/>
  <c r="V861" i="2"/>
  <c r="V845" i="2"/>
  <c r="X821" i="2"/>
  <c r="X482" i="2"/>
  <c r="W301" i="2"/>
  <c r="X292" i="2"/>
  <c r="W285" i="2"/>
  <c r="W217" i="2"/>
  <c r="X212" i="2"/>
  <c r="X171" i="2"/>
  <c r="AC1761" i="2"/>
  <c r="AC1696" i="2"/>
  <c r="AB1619" i="2"/>
  <c r="AC1240" i="2"/>
  <c r="AC1237" i="2"/>
  <c r="AA270" i="2"/>
  <c r="W1487" i="2"/>
  <c r="X1467" i="2"/>
  <c r="X1444" i="2"/>
  <c r="W1432" i="2"/>
  <c r="W1430" i="2"/>
  <c r="W1412" i="2"/>
  <c r="W1406" i="2"/>
  <c r="W1338" i="2"/>
  <c r="W1299" i="2"/>
  <c r="W1286" i="2"/>
  <c r="W1271" i="2"/>
  <c r="X1268" i="2"/>
  <c r="X1235" i="2"/>
  <c r="V1129" i="2"/>
  <c r="V1109" i="2"/>
  <c r="V981" i="2"/>
  <c r="V962" i="2"/>
  <c r="X925" i="2"/>
  <c r="X917" i="2"/>
  <c r="X901" i="2"/>
  <c r="X885" i="2"/>
  <c r="X869" i="2"/>
  <c r="X853" i="2"/>
  <c r="X837" i="2"/>
  <c r="V821" i="2"/>
  <c r="X434" i="2"/>
  <c r="X332" i="2"/>
  <c r="W317" i="2"/>
  <c r="X163" i="2"/>
  <c r="W109" i="2"/>
  <c r="AC1737" i="2"/>
  <c r="AC1688" i="2"/>
  <c r="AB1655" i="2"/>
  <c r="AC1568" i="2"/>
  <c r="AC1561" i="2"/>
  <c r="AB1558" i="2"/>
  <c r="AC1292" i="2"/>
  <c r="AC1043" i="2"/>
  <c r="AC898" i="2"/>
  <c r="AC879" i="2"/>
  <c r="AC128" i="2"/>
  <c r="N1125" i="2"/>
  <c r="M1125" i="2"/>
  <c r="R606" i="2"/>
  <c r="S606" i="2"/>
  <c r="V1690" i="2"/>
  <c r="X1690" i="2"/>
  <c r="V1683" i="2"/>
  <c r="W1683" i="2"/>
  <c r="X1683" i="2"/>
  <c r="V1666" i="2"/>
  <c r="W1666" i="2"/>
  <c r="V1653" i="2"/>
  <c r="W1653" i="2"/>
  <c r="V1626" i="2"/>
  <c r="X1626" i="2"/>
  <c r="V1596" i="2"/>
  <c r="W1596" i="2"/>
  <c r="X1596" i="2"/>
  <c r="V1512" i="2"/>
  <c r="W1512" i="2"/>
  <c r="X1512" i="2"/>
  <c r="AB1670" i="2"/>
  <c r="AC1670" i="2"/>
  <c r="AA855" i="2"/>
  <c r="AB855" i="2"/>
  <c r="H1547" i="2"/>
  <c r="H1540" i="2"/>
  <c r="I1524" i="2"/>
  <c r="I1449" i="2"/>
  <c r="H1446" i="2"/>
  <c r="H1390" i="2"/>
  <c r="I1384" i="2"/>
  <c r="H1372" i="2"/>
  <c r="I1366" i="2"/>
  <c r="H1354" i="2"/>
  <c r="H1348" i="2"/>
  <c r="I1298" i="2"/>
  <c r="I1045" i="2"/>
  <c r="I1042" i="2"/>
  <c r="I1035" i="2"/>
  <c r="G1032" i="2"/>
  <c r="G1029" i="2"/>
  <c r="I1003" i="2"/>
  <c r="G933" i="2"/>
  <c r="I919" i="2"/>
  <c r="I908" i="2"/>
  <c r="G890" i="2"/>
  <c r="G883" i="2"/>
  <c r="G623" i="2"/>
  <c r="H623" i="2"/>
  <c r="G534" i="2"/>
  <c r="H534" i="2"/>
  <c r="I476" i="2"/>
  <c r="I419" i="2"/>
  <c r="H363" i="2"/>
  <c r="G360" i="2"/>
  <c r="N1654" i="2"/>
  <c r="M1654" i="2"/>
  <c r="N1558" i="2"/>
  <c r="L1558" i="2"/>
  <c r="N1446" i="2"/>
  <c r="L1446" i="2"/>
  <c r="N1331" i="2"/>
  <c r="M1331" i="2"/>
  <c r="N1206" i="2"/>
  <c r="L1206" i="2"/>
  <c r="N1150" i="2"/>
  <c r="L1150" i="2"/>
  <c r="M1150" i="2"/>
  <c r="N1040" i="2"/>
  <c r="L1040" i="2"/>
  <c r="N761" i="2"/>
  <c r="L761" i="2"/>
  <c r="M761" i="2"/>
  <c r="N498" i="2"/>
  <c r="L498" i="2"/>
  <c r="N347" i="2"/>
  <c r="L347" i="2"/>
  <c r="M347" i="2"/>
  <c r="L151" i="2"/>
  <c r="M151" i="2"/>
  <c r="R1480" i="2"/>
  <c r="Q1480" i="2"/>
  <c r="R1218" i="2"/>
  <c r="Q1218" i="2"/>
  <c r="R1074" i="2"/>
  <c r="S1074" i="2"/>
  <c r="R1062" i="2"/>
  <c r="Q1062" i="2"/>
  <c r="R1012" i="2"/>
  <c r="S1012" i="2"/>
  <c r="G302" i="2"/>
  <c r="H302" i="2"/>
  <c r="G250" i="2"/>
  <c r="H250" i="2"/>
  <c r="G186" i="2"/>
  <c r="H186" i="2"/>
  <c r="G154" i="2"/>
  <c r="H154" i="2"/>
  <c r="N1037" i="2"/>
  <c r="M1037" i="2"/>
  <c r="N776" i="2"/>
  <c r="L776" i="2"/>
  <c r="N495" i="2"/>
  <c r="M495" i="2"/>
  <c r="R914" i="2"/>
  <c r="Q914" i="2"/>
  <c r="S914" i="2"/>
  <c r="V1717" i="2"/>
  <c r="X1717" i="2"/>
  <c r="V1583" i="2"/>
  <c r="W1583" i="2"/>
  <c r="V1492" i="2"/>
  <c r="W1492" i="2"/>
  <c r="X1492" i="2"/>
  <c r="V1252" i="2"/>
  <c r="X1252" i="2"/>
  <c r="W942" i="2"/>
  <c r="V942" i="2"/>
  <c r="V120" i="2"/>
  <c r="X120" i="2"/>
  <c r="AA1721" i="2"/>
  <c r="AB1721" i="2"/>
  <c r="AA1510" i="2"/>
  <c r="AC1510" i="2"/>
  <c r="AA992" i="2"/>
  <c r="AC992" i="2"/>
  <c r="I1556" i="2"/>
  <c r="I1529" i="2"/>
  <c r="I1274" i="2"/>
  <c r="H805" i="2"/>
  <c r="I805" i="2"/>
  <c r="G741" i="2"/>
  <c r="I741" i="2"/>
  <c r="G575" i="2"/>
  <c r="I575" i="2"/>
  <c r="I552" i="2"/>
  <c r="I529" i="2"/>
  <c r="G266" i="2"/>
  <c r="H266" i="2"/>
  <c r="G234" i="2"/>
  <c r="H234" i="2"/>
  <c r="G202" i="2"/>
  <c r="H202" i="2"/>
  <c r="G170" i="2"/>
  <c r="H170" i="2"/>
  <c r="N1675" i="2"/>
  <c r="L1675" i="2"/>
  <c r="N1294" i="2"/>
  <c r="M1294" i="2"/>
  <c r="N1209" i="2"/>
  <c r="M1209" i="2"/>
  <c r="N1106" i="2"/>
  <c r="M1106" i="2"/>
  <c r="N1042" i="2"/>
  <c r="M1042" i="2"/>
  <c r="N398" i="2"/>
  <c r="L398" i="2"/>
  <c r="N275" i="2"/>
  <c r="L275" i="2"/>
  <c r="M96" i="2"/>
  <c r="N96" i="2"/>
  <c r="R1274" i="2"/>
  <c r="S1274" i="2"/>
  <c r="Q1274" i="2"/>
  <c r="H787" i="2"/>
  <c r="I787" i="2"/>
  <c r="G620" i="2"/>
  <c r="H620" i="2"/>
  <c r="G218" i="2"/>
  <c r="H218" i="2"/>
  <c r="N1642" i="2"/>
  <c r="M1642" i="2"/>
  <c r="N957" i="2"/>
  <c r="L957" i="2"/>
  <c r="M957" i="2"/>
  <c r="M114" i="2"/>
  <c r="L114" i="2"/>
  <c r="R759" i="2"/>
  <c r="S759" i="2"/>
  <c r="R456" i="2"/>
  <c r="Q456" i="2"/>
  <c r="Q345" i="2"/>
  <c r="R345" i="2"/>
  <c r="W1132" i="2"/>
  <c r="V1132" i="2"/>
  <c r="W922" i="2"/>
  <c r="V922" i="2"/>
  <c r="X922" i="2"/>
  <c r="H1556" i="2"/>
  <c r="H1531" i="2"/>
  <c r="H1529" i="2"/>
  <c r="H1458" i="2"/>
  <c r="I1398" i="2"/>
  <c r="H1380" i="2"/>
  <c r="H1362" i="2"/>
  <c r="H1340" i="2"/>
  <c r="I1334" i="2"/>
  <c r="G1282" i="2"/>
  <c r="G1276" i="2"/>
  <c r="G1274" i="2"/>
  <c r="G1097" i="2"/>
  <c r="I1050" i="2"/>
  <c r="I924" i="2"/>
  <c r="I827" i="2"/>
  <c r="G748" i="2"/>
  <c r="I748" i="2"/>
  <c r="G578" i="2"/>
  <c r="H578" i="2"/>
  <c r="I566" i="2"/>
  <c r="G286" i="2"/>
  <c r="H286" i="2"/>
  <c r="H282" i="2"/>
  <c r="G83" i="2"/>
  <c r="I83" i="2"/>
  <c r="N1678" i="2"/>
  <c r="M1678" i="2"/>
  <c r="N1510" i="2"/>
  <c r="L1510" i="2"/>
  <c r="N1297" i="2"/>
  <c r="L1297" i="2"/>
  <c r="N1109" i="2"/>
  <c r="L1109" i="2"/>
  <c r="N1064" i="2"/>
  <c r="L1064" i="2"/>
  <c r="N1005" i="2"/>
  <c r="M1005" i="2"/>
  <c r="N904" i="2"/>
  <c r="L904" i="2"/>
  <c r="N349" i="2"/>
  <c r="L349" i="2"/>
  <c r="N278" i="2"/>
  <c r="L278" i="2"/>
  <c r="M278" i="2"/>
  <c r="L223" i="2"/>
  <c r="M223" i="2"/>
  <c r="R1352" i="2"/>
  <c r="S1352" i="2"/>
  <c r="S1434" i="2"/>
  <c r="R1317" i="2"/>
  <c r="S1317" i="2"/>
  <c r="R1191" i="2"/>
  <c r="Q1191" i="2"/>
  <c r="R1179" i="2"/>
  <c r="S1179" i="2"/>
  <c r="R1069" i="2"/>
  <c r="Q1069" i="2"/>
  <c r="R879" i="2"/>
  <c r="S879" i="2"/>
  <c r="R855" i="2"/>
  <c r="S855" i="2"/>
  <c r="S695" i="2"/>
  <c r="Q695" i="2"/>
  <c r="R609" i="2"/>
  <c r="S609" i="2"/>
  <c r="V1705" i="2"/>
  <c r="W1705" i="2"/>
  <c r="V1695" i="2"/>
  <c r="X1695" i="2"/>
  <c r="V1641" i="2"/>
  <c r="W1641" i="2"/>
  <c r="V1631" i="2"/>
  <c r="X1631" i="2"/>
  <c r="V1394" i="2"/>
  <c r="W1394" i="2"/>
  <c r="V1382" i="2"/>
  <c r="W1382" i="2"/>
  <c r="V1362" i="2"/>
  <c r="W1362" i="2"/>
  <c r="H270" i="2"/>
  <c r="H254" i="2"/>
  <c r="H238" i="2"/>
  <c r="H222" i="2"/>
  <c r="H206" i="2"/>
  <c r="H190" i="2"/>
  <c r="H174" i="2"/>
  <c r="H158" i="2"/>
  <c r="M1623" i="2"/>
  <c r="L1574" i="2"/>
  <c r="L1526" i="2"/>
  <c r="L1462" i="2"/>
  <c r="L1398" i="2"/>
  <c r="M1395" i="2"/>
  <c r="L1356" i="2"/>
  <c r="L1309" i="2"/>
  <c r="M1266" i="2"/>
  <c r="L1233" i="2"/>
  <c r="M1230" i="2"/>
  <c r="L1157" i="2"/>
  <c r="L1097" i="2"/>
  <c r="L1094" i="2"/>
  <c r="L944" i="2"/>
  <c r="L873" i="2"/>
  <c r="M866" i="2"/>
  <c r="L744" i="2"/>
  <c r="M555" i="2"/>
  <c r="L547" i="2"/>
  <c r="L490" i="2"/>
  <c r="M487" i="2"/>
  <c r="L454" i="2"/>
  <c r="M451" i="2"/>
  <c r="L374" i="2"/>
  <c r="L371" i="2"/>
  <c r="L342" i="2"/>
  <c r="L339" i="2"/>
  <c r="L302" i="2"/>
  <c r="M249" i="2"/>
  <c r="M239" i="2"/>
  <c r="M189" i="2"/>
  <c r="L108" i="2"/>
  <c r="Q1538" i="2"/>
  <c r="S1474" i="2"/>
  <c r="S1436" i="2"/>
  <c r="Q1434" i="2"/>
  <c r="S1360" i="2"/>
  <c r="R1234" i="2"/>
  <c r="S1234" i="2"/>
  <c r="Q1193" i="2"/>
  <c r="Q1186" i="2"/>
  <c r="Q1184" i="2"/>
  <c r="R1079" i="2"/>
  <c r="S1079" i="2"/>
  <c r="R882" i="2"/>
  <c r="Q882" i="2"/>
  <c r="R773" i="2"/>
  <c r="Q773" i="2"/>
  <c r="V1715" i="2"/>
  <c r="W1715" i="2"/>
  <c r="X1715" i="2"/>
  <c r="V1698" i="2"/>
  <c r="W1698" i="2"/>
  <c r="V1685" i="2"/>
  <c r="W1685" i="2"/>
  <c r="V1658" i="2"/>
  <c r="X1658" i="2"/>
  <c r="V1651" i="2"/>
  <c r="W1651" i="2"/>
  <c r="X1651" i="2"/>
  <c r="V1634" i="2"/>
  <c r="W1634" i="2"/>
  <c r="V1591" i="2"/>
  <c r="W1591" i="2"/>
  <c r="V1404" i="2"/>
  <c r="W1404" i="2"/>
  <c r="V1397" i="2"/>
  <c r="X1397" i="2"/>
  <c r="V1377" i="2"/>
  <c r="X1377" i="2"/>
  <c r="V1365" i="2"/>
  <c r="X1365" i="2"/>
  <c r="V1354" i="2"/>
  <c r="W1354" i="2"/>
  <c r="V1306" i="2"/>
  <c r="W1306" i="2"/>
  <c r="X1306" i="2"/>
  <c r="M1173" i="2"/>
  <c r="M889" i="2"/>
  <c r="M765" i="2"/>
  <c r="M434" i="2"/>
  <c r="M283" i="2"/>
  <c r="R1113" i="2"/>
  <c r="S1113" i="2"/>
  <c r="R1059" i="2"/>
  <c r="Q1059" i="2"/>
  <c r="R911" i="2"/>
  <c r="S911" i="2"/>
  <c r="R534" i="2"/>
  <c r="Q534" i="2"/>
  <c r="R518" i="2"/>
  <c r="S518" i="2"/>
  <c r="R510" i="2"/>
  <c r="S510" i="2"/>
  <c r="R502" i="2"/>
  <c r="S502" i="2"/>
  <c r="R453" i="2"/>
  <c r="Q453" i="2"/>
  <c r="Q369" i="2"/>
  <c r="R369" i="2"/>
  <c r="V1673" i="2"/>
  <c r="W1673" i="2"/>
  <c r="V1663" i="2"/>
  <c r="X1663" i="2"/>
  <c r="V1563" i="2"/>
  <c r="W1563" i="2"/>
  <c r="X1563" i="2"/>
  <c r="V1519" i="2"/>
  <c r="W1519" i="2"/>
  <c r="Q866" i="2"/>
  <c r="S863" i="2"/>
  <c r="Q813" i="2"/>
  <c r="Q781" i="2"/>
  <c r="S751" i="2"/>
  <c r="Q703" i="2"/>
  <c r="Q674" i="2"/>
  <c r="Q529" i="2"/>
  <c r="S522" i="2"/>
  <c r="S514" i="2"/>
  <c r="S506" i="2"/>
  <c r="S407" i="2"/>
  <c r="S251" i="2"/>
  <c r="W1714" i="2"/>
  <c r="X1711" i="2"/>
  <c r="X1706" i="2"/>
  <c r="W1701" i="2"/>
  <c r="W1699" i="2"/>
  <c r="W1689" i="2"/>
  <c r="W1682" i="2"/>
  <c r="X1679" i="2"/>
  <c r="X1674" i="2"/>
  <c r="W1669" i="2"/>
  <c r="W1667" i="2"/>
  <c r="W1657" i="2"/>
  <c r="W1650" i="2"/>
  <c r="X1647" i="2"/>
  <c r="X1642" i="2"/>
  <c r="W1637" i="2"/>
  <c r="W1635" i="2"/>
  <c r="W1621" i="2"/>
  <c r="W1619" i="2"/>
  <c r="W1614" i="2"/>
  <c r="W1600" i="2"/>
  <c r="X1595" i="2"/>
  <c r="W1568" i="2"/>
  <c r="W1556" i="2"/>
  <c r="W1532" i="2"/>
  <c r="W1479" i="2"/>
  <c r="W1464" i="2"/>
  <c r="W1446" i="2"/>
  <c r="W1442" i="2"/>
  <c r="W1440" i="2"/>
  <c r="W1414" i="2"/>
  <c r="W1410" i="2"/>
  <c r="W1408" i="2"/>
  <c r="W1400" i="2"/>
  <c r="W1398" i="2"/>
  <c r="X1393" i="2"/>
  <c r="X1381" i="2"/>
  <c r="W1378" i="2"/>
  <c r="W1366" i="2"/>
  <c r="X1361" i="2"/>
  <c r="W1358" i="2"/>
  <c r="X1353" i="2"/>
  <c r="V1279" i="2"/>
  <c r="W1279" i="2"/>
  <c r="V1255" i="2"/>
  <c r="W1255" i="2"/>
  <c r="W1227" i="2"/>
  <c r="X1227" i="2"/>
  <c r="W1211" i="2"/>
  <c r="X1211" i="2"/>
  <c r="W1195" i="2"/>
  <c r="X1195" i="2"/>
  <c r="W1179" i="2"/>
  <c r="X1179" i="2"/>
  <c r="W1163" i="2"/>
  <c r="X1163" i="2"/>
  <c r="W966" i="2"/>
  <c r="V966" i="2"/>
  <c r="W945" i="2"/>
  <c r="X945" i="2"/>
  <c r="W511" i="2"/>
  <c r="X511" i="2"/>
  <c r="V268" i="2"/>
  <c r="X268" i="2"/>
  <c r="V244" i="2"/>
  <c r="X244" i="2"/>
  <c r="V188" i="2"/>
  <c r="X188" i="2"/>
  <c r="V165" i="2"/>
  <c r="W165" i="2"/>
  <c r="V123" i="2"/>
  <c r="X123" i="2"/>
  <c r="AC1635" i="2"/>
  <c r="AB1635" i="2"/>
  <c r="AA1362" i="2"/>
  <c r="AC1362" i="2"/>
  <c r="AA900" i="2"/>
  <c r="AC900" i="2"/>
  <c r="AA862" i="2"/>
  <c r="AB862" i="2"/>
  <c r="V1294" i="2"/>
  <c r="W1294" i="2"/>
  <c r="V1278" i="2"/>
  <c r="W1278" i="2"/>
  <c r="W1243" i="2"/>
  <c r="V1243" i="2"/>
  <c r="W1214" i="2"/>
  <c r="V1214" i="2"/>
  <c r="W1198" i="2"/>
  <c r="V1198" i="2"/>
  <c r="W1182" i="2"/>
  <c r="V1182" i="2"/>
  <c r="W1166" i="2"/>
  <c r="V1166" i="2"/>
  <c r="W1127" i="2"/>
  <c r="X1127" i="2"/>
  <c r="W990" i="2"/>
  <c r="X990" i="2"/>
  <c r="W926" i="2"/>
  <c r="V926" i="2"/>
  <c r="X926" i="2"/>
  <c r="W918" i="2"/>
  <c r="V918" i="2"/>
  <c r="X918" i="2"/>
  <c r="W514" i="2"/>
  <c r="V514" i="2"/>
  <c r="X514" i="2"/>
  <c r="W494" i="2"/>
  <c r="X494" i="2"/>
  <c r="W471" i="2"/>
  <c r="X471" i="2"/>
  <c r="W447" i="2"/>
  <c r="X447" i="2"/>
  <c r="V96" i="2"/>
  <c r="X96" i="2"/>
  <c r="AA1793" i="2"/>
  <c r="AC1793" i="2"/>
  <c r="AB1686" i="2"/>
  <c r="AC1686" i="2"/>
  <c r="AA1381" i="2"/>
  <c r="AC1381" i="2"/>
  <c r="AA853" i="2"/>
  <c r="AB853" i="2"/>
  <c r="AC853" i="2"/>
  <c r="AA171" i="2"/>
  <c r="AB171" i="2"/>
  <c r="S329" i="2"/>
  <c r="S291" i="2"/>
  <c r="X1710" i="2"/>
  <c r="X1678" i="2"/>
  <c r="X1646" i="2"/>
  <c r="X1603" i="2"/>
  <c r="X1564" i="2"/>
  <c r="X1539" i="2"/>
  <c r="X1531" i="2"/>
  <c r="X1524" i="2"/>
  <c r="X1504" i="2"/>
  <c r="X1499" i="2"/>
  <c r="X1472" i="2"/>
  <c r="X1460" i="2"/>
  <c r="X1432" i="2"/>
  <c r="X1298" i="2"/>
  <c r="V1274" i="2"/>
  <c r="W1274" i="2"/>
  <c r="W1143" i="2"/>
  <c r="V1143" i="2"/>
  <c r="X1143" i="2"/>
  <c r="W1113" i="2"/>
  <c r="V1113" i="2"/>
  <c r="W993" i="2"/>
  <c r="V993" i="2"/>
  <c r="W474" i="2"/>
  <c r="V474" i="2"/>
  <c r="W450" i="2"/>
  <c r="V450" i="2"/>
  <c r="X450" i="2"/>
  <c r="V205" i="2"/>
  <c r="W205" i="2"/>
  <c r="V156" i="2"/>
  <c r="X156" i="2"/>
  <c r="V133" i="2"/>
  <c r="W133" i="2"/>
  <c r="V113" i="2"/>
  <c r="W113" i="2"/>
  <c r="AC1667" i="2"/>
  <c r="AB1667" i="2"/>
  <c r="AA1267" i="2"/>
  <c r="AB1267" i="2"/>
  <c r="AA1095" i="2"/>
  <c r="AC1095" i="2"/>
  <c r="V1190" i="2"/>
  <c r="X1187" i="2"/>
  <c r="V1174" i="2"/>
  <c r="X1171" i="2"/>
  <c r="V1158" i="2"/>
  <c r="X1155" i="2"/>
  <c r="V1152" i="2"/>
  <c r="V1138" i="2"/>
  <c r="V1133" i="2"/>
  <c r="V1119" i="2"/>
  <c r="V1006" i="2"/>
  <c r="X986" i="2"/>
  <c r="V974" i="2"/>
  <c r="V957" i="2"/>
  <c r="X954" i="2"/>
  <c r="X526" i="2"/>
  <c r="V506" i="2"/>
  <c r="X503" i="2"/>
  <c r="V482" i="2"/>
  <c r="X479" i="2"/>
  <c r="X462" i="2"/>
  <c r="W269" i="2"/>
  <c r="X260" i="2"/>
  <c r="W249" i="2"/>
  <c r="W189" i="2"/>
  <c r="X187" i="2"/>
  <c r="X180" i="2"/>
  <c r="W173" i="2"/>
  <c r="W157" i="2"/>
  <c r="X155" i="2"/>
  <c r="X148" i="2"/>
  <c r="W141" i="2"/>
  <c r="X128" i="2"/>
  <c r="AB1813" i="2"/>
  <c r="AC1694" i="2"/>
  <c r="AC1678" i="2"/>
  <c r="AB1651" i="2"/>
  <c r="AB1276" i="2"/>
  <c r="AC1250" i="2"/>
  <c r="AB1043" i="2"/>
  <c r="AC1036" i="2"/>
  <c r="AB972" i="2"/>
  <c r="AC921" i="2"/>
  <c r="AB888" i="2"/>
  <c r="AB881" i="2"/>
  <c r="AB879" i="2"/>
  <c r="AC812" i="2"/>
  <c r="AC802" i="2"/>
  <c r="AB689" i="2"/>
  <c r="AB687" i="2"/>
  <c r="AB606" i="2"/>
  <c r="AC525" i="2"/>
  <c r="AC162" i="2"/>
  <c r="AB128" i="2"/>
  <c r="AC1150" i="2"/>
  <c r="AB812" i="2"/>
  <c r="AB802" i="2"/>
  <c r="AB608" i="2"/>
  <c r="AB354" i="2"/>
  <c r="AC351" i="2"/>
  <c r="AA258" i="2"/>
  <c r="AC255" i="2"/>
  <c r="AC240" i="2"/>
  <c r="AB213" i="2"/>
  <c r="AB190" i="2"/>
  <c r="AB187" i="2"/>
  <c r="AB144" i="2"/>
  <c r="AC133" i="2"/>
  <c r="X1259" i="2"/>
  <c r="X1148" i="2"/>
  <c r="X1129" i="2"/>
  <c r="X1115" i="2"/>
  <c r="X981" i="2"/>
  <c r="X953" i="2"/>
  <c r="X829" i="2"/>
  <c r="L1024" i="2"/>
  <c r="L1695" i="2"/>
  <c r="M298" i="2"/>
  <c r="I1561" i="2"/>
  <c r="I1392" i="2"/>
  <c r="I1376" i="2"/>
  <c r="I1358" i="2"/>
  <c r="I1342" i="2"/>
  <c r="I1286" i="2"/>
  <c r="I1270" i="2"/>
  <c r="I857" i="2"/>
  <c r="G548" i="2"/>
  <c r="I548" i="2"/>
  <c r="I327" i="2"/>
  <c r="H327" i="2"/>
  <c r="G308" i="2"/>
  <c r="H308" i="2"/>
  <c r="G292" i="2"/>
  <c r="H292" i="2"/>
  <c r="G276" i="2"/>
  <c r="H276" i="2"/>
  <c r="G260" i="2"/>
  <c r="H260" i="2"/>
  <c r="H1563" i="2"/>
  <c r="H1561" i="2"/>
  <c r="H1515" i="2"/>
  <c r="I1497" i="2"/>
  <c r="I1482" i="2"/>
  <c r="H1472" i="2"/>
  <c r="I1469" i="2"/>
  <c r="H1460" i="2"/>
  <c r="H1440" i="2"/>
  <c r="I1437" i="2"/>
  <c r="I1396" i="2"/>
  <c r="H1394" i="2"/>
  <c r="H1392" i="2"/>
  <c r="I1380" i="2"/>
  <c r="H1378" i="2"/>
  <c r="H1376" i="2"/>
  <c r="I1362" i="2"/>
  <c r="H1360" i="2"/>
  <c r="H1358" i="2"/>
  <c r="I1346" i="2"/>
  <c r="H1344" i="2"/>
  <c r="H1342" i="2"/>
  <c r="G1288" i="2"/>
  <c r="G1286" i="2"/>
  <c r="G1272" i="2"/>
  <c r="G1270" i="2"/>
  <c r="I1237" i="2"/>
  <c r="I1168" i="2"/>
  <c r="G1161" i="2"/>
  <c r="I1154" i="2"/>
  <c r="I1119" i="2"/>
  <c r="G1116" i="2"/>
  <c r="I1103" i="2"/>
  <c r="G949" i="2"/>
  <c r="G942" i="2"/>
  <c r="G939" i="2"/>
  <c r="G904" i="2"/>
  <c r="G857" i="2"/>
  <c r="G813" i="2"/>
  <c r="G794" i="2"/>
  <c r="I639" i="2"/>
  <c r="H586" i="2"/>
  <c r="I583" i="2"/>
  <c r="H550" i="2"/>
  <c r="G513" i="2"/>
  <c r="I513" i="2"/>
  <c r="H509" i="2"/>
  <c r="I506" i="2"/>
  <c r="H491" i="2"/>
  <c r="I488" i="2"/>
  <c r="G448" i="2"/>
  <c r="I448" i="2"/>
  <c r="G304" i="2"/>
  <c r="H304" i="2"/>
  <c r="G288" i="2"/>
  <c r="H288" i="2"/>
  <c r="G272" i="2"/>
  <c r="H272" i="2"/>
  <c r="G256" i="2"/>
  <c r="H256" i="2"/>
  <c r="G240" i="2"/>
  <c r="H240" i="2"/>
  <c r="G224" i="2"/>
  <c r="H224" i="2"/>
  <c r="G208" i="2"/>
  <c r="H208" i="2"/>
  <c r="G192" i="2"/>
  <c r="H192" i="2"/>
  <c r="G176" i="2"/>
  <c r="H176" i="2"/>
  <c r="G160" i="2"/>
  <c r="H160" i="2"/>
  <c r="G536" i="2"/>
  <c r="I536" i="2"/>
  <c r="G451" i="2"/>
  <c r="H451" i="2"/>
  <c r="G439" i="2"/>
  <c r="I439" i="2"/>
  <c r="I317" i="2"/>
  <c r="G317" i="2"/>
  <c r="G300" i="2"/>
  <c r="H300" i="2"/>
  <c r="G284" i="2"/>
  <c r="H284" i="2"/>
  <c r="G268" i="2"/>
  <c r="H268" i="2"/>
  <c r="G85" i="2"/>
  <c r="H85" i="2"/>
  <c r="I1568" i="2"/>
  <c r="H1524" i="2"/>
  <c r="I1502" i="2"/>
  <c r="H1456" i="2"/>
  <c r="I1453" i="2"/>
  <c r="H1444" i="2"/>
  <c r="I1400" i="2"/>
  <c r="I1388" i="2"/>
  <c r="H1386" i="2"/>
  <c r="H1384" i="2"/>
  <c r="I1372" i="2"/>
  <c r="I1370" i="2"/>
  <c r="H1368" i="2"/>
  <c r="H1366" i="2"/>
  <c r="I1354" i="2"/>
  <c r="H1352" i="2"/>
  <c r="H1350" i="2"/>
  <c r="I1338" i="2"/>
  <c r="H1336" i="2"/>
  <c r="H1334" i="2"/>
  <c r="I1282" i="2"/>
  <c r="G1280" i="2"/>
  <c r="G1278" i="2"/>
  <c r="I1184" i="2"/>
  <c r="I1177" i="2"/>
  <c r="G1142" i="2"/>
  <c r="I1139" i="2"/>
  <c r="I1136" i="2"/>
  <c r="I1111" i="2"/>
  <c r="G1108" i="2"/>
  <c r="I1095" i="2"/>
  <c r="G1076" i="2"/>
  <c r="G1027" i="2"/>
  <c r="I1009" i="2"/>
  <c r="I987" i="2"/>
  <c r="G965" i="2"/>
  <c r="G958" i="2"/>
  <c r="G896" i="2"/>
  <c r="G879" i="2"/>
  <c r="G872" i="2"/>
  <c r="G865" i="2"/>
  <c r="I829" i="2"/>
  <c r="G805" i="2"/>
  <c r="G802" i="2"/>
  <c r="I718" i="2"/>
  <c r="I651" i="2"/>
  <c r="I648" i="2"/>
  <c r="H554" i="2"/>
  <c r="G545" i="2"/>
  <c r="I545" i="2"/>
  <c r="I541" i="2"/>
  <c r="H538" i="2"/>
  <c r="H529" i="2"/>
  <c r="I522" i="2"/>
  <c r="I332" i="2"/>
  <c r="H332" i="2"/>
  <c r="I324" i="2"/>
  <c r="G324" i="2"/>
  <c r="I312" i="2"/>
  <c r="H312" i="2"/>
  <c r="G296" i="2"/>
  <c r="H296" i="2"/>
  <c r="G280" i="2"/>
  <c r="H280" i="2"/>
  <c r="G264" i="2"/>
  <c r="H264" i="2"/>
  <c r="G248" i="2"/>
  <c r="H248" i="2"/>
  <c r="G232" i="2"/>
  <c r="H232" i="2"/>
  <c r="G216" i="2"/>
  <c r="H216" i="2"/>
  <c r="G200" i="2"/>
  <c r="H200" i="2"/>
  <c r="G184" i="2"/>
  <c r="H184" i="2"/>
  <c r="G168" i="2"/>
  <c r="H168" i="2"/>
  <c r="G152" i="2"/>
  <c r="H152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N1800" i="2"/>
  <c r="M1695" i="2"/>
  <c r="M1659" i="2"/>
  <c r="L1654" i="2"/>
  <c r="M1651" i="2"/>
  <c r="M1614" i="2"/>
  <c r="L1611" i="2"/>
  <c r="L1594" i="2"/>
  <c r="L1570" i="2"/>
  <c r="L1542" i="2"/>
  <c r="L1522" i="2"/>
  <c r="L1490" i="2"/>
  <c r="L1458" i="2"/>
  <c r="M1410" i="2"/>
  <c r="L1390" i="2"/>
  <c r="M1387" i="2"/>
  <c r="M1354" i="2"/>
  <c r="M1351" i="2"/>
  <c r="M1342" i="2"/>
  <c r="L1313" i="2"/>
  <c r="M1297" i="2"/>
  <c r="L1293" i="2"/>
  <c r="L1290" i="2"/>
  <c r="L1274" i="2"/>
  <c r="M1257" i="2"/>
  <c r="L1254" i="2"/>
  <c r="L1238" i="2"/>
  <c r="L1186" i="2"/>
  <c r="M1153" i="2"/>
  <c r="L1145" i="2"/>
  <c r="L1129" i="2"/>
  <c r="N1104" i="2"/>
  <c r="L1104" i="2"/>
  <c r="M1085" i="2"/>
  <c r="L1048" i="2"/>
  <c r="M1026" i="2"/>
  <c r="N1010" i="2"/>
  <c r="M1010" i="2"/>
  <c r="L998" i="2"/>
  <c r="L992" i="2"/>
  <c r="L990" i="2"/>
  <c r="N921" i="2"/>
  <c r="M921" i="2"/>
  <c r="M873" i="2"/>
  <c r="L864" i="2"/>
  <c r="N862" i="2"/>
  <c r="M862" i="2"/>
  <c r="N852" i="2"/>
  <c r="L852" i="2"/>
  <c r="L848" i="2"/>
  <c r="N846" i="2"/>
  <c r="M846" i="2"/>
  <c r="N816" i="2"/>
  <c r="L816" i="2"/>
  <c r="N793" i="2"/>
  <c r="L793" i="2"/>
  <c r="M793" i="2"/>
  <c r="N554" i="2"/>
  <c r="L554" i="2"/>
  <c r="N535" i="2"/>
  <c r="L535" i="2"/>
  <c r="N478" i="2"/>
  <c r="M478" i="2"/>
  <c r="N383" i="2"/>
  <c r="M383" i="2"/>
  <c r="M1422" i="2"/>
  <c r="M1318" i="2"/>
  <c r="M1302" i="2"/>
  <c r="M1229" i="2"/>
  <c r="M1178" i="2"/>
  <c r="N1073" i="2"/>
  <c r="L1073" i="2"/>
  <c r="N1054" i="2"/>
  <c r="M1054" i="2"/>
  <c r="N1017" i="2"/>
  <c r="L1017" i="2"/>
  <c r="M946" i="2"/>
  <c r="N942" i="2"/>
  <c r="M942" i="2"/>
  <c r="N893" i="2"/>
  <c r="L893" i="2"/>
  <c r="N742" i="2"/>
  <c r="L742" i="2"/>
  <c r="N563" i="2"/>
  <c r="L563" i="2"/>
  <c r="N514" i="2"/>
  <c r="M514" i="2"/>
  <c r="N459" i="2"/>
  <c r="M459" i="2"/>
  <c r="N423" i="2"/>
  <c r="M423" i="2"/>
  <c r="M1804" i="2"/>
  <c r="M1687" i="2"/>
  <c r="L1606" i="2"/>
  <c r="L1586" i="2"/>
  <c r="L1554" i="2"/>
  <c r="L1530" i="2"/>
  <c r="L1506" i="2"/>
  <c r="L1474" i="2"/>
  <c r="L1442" i="2"/>
  <c r="L1422" i="2"/>
  <c r="M1419" i="2"/>
  <c r="M1378" i="2"/>
  <c r="M1358" i="2"/>
  <c r="M1338" i="2"/>
  <c r="M1335" i="2"/>
  <c r="L1318" i="2"/>
  <c r="L1302" i="2"/>
  <c r="M1285" i="2"/>
  <c r="L1249" i="2"/>
  <c r="M1233" i="2"/>
  <c r="L1229" i="2"/>
  <c r="M1226" i="2"/>
  <c r="L1197" i="2"/>
  <c r="L1178" i="2"/>
  <c r="L1134" i="2"/>
  <c r="N1080" i="2"/>
  <c r="L1080" i="2"/>
  <c r="M1058" i="2"/>
  <c r="L980" i="2"/>
  <c r="M974" i="2"/>
  <c r="L968" i="2"/>
  <c r="L948" i="2"/>
  <c r="L946" i="2"/>
  <c r="N916" i="2"/>
  <c r="L916" i="2"/>
  <c r="N857" i="2"/>
  <c r="L857" i="2"/>
  <c r="N840" i="2"/>
  <c r="L840" i="2"/>
  <c r="L820" i="2"/>
  <c r="N818" i="2"/>
  <c r="M818" i="2"/>
  <c r="N814" i="2"/>
  <c r="L814" i="2"/>
  <c r="M814" i="2"/>
  <c r="M802" i="2"/>
  <c r="N499" i="2"/>
  <c r="M499" i="2"/>
  <c r="N426" i="2"/>
  <c r="L426" i="2"/>
  <c r="N411" i="2"/>
  <c r="M411" i="2"/>
  <c r="N389" i="2"/>
  <c r="L389" i="2"/>
  <c r="N1102" i="2"/>
  <c r="L1102" i="2"/>
  <c r="N1049" i="2"/>
  <c r="L1049" i="2"/>
  <c r="N1022" i="2"/>
  <c r="M1022" i="2"/>
  <c r="N1008" i="2"/>
  <c r="L1008" i="2"/>
  <c r="N985" i="2"/>
  <c r="M985" i="2"/>
  <c r="N550" i="2"/>
  <c r="M550" i="2"/>
  <c r="N522" i="2"/>
  <c r="L522" i="2"/>
  <c r="N506" i="2"/>
  <c r="L506" i="2"/>
  <c r="M506" i="2"/>
  <c r="N442" i="2"/>
  <c r="L442" i="2"/>
  <c r="M442" i="2"/>
  <c r="N414" i="2"/>
  <c r="L414" i="2"/>
  <c r="M414" i="2"/>
  <c r="V1572" i="2"/>
  <c r="W1572" i="2"/>
  <c r="X1572" i="2"/>
  <c r="V1555" i="2"/>
  <c r="X1555" i="2"/>
  <c r="V1548" i="2"/>
  <c r="X1548" i="2"/>
  <c r="V1496" i="2"/>
  <c r="X1496" i="2"/>
  <c r="V1484" i="2"/>
  <c r="X1484" i="2"/>
  <c r="M734" i="2"/>
  <c r="M406" i="2"/>
  <c r="M379" i="2"/>
  <c r="M310" i="2"/>
  <c r="N257" i="2"/>
  <c r="N255" i="2"/>
  <c r="N116" i="2"/>
  <c r="S1544" i="2"/>
  <c r="S1512" i="2"/>
  <c r="S1295" i="2"/>
  <c r="S1101" i="2"/>
  <c r="S1028" i="2"/>
  <c r="S1022" i="2"/>
  <c r="S946" i="2"/>
  <c r="R684" i="2"/>
  <c r="S257" i="2"/>
  <c r="S255" i="2"/>
  <c r="R251" i="2"/>
  <c r="R233" i="2"/>
  <c r="R198" i="2"/>
  <c r="R164" i="2"/>
  <c r="S147" i="2"/>
  <c r="S144" i="2"/>
  <c r="R113" i="2"/>
  <c r="X1761" i="2"/>
  <c r="W1744" i="2"/>
  <c r="W1713" i="2"/>
  <c r="W1711" i="2"/>
  <c r="X1707" i="2"/>
  <c r="W1706" i="2"/>
  <c r="X1702" i="2"/>
  <c r="W1697" i="2"/>
  <c r="W1695" i="2"/>
  <c r="X1691" i="2"/>
  <c r="W1690" i="2"/>
  <c r="X1686" i="2"/>
  <c r="W1681" i="2"/>
  <c r="W1679" i="2"/>
  <c r="X1675" i="2"/>
  <c r="W1674" i="2"/>
  <c r="X1670" i="2"/>
  <c r="W1665" i="2"/>
  <c r="W1663" i="2"/>
  <c r="X1659" i="2"/>
  <c r="W1658" i="2"/>
  <c r="X1654" i="2"/>
  <c r="W1649" i="2"/>
  <c r="W1647" i="2"/>
  <c r="X1643" i="2"/>
  <c r="W1642" i="2"/>
  <c r="X1638" i="2"/>
  <c r="W1633" i="2"/>
  <c r="W1631" i="2"/>
  <c r="X1627" i="2"/>
  <c r="W1626" i="2"/>
  <c r="X1622" i="2"/>
  <c r="W1617" i="2"/>
  <c r="W1615" i="2"/>
  <c r="X1611" i="2"/>
  <c r="W1610" i="2"/>
  <c r="X1606" i="2"/>
  <c r="V1599" i="2"/>
  <c r="W1599" i="2"/>
  <c r="W1595" i="2"/>
  <c r="V1560" i="2"/>
  <c r="X1560" i="2"/>
  <c r="V1552" i="2"/>
  <c r="W1552" i="2"/>
  <c r="X1552" i="2"/>
  <c r="V1547" i="2"/>
  <c r="W1547" i="2"/>
  <c r="X1547" i="2"/>
  <c r="V1535" i="2"/>
  <c r="W1535" i="2"/>
  <c r="V1488" i="2"/>
  <c r="X1488" i="2"/>
  <c r="W1488" i="2"/>
  <c r="V1476" i="2"/>
  <c r="X1476" i="2"/>
  <c r="W1476" i="2"/>
  <c r="V1459" i="2"/>
  <c r="W1459" i="2"/>
  <c r="X1459" i="2"/>
  <c r="L736" i="2"/>
  <c r="L734" i="2"/>
  <c r="L574" i="2"/>
  <c r="M571" i="2"/>
  <c r="M542" i="2"/>
  <c r="M518" i="2"/>
  <c r="M482" i="2"/>
  <c r="L463" i="2"/>
  <c r="L406" i="2"/>
  <c r="L403" i="2"/>
  <c r="L387" i="2"/>
  <c r="L381" i="2"/>
  <c r="L379" i="2"/>
  <c r="L357" i="2"/>
  <c r="M351" i="2"/>
  <c r="L334" i="2"/>
  <c r="M315" i="2"/>
  <c r="L310" i="2"/>
  <c r="L307" i="2"/>
  <c r="M287" i="2"/>
  <c r="L270" i="2"/>
  <c r="M257" i="2"/>
  <c r="M255" i="2"/>
  <c r="N206" i="2"/>
  <c r="M203" i="2"/>
  <c r="M161" i="2"/>
  <c r="N152" i="2"/>
  <c r="N150" i="2"/>
  <c r="M147" i="2"/>
  <c r="L118" i="2"/>
  <c r="L116" i="2"/>
  <c r="N100" i="2"/>
  <c r="L80" i="2"/>
  <c r="S1552" i="2"/>
  <c r="Q1546" i="2"/>
  <c r="Q1544" i="2"/>
  <c r="S1520" i="2"/>
  <c r="Q1514" i="2"/>
  <c r="Q1512" i="2"/>
  <c r="S1402" i="2"/>
  <c r="S1336" i="2"/>
  <c r="Q1325" i="2"/>
  <c r="Q1297" i="2"/>
  <c r="Q1295" i="2"/>
  <c r="Q1266" i="2"/>
  <c r="Q1202" i="2"/>
  <c r="Q1152" i="2"/>
  <c r="S1141" i="2"/>
  <c r="Q1138" i="2"/>
  <c r="S1117" i="2"/>
  <c r="Q1101" i="2"/>
  <c r="Q1052" i="2"/>
  <c r="Q1030" i="2"/>
  <c r="Q1028" i="2"/>
  <c r="Q1022" i="2"/>
  <c r="S954" i="2"/>
  <c r="Q946" i="2"/>
  <c r="S943" i="2"/>
  <c r="S919" i="2"/>
  <c r="Q894" i="2"/>
  <c r="S891" i="2"/>
  <c r="S866" i="2"/>
  <c r="S834" i="2"/>
  <c r="S783" i="2"/>
  <c r="Q749" i="2"/>
  <c r="R695" i="2"/>
  <c r="Q686" i="2"/>
  <c r="Q684" i="2"/>
  <c r="S655" i="2"/>
  <c r="Q498" i="2"/>
  <c r="S488" i="2"/>
  <c r="S460" i="2"/>
  <c r="Q458" i="2"/>
  <c r="S392" i="2"/>
  <c r="S385" i="2"/>
  <c r="S369" i="2"/>
  <c r="S273" i="2"/>
  <c r="R257" i="2"/>
  <c r="R255" i="2"/>
  <c r="R243" i="2"/>
  <c r="S187" i="2"/>
  <c r="S156" i="2"/>
  <c r="W1784" i="2"/>
  <c r="X1777" i="2"/>
  <c r="W1761" i="2"/>
  <c r="X1714" i="2"/>
  <c r="W1709" i="2"/>
  <c r="W1707" i="2"/>
  <c r="X1703" i="2"/>
  <c r="W1702" i="2"/>
  <c r="X1698" i="2"/>
  <c r="W1693" i="2"/>
  <c r="W1691" i="2"/>
  <c r="X1687" i="2"/>
  <c r="W1686" i="2"/>
  <c r="X1682" i="2"/>
  <c r="W1677" i="2"/>
  <c r="W1675" i="2"/>
  <c r="X1671" i="2"/>
  <c r="W1670" i="2"/>
  <c r="X1666" i="2"/>
  <c r="W1661" i="2"/>
  <c r="W1659" i="2"/>
  <c r="X1655" i="2"/>
  <c r="W1654" i="2"/>
  <c r="X1650" i="2"/>
  <c r="W1645" i="2"/>
  <c r="W1643" i="2"/>
  <c r="X1639" i="2"/>
  <c r="W1638" i="2"/>
  <c r="X1634" i="2"/>
  <c r="W1629" i="2"/>
  <c r="W1627" i="2"/>
  <c r="X1623" i="2"/>
  <c r="W1622" i="2"/>
  <c r="X1618" i="2"/>
  <c r="W1613" i="2"/>
  <c r="W1611" i="2"/>
  <c r="X1607" i="2"/>
  <c r="W1606" i="2"/>
  <c r="X1600" i="2"/>
  <c r="X1588" i="2"/>
  <c r="V1587" i="2"/>
  <c r="X1587" i="2"/>
  <c r="V1580" i="2"/>
  <c r="X1580" i="2"/>
  <c r="W1575" i="2"/>
  <c r="V1540" i="2"/>
  <c r="W1540" i="2"/>
  <c r="X1540" i="2"/>
  <c r="V1523" i="2"/>
  <c r="X1523" i="2"/>
  <c r="V1516" i="2"/>
  <c r="X1516" i="2"/>
  <c r="W1511" i="2"/>
  <c r="W1503" i="2"/>
  <c r="M547" i="2"/>
  <c r="L366" i="2"/>
  <c r="M330" i="2"/>
  <c r="L317" i="2"/>
  <c r="L315" i="2"/>
  <c r="L293" i="2"/>
  <c r="M266" i="2"/>
  <c r="N238" i="2"/>
  <c r="M235" i="2"/>
  <c r="L102" i="2"/>
  <c r="L100" i="2"/>
  <c r="L95" i="2"/>
  <c r="R1817" i="2"/>
  <c r="Q1554" i="2"/>
  <c r="Q1552" i="2"/>
  <c r="Q1522" i="2"/>
  <c r="Q1520" i="2"/>
  <c r="Q1379" i="2"/>
  <c r="S1368" i="2"/>
  <c r="Q1268" i="2"/>
  <c r="Q1225" i="2"/>
  <c r="R273" i="2"/>
  <c r="S209" i="2"/>
  <c r="S199" i="2"/>
  <c r="S179" i="2"/>
  <c r="S176" i="2"/>
  <c r="R152" i="2"/>
  <c r="S100" i="2"/>
  <c r="W1786" i="2"/>
  <c r="W1777" i="2"/>
  <c r="X1766" i="2"/>
  <c r="W1625" i="2"/>
  <c r="W1623" i="2"/>
  <c r="W1618" i="2"/>
  <c r="W1609" i="2"/>
  <c r="W1607" i="2"/>
  <c r="V1592" i="2"/>
  <c r="X1592" i="2"/>
  <c r="V1584" i="2"/>
  <c r="W1584" i="2"/>
  <c r="X1584" i="2"/>
  <c r="V1579" i="2"/>
  <c r="W1579" i="2"/>
  <c r="X1579" i="2"/>
  <c r="V1567" i="2"/>
  <c r="W1567" i="2"/>
  <c r="V1528" i="2"/>
  <c r="X1528" i="2"/>
  <c r="V1520" i="2"/>
  <c r="W1520" i="2"/>
  <c r="X1520" i="2"/>
  <c r="V1515" i="2"/>
  <c r="W1515" i="2"/>
  <c r="X1515" i="2"/>
  <c r="V1507" i="2"/>
  <c r="W1507" i="2"/>
  <c r="V1480" i="2"/>
  <c r="W1480" i="2"/>
  <c r="V1468" i="2"/>
  <c r="W1468" i="2"/>
  <c r="X1468" i="2"/>
  <c r="V1422" i="2"/>
  <c r="W1422" i="2"/>
  <c r="V1396" i="2"/>
  <c r="W1396" i="2"/>
  <c r="V1380" i="2"/>
  <c r="W1380" i="2"/>
  <c r="V1364" i="2"/>
  <c r="W1364" i="2"/>
  <c r="V1348" i="2"/>
  <c r="W1348" i="2"/>
  <c r="V1332" i="2"/>
  <c r="W1332" i="2"/>
  <c r="V1316" i="2"/>
  <c r="W1316" i="2"/>
  <c r="V1287" i="2"/>
  <c r="W1287" i="2"/>
  <c r="V1260" i="2"/>
  <c r="X1260" i="2"/>
  <c r="V1251" i="2"/>
  <c r="X1251" i="2"/>
  <c r="W1231" i="2"/>
  <c r="X1231" i="2"/>
  <c r="W1218" i="2"/>
  <c r="V1218" i="2"/>
  <c r="W1202" i="2"/>
  <c r="V1202" i="2"/>
  <c r="W1186" i="2"/>
  <c r="V1186" i="2"/>
  <c r="W1170" i="2"/>
  <c r="V1170" i="2"/>
  <c r="W1154" i="2"/>
  <c r="V1154" i="2"/>
  <c r="W1134" i="2"/>
  <c r="X1134" i="2"/>
  <c r="W1111" i="2"/>
  <c r="X1111" i="2"/>
  <c r="W961" i="2"/>
  <c r="V961" i="2"/>
  <c r="W938" i="2"/>
  <c r="V938" i="2"/>
  <c r="W527" i="2"/>
  <c r="X527" i="2"/>
  <c r="W463" i="2"/>
  <c r="X463" i="2"/>
  <c r="V277" i="2"/>
  <c r="W277" i="2"/>
  <c r="V261" i="2"/>
  <c r="W261" i="2"/>
  <c r="V149" i="2"/>
  <c r="W149" i="2"/>
  <c r="AB1692" i="2"/>
  <c r="AC1692" i="2"/>
  <c r="AB1676" i="2"/>
  <c r="AC1676" i="2"/>
  <c r="AC1659" i="2"/>
  <c r="AB1659" i="2"/>
  <c r="AC1627" i="2"/>
  <c r="AB1627" i="2"/>
  <c r="AA1545" i="2"/>
  <c r="AC1545" i="2"/>
  <c r="AA1338" i="2"/>
  <c r="AB1338" i="2"/>
  <c r="AA1287" i="2"/>
  <c r="AB1287" i="2"/>
  <c r="V1456" i="2"/>
  <c r="X1456" i="2"/>
  <c r="V1450" i="2"/>
  <c r="W1450" i="2"/>
  <c r="V1448" i="2"/>
  <c r="X1448" i="2"/>
  <c r="V1384" i="2"/>
  <c r="W1384" i="2"/>
  <c r="V1368" i="2"/>
  <c r="W1368" i="2"/>
  <c r="V1352" i="2"/>
  <c r="W1352" i="2"/>
  <c r="V1336" i="2"/>
  <c r="W1336" i="2"/>
  <c r="V1320" i="2"/>
  <c r="W1320" i="2"/>
  <c r="V1302" i="2"/>
  <c r="W1302" i="2"/>
  <c r="V1282" i="2"/>
  <c r="W1282" i="2"/>
  <c r="V1263" i="2"/>
  <c r="W1263" i="2"/>
  <c r="V1244" i="2"/>
  <c r="X1244" i="2"/>
  <c r="W1239" i="2"/>
  <c r="X1239" i="2"/>
  <c r="W1223" i="2"/>
  <c r="X1223" i="2"/>
  <c r="W1207" i="2"/>
  <c r="X1207" i="2"/>
  <c r="W1191" i="2"/>
  <c r="X1191" i="2"/>
  <c r="W1175" i="2"/>
  <c r="X1175" i="2"/>
  <c r="W1159" i="2"/>
  <c r="X1159" i="2"/>
  <c r="W1139" i="2"/>
  <c r="X1139" i="2"/>
  <c r="W1121" i="2"/>
  <c r="V1121" i="2"/>
  <c r="W1002" i="2"/>
  <c r="V1002" i="2"/>
  <c r="V998" i="2"/>
  <c r="W977" i="2"/>
  <c r="X977" i="2"/>
  <c r="W930" i="2"/>
  <c r="V930" i="2"/>
  <c r="X930" i="2"/>
  <c r="W905" i="2"/>
  <c r="V905" i="2"/>
  <c r="X905" i="2"/>
  <c r="W889" i="2"/>
  <c r="V889" i="2"/>
  <c r="X889" i="2"/>
  <c r="W873" i="2"/>
  <c r="V873" i="2"/>
  <c r="X873" i="2"/>
  <c r="W530" i="2"/>
  <c r="V530" i="2"/>
  <c r="X530" i="2"/>
  <c r="W510" i="2"/>
  <c r="X510" i="2"/>
  <c r="W466" i="2"/>
  <c r="V466" i="2"/>
  <c r="X466" i="2"/>
  <c r="W446" i="2"/>
  <c r="X446" i="2"/>
  <c r="W442" i="2"/>
  <c r="V442" i="2"/>
  <c r="V333" i="2"/>
  <c r="W333" i="2"/>
  <c r="V204" i="2"/>
  <c r="X204" i="2"/>
  <c r="V1495" i="2"/>
  <c r="W1495" i="2"/>
  <c r="V1475" i="2"/>
  <c r="W1475" i="2"/>
  <c r="V1452" i="2"/>
  <c r="W1452" i="2"/>
  <c r="X1436" i="2"/>
  <c r="V1426" i="2"/>
  <c r="W1426" i="2"/>
  <c r="V1424" i="2"/>
  <c r="X1424" i="2"/>
  <c r="V1418" i="2"/>
  <c r="W1418" i="2"/>
  <c r="V1416" i="2"/>
  <c r="X1416" i="2"/>
  <c r="V1388" i="2"/>
  <c r="W1388" i="2"/>
  <c r="V1372" i="2"/>
  <c r="W1372" i="2"/>
  <c r="V1356" i="2"/>
  <c r="W1356" i="2"/>
  <c r="V1340" i="2"/>
  <c r="W1340" i="2"/>
  <c r="X1337" i="2"/>
  <c r="V1324" i="2"/>
  <c r="W1324" i="2"/>
  <c r="X1321" i="2"/>
  <c r="V1307" i="2"/>
  <c r="W1307" i="2"/>
  <c r="X1303" i="2"/>
  <c r="X1291" i="2"/>
  <c r="V1290" i="2"/>
  <c r="X1290" i="2"/>
  <c r="X1264" i="2"/>
  <c r="V1247" i="2"/>
  <c r="W1247" i="2"/>
  <c r="W1226" i="2"/>
  <c r="V1226" i="2"/>
  <c r="V1222" i="2"/>
  <c r="X1219" i="2"/>
  <c r="W1210" i="2"/>
  <c r="V1210" i="2"/>
  <c r="V1206" i="2"/>
  <c r="X1203" i="2"/>
  <c r="W1194" i="2"/>
  <c r="V1194" i="2"/>
  <c r="W1178" i="2"/>
  <c r="V1178" i="2"/>
  <c r="W1162" i="2"/>
  <c r="V1162" i="2"/>
  <c r="W1144" i="2"/>
  <c r="X1144" i="2"/>
  <c r="W994" i="2"/>
  <c r="V994" i="2"/>
  <c r="X994" i="2"/>
  <c r="W989" i="2"/>
  <c r="X989" i="2"/>
  <c r="W982" i="2"/>
  <c r="X982" i="2"/>
  <c r="W495" i="2"/>
  <c r="X495" i="2"/>
  <c r="V308" i="2"/>
  <c r="X308" i="2"/>
  <c r="V245" i="2"/>
  <c r="W245" i="2"/>
  <c r="V1508" i="2"/>
  <c r="X1508" i="2"/>
  <c r="V1500" i="2"/>
  <c r="W1500" i="2"/>
  <c r="V1483" i="2"/>
  <c r="X1483" i="2"/>
  <c r="V1463" i="2"/>
  <c r="W1463" i="2"/>
  <c r="V1454" i="2"/>
  <c r="W1454" i="2"/>
  <c r="W1438" i="2"/>
  <c r="W1436" i="2"/>
  <c r="V1428" i="2"/>
  <c r="W1428" i="2"/>
  <c r="V1420" i="2"/>
  <c r="W1420" i="2"/>
  <c r="X1404" i="2"/>
  <c r="W1402" i="2"/>
  <c r="X1396" i="2"/>
  <c r="V1392" i="2"/>
  <c r="W1392" i="2"/>
  <c r="X1389" i="2"/>
  <c r="X1380" i="2"/>
  <c r="V1376" i="2"/>
  <c r="W1376" i="2"/>
  <c r="X1373" i="2"/>
  <c r="X1364" i="2"/>
  <c r="V1360" i="2"/>
  <c r="W1360" i="2"/>
  <c r="X1357" i="2"/>
  <c r="X1348" i="2"/>
  <c r="V1344" i="2"/>
  <c r="W1344" i="2"/>
  <c r="X1341" i="2"/>
  <c r="X1332" i="2"/>
  <c r="V1328" i="2"/>
  <c r="W1328" i="2"/>
  <c r="X1325" i="2"/>
  <c r="X1316" i="2"/>
  <c r="V1312" i="2"/>
  <c r="W1312" i="2"/>
  <c r="W1310" i="2"/>
  <c r="W1303" i="2"/>
  <c r="V1295" i="2"/>
  <c r="X1295" i="2"/>
  <c r="W1291" i="2"/>
  <c r="X1287" i="2"/>
  <c r="V1283" i="2"/>
  <c r="X1283" i="2"/>
  <c r="V1275" i="2"/>
  <c r="W1275" i="2"/>
  <c r="X1271" i="2"/>
  <c r="V1267" i="2"/>
  <c r="X1267" i="2"/>
  <c r="W1251" i="2"/>
  <c r="X1248" i="2"/>
  <c r="V1231" i="2"/>
  <c r="W1215" i="2"/>
  <c r="X1215" i="2"/>
  <c r="W1199" i="2"/>
  <c r="X1199" i="2"/>
  <c r="W1183" i="2"/>
  <c r="X1183" i="2"/>
  <c r="W1167" i="2"/>
  <c r="X1167" i="2"/>
  <c r="W1147" i="2"/>
  <c r="V1147" i="2"/>
  <c r="W1130" i="2"/>
  <c r="X1130" i="2"/>
  <c r="V1125" i="2"/>
  <c r="W1123" i="2"/>
  <c r="X1123" i="2"/>
  <c r="W985" i="2"/>
  <c r="V985" i="2"/>
  <c r="X985" i="2"/>
  <c r="W958" i="2"/>
  <c r="X958" i="2"/>
  <c r="W949" i="2"/>
  <c r="X949" i="2"/>
  <c r="W913" i="2"/>
  <c r="V913" i="2"/>
  <c r="X913" i="2"/>
  <c r="W897" i="2"/>
  <c r="V897" i="2"/>
  <c r="X897" i="2"/>
  <c r="W881" i="2"/>
  <c r="V881" i="2"/>
  <c r="X881" i="2"/>
  <c r="W865" i="2"/>
  <c r="V865" i="2"/>
  <c r="X865" i="2"/>
  <c r="W535" i="2"/>
  <c r="V535" i="2"/>
  <c r="X535" i="2"/>
  <c r="W498" i="2"/>
  <c r="V498" i="2"/>
  <c r="X498" i="2"/>
  <c r="W478" i="2"/>
  <c r="X478" i="2"/>
  <c r="V419" i="2"/>
  <c r="X419" i="2"/>
  <c r="W419" i="2"/>
  <c r="V324" i="2"/>
  <c r="X324" i="2"/>
  <c r="V248" i="2"/>
  <c r="X248" i="2"/>
  <c r="V140" i="2"/>
  <c r="X140" i="2"/>
  <c r="V127" i="2"/>
  <c r="X127" i="2"/>
  <c r="V100" i="2"/>
  <c r="X100" i="2"/>
  <c r="AA1145" i="2"/>
  <c r="AB1145" i="2"/>
  <c r="AA1106" i="2"/>
  <c r="AB1106" i="2"/>
  <c r="AA411" i="2"/>
  <c r="AC411" i="2"/>
  <c r="AB286" i="2"/>
  <c r="AA286" i="2"/>
  <c r="AA160" i="2"/>
  <c r="AC160" i="2"/>
  <c r="X857" i="2"/>
  <c r="X849" i="2"/>
  <c r="X841" i="2"/>
  <c r="X833" i="2"/>
  <c r="X825" i="2"/>
  <c r="V276" i="2"/>
  <c r="X276" i="2"/>
  <c r="V228" i="2"/>
  <c r="X228" i="2"/>
  <c r="V164" i="2"/>
  <c r="X164" i="2"/>
  <c r="V129" i="2"/>
  <c r="W129" i="2"/>
  <c r="V103" i="2"/>
  <c r="X103" i="2"/>
  <c r="AA983" i="2"/>
  <c r="AB983" i="2"/>
  <c r="AC983" i="2"/>
  <c r="AA518" i="2"/>
  <c r="AC518" i="2"/>
  <c r="AA177" i="2"/>
  <c r="AC177" i="2"/>
  <c r="AA166" i="2"/>
  <c r="AB166" i="2"/>
  <c r="V857" i="2"/>
  <c r="V849" i="2"/>
  <c r="V841" i="2"/>
  <c r="V833" i="2"/>
  <c r="V825" i="2"/>
  <c r="V522" i="2"/>
  <c r="X519" i="2"/>
  <c r="V490" i="2"/>
  <c r="X487" i="2"/>
  <c r="V458" i="2"/>
  <c r="X455" i="2"/>
  <c r="V424" i="2"/>
  <c r="X424" i="2"/>
  <c r="V325" i="2"/>
  <c r="W325" i="2"/>
  <c r="W309" i="2"/>
  <c r="X284" i="2"/>
  <c r="V233" i="2"/>
  <c r="W233" i="2"/>
  <c r="V179" i="2"/>
  <c r="X179" i="2"/>
  <c r="X172" i="2"/>
  <c r="V132" i="2"/>
  <c r="X132" i="2"/>
  <c r="V105" i="2"/>
  <c r="W105" i="2"/>
  <c r="V95" i="2"/>
  <c r="X95" i="2"/>
  <c r="X91" i="2"/>
  <c r="X88" i="2"/>
  <c r="W81" i="2"/>
  <c r="AA1805" i="2"/>
  <c r="AB1805" i="2"/>
  <c r="AC1805" i="2"/>
  <c r="AB1684" i="2"/>
  <c r="AC1684" i="2"/>
  <c r="AB1668" i="2"/>
  <c r="AC1668" i="2"/>
  <c r="AC1643" i="2"/>
  <c r="AB1643" i="2"/>
  <c r="AC1611" i="2"/>
  <c r="AB1611" i="2"/>
  <c r="AA1304" i="2"/>
  <c r="AC1304" i="2"/>
  <c r="AA1212" i="2"/>
  <c r="AC1212" i="2"/>
  <c r="AA521" i="2"/>
  <c r="AB521" i="2"/>
  <c r="AC521" i="2"/>
  <c r="AA385" i="2"/>
  <c r="AC385" i="2"/>
  <c r="AB262" i="2"/>
  <c r="AA262" i="2"/>
  <c r="AA169" i="2"/>
  <c r="AB169" i="2"/>
  <c r="W439" i="2"/>
  <c r="X439" i="2"/>
  <c r="W430" i="2"/>
  <c r="X430" i="2"/>
  <c r="V412" i="2"/>
  <c r="X412" i="2"/>
  <c r="V293" i="2"/>
  <c r="W293" i="2"/>
  <c r="V181" i="2"/>
  <c r="W181" i="2"/>
  <c r="V147" i="2"/>
  <c r="X147" i="2"/>
  <c r="V111" i="2"/>
  <c r="X111" i="2"/>
  <c r="V97" i="2"/>
  <c r="W97" i="2"/>
  <c r="AA1729" i="2"/>
  <c r="AB1729" i="2"/>
  <c r="AC1729" i="2"/>
  <c r="AA1542" i="2"/>
  <c r="AB1542" i="2"/>
  <c r="AA1420" i="2"/>
  <c r="AB1420" i="2"/>
  <c r="AA1335" i="2"/>
  <c r="AC1335" i="2"/>
  <c r="AA1307" i="2"/>
  <c r="AB1307" i="2"/>
  <c r="AC1307" i="2"/>
  <c r="AA1126" i="2"/>
  <c r="AC1126" i="2"/>
  <c r="AA874" i="2"/>
  <c r="AB874" i="2"/>
  <c r="AC874" i="2"/>
  <c r="AA750" i="2"/>
  <c r="AC750" i="2"/>
  <c r="AA343" i="2"/>
  <c r="AB343" i="2"/>
  <c r="AA147" i="2"/>
  <c r="AB147" i="2"/>
  <c r="AC1506" i="2"/>
  <c r="AB1292" i="2"/>
  <c r="AB1250" i="2"/>
  <c r="AB1192" i="2"/>
  <c r="AB1150" i="2"/>
  <c r="AC1121" i="2"/>
  <c r="AC1060" i="2"/>
  <c r="AC948" i="2"/>
  <c r="AB902" i="2"/>
  <c r="AB900" i="2"/>
  <c r="AB898" i="2"/>
  <c r="AC780" i="2"/>
  <c r="AB777" i="2"/>
  <c r="AC774" i="2"/>
  <c r="AB737" i="2"/>
  <c r="AC470" i="2"/>
  <c r="AC435" i="2"/>
  <c r="AC432" i="2"/>
  <c r="AC176" i="2"/>
  <c r="X79" i="2"/>
  <c r="AC1777" i="2"/>
  <c r="AC1753" i="2"/>
  <c r="AC1690" i="2"/>
  <c r="AC1682" i="2"/>
  <c r="AC1674" i="2"/>
  <c r="AB1663" i="2"/>
  <c r="AB1647" i="2"/>
  <c r="AB1631" i="2"/>
  <c r="AB1615" i="2"/>
  <c r="AB1506" i="2"/>
  <c r="AC1503" i="2"/>
  <c r="AC1372" i="2"/>
  <c r="AC1350" i="2"/>
  <c r="AC1329" i="2"/>
  <c r="AC1318" i="2"/>
  <c r="AB1262" i="2"/>
  <c r="AB1259" i="2"/>
  <c r="AC1224" i="2"/>
  <c r="AB1121" i="2"/>
  <c r="AC1070" i="2"/>
  <c r="AB948" i="2"/>
  <c r="AB929" i="2"/>
  <c r="AC926" i="2"/>
  <c r="AB904" i="2"/>
  <c r="AB661" i="2"/>
  <c r="AB614" i="2"/>
  <c r="AC581" i="2"/>
  <c r="AC383" i="2"/>
  <c r="AB347" i="2"/>
  <c r="AB329" i="2"/>
  <c r="AC326" i="2"/>
  <c r="AA266" i="2"/>
  <c r="AB176" i="2"/>
  <c r="AB145" i="2"/>
  <c r="AB132" i="2"/>
  <c r="AC123" i="2"/>
  <c r="N1622" i="2"/>
  <c r="M1622" i="2"/>
  <c r="N1598" i="2"/>
  <c r="L1598" i="2"/>
  <c r="N1262" i="2"/>
  <c r="M1262" i="2"/>
  <c r="N299" i="2"/>
  <c r="L299" i="2"/>
  <c r="M299" i="2"/>
  <c r="R1265" i="2"/>
  <c r="S1265" i="2"/>
  <c r="R859" i="2"/>
  <c r="S859" i="2"/>
  <c r="R819" i="2"/>
  <c r="S819" i="2"/>
  <c r="R735" i="2"/>
  <c r="S735" i="2"/>
  <c r="R550" i="2"/>
  <c r="Q550" i="2"/>
  <c r="V1721" i="2"/>
  <c r="X1721" i="2"/>
  <c r="W910" i="2"/>
  <c r="V910" i="2"/>
  <c r="X910" i="2"/>
  <c r="N1691" i="2"/>
  <c r="M1691" i="2"/>
  <c r="N1289" i="2"/>
  <c r="M1289" i="2"/>
  <c r="N1253" i="2"/>
  <c r="M1253" i="2"/>
  <c r="N1210" i="2"/>
  <c r="L1210" i="2"/>
  <c r="N1001" i="2"/>
  <c r="M1001" i="2"/>
  <c r="L1001" i="2"/>
  <c r="N912" i="2"/>
  <c r="L912" i="2"/>
  <c r="N809" i="2"/>
  <c r="L809" i="2"/>
  <c r="M809" i="2"/>
  <c r="N323" i="2"/>
  <c r="L323" i="2"/>
  <c r="R1331" i="2"/>
  <c r="Q1331" i="2"/>
  <c r="S1331" i="2"/>
  <c r="R1290" i="2"/>
  <c r="Q1290" i="2"/>
  <c r="Q265" i="2"/>
  <c r="R265" i="2"/>
  <c r="S265" i="2"/>
  <c r="V1692" i="2"/>
  <c r="W1692" i="2"/>
  <c r="X1692" i="2"/>
  <c r="V1676" i="2"/>
  <c r="W1676" i="2"/>
  <c r="X1676" i="2"/>
  <c r="V1660" i="2"/>
  <c r="W1660" i="2"/>
  <c r="X1660" i="2"/>
  <c r="V1628" i="2"/>
  <c r="W1628" i="2"/>
  <c r="X1628" i="2"/>
  <c r="W969" i="2"/>
  <c r="V969" i="2"/>
  <c r="X969" i="2"/>
  <c r="W886" i="2"/>
  <c r="V886" i="2"/>
  <c r="X886" i="2"/>
  <c r="W878" i="2"/>
  <c r="V878" i="2"/>
  <c r="X878" i="2"/>
  <c r="W862" i="2"/>
  <c r="V862" i="2"/>
  <c r="X862" i="2"/>
  <c r="W846" i="2"/>
  <c r="V846" i="2"/>
  <c r="X846" i="2"/>
  <c r="V367" i="2"/>
  <c r="X367" i="2"/>
  <c r="V336" i="2"/>
  <c r="W336" i="2"/>
  <c r="X336" i="2"/>
  <c r="V224" i="2"/>
  <c r="X224" i="2"/>
  <c r="V200" i="2"/>
  <c r="X200" i="2"/>
  <c r="V151" i="2"/>
  <c r="X151" i="2"/>
  <c r="V137" i="2"/>
  <c r="W137" i="2"/>
  <c r="V107" i="2"/>
  <c r="X107" i="2"/>
  <c r="AC1646" i="2"/>
  <c r="AA1646" i="2"/>
  <c r="AB1646" i="2"/>
  <c r="AC1614" i="2"/>
  <c r="AA1614" i="2"/>
  <c r="AB1614" i="2"/>
  <c r="AA1588" i="2"/>
  <c r="AC1588" i="2"/>
  <c r="AA1514" i="2"/>
  <c r="AB1514" i="2"/>
  <c r="AA1466" i="2"/>
  <c r="AB1466" i="2"/>
  <c r="AA943" i="2"/>
  <c r="AB943" i="2"/>
  <c r="AA925" i="2"/>
  <c r="AB925" i="2"/>
  <c r="AC925" i="2"/>
  <c r="AA788" i="2"/>
  <c r="AC788" i="2"/>
  <c r="AA735" i="2"/>
  <c r="AC735" i="2"/>
  <c r="AA339" i="2"/>
  <c r="AB339" i="2"/>
  <c r="AA293" i="2"/>
  <c r="AC293" i="2"/>
  <c r="AA180" i="2"/>
  <c r="AB180" i="2"/>
  <c r="AA122" i="2"/>
  <c r="AB122" i="2"/>
  <c r="I1150" i="2"/>
  <c r="I950" i="2"/>
  <c r="I880" i="2"/>
  <c r="I862" i="2"/>
  <c r="H149" i="2"/>
  <c r="H147" i="2"/>
  <c r="H145" i="2"/>
  <c r="H143" i="2"/>
  <c r="H141" i="2"/>
  <c r="H139" i="2"/>
  <c r="H137" i="2"/>
  <c r="H135" i="2"/>
  <c r="H133" i="2"/>
  <c r="H131" i="2"/>
  <c r="H129" i="2"/>
  <c r="H127" i="2"/>
  <c r="H125" i="2"/>
  <c r="H123" i="2"/>
  <c r="H121" i="2"/>
  <c r="H119" i="2"/>
  <c r="H117" i="2"/>
  <c r="H115" i="2"/>
  <c r="H113" i="2"/>
  <c r="H111" i="2"/>
  <c r="H109" i="2"/>
  <c r="H107" i="2"/>
  <c r="H105" i="2"/>
  <c r="H103" i="2"/>
  <c r="H101" i="2"/>
  <c r="H99" i="2"/>
  <c r="H97" i="2"/>
  <c r="H95" i="2"/>
  <c r="H93" i="2"/>
  <c r="H91" i="2"/>
  <c r="H89" i="2"/>
  <c r="I87" i="2"/>
  <c r="I80" i="2"/>
  <c r="N1813" i="2"/>
  <c r="M1808" i="2"/>
  <c r="M1800" i="2"/>
  <c r="N1682" i="2"/>
  <c r="L1682" i="2"/>
  <c r="L1679" i="2"/>
  <c r="M1674" i="2"/>
  <c r="N1663" i="2"/>
  <c r="M1663" i="2"/>
  <c r="N1638" i="2"/>
  <c r="L1638" i="2"/>
  <c r="L1634" i="2"/>
  <c r="N1627" i="2"/>
  <c r="M1627" i="2"/>
  <c r="N1618" i="2"/>
  <c r="L1618" i="2"/>
  <c r="M1618" i="2"/>
  <c r="L1615" i="2"/>
  <c r="M1610" i="2"/>
  <c r="N1550" i="2"/>
  <c r="L1550" i="2"/>
  <c r="N1498" i="2"/>
  <c r="L1498" i="2"/>
  <c r="N1466" i="2"/>
  <c r="L1466" i="2"/>
  <c r="N1434" i="2"/>
  <c r="L1434" i="2"/>
  <c r="N1352" i="2"/>
  <c r="L1352" i="2"/>
  <c r="N1343" i="2"/>
  <c r="M1343" i="2"/>
  <c r="N1277" i="2"/>
  <c r="L1277" i="2"/>
  <c r="N1265" i="2"/>
  <c r="L1265" i="2"/>
  <c r="M1265" i="2"/>
  <c r="N1258" i="2"/>
  <c r="L1258" i="2"/>
  <c r="N1242" i="2"/>
  <c r="L1242" i="2"/>
  <c r="M1242" i="2"/>
  <c r="N1222" i="2"/>
  <c r="M1222" i="2"/>
  <c r="N1213" i="2"/>
  <c r="M1213" i="2"/>
  <c r="N1189" i="2"/>
  <c r="L1189" i="2"/>
  <c r="N1149" i="2"/>
  <c r="M1149" i="2"/>
  <c r="N1074" i="2"/>
  <c r="M1074" i="2"/>
  <c r="N937" i="2"/>
  <c r="L937" i="2"/>
  <c r="M937" i="2"/>
  <c r="N841" i="2"/>
  <c r="M841" i="2"/>
  <c r="L841" i="2"/>
  <c r="N797" i="2"/>
  <c r="L797" i="2"/>
  <c r="N782" i="2"/>
  <c r="L782" i="2"/>
  <c r="M782" i="2"/>
  <c r="N768" i="2"/>
  <c r="L768" i="2"/>
  <c r="N754" i="2"/>
  <c r="L754" i="2"/>
  <c r="M754" i="2"/>
  <c r="N543" i="2"/>
  <c r="M543" i="2"/>
  <c r="L543" i="2"/>
  <c r="N483" i="2"/>
  <c r="M483" i="2"/>
  <c r="L483" i="2"/>
  <c r="N458" i="2"/>
  <c r="L458" i="2"/>
  <c r="N410" i="2"/>
  <c r="M410" i="2"/>
  <c r="N382" i="2"/>
  <c r="L382" i="2"/>
  <c r="N365" i="2"/>
  <c r="L365" i="2"/>
  <c r="N358" i="2"/>
  <c r="L358" i="2"/>
  <c r="M358" i="2"/>
  <c r="N335" i="2"/>
  <c r="M335" i="2"/>
  <c r="M127" i="2"/>
  <c r="L127" i="2"/>
  <c r="M104" i="2"/>
  <c r="N104" i="2"/>
  <c r="Q1816" i="2"/>
  <c r="S1816" i="2"/>
  <c r="N1072" i="2"/>
  <c r="L1072" i="2"/>
  <c r="N1030" i="2"/>
  <c r="L1030" i="2"/>
  <c r="N884" i="2"/>
  <c r="L884" i="2"/>
  <c r="N309" i="2"/>
  <c r="L309" i="2"/>
  <c r="R1067" i="2"/>
  <c r="Q1067" i="2"/>
  <c r="R616" i="2"/>
  <c r="Q616" i="2"/>
  <c r="S616" i="2"/>
  <c r="Q155" i="2"/>
  <c r="S155" i="2"/>
  <c r="V1708" i="2"/>
  <c r="W1708" i="2"/>
  <c r="X1708" i="2"/>
  <c r="V1405" i="2"/>
  <c r="W1405" i="2"/>
  <c r="X1405" i="2"/>
  <c r="W894" i="2"/>
  <c r="V894" i="2"/>
  <c r="X894" i="2"/>
  <c r="W870" i="2"/>
  <c r="V870" i="2"/>
  <c r="X870" i="2"/>
  <c r="W854" i="2"/>
  <c r="V854" i="2"/>
  <c r="X854" i="2"/>
  <c r="W438" i="2"/>
  <c r="V438" i="2"/>
  <c r="X438" i="2"/>
  <c r="V383" i="2"/>
  <c r="X383" i="2"/>
  <c r="V359" i="2"/>
  <c r="X359" i="2"/>
  <c r="V281" i="2"/>
  <c r="W281" i="2"/>
  <c r="V209" i="2"/>
  <c r="W209" i="2"/>
  <c r="V183" i="2"/>
  <c r="X183" i="2"/>
  <c r="V169" i="2"/>
  <c r="W169" i="2"/>
  <c r="V99" i="2"/>
  <c r="X99" i="2"/>
  <c r="AA1797" i="2"/>
  <c r="AB1797" i="2"/>
  <c r="AA1494" i="2"/>
  <c r="AB1494" i="2"/>
  <c r="AC1494" i="2"/>
  <c r="AA1367" i="2"/>
  <c r="AC1367" i="2"/>
  <c r="AA1099" i="2"/>
  <c r="AB1099" i="2"/>
  <c r="AC1099" i="2"/>
  <c r="AA957" i="2"/>
  <c r="AB957" i="2"/>
  <c r="AA685" i="2"/>
  <c r="AB685" i="2"/>
  <c r="AA460" i="2"/>
  <c r="AC460" i="2"/>
  <c r="AB268" i="2"/>
  <c r="AA268" i="2"/>
  <c r="H1555" i="2"/>
  <c r="H1548" i="2"/>
  <c r="H1523" i="2"/>
  <c r="H1516" i="2"/>
  <c r="I1501" i="2"/>
  <c r="H1498" i="2"/>
  <c r="H1475" i="2"/>
  <c r="H1473" i="2"/>
  <c r="H1466" i="2"/>
  <c r="H1464" i="2"/>
  <c r="I1457" i="2"/>
  <c r="H1450" i="2"/>
  <c r="H1448" i="2"/>
  <c r="I1441" i="2"/>
  <c r="G1308" i="2"/>
  <c r="G1305" i="2"/>
  <c r="I1285" i="2"/>
  <c r="I1281" i="2"/>
  <c r="I1277" i="2"/>
  <c r="I1273" i="2"/>
  <c r="G1269" i="2"/>
  <c r="G1248" i="2"/>
  <c r="G1246" i="2"/>
  <c r="I1185" i="2"/>
  <c r="I1176" i="2"/>
  <c r="I1169" i="2"/>
  <c r="G1150" i="2"/>
  <c r="G1131" i="2"/>
  <c r="I1096" i="2"/>
  <c r="I1075" i="2"/>
  <c r="I1072" i="2"/>
  <c r="G1046" i="2"/>
  <c r="I1031" i="2"/>
  <c r="I1026" i="2"/>
  <c r="G999" i="2"/>
  <c r="I988" i="2"/>
  <c r="I955" i="2"/>
  <c r="G950" i="2"/>
  <c r="G941" i="2"/>
  <c r="I923" i="2"/>
  <c r="G920" i="2"/>
  <c r="G891" i="2"/>
  <c r="G882" i="2"/>
  <c r="G880" i="2"/>
  <c r="G864" i="2"/>
  <c r="G862" i="2"/>
  <c r="G791" i="2"/>
  <c r="I771" i="2"/>
  <c r="I749" i="2"/>
  <c r="I740" i="2"/>
  <c r="H733" i="2"/>
  <c r="H668" i="2"/>
  <c r="I665" i="2"/>
  <c r="H635" i="2"/>
  <c r="I632" i="2"/>
  <c r="I591" i="2"/>
  <c r="I582" i="2"/>
  <c r="H570" i="2"/>
  <c r="I567" i="2"/>
  <c r="I549" i="2"/>
  <c r="H542" i="2"/>
  <c r="I540" i="2"/>
  <c r="I533" i="2"/>
  <c r="H517" i="2"/>
  <c r="I514" i="2"/>
  <c r="I456" i="2"/>
  <c r="H435" i="2"/>
  <c r="I432" i="2"/>
  <c r="I423" i="2"/>
  <c r="H420" i="2"/>
  <c r="I418" i="2"/>
  <c r="H364" i="2"/>
  <c r="H359" i="2"/>
  <c r="G356" i="2"/>
  <c r="H351" i="2"/>
  <c r="H331" i="2"/>
  <c r="G328" i="2"/>
  <c r="H323" i="2"/>
  <c r="H253" i="2"/>
  <c r="H251" i="2"/>
  <c r="H249" i="2"/>
  <c r="H247" i="2"/>
  <c r="H245" i="2"/>
  <c r="H243" i="2"/>
  <c r="H241" i="2"/>
  <c r="H239" i="2"/>
  <c r="H237" i="2"/>
  <c r="H235" i="2"/>
  <c r="H233" i="2"/>
  <c r="H231" i="2"/>
  <c r="H229" i="2"/>
  <c r="H227" i="2"/>
  <c r="H225" i="2"/>
  <c r="H223" i="2"/>
  <c r="H221" i="2"/>
  <c r="H219" i="2"/>
  <c r="H217" i="2"/>
  <c r="H215" i="2"/>
  <c r="H213" i="2"/>
  <c r="H211" i="2"/>
  <c r="H209" i="2"/>
  <c r="H207" i="2"/>
  <c r="H205" i="2"/>
  <c r="H203" i="2"/>
  <c r="H201" i="2"/>
  <c r="H199" i="2"/>
  <c r="H197" i="2"/>
  <c r="H195" i="2"/>
  <c r="H193" i="2"/>
  <c r="H191" i="2"/>
  <c r="H189" i="2"/>
  <c r="H187" i="2"/>
  <c r="H185" i="2"/>
  <c r="H183" i="2"/>
  <c r="H181" i="2"/>
  <c r="H179" i="2"/>
  <c r="H177" i="2"/>
  <c r="H175" i="2"/>
  <c r="H173" i="2"/>
  <c r="H171" i="2"/>
  <c r="H169" i="2"/>
  <c r="H167" i="2"/>
  <c r="H165" i="2"/>
  <c r="H163" i="2"/>
  <c r="H161" i="2"/>
  <c r="H159" i="2"/>
  <c r="H157" i="2"/>
  <c r="H155" i="2"/>
  <c r="H153" i="2"/>
  <c r="I84" i="2"/>
  <c r="M1813" i="2"/>
  <c r="N1801" i="2"/>
  <c r="M1797" i="2"/>
  <c r="N1792" i="2"/>
  <c r="M1683" i="2"/>
  <c r="L1670" i="2"/>
  <c r="M1646" i="2"/>
  <c r="L1643" i="2"/>
  <c r="N1566" i="2"/>
  <c r="L1566" i="2"/>
  <c r="L1562" i="2"/>
  <c r="N1334" i="2"/>
  <c r="M1334" i="2"/>
  <c r="N1317" i="2"/>
  <c r="M1317" i="2"/>
  <c r="N1225" i="2"/>
  <c r="L1225" i="2"/>
  <c r="M1225" i="2"/>
  <c r="N1218" i="2"/>
  <c r="L1218" i="2"/>
  <c r="N1177" i="2"/>
  <c r="M1177" i="2"/>
  <c r="N1038" i="2"/>
  <c r="M1038" i="2"/>
  <c r="L1038" i="2"/>
  <c r="N969" i="2"/>
  <c r="M969" i="2"/>
  <c r="L969" i="2"/>
  <c r="N925" i="2"/>
  <c r="L925" i="2"/>
  <c r="N910" i="2"/>
  <c r="L910" i="2"/>
  <c r="M910" i="2"/>
  <c r="N896" i="2"/>
  <c r="L896" i="2"/>
  <c r="N882" i="2"/>
  <c r="L882" i="2"/>
  <c r="M882" i="2"/>
  <c r="N546" i="2"/>
  <c r="M546" i="2"/>
  <c r="N486" i="2"/>
  <c r="M486" i="2"/>
  <c r="L173" i="2"/>
  <c r="N173" i="2"/>
  <c r="L3" i="2"/>
  <c r="N3" i="2"/>
  <c r="N1534" i="2"/>
  <c r="L1534" i="2"/>
  <c r="N1350" i="2"/>
  <c r="M1350" i="2"/>
  <c r="Q1813" i="2"/>
  <c r="R1813" i="2"/>
  <c r="S680" i="2"/>
  <c r="Q680" i="2"/>
  <c r="Q313" i="2"/>
  <c r="R313" i="2"/>
  <c r="S313" i="2"/>
  <c r="R78" i="2"/>
  <c r="Q78" i="2"/>
  <c r="S78" i="2"/>
  <c r="V1644" i="2"/>
  <c r="W1644" i="2"/>
  <c r="X1644" i="2"/>
  <c r="V1612" i="2"/>
  <c r="W1612" i="2"/>
  <c r="X1612" i="2"/>
  <c r="V1437" i="2"/>
  <c r="W1437" i="2"/>
  <c r="X1437" i="2"/>
  <c r="W902" i="2"/>
  <c r="V902" i="2"/>
  <c r="X902" i="2"/>
  <c r="W838" i="2"/>
  <c r="V838" i="2"/>
  <c r="X838" i="2"/>
  <c r="W830" i="2"/>
  <c r="V830" i="2"/>
  <c r="X830" i="2"/>
  <c r="W822" i="2"/>
  <c r="V822" i="2"/>
  <c r="X822" i="2"/>
  <c r="W502" i="2"/>
  <c r="V502" i="2"/>
  <c r="X502" i="2"/>
  <c r="W470" i="2"/>
  <c r="V470" i="2"/>
  <c r="X470" i="2"/>
  <c r="V375" i="2"/>
  <c r="X375" i="2"/>
  <c r="V351" i="2"/>
  <c r="X351" i="2"/>
  <c r="V313" i="2"/>
  <c r="W313" i="2"/>
  <c r="V192" i="2"/>
  <c r="X192" i="2"/>
  <c r="V160" i="2"/>
  <c r="X160" i="2"/>
  <c r="V84" i="2"/>
  <c r="X84" i="2"/>
  <c r="AA1769" i="2"/>
  <c r="AC1769" i="2"/>
  <c r="AC1662" i="2"/>
  <c r="AA1662" i="2"/>
  <c r="AB1662" i="2"/>
  <c r="AC1630" i="2"/>
  <c r="AA1630" i="2"/>
  <c r="AB1630" i="2"/>
  <c r="AA1530" i="2"/>
  <c r="AB1530" i="2"/>
  <c r="AA1412" i="2"/>
  <c r="AB1412" i="2"/>
  <c r="AA1296" i="2"/>
  <c r="AB1296" i="2"/>
  <c r="AC1296" i="2"/>
  <c r="AA1271" i="2"/>
  <c r="AB1271" i="2"/>
  <c r="AA544" i="2"/>
  <c r="AC544" i="2"/>
  <c r="AA494" i="2"/>
  <c r="AC494" i="2"/>
  <c r="AA217" i="2"/>
  <c r="AC217" i="2"/>
  <c r="I1567" i="2"/>
  <c r="H1564" i="2"/>
  <c r="H1545" i="2"/>
  <c r="H1539" i="2"/>
  <c r="H1532" i="2"/>
  <c r="H1513" i="2"/>
  <c r="I1506" i="2"/>
  <c r="H1483" i="2"/>
  <c r="H1481" i="2"/>
  <c r="H1470" i="2"/>
  <c r="H1468" i="2"/>
  <c r="I1461" i="2"/>
  <c r="H1454" i="2"/>
  <c r="H1452" i="2"/>
  <c r="I1445" i="2"/>
  <c r="H1438" i="2"/>
  <c r="H1436" i="2"/>
  <c r="H1401" i="2"/>
  <c r="H1399" i="2"/>
  <c r="I1395" i="2"/>
  <c r="I1391" i="2"/>
  <c r="I1387" i="2"/>
  <c r="I1383" i="2"/>
  <c r="I1379" i="2"/>
  <c r="I1375" i="2"/>
  <c r="I1369" i="2"/>
  <c r="I1365" i="2"/>
  <c r="I1361" i="2"/>
  <c r="I1357" i="2"/>
  <c r="I1353" i="2"/>
  <c r="I1349" i="2"/>
  <c r="I1345" i="2"/>
  <c r="I1341" i="2"/>
  <c r="I1337" i="2"/>
  <c r="I1333" i="2"/>
  <c r="G1302" i="2"/>
  <c r="I1254" i="2"/>
  <c r="G1238" i="2"/>
  <c r="G1123" i="2"/>
  <c r="G1120" i="2"/>
  <c r="I1115" i="2"/>
  <c r="G1112" i="2"/>
  <c r="I1107" i="2"/>
  <c r="I1104" i="2"/>
  <c r="I1008" i="2"/>
  <c r="G966" i="2"/>
  <c r="G957" i="2"/>
  <c r="G955" i="2"/>
  <c r="G934" i="2"/>
  <c r="I928" i="2"/>
  <c r="G899" i="2"/>
  <c r="G856" i="2"/>
  <c r="I845" i="2"/>
  <c r="I809" i="2"/>
  <c r="G798" i="2"/>
  <c r="I781" i="2"/>
  <c r="I759" i="2"/>
  <c r="H722" i="2"/>
  <c r="H643" i="2"/>
  <c r="I640" i="2"/>
  <c r="I553" i="2"/>
  <c r="H546" i="2"/>
  <c r="I544" i="2"/>
  <c r="I537" i="2"/>
  <c r="H480" i="2"/>
  <c r="I477" i="2"/>
  <c r="H443" i="2"/>
  <c r="I440" i="2"/>
  <c r="H390" i="2"/>
  <c r="G383" i="2"/>
  <c r="G343" i="2"/>
  <c r="H336" i="2"/>
  <c r="H316" i="2"/>
  <c r="G313" i="2"/>
  <c r="H311" i="2"/>
  <c r="H309" i="2"/>
  <c r="H307" i="2"/>
  <c r="H305" i="2"/>
  <c r="H303" i="2"/>
  <c r="H301" i="2"/>
  <c r="H299" i="2"/>
  <c r="H297" i="2"/>
  <c r="H295" i="2"/>
  <c r="H293" i="2"/>
  <c r="H291" i="2"/>
  <c r="H289" i="2"/>
  <c r="H287" i="2"/>
  <c r="H285" i="2"/>
  <c r="H283" i="2"/>
  <c r="H281" i="2"/>
  <c r="H279" i="2"/>
  <c r="H277" i="2"/>
  <c r="H275" i="2"/>
  <c r="H273" i="2"/>
  <c r="H271" i="2"/>
  <c r="H269" i="2"/>
  <c r="H267" i="2"/>
  <c r="H265" i="2"/>
  <c r="H263" i="2"/>
  <c r="H261" i="2"/>
  <c r="H259" i="2"/>
  <c r="H257" i="2"/>
  <c r="H150" i="2"/>
  <c r="H148" i="2"/>
  <c r="H146" i="2"/>
  <c r="H144" i="2"/>
  <c r="H142" i="2"/>
  <c r="H140" i="2"/>
  <c r="H138" i="2"/>
  <c r="H136" i="2"/>
  <c r="H134" i="2"/>
  <c r="H132" i="2"/>
  <c r="H130" i="2"/>
  <c r="H128" i="2"/>
  <c r="H126" i="2"/>
  <c r="H124" i="2"/>
  <c r="H122" i="2"/>
  <c r="H120" i="2"/>
  <c r="H118" i="2"/>
  <c r="H116" i="2"/>
  <c r="H114" i="2"/>
  <c r="H112" i="2"/>
  <c r="H110" i="2"/>
  <c r="H108" i="2"/>
  <c r="H106" i="2"/>
  <c r="H104" i="2"/>
  <c r="H102" i="2"/>
  <c r="H100" i="2"/>
  <c r="H98" i="2"/>
  <c r="H96" i="2"/>
  <c r="H94" i="2"/>
  <c r="H92" i="2"/>
  <c r="H90" i="2"/>
  <c r="H88" i="2"/>
  <c r="H81" i="2"/>
  <c r="I79" i="2"/>
  <c r="M1809" i="2"/>
  <c r="L1788" i="2"/>
  <c r="M1788" i="2"/>
  <c r="L1691" i="2"/>
  <c r="N1686" i="2"/>
  <c r="M1686" i="2"/>
  <c r="N1655" i="2"/>
  <c r="M1655" i="2"/>
  <c r="L1622" i="2"/>
  <c r="M1619" i="2"/>
  <c r="N1582" i="2"/>
  <c r="L1582" i="2"/>
  <c r="L1578" i="2"/>
  <c r="N1514" i="2"/>
  <c r="L1514" i="2"/>
  <c r="N1482" i="2"/>
  <c r="L1482" i="2"/>
  <c r="N1450" i="2"/>
  <c r="L1450" i="2"/>
  <c r="N1359" i="2"/>
  <c r="M1359" i="2"/>
  <c r="N1336" i="2"/>
  <c r="L1336" i="2"/>
  <c r="N1322" i="2"/>
  <c r="L1322" i="2"/>
  <c r="N1306" i="2"/>
  <c r="L1306" i="2"/>
  <c r="M1306" i="2"/>
  <c r="N1286" i="2"/>
  <c r="L1286" i="2"/>
  <c r="N1270" i="2"/>
  <c r="L1270" i="2"/>
  <c r="M1270" i="2"/>
  <c r="N1205" i="2"/>
  <c r="M1205" i="2"/>
  <c r="N1182" i="2"/>
  <c r="L1182" i="2"/>
  <c r="M1182" i="2"/>
  <c r="N1166" i="2"/>
  <c r="L1166" i="2"/>
  <c r="N1141" i="2"/>
  <c r="L1141" i="2"/>
  <c r="M1141" i="2"/>
  <c r="N1046" i="2"/>
  <c r="L1046" i="2"/>
  <c r="N877" i="2"/>
  <c r="M877" i="2"/>
  <c r="N784" i="2"/>
  <c r="L784" i="2"/>
  <c r="N756" i="2"/>
  <c r="L756" i="2"/>
  <c r="N282" i="2"/>
  <c r="M282" i="2"/>
  <c r="L251" i="2"/>
  <c r="N251" i="2"/>
  <c r="M1406" i="2"/>
  <c r="M1374" i="2"/>
  <c r="M1261" i="2"/>
  <c r="M1221" i="2"/>
  <c r="M1154" i="2"/>
  <c r="M1126" i="2"/>
  <c r="M1121" i="2"/>
  <c r="M1086" i="2"/>
  <c r="M1081" i="2"/>
  <c r="L1057" i="2"/>
  <c r="M1053" i="2"/>
  <c r="N1014" i="2"/>
  <c r="L1014" i="2"/>
  <c r="N1006" i="2"/>
  <c r="M1006" i="2"/>
  <c r="N958" i="2"/>
  <c r="L958" i="2"/>
  <c r="M953" i="2"/>
  <c r="N936" i="2"/>
  <c r="L936" i="2"/>
  <c r="M926" i="2"/>
  <c r="M878" i="2"/>
  <c r="N830" i="2"/>
  <c r="L830" i="2"/>
  <c r="M825" i="2"/>
  <c r="N808" i="2"/>
  <c r="L808" i="2"/>
  <c r="M798" i="2"/>
  <c r="M750" i="2"/>
  <c r="N745" i="2"/>
  <c r="M745" i="2"/>
  <c r="N567" i="2"/>
  <c r="M567" i="2"/>
  <c r="N527" i="2"/>
  <c r="L527" i="2"/>
  <c r="N519" i="2"/>
  <c r="M519" i="2"/>
  <c r="N503" i="2"/>
  <c r="L503" i="2"/>
  <c r="N479" i="2"/>
  <c r="L479" i="2"/>
  <c r="M479" i="2"/>
  <c r="N466" i="2"/>
  <c r="L466" i="2"/>
  <c r="M466" i="2"/>
  <c r="N446" i="2"/>
  <c r="M446" i="2"/>
  <c r="N427" i="2"/>
  <c r="M427" i="2"/>
  <c r="N397" i="2"/>
  <c r="L397" i="2"/>
  <c r="N390" i="2"/>
  <c r="L390" i="2"/>
  <c r="M390" i="2"/>
  <c r="N367" i="2"/>
  <c r="M367" i="2"/>
  <c r="N341" i="2"/>
  <c r="L341" i="2"/>
  <c r="N331" i="2"/>
  <c r="L331" i="2"/>
  <c r="M331" i="2"/>
  <c r="N314" i="2"/>
  <c r="M314" i="2"/>
  <c r="N286" i="2"/>
  <c r="L286" i="2"/>
  <c r="N269" i="2"/>
  <c r="L269" i="2"/>
  <c r="L262" i="2"/>
  <c r="N262" i="2"/>
  <c r="L179" i="2"/>
  <c r="M179" i="2"/>
  <c r="L158" i="2"/>
  <c r="N158" i="2"/>
  <c r="M110" i="2"/>
  <c r="L110" i="2"/>
  <c r="R1560" i="2"/>
  <c r="Q1560" i="2"/>
  <c r="S1560" i="2"/>
  <c r="R1528" i="2"/>
  <c r="Q1528" i="2"/>
  <c r="S1528" i="2"/>
  <c r="R1302" i="2"/>
  <c r="Q1302" i="2"/>
  <c r="R1270" i="2"/>
  <c r="Q1270" i="2"/>
  <c r="R1237" i="2"/>
  <c r="Q1237" i="2"/>
  <c r="R1207" i="2"/>
  <c r="Q1207" i="2"/>
  <c r="S1207" i="2"/>
  <c r="R1112" i="2"/>
  <c r="S1112" i="2"/>
  <c r="R923" i="2"/>
  <c r="S923" i="2"/>
  <c r="R862" i="2"/>
  <c r="Q862" i="2"/>
  <c r="R797" i="2"/>
  <c r="Q797" i="2"/>
  <c r="S719" i="2"/>
  <c r="Q719" i="2"/>
  <c r="R719" i="2"/>
  <c r="R659" i="2"/>
  <c r="S659" i="2"/>
  <c r="R489" i="2"/>
  <c r="Q489" i="2"/>
  <c r="V1782" i="2"/>
  <c r="W1782" i="2"/>
  <c r="V1724" i="2"/>
  <c r="W1724" i="2"/>
  <c r="V1704" i="2"/>
  <c r="W1704" i="2"/>
  <c r="X1704" i="2"/>
  <c r="V1688" i="2"/>
  <c r="W1688" i="2"/>
  <c r="X1688" i="2"/>
  <c r="V1672" i="2"/>
  <c r="W1672" i="2"/>
  <c r="X1672" i="2"/>
  <c r="V1656" i="2"/>
  <c r="W1656" i="2"/>
  <c r="X1656" i="2"/>
  <c r="V1640" i="2"/>
  <c r="W1640" i="2"/>
  <c r="X1640" i="2"/>
  <c r="V1624" i="2"/>
  <c r="W1624" i="2"/>
  <c r="X1624" i="2"/>
  <c r="V1608" i="2"/>
  <c r="W1608" i="2"/>
  <c r="X1608" i="2"/>
  <c r="V1439" i="2"/>
  <c r="W1439" i="2"/>
  <c r="X1439" i="2"/>
  <c r="V1407" i="2"/>
  <c r="W1407" i="2"/>
  <c r="X1407" i="2"/>
  <c r="L1518" i="2"/>
  <c r="L1502" i="2"/>
  <c r="L1486" i="2"/>
  <c r="L1470" i="2"/>
  <c r="L1454" i="2"/>
  <c r="L1438" i="2"/>
  <c r="M1426" i="2"/>
  <c r="L1414" i="2"/>
  <c r="M1411" i="2"/>
  <c r="L1406" i="2"/>
  <c r="M1403" i="2"/>
  <c r="M1394" i="2"/>
  <c r="L1382" i="2"/>
  <c r="M1379" i="2"/>
  <c r="L1374" i="2"/>
  <c r="M1371" i="2"/>
  <c r="M1362" i="2"/>
  <c r="M1355" i="2"/>
  <c r="L1348" i="2"/>
  <c r="M1346" i="2"/>
  <c r="M1339" i="2"/>
  <c r="L1332" i="2"/>
  <c r="M1330" i="2"/>
  <c r="M1298" i="2"/>
  <c r="L1281" i="2"/>
  <c r="L1261" i="2"/>
  <c r="M1234" i="2"/>
  <c r="L1221" i="2"/>
  <c r="L1193" i="2"/>
  <c r="L1170" i="2"/>
  <c r="L1161" i="2"/>
  <c r="M1158" i="2"/>
  <c r="L1154" i="2"/>
  <c r="M1130" i="2"/>
  <c r="L1126" i="2"/>
  <c r="L1121" i="2"/>
  <c r="M1110" i="2"/>
  <c r="L1105" i="2"/>
  <c r="M1101" i="2"/>
  <c r="L1096" i="2"/>
  <c r="M1090" i="2"/>
  <c r="L1088" i="2"/>
  <c r="L1086" i="2"/>
  <c r="L1081" i="2"/>
  <c r="N1065" i="2"/>
  <c r="M1065" i="2"/>
  <c r="L1062" i="2"/>
  <c r="L1025" i="2"/>
  <c r="M1021" i="2"/>
  <c r="L1016" i="2"/>
  <c r="N989" i="2"/>
  <c r="L989" i="2"/>
  <c r="L978" i="2"/>
  <c r="N960" i="2"/>
  <c r="L960" i="2"/>
  <c r="L953" i="2"/>
  <c r="N941" i="2"/>
  <c r="M941" i="2"/>
  <c r="L928" i="2"/>
  <c r="L926" i="2"/>
  <c r="N905" i="2"/>
  <c r="M905" i="2"/>
  <c r="L880" i="2"/>
  <c r="L878" i="2"/>
  <c r="N861" i="2"/>
  <c r="L861" i="2"/>
  <c r="L850" i="2"/>
  <c r="N832" i="2"/>
  <c r="L832" i="2"/>
  <c r="L825" i="2"/>
  <c r="N813" i="2"/>
  <c r="M813" i="2"/>
  <c r="L800" i="2"/>
  <c r="L798" i="2"/>
  <c r="N777" i="2"/>
  <c r="M777" i="2"/>
  <c r="L752" i="2"/>
  <c r="L750" i="2"/>
  <c r="N573" i="2"/>
  <c r="M573" i="2"/>
  <c r="N515" i="2"/>
  <c r="L515" i="2"/>
  <c r="M515" i="2"/>
  <c r="M510" i="2"/>
  <c r="N450" i="2"/>
  <c r="L450" i="2"/>
  <c r="N399" i="2"/>
  <c r="M399" i="2"/>
  <c r="N373" i="2"/>
  <c r="L373" i="2"/>
  <c r="N363" i="2"/>
  <c r="L363" i="2"/>
  <c r="M363" i="2"/>
  <c r="N346" i="2"/>
  <c r="M346" i="2"/>
  <c r="N318" i="2"/>
  <c r="L318" i="2"/>
  <c r="N301" i="2"/>
  <c r="L301" i="2"/>
  <c r="N294" i="2"/>
  <c r="L294" i="2"/>
  <c r="M294" i="2"/>
  <c r="L291" i="2"/>
  <c r="N271" i="2"/>
  <c r="M271" i="2"/>
  <c r="N265" i="2"/>
  <c r="L265" i="2"/>
  <c r="L219" i="2"/>
  <c r="M219" i="2"/>
  <c r="M207" i="2"/>
  <c r="M194" i="2"/>
  <c r="N188" i="2"/>
  <c r="N185" i="2"/>
  <c r="L171" i="2"/>
  <c r="M171" i="2"/>
  <c r="N160" i="2"/>
  <c r="R1418" i="2"/>
  <c r="S1418" i="2"/>
  <c r="R1344" i="2"/>
  <c r="S1344" i="2"/>
  <c r="R1309" i="2"/>
  <c r="S1309" i="2"/>
  <c r="R1275" i="2"/>
  <c r="S1275" i="2"/>
  <c r="R1247" i="2"/>
  <c r="Q1247" i="2"/>
  <c r="R1159" i="2"/>
  <c r="Q1159" i="2"/>
  <c r="R958" i="2"/>
  <c r="S958" i="2"/>
  <c r="R926" i="2"/>
  <c r="Q926" i="2"/>
  <c r="S926" i="2"/>
  <c r="R846" i="2"/>
  <c r="S846" i="2"/>
  <c r="R799" i="2"/>
  <c r="S799" i="2"/>
  <c r="R765" i="2"/>
  <c r="Q765" i="2"/>
  <c r="S662" i="2"/>
  <c r="Q662" i="2"/>
  <c r="R582" i="2"/>
  <c r="S582" i="2"/>
  <c r="R464" i="2"/>
  <c r="Q464" i="2"/>
  <c r="S464" i="2"/>
  <c r="R428" i="2"/>
  <c r="Q428" i="2"/>
  <c r="S428" i="2"/>
  <c r="Q184" i="2"/>
  <c r="R184" i="2"/>
  <c r="S184" i="2"/>
  <c r="Q109" i="2"/>
  <c r="R109" i="2"/>
  <c r="S109" i="2"/>
  <c r="V1731" i="2"/>
  <c r="W1731" i="2"/>
  <c r="V1716" i="2"/>
  <c r="W1716" i="2"/>
  <c r="X1716" i="2"/>
  <c r="V1700" i="2"/>
  <c r="W1700" i="2"/>
  <c r="X1700" i="2"/>
  <c r="V1684" i="2"/>
  <c r="W1684" i="2"/>
  <c r="X1684" i="2"/>
  <c r="V1668" i="2"/>
  <c r="W1668" i="2"/>
  <c r="X1668" i="2"/>
  <c r="V1652" i="2"/>
  <c r="W1652" i="2"/>
  <c r="X1652" i="2"/>
  <c r="V1636" i="2"/>
  <c r="W1636" i="2"/>
  <c r="X1636" i="2"/>
  <c r="V1620" i="2"/>
  <c r="W1620" i="2"/>
  <c r="X1620" i="2"/>
  <c r="V1604" i="2"/>
  <c r="W1604" i="2"/>
  <c r="X1604" i="2"/>
  <c r="V1453" i="2"/>
  <c r="W1453" i="2"/>
  <c r="X1453" i="2"/>
  <c r="V1421" i="2"/>
  <c r="W1421" i="2"/>
  <c r="X1421" i="2"/>
  <c r="N1078" i="2"/>
  <c r="L1078" i="2"/>
  <c r="N1070" i="2"/>
  <c r="M1070" i="2"/>
  <c r="N1033" i="2"/>
  <c r="M1033" i="2"/>
  <c r="N894" i="2"/>
  <c r="L894" i="2"/>
  <c r="N872" i="2"/>
  <c r="L872" i="2"/>
  <c r="N766" i="2"/>
  <c r="L766" i="2"/>
  <c r="N737" i="2"/>
  <c r="L737" i="2"/>
  <c r="N538" i="2"/>
  <c r="M538" i="2"/>
  <c r="N474" i="2"/>
  <c r="L474" i="2"/>
  <c r="M474" i="2"/>
  <c r="N455" i="2"/>
  <c r="M455" i="2"/>
  <c r="N438" i="2"/>
  <c r="L438" i="2"/>
  <c r="M438" i="2"/>
  <c r="N405" i="2"/>
  <c r="L405" i="2"/>
  <c r="N395" i="2"/>
  <c r="L395" i="2"/>
  <c r="M395" i="2"/>
  <c r="N378" i="2"/>
  <c r="M378" i="2"/>
  <c r="N350" i="2"/>
  <c r="L350" i="2"/>
  <c r="N333" i="2"/>
  <c r="L333" i="2"/>
  <c r="N326" i="2"/>
  <c r="L326" i="2"/>
  <c r="M326" i="2"/>
  <c r="N303" i="2"/>
  <c r="M303" i="2"/>
  <c r="N277" i="2"/>
  <c r="L277" i="2"/>
  <c r="N267" i="2"/>
  <c r="L267" i="2"/>
  <c r="M267" i="2"/>
  <c r="L222" i="2"/>
  <c r="N222" i="2"/>
  <c r="L177" i="2"/>
  <c r="M177" i="2"/>
  <c r="N177" i="2"/>
  <c r="M88" i="2"/>
  <c r="N88" i="2"/>
  <c r="R1530" i="2"/>
  <c r="Q1530" i="2"/>
  <c r="R1482" i="2"/>
  <c r="S1482" i="2"/>
  <c r="R1321" i="2"/>
  <c r="S1321" i="2"/>
  <c r="R1281" i="2"/>
  <c r="Q1281" i="2"/>
  <c r="R1258" i="2"/>
  <c r="Q1258" i="2"/>
  <c r="R1209" i="2"/>
  <c r="Q1209" i="2"/>
  <c r="R1198" i="2"/>
  <c r="Q1198" i="2"/>
  <c r="S1198" i="2"/>
  <c r="R1018" i="2"/>
  <c r="Q1018" i="2"/>
  <c r="R910" i="2"/>
  <c r="S910" i="2"/>
  <c r="R767" i="2"/>
  <c r="S767" i="2"/>
  <c r="R733" i="2"/>
  <c r="Q733" i="2"/>
  <c r="S711" i="2"/>
  <c r="Q711" i="2"/>
  <c r="R711" i="2"/>
  <c r="S672" i="2"/>
  <c r="Q672" i="2"/>
  <c r="Q97" i="2"/>
  <c r="R97" i="2"/>
  <c r="S97" i="2"/>
  <c r="V1737" i="2"/>
  <c r="W1737" i="2"/>
  <c r="V1712" i="2"/>
  <c r="W1712" i="2"/>
  <c r="X1712" i="2"/>
  <c r="V1696" i="2"/>
  <c r="W1696" i="2"/>
  <c r="X1696" i="2"/>
  <c r="V1680" i="2"/>
  <c r="W1680" i="2"/>
  <c r="X1680" i="2"/>
  <c r="V1664" i="2"/>
  <c r="W1664" i="2"/>
  <c r="X1664" i="2"/>
  <c r="V1648" i="2"/>
  <c r="W1648" i="2"/>
  <c r="X1648" i="2"/>
  <c r="V1632" i="2"/>
  <c r="W1632" i="2"/>
  <c r="X1632" i="2"/>
  <c r="V1616" i="2"/>
  <c r="W1616" i="2"/>
  <c r="X1616" i="2"/>
  <c r="V1455" i="2"/>
  <c r="W1455" i="2"/>
  <c r="X1455" i="2"/>
  <c r="V1423" i="2"/>
  <c r="W1423" i="2"/>
  <c r="X1423" i="2"/>
  <c r="V1602" i="2"/>
  <c r="X1602" i="2"/>
  <c r="V1597" i="2"/>
  <c r="W1597" i="2"/>
  <c r="V1594" i="2"/>
  <c r="X1594" i="2"/>
  <c r="V1589" i="2"/>
  <c r="W1589" i="2"/>
  <c r="V1586" i="2"/>
  <c r="X1586" i="2"/>
  <c r="V1581" i="2"/>
  <c r="W1581" i="2"/>
  <c r="V1578" i="2"/>
  <c r="X1578" i="2"/>
  <c r="V1573" i="2"/>
  <c r="W1573" i="2"/>
  <c r="V1570" i="2"/>
  <c r="X1570" i="2"/>
  <c r="V1565" i="2"/>
  <c r="W1565" i="2"/>
  <c r="V1562" i="2"/>
  <c r="X1562" i="2"/>
  <c r="V1557" i="2"/>
  <c r="W1557" i="2"/>
  <c r="V1554" i="2"/>
  <c r="X1554" i="2"/>
  <c r="V1549" i="2"/>
  <c r="W1549" i="2"/>
  <c r="V1546" i="2"/>
  <c r="X1546" i="2"/>
  <c r="V1541" i="2"/>
  <c r="W1541" i="2"/>
  <c r="V1538" i="2"/>
  <c r="X1538" i="2"/>
  <c r="V1533" i="2"/>
  <c r="W1533" i="2"/>
  <c r="V1530" i="2"/>
  <c r="X1530" i="2"/>
  <c r="V1525" i="2"/>
  <c r="W1525" i="2"/>
  <c r="V1522" i="2"/>
  <c r="X1522" i="2"/>
  <c r="V1517" i="2"/>
  <c r="W1517" i="2"/>
  <c r="V1514" i="2"/>
  <c r="X1514" i="2"/>
  <c r="V1509" i="2"/>
  <c r="W1509" i="2"/>
  <c r="V1506" i="2"/>
  <c r="X1506" i="2"/>
  <c r="V1501" i="2"/>
  <c r="W1501" i="2"/>
  <c r="V1498" i="2"/>
  <c r="X1498" i="2"/>
  <c r="V1493" i="2"/>
  <c r="W1493" i="2"/>
  <c r="V1490" i="2"/>
  <c r="X1490" i="2"/>
  <c r="V1485" i="2"/>
  <c r="W1485" i="2"/>
  <c r="V1482" i="2"/>
  <c r="X1482" i="2"/>
  <c r="V1477" i="2"/>
  <c r="W1477" i="2"/>
  <c r="V1474" i="2"/>
  <c r="X1474" i="2"/>
  <c r="V1469" i="2"/>
  <c r="W1469" i="2"/>
  <c r="V1466" i="2"/>
  <c r="X1466" i="2"/>
  <c r="V1461" i="2"/>
  <c r="W1461" i="2"/>
  <c r="V1458" i="2"/>
  <c r="X1458" i="2"/>
  <c r="V1451" i="2"/>
  <c r="W1451" i="2"/>
  <c r="V1449" i="2"/>
  <c r="W1449" i="2"/>
  <c r="V1435" i="2"/>
  <c r="W1435" i="2"/>
  <c r="V1433" i="2"/>
  <c r="W1433" i="2"/>
  <c r="V1419" i="2"/>
  <c r="W1419" i="2"/>
  <c r="V1417" i="2"/>
  <c r="W1417" i="2"/>
  <c r="V1403" i="2"/>
  <c r="W1403" i="2"/>
  <c r="V1401" i="2"/>
  <c r="W1401" i="2"/>
  <c r="V1447" i="2"/>
  <c r="W1447" i="2"/>
  <c r="V1445" i="2"/>
  <c r="W1445" i="2"/>
  <c r="V1431" i="2"/>
  <c r="W1431" i="2"/>
  <c r="V1429" i="2"/>
  <c r="W1429" i="2"/>
  <c r="V1415" i="2"/>
  <c r="W1415" i="2"/>
  <c r="V1413" i="2"/>
  <c r="W1413" i="2"/>
  <c r="V1399" i="2"/>
  <c r="W1399" i="2"/>
  <c r="V1395" i="2"/>
  <c r="W1395" i="2"/>
  <c r="X1395" i="2"/>
  <c r="V1391" i="2"/>
  <c r="W1391" i="2"/>
  <c r="X1391" i="2"/>
  <c r="V1387" i="2"/>
  <c r="W1387" i="2"/>
  <c r="X1387" i="2"/>
  <c r="V1383" i="2"/>
  <c r="W1383" i="2"/>
  <c r="X1383" i="2"/>
  <c r="V1379" i="2"/>
  <c r="W1379" i="2"/>
  <c r="X1379" i="2"/>
  <c r="V1375" i="2"/>
  <c r="W1375" i="2"/>
  <c r="X1375" i="2"/>
  <c r="V1371" i="2"/>
  <c r="W1371" i="2"/>
  <c r="X1371" i="2"/>
  <c r="V1367" i="2"/>
  <c r="W1367" i="2"/>
  <c r="X1367" i="2"/>
  <c r="V1363" i="2"/>
  <c r="W1363" i="2"/>
  <c r="X1363" i="2"/>
  <c r="V1359" i="2"/>
  <c r="W1359" i="2"/>
  <c r="X1359" i="2"/>
  <c r="V1355" i="2"/>
  <c r="W1355" i="2"/>
  <c r="X1355" i="2"/>
  <c r="V1351" i="2"/>
  <c r="W1351" i="2"/>
  <c r="X1351" i="2"/>
  <c r="V1347" i="2"/>
  <c r="W1347" i="2"/>
  <c r="X1347" i="2"/>
  <c r="V1343" i="2"/>
  <c r="W1343" i="2"/>
  <c r="X1343" i="2"/>
  <c r="V1339" i="2"/>
  <c r="W1339" i="2"/>
  <c r="X1339" i="2"/>
  <c r="V1335" i="2"/>
  <c r="W1335" i="2"/>
  <c r="X1335" i="2"/>
  <c r="V1331" i="2"/>
  <c r="W1331" i="2"/>
  <c r="X1331" i="2"/>
  <c r="V1327" i="2"/>
  <c r="W1327" i="2"/>
  <c r="X1327" i="2"/>
  <c r="V1323" i="2"/>
  <c r="W1323" i="2"/>
  <c r="X1323" i="2"/>
  <c r="V1319" i="2"/>
  <c r="W1319" i="2"/>
  <c r="X1319" i="2"/>
  <c r="V1315" i="2"/>
  <c r="W1315" i="2"/>
  <c r="X1315" i="2"/>
  <c r="S1536" i="2"/>
  <c r="S1400" i="2"/>
  <c r="S1395" i="2"/>
  <c r="S1379" i="2"/>
  <c r="S1218" i="2"/>
  <c r="S930" i="2"/>
  <c r="S894" i="2"/>
  <c r="S830" i="2"/>
  <c r="S498" i="2"/>
  <c r="S476" i="2"/>
  <c r="S456" i="2"/>
  <c r="S451" i="2"/>
  <c r="S198" i="2"/>
  <c r="S164" i="2"/>
  <c r="S152" i="2"/>
  <c r="S113" i="2"/>
  <c r="X1784" i="2"/>
  <c r="X1713" i="2"/>
  <c r="X1709" i="2"/>
  <c r="X1705" i="2"/>
  <c r="X1701" i="2"/>
  <c r="X1697" i="2"/>
  <c r="X1693" i="2"/>
  <c r="X1689" i="2"/>
  <c r="X1685" i="2"/>
  <c r="X1681" i="2"/>
  <c r="X1677" i="2"/>
  <c r="X1673" i="2"/>
  <c r="X1669" i="2"/>
  <c r="X1665" i="2"/>
  <c r="X1661" i="2"/>
  <c r="X1657" i="2"/>
  <c r="X1653" i="2"/>
  <c r="X1649" i="2"/>
  <c r="X1645" i="2"/>
  <c r="X1641" i="2"/>
  <c r="X1637" i="2"/>
  <c r="X1633" i="2"/>
  <c r="X1629" i="2"/>
  <c r="X1625" i="2"/>
  <c r="X1621" i="2"/>
  <c r="X1617" i="2"/>
  <c r="X1613" i="2"/>
  <c r="X1609" i="2"/>
  <c r="X1605" i="2"/>
  <c r="V1601" i="2"/>
  <c r="W1601" i="2"/>
  <c r="X1599" i="2"/>
  <c r="V1598" i="2"/>
  <c r="X1598" i="2"/>
  <c r="V1593" i="2"/>
  <c r="W1593" i="2"/>
  <c r="X1591" i="2"/>
  <c r="V1590" i="2"/>
  <c r="X1590" i="2"/>
  <c r="V1585" i="2"/>
  <c r="W1585" i="2"/>
  <c r="X1583" i="2"/>
  <c r="V1582" i="2"/>
  <c r="X1582" i="2"/>
  <c r="V1577" i="2"/>
  <c r="W1577" i="2"/>
  <c r="X1575" i="2"/>
  <c r="V1574" i="2"/>
  <c r="X1574" i="2"/>
  <c r="V1569" i="2"/>
  <c r="W1569" i="2"/>
  <c r="X1567" i="2"/>
  <c r="V1566" i="2"/>
  <c r="X1566" i="2"/>
  <c r="V1561" i="2"/>
  <c r="W1561" i="2"/>
  <c r="X1559" i="2"/>
  <c r="V1558" i="2"/>
  <c r="X1558" i="2"/>
  <c r="V1553" i="2"/>
  <c r="W1553" i="2"/>
  <c r="X1551" i="2"/>
  <c r="V1550" i="2"/>
  <c r="X1550" i="2"/>
  <c r="V1545" i="2"/>
  <c r="W1545" i="2"/>
  <c r="X1543" i="2"/>
  <c r="V1542" i="2"/>
  <c r="X1542" i="2"/>
  <c r="V1537" i="2"/>
  <c r="W1537" i="2"/>
  <c r="X1535" i="2"/>
  <c r="V1534" i="2"/>
  <c r="X1534" i="2"/>
  <c r="V1529" i="2"/>
  <c r="W1529" i="2"/>
  <c r="X1527" i="2"/>
  <c r="V1526" i="2"/>
  <c r="X1526" i="2"/>
  <c r="V1521" i="2"/>
  <c r="W1521" i="2"/>
  <c r="X1519" i="2"/>
  <c r="V1518" i="2"/>
  <c r="X1518" i="2"/>
  <c r="V1513" i="2"/>
  <c r="W1513" i="2"/>
  <c r="X1511" i="2"/>
  <c r="V1510" i="2"/>
  <c r="X1510" i="2"/>
  <c r="V1505" i="2"/>
  <c r="W1505" i="2"/>
  <c r="X1503" i="2"/>
  <c r="V1502" i="2"/>
  <c r="X1502" i="2"/>
  <c r="V1497" i="2"/>
  <c r="W1497" i="2"/>
  <c r="X1495" i="2"/>
  <c r="V1494" i="2"/>
  <c r="X1494" i="2"/>
  <c r="V1489" i="2"/>
  <c r="W1489" i="2"/>
  <c r="X1487" i="2"/>
  <c r="V1486" i="2"/>
  <c r="X1486" i="2"/>
  <c r="V1481" i="2"/>
  <c r="W1481" i="2"/>
  <c r="X1479" i="2"/>
  <c r="V1478" i="2"/>
  <c r="X1478" i="2"/>
  <c r="V1473" i="2"/>
  <c r="W1473" i="2"/>
  <c r="X1471" i="2"/>
  <c r="V1470" i="2"/>
  <c r="X1470" i="2"/>
  <c r="V1465" i="2"/>
  <c r="W1465" i="2"/>
  <c r="X1463" i="2"/>
  <c r="V1462" i="2"/>
  <c r="X1462" i="2"/>
  <c r="V1457" i="2"/>
  <c r="W1457" i="2"/>
  <c r="V1443" i="2"/>
  <c r="W1443" i="2"/>
  <c r="V1441" i="2"/>
  <c r="W1441" i="2"/>
  <c r="V1427" i="2"/>
  <c r="W1427" i="2"/>
  <c r="V1425" i="2"/>
  <c r="W1425" i="2"/>
  <c r="V1411" i="2"/>
  <c r="W1411" i="2"/>
  <c r="V1409" i="2"/>
  <c r="W1409" i="2"/>
  <c r="X1454" i="2"/>
  <c r="X1450" i="2"/>
  <c r="X1446" i="2"/>
  <c r="X1442" i="2"/>
  <c r="X1438" i="2"/>
  <c r="X1434" i="2"/>
  <c r="X1430" i="2"/>
  <c r="X1426" i="2"/>
  <c r="X1422" i="2"/>
  <c r="X1418" i="2"/>
  <c r="X1414" i="2"/>
  <c r="X1410" i="2"/>
  <c r="X1406" i="2"/>
  <c r="X1402" i="2"/>
  <c r="X1398" i="2"/>
  <c r="W1397" i="2"/>
  <c r="X1394" i="2"/>
  <c r="W1393" i="2"/>
  <c r="X1390" i="2"/>
  <c r="W1389" i="2"/>
  <c r="X1386" i="2"/>
  <c r="W1385" i="2"/>
  <c r="X1382" i="2"/>
  <c r="W1381" i="2"/>
  <c r="X1378" i="2"/>
  <c r="W1377" i="2"/>
  <c r="X1374" i="2"/>
  <c r="W1373" i="2"/>
  <c r="X1370" i="2"/>
  <c r="W1369" i="2"/>
  <c r="X1366" i="2"/>
  <c r="W1365" i="2"/>
  <c r="X1362" i="2"/>
  <c r="W1361" i="2"/>
  <c r="X1358" i="2"/>
  <c r="W1357" i="2"/>
  <c r="X1354" i="2"/>
  <c r="W1353" i="2"/>
  <c r="X1350" i="2"/>
  <c r="W1349" i="2"/>
  <c r="X1346" i="2"/>
  <c r="W1345" i="2"/>
  <c r="X1342" i="2"/>
  <c r="W1341" i="2"/>
  <c r="X1338" i="2"/>
  <c r="W1337" i="2"/>
  <c r="X1334" i="2"/>
  <c r="W1333" i="2"/>
  <c r="X1330" i="2"/>
  <c r="W1329" i="2"/>
  <c r="X1326" i="2"/>
  <c r="W1325" i="2"/>
  <c r="X1322" i="2"/>
  <c r="W1321" i="2"/>
  <c r="X1318" i="2"/>
  <c r="W1317" i="2"/>
  <c r="X1314" i="2"/>
  <c r="W1313" i="2"/>
  <c r="X1310" i="2"/>
  <c r="V1309" i="2"/>
  <c r="X1309" i="2"/>
  <c r="V1304" i="2"/>
  <c r="W1304" i="2"/>
  <c r="X1302" i="2"/>
  <c r="V1301" i="2"/>
  <c r="X1301" i="2"/>
  <c r="V1296" i="2"/>
  <c r="W1296" i="2"/>
  <c r="X1294" i="2"/>
  <c r="V1293" i="2"/>
  <c r="X1293" i="2"/>
  <c r="V1288" i="2"/>
  <c r="W1288" i="2"/>
  <c r="X1286" i="2"/>
  <c r="V1285" i="2"/>
  <c r="X1285" i="2"/>
  <c r="V1280" i="2"/>
  <c r="W1280" i="2"/>
  <c r="X1278" i="2"/>
  <c r="V1277" i="2"/>
  <c r="X1277" i="2"/>
  <c r="V1272" i="2"/>
  <c r="W1272" i="2"/>
  <c r="W1242" i="2"/>
  <c r="V1242" i="2"/>
  <c r="W1234" i="2"/>
  <c r="V1234" i="2"/>
  <c r="W1228" i="2"/>
  <c r="V1228" i="2"/>
  <c r="X1228" i="2"/>
  <c r="W1220" i="2"/>
  <c r="X1220" i="2"/>
  <c r="W1212" i="2"/>
  <c r="X1212" i="2"/>
  <c r="W1204" i="2"/>
  <c r="X1204" i="2"/>
  <c r="W1196" i="2"/>
  <c r="X1196" i="2"/>
  <c r="W1188" i="2"/>
  <c r="X1188" i="2"/>
  <c r="W1180" i="2"/>
  <c r="X1180" i="2"/>
  <c r="W1172" i="2"/>
  <c r="X1172" i="2"/>
  <c r="W1164" i="2"/>
  <c r="X1164" i="2"/>
  <c r="W1156" i="2"/>
  <c r="X1156" i="2"/>
  <c r="W1151" i="2"/>
  <c r="V1151" i="2"/>
  <c r="X1151" i="2"/>
  <c r="W1142" i="2"/>
  <c r="V1142" i="2"/>
  <c r="W1005" i="2"/>
  <c r="V1005" i="2"/>
  <c r="X1005" i="2"/>
  <c r="W965" i="2"/>
  <c r="V965" i="2"/>
  <c r="X965" i="2"/>
  <c r="W946" i="2"/>
  <c r="V946" i="2"/>
  <c r="X946" i="2"/>
  <c r="W941" i="2"/>
  <c r="V941" i="2"/>
  <c r="X941" i="2"/>
  <c r="W515" i="2"/>
  <c r="X515" i="2"/>
  <c r="W483" i="2"/>
  <c r="X483" i="2"/>
  <c r="W451" i="2"/>
  <c r="X451" i="2"/>
  <c r="W431" i="2"/>
  <c r="X431" i="2"/>
  <c r="V423" i="2"/>
  <c r="W423" i="2"/>
  <c r="V416" i="2"/>
  <c r="W416" i="2"/>
  <c r="X416" i="2"/>
  <c r="V396" i="2"/>
  <c r="W396" i="2"/>
  <c r="X396" i="2"/>
  <c r="V342" i="2"/>
  <c r="W342" i="2"/>
  <c r="V339" i="2"/>
  <c r="X339" i="2"/>
  <c r="V1270" i="2"/>
  <c r="X1270" i="2"/>
  <c r="V1266" i="2"/>
  <c r="X1266" i="2"/>
  <c r="V1262" i="2"/>
  <c r="X1262" i="2"/>
  <c r="V1258" i="2"/>
  <c r="X1258" i="2"/>
  <c r="V1254" i="2"/>
  <c r="X1254" i="2"/>
  <c r="V1250" i="2"/>
  <c r="X1250" i="2"/>
  <c r="V1246" i="2"/>
  <c r="X1246" i="2"/>
  <c r="W1001" i="2"/>
  <c r="V1001" i="2"/>
  <c r="X1001" i="2"/>
  <c r="W937" i="2"/>
  <c r="V937" i="2"/>
  <c r="X937" i="2"/>
  <c r="W914" i="2"/>
  <c r="V914" i="2"/>
  <c r="X914" i="2"/>
  <c r="W906" i="2"/>
  <c r="V906" i="2"/>
  <c r="X906" i="2"/>
  <c r="W898" i="2"/>
  <c r="V898" i="2"/>
  <c r="X898" i="2"/>
  <c r="W890" i="2"/>
  <c r="V890" i="2"/>
  <c r="X890" i="2"/>
  <c r="W882" i="2"/>
  <c r="V882" i="2"/>
  <c r="X882" i="2"/>
  <c r="W874" i="2"/>
  <c r="V874" i="2"/>
  <c r="X874" i="2"/>
  <c r="W866" i="2"/>
  <c r="V866" i="2"/>
  <c r="X866" i="2"/>
  <c r="W858" i="2"/>
  <c r="V858" i="2"/>
  <c r="X858" i="2"/>
  <c r="W850" i="2"/>
  <c r="V850" i="2"/>
  <c r="X850" i="2"/>
  <c r="W842" i="2"/>
  <c r="V842" i="2"/>
  <c r="X842" i="2"/>
  <c r="W834" i="2"/>
  <c r="V834" i="2"/>
  <c r="X834" i="2"/>
  <c r="W826" i="2"/>
  <c r="V826" i="2"/>
  <c r="X826" i="2"/>
  <c r="W518" i="2"/>
  <c r="V518" i="2"/>
  <c r="X518" i="2"/>
  <c r="W486" i="2"/>
  <c r="V486" i="2"/>
  <c r="X486" i="2"/>
  <c r="W454" i="2"/>
  <c r="V454" i="2"/>
  <c r="X454" i="2"/>
  <c r="V1308" i="2"/>
  <c r="W1308" i="2"/>
  <c r="V1305" i="2"/>
  <c r="X1305" i="2"/>
  <c r="V1300" i="2"/>
  <c r="W1300" i="2"/>
  <c r="V1297" i="2"/>
  <c r="X1297" i="2"/>
  <c r="V1292" i="2"/>
  <c r="W1292" i="2"/>
  <c r="V1289" i="2"/>
  <c r="X1289" i="2"/>
  <c r="V1284" i="2"/>
  <c r="W1284" i="2"/>
  <c r="V1281" i="2"/>
  <c r="X1281" i="2"/>
  <c r="V1276" i="2"/>
  <c r="W1276" i="2"/>
  <c r="V1273" i="2"/>
  <c r="X1273" i="2"/>
  <c r="V1269" i="2"/>
  <c r="W1269" i="2"/>
  <c r="X1269" i="2"/>
  <c r="V1265" i="2"/>
  <c r="W1265" i="2"/>
  <c r="X1265" i="2"/>
  <c r="V1261" i="2"/>
  <c r="W1261" i="2"/>
  <c r="X1261" i="2"/>
  <c r="V1257" i="2"/>
  <c r="W1257" i="2"/>
  <c r="X1257" i="2"/>
  <c r="V1253" i="2"/>
  <c r="W1253" i="2"/>
  <c r="X1253" i="2"/>
  <c r="V1249" i="2"/>
  <c r="W1249" i="2"/>
  <c r="X1249" i="2"/>
  <c r="V1245" i="2"/>
  <c r="W1245" i="2"/>
  <c r="X1245" i="2"/>
  <c r="W1238" i="2"/>
  <c r="V1238" i="2"/>
  <c r="W1230" i="2"/>
  <c r="V1230" i="2"/>
  <c r="W1224" i="2"/>
  <c r="X1224" i="2"/>
  <c r="W1216" i="2"/>
  <c r="X1216" i="2"/>
  <c r="W1208" i="2"/>
  <c r="X1208" i="2"/>
  <c r="W1200" i="2"/>
  <c r="X1200" i="2"/>
  <c r="W1192" i="2"/>
  <c r="X1192" i="2"/>
  <c r="W1184" i="2"/>
  <c r="X1184" i="2"/>
  <c r="W1176" i="2"/>
  <c r="X1176" i="2"/>
  <c r="W1168" i="2"/>
  <c r="X1168" i="2"/>
  <c r="W1160" i="2"/>
  <c r="X1160" i="2"/>
  <c r="W1140" i="2"/>
  <c r="V1140" i="2"/>
  <c r="X1140" i="2"/>
  <c r="W1135" i="2"/>
  <c r="V1135" i="2"/>
  <c r="X1135" i="2"/>
  <c r="W1131" i="2"/>
  <c r="V1131" i="2"/>
  <c r="X1131" i="2"/>
  <c r="W997" i="2"/>
  <c r="V997" i="2"/>
  <c r="X997" i="2"/>
  <c r="W978" i="2"/>
  <c r="V978" i="2"/>
  <c r="X978" i="2"/>
  <c r="W973" i="2"/>
  <c r="V973" i="2"/>
  <c r="X973" i="2"/>
  <c r="W933" i="2"/>
  <c r="V933" i="2"/>
  <c r="X933" i="2"/>
  <c r="W531" i="2"/>
  <c r="V531" i="2"/>
  <c r="X531" i="2"/>
  <c r="W499" i="2"/>
  <c r="X499" i="2"/>
  <c r="W467" i="2"/>
  <c r="X467" i="2"/>
  <c r="W435" i="2"/>
  <c r="X435" i="2"/>
  <c r="V427" i="2"/>
  <c r="W427" i="2"/>
  <c r="X427" i="2"/>
  <c r="V404" i="2"/>
  <c r="W404" i="2"/>
  <c r="X404" i="2"/>
  <c r="V388" i="2"/>
  <c r="W388" i="2"/>
  <c r="X388" i="2"/>
  <c r="V380" i="2"/>
  <c r="W380" i="2"/>
  <c r="X380" i="2"/>
  <c r="V372" i="2"/>
  <c r="W372" i="2"/>
  <c r="X372" i="2"/>
  <c r="V364" i="2"/>
  <c r="W364" i="2"/>
  <c r="X364" i="2"/>
  <c r="V356" i="2"/>
  <c r="W356" i="2"/>
  <c r="X356" i="2"/>
  <c r="V348" i="2"/>
  <c r="W348" i="2"/>
  <c r="X348" i="2"/>
  <c r="V534" i="2"/>
  <c r="V526" i="2"/>
  <c r="X523" i="2"/>
  <c r="V510" i="2"/>
  <c r="X507" i="2"/>
  <c r="V494" i="2"/>
  <c r="X491" i="2"/>
  <c r="V478" i="2"/>
  <c r="X475" i="2"/>
  <c r="V462" i="2"/>
  <c r="X459" i="2"/>
  <c r="V446" i="2"/>
  <c r="X443" i="2"/>
  <c r="V432" i="2"/>
  <c r="V415" i="2"/>
  <c r="W415" i="2"/>
  <c r="W411" i="2"/>
  <c r="V406" i="2"/>
  <c r="W406" i="2"/>
  <c r="V398" i="2"/>
  <c r="W398" i="2"/>
  <c r="V390" i="2"/>
  <c r="W390" i="2"/>
  <c r="X387" i="2"/>
  <c r="V382" i="2"/>
  <c r="W382" i="2"/>
  <c r="X379" i="2"/>
  <c r="V374" i="2"/>
  <c r="W374" i="2"/>
  <c r="X371" i="2"/>
  <c r="V366" i="2"/>
  <c r="W366" i="2"/>
  <c r="X363" i="2"/>
  <c r="V358" i="2"/>
  <c r="W358" i="2"/>
  <c r="X355" i="2"/>
  <c r="V350" i="2"/>
  <c r="W350" i="2"/>
  <c r="X347" i="2"/>
  <c r="V338" i="2"/>
  <c r="W338" i="2"/>
  <c r="V335" i="2"/>
  <c r="X335" i="2"/>
  <c r="V321" i="2"/>
  <c r="W321" i="2"/>
  <c r="V289" i="2"/>
  <c r="W289" i="2"/>
  <c r="V257" i="2"/>
  <c r="W257" i="2"/>
  <c r="V253" i="2"/>
  <c r="W253" i="2"/>
  <c r="V125" i="2"/>
  <c r="W125" i="2"/>
  <c r="V112" i="2"/>
  <c r="X112" i="2"/>
  <c r="V87" i="2"/>
  <c r="X87" i="2"/>
  <c r="W1268" i="2"/>
  <c r="W1264" i="2"/>
  <c r="W1260" i="2"/>
  <c r="W1256" i="2"/>
  <c r="W1252" i="2"/>
  <c r="W1248" i="2"/>
  <c r="W1244" i="2"/>
  <c r="X1240" i="2"/>
  <c r="X1236" i="2"/>
  <c r="X1232" i="2"/>
  <c r="V1227" i="2"/>
  <c r="V1223" i="2"/>
  <c r="V1219" i="2"/>
  <c r="V1215" i="2"/>
  <c r="V1211" i="2"/>
  <c r="V1207" i="2"/>
  <c r="V1203" i="2"/>
  <c r="V1199" i="2"/>
  <c r="V1195" i="2"/>
  <c r="V1191" i="2"/>
  <c r="V1187" i="2"/>
  <c r="V1183" i="2"/>
  <c r="V1179" i="2"/>
  <c r="V1175" i="2"/>
  <c r="V1171" i="2"/>
  <c r="V1167" i="2"/>
  <c r="V1163" i="2"/>
  <c r="V1159" i="2"/>
  <c r="V1155" i="2"/>
  <c r="V1146" i="2"/>
  <c r="V1144" i="2"/>
  <c r="V1139" i="2"/>
  <c r="V1134" i="2"/>
  <c r="V1130" i="2"/>
  <c r="V1127" i="2"/>
  <c r="V1111" i="2"/>
  <c r="V990" i="2"/>
  <c r="V986" i="2"/>
  <c r="V982" i="2"/>
  <c r="V977" i="2"/>
  <c r="V958" i="2"/>
  <c r="V954" i="2"/>
  <c r="V950" i="2"/>
  <c r="V945" i="2"/>
  <c r="V428" i="2"/>
  <c r="X428" i="2"/>
  <c r="V420" i="2"/>
  <c r="W420" i="2"/>
  <c r="V384" i="2"/>
  <c r="W384" i="2"/>
  <c r="V376" i="2"/>
  <c r="W376" i="2"/>
  <c r="V368" i="2"/>
  <c r="W368" i="2"/>
  <c r="V360" i="2"/>
  <c r="W360" i="2"/>
  <c r="V352" i="2"/>
  <c r="W352" i="2"/>
  <c r="V344" i="2"/>
  <c r="W344" i="2"/>
  <c r="V329" i="2"/>
  <c r="W329" i="2"/>
  <c r="V297" i="2"/>
  <c r="W297" i="2"/>
  <c r="V265" i="2"/>
  <c r="W265" i="2"/>
  <c r="V256" i="2"/>
  <c r="X256" i="2"/>
  <c r="V252" i="2"/>
  <c r="X252" i="2"/>
  <c r="V241" i="2"/>
  <c r="W241" i="2"/>
  <c r="V185" i="2"/>
  <c r="W185" i="2"/>
  <c r="V176" i="2"/>
  <c r="X176" i="2"/>
  <c r="V167" i="2"/>
  <c r="X167" i="2"/>
  <c r="V153" i="2"/>
  <c r="W153" i="2"/>
  <c r="V144" i="2"/>
  <c r="X144" i="2"/>
  <c r="V135" i="2"/>
  <c r="X135" i="2"/>
  <c r="V89" i="2"/>
  <c r="W89" i="2"/>
  <c r="X1152" i="2"/>
  <c r="X1147" i="2"/>
  <c r="X1136" i="2"/>
  <c r="X1132" i="2"/>
  <c r="X1119" i="2"/>
  <c r="X1006" i="2"/>
  <c r="X1002" i="2"/>
  <c r="X998" i="2"/>
  <c r="X993" i="2"/>
  <c r="X974" i="2"/>
  <c r="X970" i="2"/>
  <c r="X966" i="2"/>
  <c r="X961" i="2"/>
  <c r="X942" i="2"/>
  <c r="X938" i="2"/>
  <c r="X934" i="2"/>
  <c r="X929" i="2"/>
  <c r="X522" i="2"/>
  <c r="X506" i="2"/>
  <c r="X490" i="2"/>
  <c r="X474" i="2"/>
  <c r="X458" i="2"/>
  <c r="X442" i="2"/>
  <c r="V410" i="2"/>
  <c r="W410" i="2"/>
  <c r="V408" i="2"/>
  <c r="X408" i="2"/>
  <c r="V402" i="2"/>
  <c r="W402" i="2"/>
  <c r="V400" i="2"/>
  <c r="X400" i="2"/>
  <c r="V394" i="2"/>
  <c r="W394" i="2"/>
  <c r="V392" i="2"/>
  <c r="X392" i="2"/>
  <c r="V386" i="2"/>
  <c r="W386" i="2"/>
  <c r="V378" i="2"/>
  <c r="W378" i="2"/>
  <c r="V370" i="2"/>
  <c r="W370" i="2"/>
  <c r="V362" i="2"/>
  <c r="W362" i="2"/>
  <c r="V354" i="2"/>
  <c r="W354" i="2"/>
  <c r="V346" i="2"/>
  <c r="W346" i="2"/>
  <c r="V343" i="2"/>
  <c r="X343" i="2"/>
  <c r="V340" i="2"/>
  <c r="W340" i="2"/>
  <c r="V305" i="2"/>
  <c r="W305" i="2"/>
  <c r="V273" i="2"/>
  <c r="W273" i="2"/>
  <c r="V236" i="2"/>
  <c r="X236" i="2"/>
  <c r="V221" i="2"/>
  <c r="W221" i="2"/>
  <c r="V197" i="2"/>
  <c r="W197" i="2"/>
  <c r="V117" i="2"/>
  <c r="W117" i="2"/>
  <c r="X240" i="2"/>
  <c r="W237" i="2"/>
  <c r="W225" i="2"/>
  <c r="X220" i="2"/>
  <c r="X208" i="2"/>
  <c r="W201" i="2"/>
  <c r="X196" i="2"/>
  <c r="W193" i="2"/>
  <c r="X191" i="2"/>
  <c r="X184" i="2"/>
  <c r="W177" i="2"/>
  <c r="X175" i="2"/>
  <c r="X168" i="2"/>
  <c r="W161" i="2"/>
  <c r="X159" i="2"/>
  <c r="X152" i="2"/>
  <c r="W145" i="2"/>
  <c r="X143" i="2"/>
  <c r="X136" i="2"/>
  <c r="V124" i="2"/>
  <c r="X124" i="2"/>
  <c r="W121" i="2"/>
  <c r="X119" i="2"/>
  <c r="X116" i="2"/>
  <c r="V101" i="2"/>
  <c r="W101" i="2"/>
  <c r="W93" i="2"/>
  <c r="V83" i="2"/>
  <c r="X83" i="2"/>
  <c r="X80" i="2"/>
  <c r="AC1658" i="2"/>
  <c r="AA1658" i="2"/>
  <c r="AB1658" i="2"/>
  <c r="AC1642" i="2"/>
  <c r="AA1642" i="2"/>
  <c r="AB1642" i="2"/>
  <c r="AC1626" i="2"/>
  <c r="AA1626" i="2"/>
  <c r="AB1626" i="2"/>
  <c r="AC1610" i="2"/>
  <c r="AA1610" i="2"/>
  <c r="AB1610" i="2"/>
  <c r="AA1517" i="2"/>
  <c r="AC1517" i="2"/>
  <c r="V131" i="2"/>
  <c r="X131" i="2"/>
  <c r="V108" i="2"/>
  <c r="X108" i="2"/>
  <c r="V85" i="2"/>
  <c r="W85" i="2"/>
  <c r="AA1809" i="2"/>
  <c r="AC1809" i="2"/>
  <c r="AB1669" i="2"/>
  <c r="AA1669" i="2"/>
  <c r="AC1669" i="2"/>
  <c r="AC1654" i="2"/>
  <c r="AA1654" i="2"/>
  <c r="AB1654" i="2"/>
  <c r="AC1638" i="2"/>
  <c r="AA1638" i="2"/>
  <c r="AB1638" i="2"/>
  <c r="AC1622" i="2"/>
  <c r="AA1622" i="2"/>
  <c r="AB1622" i="2"/>
  <c r="AA1476" i="2"/>
  <c r="AB1476" i="2"/>
  <c r="AA1406" i="2"/>
  <c r="AB1406" i="2"/>
  <c r="AC1406" i="2"/>
  <c r="V115" i="2"/>
  <c r="X115" i="2"/>
  <c r="V92" i="2"/>
  <c r="X92" i="2"/>
  <c r="AC1666" i="2"/>
  <c r="AA1666" i="2"/>
  <c r="AB1666" i="2"/>
  <c r="AC1650" i="2"/>
  <c r="AA1650" i="2"/>
  <c r="AB1650" i="2"/>
  <c r="AC1634" i="2"/>
  <c r="AA1634" i="2"/>
  <c r="AB1634" i="2"/>
  <c r="AC1618" i="2"/>
  <c r="AA1618" i="2"/>
  <c r="AB1618" i="2"/>
  <c r="AA1604" i="2"/>
  <c r="AC1604" i="2"/>
  <c r="AA1491" i="2"/>
  <c r="AC1491" i="2"/>
  <c r="AA1479" i="2"/>
  <c r="AC1479" i="2"/>
  <c r="AC1596" i="2"/>
  <c r="AC1580" i="2"/>
  <c r="AC1525" i="2"/>
  <c r="AB1522" i="2"/>
  <c r="AB1510" i="2"/>
  <c r="AC1507" i="2"/>
  <c r="AC1490" i="2"/>
  <c r="AA1450" i="2"/>
  <c r="AB1450" i="2"/>
  <c r="AB1446" i="2"/>
  <c r="AB1428" i="2"/>
  <c r="AC1411" i="2"/>
  <c r="AA1384" i="2"/>
  <c r="AC1384" i="2"/>
  <c r="AA1370" i="2"/>
  <c r="AB1370" i="2"/>
  <c r="AA1323" i="2"/>
  <c r="AC1323" i="2"/>
  <c r="AA1263" i="2"/>
  <c r="AB1263" i="2"/>
  <c r="AA1229" i="2"/>
  <c r="AC1229" i="2"/>
  <c r="AA1185" i="2"/>
  <c r="AB1185" i="2"/>
  <c r="AC1185" i="2"/>
  <c r="AA1014" i="2"/>
  <c r="AB1014" i="2"/>
  <c r="AC1014" i="2"/>
  <c r="AA794" i="2"/>
  <c r="AB794" i="2"/>
  <c r="AC794" i="2"/>
  <c r="AA697" i="2"/>
  <c r="AC697" i="2"/>
  <c r="AC612" i="2"/>
  <c r="AB612" i="2"/>
  <c r="AA590" i="2"/>
  <c r="AC590" i="2"/>
  <c r="AA481" i="2"/>
  <c r="AC481" i="2"/>
  <c r="AA362" i="2"/>
  <c r="AC362" i="2"/>
  <c r="AA296" i="2"/>
  <c r="AC296" i="2"/>
  <c r="AA251" i="2"/>
  <c r="AB251" i="2"/>
  <c r="AA140" i="2"/>
  <c r="AC140" i="2"/>
  <c r="AC1745" i="2"/>
  <c r="AB1737" i="2"/>
  <c r="AC1697" i="2"/>
  <c r="AC1695" i="2"/>
  <c r="AC1693" i="2"/>
  <c r="AC1691" i="2"/>
  <c r="AC1689" i="2"/>
  <c r="AC1687" i="2"/>
  <c r="AC1685" i="2"/>
  <c r="AC1683" i="2"/>
  <c r="AC1681" i="2"/>
  <c r="AC1679" i="2"/>
  <c r="AC1677" i="2"/>
  <c r="AC1675" i="2"/>
  <c r="AC1673" i="2"/>
  <c r="AC1671" i="2"/>
  <c r="AA1668" i="2"/>
  <c r="AA1664" i="2"/>
  <c r="AA1660" i="2"/>
  <c r="AA1656" i="2"/>
  <c r="AA1652" i="2"/>
  <c r="AA1648" i="2"/>
  <c r="AA1644" i="2"/>
  <c r="AA1640" i="2"/>
  <c r="AA1636" i="2"/>
  <c r="AA1632" i="2"/>
  <c r="AA1628" i="2"/>
  <c r="AA1624" i="2"/>
  <c r="AA1620" i="2"/>
  <c r="AA1616" i="2"/>
  <c r="AA1612" i="2"/>
  <c r="AA1608" i="2"/>
  <c r="AC1573" i="2"/>
  <c r="AC1553" i="2"/>
  <c r="AB1550" i="2"/>
  <c r="AC1537" i="2"/>
  <c r="AB1534" i="2"/>
  <c r="AB1490" i="2"/>
  <c r="AC1487" i="2"/>
  <c r="AA1484" i="2"/>
  <c r="AB1484" i="2"/>
  <c r="AB1470" i="2"/>
  <c r="AB1438" i="2"/>
  <c r="AB1424" i="2"/>
  <c r="AC1407" i="2"/>
  <c r="AB1392" i="2"/>
  <c r="AC1389" i="2"/>
  <c r="AA1266" i="2"/>
  <c r="AB1266" i="2"/>
  <c r="AA1232" i="2"/>
  <c r="AC1232" i="2"/>
  <c r="AA1131" i="2"/>
  <c r="AC1131" i="2"/>
  <c r="AA1101" i="2"/>
  <c r="AB1101" i="2"/>
  <c r="AA1094" i="2"/>
  <c r="AB1094" i="2"/>
  <c r="AC1094" i="2"/>
  <c r="AA933" i="2"/>
  <c r="AC933" i="2"/>
  <c r="AA872" i="2"/>
  <c r="AB872" i="2"/>
  <c r="AA766" i="2"/>
  <c r="AC766" i="2"/>
  <c r="AA566" i="2"/>
  <c r="AC566" i="2"/>
  <c r="AA303" i="2"/>
  <c r="AC303" i="2"/>
  <c r="AB280" i="2"/>
  <c r="AA280" i="2"/>
  <c r="AB260" i="2"/>
  <c r="AA260" i="2"/>
  <c r="AA204" i="2"/>
  <c r="AB204" i="2"/>
  <c r="AC204" i="2"/>
  <c r="AA129" i="2"/>
  <c r="AB129" i="2"/>
  <c r="AC129" i="2"/>
  <c r="AC1721" i="2"/>
  <c r="AA1410" i="2"/>
  <c r="AB1410" i="2"/>
  <c r="AC1410" i="2"/>
  <c r="AA1245" i="2"/>
  <c r="AB1245" i="2"/>
  <c r="AA990" i="2"/>
  <c r="AC990" i="2"/>
  <c r="AA936" i="2"/>
  <c r="AB936" i="2"/>
  <c r="AA893" i="2"/>
  <c r="AB893" i="2"/>
  <c r="AC893" i="2"/>
  <c r="AA839" i="2"/>
  <c r="AB839" i="2"/>
  <c r="AA810" i="2"/>
  <c r="AC810" i="2"/>
  <c r="AA714" i="2"/>
  <c r="AB714" i="2"/>
  <c r="AC604" i="2"/>
  <c r="AB604" i="2"/>
  <c r="AA569" i="2"/>
  <c r="AB569" i="2"/>
  <c r="AC569" i="2"/>
  <c r="AA524" i="2"/>
  <c r="AC524" i="2"/>
  <c r="AA457" i="2"/>
  <c r="AC457" i="2"/>
  <c r="AA423" i="2"/>
  <c r="AC423" i="2"/>
  <c r="AC1006" i="2"/>
  <c r="AC1004" i="2"/>
  <c r="AC953" i="2"/>
  <c r="AC914" i="2"/>
  <c r="AC867" i="2"/>
  <c r="AC730" i="2"/>
  <c r="AC671" i="2"/>
  <c r="AC663" i="2"/>
  <c r="AB435" i="2"/>
  <c r="AA288" i="2"/>
  <c r="AA272" i="2"/>
  <c r="AA264" i="2"/>
  <c r="AC246" i="2"/>
  <c r="AC236" i="2"/>
  <c r="AC225" i="2"/>
  <c r="AC181" i="2"/>
  <c r="AB179" i="2"/>
  <c r="AB177" i="2"/>
  <c r="AC169" i="2"/>
  <c r="AB164" i="2"/>
  <c r="AB162" i="2"/>
  <c r="AB160" i="2"/>
  <c r="AB154" i="2"/>
  <c r="AB151" i="2"/>
  <c r="AB149" i="2"/>
  <c r="AB139" i="2"/>
  <c r="AB123" i="2"/>
  <c r="AB1408" i="2"/>
  <c r="AB1404" i="2"/>
  <c r="AC1397" i="2"/>
  <c r="AC1388" i="2"/>
  <c r="AB1376" i="2"/>
  <c r="AC1373" i="2"/>
  <c r="AB1362" i="2"/>
  <c r="AC1359" i="2"/>
  <c r="AB1318" i="2"/>
  <c r="AC1315" i="2"/>
  <c r="AC1312" i="2"/>
  <c r="AB1280" i="2"/>
  <c r="AB1269" i="2"/>
  <c r="AB1255" i="2"/>
  <c r="AC1220" i="2"/>
  <c r="AC1200" i="2"/>
  <c r="AB1180" i="2"/>
  <c r="AB1165" i="2"/>
  <c r="AB1154" i="2"/>
  <c r="AC1122" i="2"/>
  <c r="AC1117" i="2"/>
  <c r="AC1062" i="2"/>
  <c r="AB1006" i="2"/>
  <c r="AB1004" i="2"/>
  <c r="AB961" i="2"/>
  <c r="AB953" i="2"/>
  <c r="AB916" i="2"/>
  <c r="AB914" i="2"/>
  <c r="AB867" i="2"/>
  <c r="AB837" i="2"/>
  <c r="AB826" i="2"/>
  <c r="AC819" i="2"/>
  <c r="AC764" i="2"/>
  <c r="AC758" i="2"/>
  <c r="AB745" i="2"/>
  <c r="AC742" i="2"/>
  <c r="AB730" i="2"/>
  <c r="AC727" i="2"/>
  <c r="AC705" i="2"/>
  <c r="AB673" i="2"/>
  <c r="AB671" i="2"/>
  <c r="AB663" i="2"/>
  <c r="AA619" i="2"/>
  <c r="AB610" i="2"/>
  <c r="AB602" i="2"/>
  <c r="AC548" i="2"/>
  <c r="AB513" i="2"/>
  <c r="AC510" i="2"/>
  <c r="AC492" i="2"/>
  <c r="AC452" i="2"/>
  <c r="AC413" i="2"/>
  <c r="AC1276" i="2"/>
  <c r="AC1192" i="2"/>
  <c r="AC1145" i="2"/>
  <c r="AC1106" i="2"/>
  <c r="AC145" i="2"/>
  <c r="I998" i="2"/>
  <c r="I422" i="2"/>
  <c r="H255" i="2"/>
  <c r="H151" i="2"/>
  <c r="M1174" i="2"/>
  <c r="M1169" i="2"/>
  <c r="M1165" i="2"/>
  <c r="M1146" i="2"/>
  <c r="M1142" i="2"/>
  <c r="M1137" i="2"/>
  <c r="M1133" i="2"/>
  <c r="M1122" i="2"/>
  <c r="M1118" i="2"/>
  <c r="M1113" i="2"/>
  <c r="M1098" i="2"/>
  <c r="M1093" i="2"/>
  <c r="M1082" i="2"/>
  <c r="M1077" i="2"/>
  <c r="M1066" i="2"/>
  <c r="M1061" i="2"/>
  <c r="M1050" i="2"/>
  <c r="M1045" i="2"/>
  <c r="M1034" i="2"/>
  <c r="M1029" i="2"/>
  <c r="M1018" i="2"/>
  <c r="M1013" i="2"/>
  <c r="M1002" i="2"/>
  <c r="M997" i="2"/>
  <c r="N988" i="2"/>
  <c r="L988" i="2"/>
  <c r="M973" i="2"/>
  <c r="N965" i="2"/>
  <c r="L965" i="2"/>
  <c r="M962" i="2"/>
  <c r="N961" i="2"/>
  <c r="M961" i="2"/>
  <c r="N938" i="2"/>
  <c r="L938" i="2"/>
  <c r="N934" i="2"/>
  <c r="M934" i="2"/>
  <c r="N924" i="2"/>
  <c r="L924" i="2"/>
  <c r="M909" i="2"/>
  <c r="N901" i="2"/>
  <c r="L901" i="2"/>
  <c r="M898" i="2"/>
  <c r="N897" i="2"/>
  <c r="M897" i="2"/>
  <c r="N874" i="2"/>
  <c r="L874" i="2"/>
  <c r="N870" i="2"/>
  <c r="M870" i="2"/>
  <c r="N860" i="2"/>
  <c r="L860" i="2"/>
  <c r="M845" i="2"/>
  <c r="N837" i="2"/>
  <c r="L837" i="2"/>
  <c r="M834" i="2"/>
  <c r="N833" i="2"/>
  <c r="M833" i="2"/>
  <c r="N810" i="2"/>
  <c r="L810" i="2"/>
  <c r="N806" i="2"/>
  <c r="M806" i="2"/>
  <c r="N796" i="2"/>
  <c r="L796" i="2"/>
  <c r="M781" i="2"/>
  <c r="N773" i="2"/>
  <c r="L773" i="2"/>
  <c r="M770" i="2"/>
  <c r="N769" i="2"/>
  <c r="M769" i="2"/>
  <c r="N746" i="2"/>
  <c r="L746" i="2"/>
  <c r="N733" i="2"/>
  <c r="L733" i="2"/>
  <c r="N730" i="2"/>
  <c r="L730" i="2"/>
  <c r="N566" i="2"/>
  <c r="L566" i="2"/>
  <c r="N526" i="2"/>
  <c r="L526" i="2"/>
  <c r="M526" i="2"/>
  <c r="N502" i="2"/>
  <c r="L502" i="2"/>
  <c r="M502" i="2"/>
  <c r="N475" i="2"/>
  <c r="L475" i="2"/>
  <c r="M475" i="2"/>
  <c r="N467" i="2"/>
  <c r="L467" i="2"/>
  <c r="M467" i="2"/>
  <c r="N439" i="2"/>
  <c r="L439" i="2"/>
  <c r="M439" i="2"/>
  <c r="H1567" i="2"/>
  <c r="I1557" i="2"/>
  <c r="H1553" i="2"/>
  <c r="I1545" i="2"/>
  <c r="I1540" i="2"/>
  <c r="I1536" i="2"/>
  <c r="I1525" i="2"/>
  <c r="H1521" i="2"/>
  <c r="I1513" i="2"/>
  <c r="H1508" i="2"/>
  <c r="H1506" i="2"/>
  <c r="H1501" i="2"/>
  <c r="I1486" i="2"/>
  <c r="H1479" i="2"/>
  <c r="H1477" i="2"/>
  <c r="I1470" i="2"/>
  <c r="I1466" i="2"/>
  <c r="I1462" i="2"/>
  <c r="I1458" i="2"/>
  <c r="I1454" i="2"/>
  <c r="I1450" i="2"/>
  <c r="I1446" i="2"/>
  <c r="I1442" i="2"/>
  <c r="I1438" i="2"/>
  <c r="I1323" i="2"/>
  <c r="I1316" i="2"/>
  <c r="I1309" i="2"/>
  <c r="I1302" i="2"/>
  <c r="I1290" i="2"/>
  <c r="I1251" i="2"/>
  <c r="I1241" i="2"/>
  <c r="G1189" i="2"/>
  <c r="G1184" i="2"/>
  <c r="G1181" i="2"/>
  <c r="G1176" i="2"/>
  <c r="G1173" i="2"/>
  <c r="G1168" i="2"/>
  <c r="G1165" i="2"/>
  <c r="G1154" i="2"/>
  <c r="I1142" i="2"/>
  <c r="G1127" i="2"/>
  <c r="I1100" i="2"/>
  <c r="G1093" i="2"/>
  <c r="G1090" i="2"/>
  <c r="I1084" i="2"/>
  <c r="G1050" i="2"/>
  <c r="I1029" i="2"/>
  <c r="I1027" i="2"/>
  <c r="I1023" i="2"/>
  <c r="G1020" i="2"/>
  <c r="G1013" i="2"/>
  <c r="G1008" i="2"/>
  <c r="I1005" i="2"/>
  <c r="G987" i="2"/>
  <c r="I985" i="2"/>
  <c r="G982" i="2"/>
  <c r="I977" i="2"/>
  <c r="I966" i="2"/>
  <c r="I962" i="2"/>
  <c r="I951" i="2"/>
  <c r="G947" i="2"/>
  <c r="I939" i="2"/>
  <c r="I934" i="2"/>
  <c r="G930" i="2"/>
  <c r="G928" i="2"/>
  <c r="G923" i="2"/>
  <c r="G915" i="2"/>
  <c r="G906" i="2"/>
  <c r="I901" i="2"/>
  <c r="I896" i="2"/>
  <c r="I891" i="2"/>
  <c r="I887" i="2"/>
  <c r="G877" i="2"/>
  <c r="I869" i="2"/>
  <c r="I858" i="2"/>
  <c r="G854" i="2"/>
  <c r="G829" i="2"/>
  <c r="G827" i="2"/>
  <c r="G824" i="2"/>
  <c r="G816" i="2"/>
  <c r="I813" i="2"/>
  <c r="G809" i="2"/>
  <c r="I791" i="2"/>
  <c r="G787" i="2"/>
  <c r="I785" i="2"/>
  <c r="I763" i="2"/>
  <c r="H748" i="2"/>
  <c r="H745" i="2"/>
  <c r="H740" i="2"/>
  <c r="H737" i="2"/>
  <c r="I722" i="2"/>
  <c r="I710" i="2"/>
  <c r="I699" i="2"/>
  <c r="I682" i="2"/>
  <c r="H665" i="2"/>
  <c r="I662" i="2"/>
  <c r="I653" i="2"/>
  <c r="I635" i="2"/>
  <c r="I626" i="2"/>
  <c r="I623" i="2"/>
  <c r="I607" i="2"/>
  <c r="H595" i="2"/>
  <c r="H556" i="2"/>
  <c r="H552" i="2"/>
  <c r="H548" i="2"/>
  <c r="H544" i="2"/>
  <c r="H540" i="2"/>
  <c r="H536" i="2"/>
  <c r="I509" i="2"/>
  <c r="I494" i="2"/>
  <c r="I491" i="2"/>
  <c r="I474" i="2"/>
  <c r="H464" i="2"/>
  <c r="I461" i="2"/>
  <c r="H456" i="2"/>
  <c r="I435" i="2"/>
  <c r="H422" i="2"/>
  <c r="H418" i="2"/>
  <c r="G390" i="2"/>
  <c r="H383" i="2"/>
  <c r="H379" i="2"/>
  <c r="G368" i="2"/>
  <c r="G363" i="2"/>
  <c r="G347" i="2"/>
  <c r="G336" i="2"/>
  <c r="G331" i="2"/>
  <c r="H87" i="2"/>
  <c r="H83" i="2"/>
  <c r="H79" i="2"/>
  <c r="M1816" i="2"/>
  <c r="N1809" i="2"/>
  <c r="N1804" i="2"/>
  <c r="M1801" i="2"/>
  <c r="N1797" i="2"/>
  <c r="M1796" i="2"/>
  <c r="N1793" i="2"/>
  <c r="M1792" i="2"/>
  <c r="N1788" i="2"/>
  <c r="M1698" i="2"/>
  <c r="L1687" i="2"/>
  <c r="L1683" i="2"/>
  <c r="M1679" i="2"/>
  <c r="L1678" i="2"/>
  <c r="M1675" i="2"/>
  <c r="L1674" i="2"/>
  <c r="M1670" i="2"/>
  <c r="M1666" i="2"/>
  <c r="L1655" i="2"/>
  <c r="L1651" i="2"/>
  <c r="M1647" i="2"/>
  <c r="L1646" i="2"/>
  <c r="M1643" i="2"/>
  <c r="L1642" i="2"/>
  <c r="M1638" i="2"/>
  <c r="M1634" i="2"/>
  <c r="L1623" i="2"/>
  <c r="L1619" i="2"/>
  <c r="M1615" i="2"/>
  <c r="L1614" i="2"/>
  <c r="M1611" i="2"/>
  <c r="L1610" i="2"/>
  <c r="M1606" i="2"/>
  <c r="M1602" i="2"/>
  <c r="M1598" i="2"/>
  <c r="M1594" i="2"/>
  <c r="M1590" i="2"/>
  <c r="M1586" i="2"/>
  <c r="M1582" i="2"/>
  <c r="M1578" i="2"/>
  <c r="M1574" i="2"/>
  <c r="M1570" i="2"/>
  <c r="M1566" i="2"/>
  <c r="M1562" i="2"/>
  <c r="M1558" i="2"/>
  <c r="M1554" i="2"/>
  <c r="M1550" i="2"/>
  <c r="M1546" i="2"/>
  <c r="M1542" i="2"/>
  <c r="M1538" i="2"/>
  <c r="M1534" i="2"/>
  <c r="M1530" i="2"/>
  <c r="M1526" i="2"/>
  <c r="M1522" i="2"/>
  <c r="M1518" i="2"/>
  <c r="M1514" i="2"/>
  <c r="M1510" i="2"/>
  <c r="M1506" i="2"/>
  <c r="M1502" i="2"/>
  <c r="M1498" i="2"/>
  <c r="M1494" i="2"/>
  <c r="M1490" i="2"/>
  <c r="M1486" i="2"/>
  <c r="M1482" i="2"/>
  <c r="M1478" i="2"/>
  <c r="M1474" i="2"/>
  <c r="M1470" i="2"/>
  <c r="M1466" i="2"/>
  <c r="M1462" i="2"/>
  <c r="M1458" i="2"/>
  <c r="M1454" i="2"/>
  <c r="M1450" i="2"/>
  <c r="M1446" i="2"/>
  <c r="M1442" i="2"/>
  <c r="M1438" i="2"/>
  <c r="M1434" i="2"/>
  <c r="M1430" i="2"/>
  <c r="L1426" i="2"/>
  <c r="M1423" i="2"/>
  <c r="M1414" i="2"/>
  <c r="L1410" i="2"/>
  <c r="M1407" i="2"/>
  <c r="M1398" i="2"/>
  <c r="L1394" i="2"/>
  <c r="M1391" i="2"/>
  <c r="M1382" i="2"/>
  <c r="L1378" i="2"/>
  <c r="M1375" i="2"/>
  <c r="M1366" i="2"/>
  <c r="L1362" i="2"/>
  <c r="L1358" i="2"/>
  <c r="L1354" i="2"/>
  <c r="L1350" i="2"/>
  <c r="L1346" i="2"/>
  <c r="L1342" i="2"/>
  <c r="L1338" i="2"/>
  <c r="L1334" i="2"/>
  <c r="L1330" i="2"/>
  <c r="M1325" i="2"/>
  <c r="M1322" i="2"/>
  <c r="M1313" i="2"/>
  <c r="M1309" i="2"/>
  <c r="L1298" i="2"/>
  <c r="L1294" i="2"/>
  <c r="M1290" i="2"/>
  <c r="L1289" i="2"/>
  <c r="M1286" i="2"/>
  <c r="L1285" i="2"/>
  <c r="M1281" i="2"/>
  <c r="M1277" i="2"/>
  <c r="L1266" i="2"/>
  <c r="L1262" i="2"/>
  <c r="M1258" i="2"/>
  <c r="L1257" i="2"/>
  <c r="M1254" i="2"/>
  <c r="L1253" i="2"/>
  <c r="M1249" i="2"/>
  <c r="M1245" i="2"/>
  <c r="L1234" i="2"/>
  <c r="L1230" i="2"/>
  <c r="L1226" i="2"/>
  <c r="L1222" i="2"/>
  <c r="M1218" i="2"/>
  <c r="L1217" i="2"/>
  <c r="M1214" i="2"/>
  <c r="L1213" i="2"/>
  <c r="M1210" i="2"/>
  <c r="L1209" i="2"/>
  <c r="M1206" i="2"/>
  <c r="L1205" i="2"/>
  <c r="M1201" i="2"/>
  <c r="M1197" i="2"/>
  <c r="M1193" i="2"/>
  <c r="M1189" i="2"/>
  <c r="L1174" i="2"/>
  <c r="M1170" i="2"/>
  <c r="L1169" i="2"/>
  <c r="M1166" i="2"/>
  <c r="L1165" i="2"/>
  <c r="M1161" i="2"/>
  <c r="M1157" i="2"/>
  <c r="L1146" i="2"/>
  <c r="L1142" i="2"/>
  <c r="M1138" i="2"/>
  <c r="L1137" i="2"/>
  <c r="M1134" i="2"/>
  <c r="L1133" i="2"/>
  <c r="M1129" i="2"/>
  <c r="L1122" i="2"/>
  <c r="L1118" i="2"/>
  <c r="M1114" i="2"/>
  <c r="L1113" i="2"/>
  <c r="M1109" i="2"/>
  <c r="M1105" i="2"/>
  <c r="L1100" i="2"/>
  <c r="L1098" i="2"/>
  <c r="M1094" i="2"/>
  <c r="L1093" i="2"/>
  <c r="M1089" i="2"/>
  <c r="L1084" i="2"/>
  <c r="L1082" i="2"/>
  <c r="M1078" i="2"/>
  <c r="L1077" i="2"/>
  <c r="M1073" i="2"/>
  <c r="L1068" i="2"/>
  <c r="L1066" i="2"/>
  <c r="M1062" i="2"/>
  <c r="L1061" i="2"/>
  <c r="M1057" i="2"/>
  <c r="L1052" i="2"/>
  <c r="L1050" i="2"/>
  <c r="M1046" i="2"/>
  <c r="L1045" i="2"/>
  <c r="M1041" i="2"/>
  <c r="L1036" i="2"/>
  <c r="L1034" i="2"/>
  <c r="M1030" i="2"/>
  <c r="L1029" i="2"/>
  <c r="M1025" i="2"/>
  <c r="L1020" i="2"/>
  <c r="L1018" i="2"/>
  <c r="M1014" i="2"/>
  <c r="L1013" i="2"/>
  <c r="M1009" i="2"/>
  <c r="L1004" i="2"/>
  <c r="L1002" i="2"/>
  <c r="M998" i="2"/>
  <c r="L997" i="2"/>
  <c r="M989" i="2"/>
  <c r="N981" i="2"/>
  <c r="L981" i="2"/>
  <c r="M978" i="2"/>
  <c r="N977" i="2"/>
  <c r="M977" i="2"/>
  <c r="L973" i="2"/>
  <c r="L964" i="2"/>
  <c r="L962" i="2"/>
  <c r="N954" i="2"/>
  <c r="L954" i="2"/>
  <c r="L952" i="2"/>
  <c r="N950" i="2"/>
  <c r="M950" i="2"/>
  <c r="N940" i="2"/>
  <c r="L940" i="2"/>
  <c r="M925" i="2"/>
  <c r="N917" i="2"/>
  <c r="L917" i="2"/>
  <c r="M914" i="2"/>
  <c r="N913" i="2"/>
  <c r="M913" i="2"/>
  <c r="L909" i="2"/>
  <c r="L900" i="2"/>
  <c r="L898" i="2"/>
  <c r="N890" i="2"/>
  <c r="L890" i="2"/>
  <c r="L888" i="2"/>
  <c r="N886" i="2"/>
  <c r="M886" i="2"/>
  <c r="N876" i="2"/>
  <c r="L876" i="2"/>
  <c r="M861" i="2"/>
  <c r="N853" i="2"/>
  <c r="L853" i="2"/>
  <c r="M850" i="2"/>
  <c r="N849" i="2"/>
  <c r="M849" i="2"/>
  <c r="L845" i="2"/>
  <c r="L836" i="2"/>
  <c r="L834" i="2"/>
  <c r="N826" i="2"/>
  <c r="L826" i="2"/>
  <c r="L824" i="2"/>
  <c r="N822" i="2"/>
  <c r="M822" i="2"/>
  <c r="N812" i="2"/>
  <c r="L812" i="2"/>
  <c r="M797" i="2"/>
  <c r="N789" i="2"/>
  <c r="L789" i="2"/>
  <c r="M786" i="2"/>
  <c r="N785" i="2"/>
  <c r="M785" i="2"/>
  <c r="L781" i="2"/>
  <c r="L772" i="2"/>
  <c r="L770" i="2"/>
  <c r="N762" i="2"/>
  <c r="L762" i="2"/>
  <c r="L760" i="2"/>
  <c r="N758" i="2"/>
  <c r="M758" i="2"/>
  <c r="N748" i="2"/>
  <c r="L748" i="2"/>
  <c r="N732" i="2"/>
  <c r="L732" i="2"/>
  <c r="N729" i="2"/>
  <c r="M729" i="2"/>
  <c r="N726" i="2"/>
  <c r="L726" i="2"/>
  <c r="N562" i="2"/>
  <c r="L562" i="2"/>
  <c r="M562" i="2"/>
  <c r="N539" i="2"/>
  <c r="L539" i="2"/>
  <c r="M539" i="2"/>
  <c r="N462" i="2"/>
  <c r="L462" i="2"/>
  <c r="M462" i="2"/>
  <c r="I1326" i="2"/>
  <c r="I1324" i="2"/>
  <c r="I1294" i="2"/>
  <c r="I1158" i="2"/>
  <c r="I1146" i="2"/>
  <c r="I1080" i="2"/>
  <c r="I1002" i="2"/>
  <c r="I970" i="2"/>
  <c r="I912" i="2"/>
  <c r="I907" i="2"/>
  <c r="I844" i="2"/>
  <c r="I836" i="2"/>
  <c r="I730" i="2"/>
  <c r="I728" i="2"/>
  <c r="I714" i="2"/>
  <c r="I678" i="2"/>
  <c r="I617" i="2"/>
  <c r="I603" i="2"/>
  <c r="H386" i="2"/>
  <c r="N1817" i="2"/>
  <c r="N1812" i="2"/>
  <c r="N1805" i="2"/>
  <c r="N1789" i="2"/>
  <c r="M1699" i="2"/>
  <c r="M1694" i="2"/>
  <c r="M1690" i="2"/>
  <c r="M1671" i="2"/>
  <c r="M1667" i="2"/>
  <c r="M1662" i="2"/>
  <c r="M1658" i="2"/>
  <c r="M1639" i="2"/>
  <c r="M1635" i="2"/>
  <c r="M1630" i="2"/>
  <c r="M1626" i="2"/>
  <c r="M1607" i="2"/>
  <c r="M1603" i="2"/>
  <c r="M1599" i="2"/>
  <c r="M1595" i="2"/>
  <c r="M1591" i="2"/>
  <c r="M1587" i="2"/>
  <c r="M1583" i="2"/>
  <c r="M1579" i="2"/>
  <c r="M1575" i="2"/>
  <c r="M1571" i="2"/>
  <c r="M1567" i="2"/>
  <c r="M1563" i="2"/>
  <c r="M1559" i="2"/>
  <c r="M1555" i="2"/>
  <c r="M1551" i="2"/>
  <c r="M1547" i="2"/>
  <c r="M1543" i="2"/>
  <c r="M1539" i="2"/>
  <c r="M1535" i="2"/>
  <c r="M1531" i="2"/>
  <c r="M1527" i="2"/>
  <c r="M1523" i="2"/>
  <c r="M1519" i="2"/>
  <c r="M1515" i="2"/>
  <c r="M1511" i="2"/>
  <c r="M1507" i="2"/>
  <c r="M1503" i="2"/>
  <c r="M1499" i="2"/>
  <c r="M1495" i="2"/>
  <c r="M1491" i="2"/>
  <c r="M1487" i="2"/>
  <c r="M1483" i="2"/>
  <c r="M1479" i="2"/>
  <c r="M1475" i="2"/>
  <c r="M1471" i="2"/>
  <c r="M1467" i="2"/>
  <c r="M1463" i="2"/>
  <c r="M1459" i="2"/>
  <c r="M1455" i="2"/>
  <c r="M1451" i="2"/>
  <c r="M1447" i="2"/>
  <c r="M1443" i="2"/>
  <c r="M1439" i="2"/>
  <c r="M1435" i="2"/>
  <c r="M1431" i="2"/>
  <c r="M1418" i="2"/>
  <c r="M1402" i="2"/>
  <c r="M1386" i="2"/>
  <c r="M1370" i="2"/>
  <c r="M1326" i="2"/>
  <c r="M1314" i="2"/>
  <c r="M1310" i="2"/>
  <c r="M1305" i="2"/>
  <c r="M1301" i="2"/>
  <c r="M1282" i="2"/>
  <c r="M1278" i="2"/>
  <c r="M1273" i="2"/>
  <c r="M1269" i="2"/>
  <c r="M1250" i="2"/>
  <c r="M1246" i="2"/>
  <c r="M1241" i="2"/>
  <c r="M1237" i="2"/>
  <c r="M1202" i="2"/>
  <c r="M1198" i="2"/>
  <c r="M1194" i="2"/>
  <c r="M1190" i="2"/>
  <c r="M1185" i="2"/>
  <c r="M1181" i="2"/>
  <c r="N993" i="2"/>
  <c r="M993" i="2"/>
  <c r="N970" i="2"/>
  <c r="L970" i="2"/>
  <c r="N966" i="2"/>
  <c r="M966" i="2"/>
  <c r="N956" i="2"/>
  <c r="L956" i="2"/>
  <c r="N933" i="2"/>
  <c r="L933" i="2"/>
  <c r="N929" i="2"/>
  <c r="M929" i="2"/>
  <c r="N906" i="2"/>
  <c r="L906" i="2"/>
  <c r="N902" i="2"/>
  <c r="M902" i="2"/>
  <c r="N892" i="2"/>
  <c r="L892" i="2"/>
  <c r="N869" i="2"/>
  <c r="L869" i="2"/>
  <c r="N865" i="2"/>
  <c r="M865" i="2"/>
  <c r="N842" i="2"/>
  <c r="L842" i="2"/>
  <c r="N838" i="2"/>
  <c r="M838" i="2"/>
  <c r="N828" i="2"/>
  <c r="L828" i="2"/>
  <c r="N805" i="2"/>
  <c r="L805" i="2"/>
  <c r="N801" i="2"/>
  <c r="M801" i="2"/>
  <c r="N778" i="2"/>
  <c r="L778" i="2"/>
  <c r="N774" i="2"/>
  <c r="M774" i="2"/>
  <c r="N764" i="2"/>
  <c r="L764" i="2"/>
  <c r="M749" i="2"/>
  <c r="N741" i="2"/>
  <c r="L741" i="2"/>
  <c r="N738" i="2"/>
  <c r="L738" i="2"/>
  <c r="N728" i="2"/>
  <c r="L728" i="2"/>
  <c r="N725" i="2"/>
  <c r="M725" i="2"/>
  <c r="N722" i="2"/>
  <c r="L722" i="2"/>
  <c r="N558" i="2"/>
  <c r="L558" i="2"/>
  <c r="M558" i="2"/>
  <c r="N534" i="2"/>
  <c r="L534" i="2"/>
  <c r="M534" i="2"/>
  <c r="N491" i="2"/>
  <c r="M491" i="2"/>
  <c r="N471" i="2"/>
  <c r="L471" i="2"/>
  <c r="M471" i="2"/>
  <c r="N443" i="2"/>
  <c r="L443" i="2"/>
  <c r="M443" i="2"/>
  <c r="N435" i="2"/>
  <c r="L435" i="2"/>
  <c r="M435" i="2"/>
  <c r="AC2" i="2"/>
  <c r="H1566" i="2"/>
  <c r="I1552" i="2"/>
  <c r="I1541" i="2"/>
  <c r="H1537" i="2"/>
  <c r="I1520" i="2"/>
  <c r="H1509" i="2"/>
  <c r="H1500" i="2"/>
  <c r="H1487" i="2"/>
  <c r="H1485" i="2"/>
  <c r="I1478" i="2"/>
  <c r="G1326" i="2"/>
  <c r="G1324" i="2"/>
  <c r="G1294" i="2"/>
  <c r="I1258" i="2"/>
  <c r="G1252" i="2"/>
  <c r="G1250" i="2"/>
  <c r="G1242" i="2"/>
  <c r="G1240" i="2"/>
  <c r="G1158" i="2"/>
  <c r="G1146" i="2"/>
  <c r="G1101" i="2"/>
  <c r="I1099" i="2"/>
  <c r="I1089" i="2"/>
  <c r="G1080" i="2"/>
  <c r="G1064" i="2"/>
  <c r="I1061" i="2"/>
  <c r="I1054" i="2"/>
  <c r="G1024" i="2"/>
  <c r="I1019" i="2"/>
  <c r="G1016" i="2"/>
  <c r="G1002" i="2"/>
  <c r="G994" i="2"/>
  <c r="I981" i="2"/>
  <c r="G978" i="2"/>
  <c r="G970" i="2"/>
  <c r="I967" i="2"/>
  <c r="G963" i="2"/>
  <c r="I946" i="2"/>
  <c r="I935" i="2"/>
  <c r="G931" i="2"/>
  <c r="G922" i="2"/>
  <c r="G914" i="2"/>
  <c r="G912" i="2"/>
  <c r="G907" i="2"/>
  <c r="G902" i="2"/>
  <c r="I892" i="2"/>
  <c r="G888" i="2"/>
  <c r="I876" i="2"/>
  <c r="G870" i="2"/>
  <c r="I853" i="2"/>
  <c r="G844" i="2"/>
  <c r="G841" i="2"/>
  <c r="G836" i="2"/>
  <c r="I823" i="2"/>
  <c r="I777" i="2"/>
  <c r="I767" i="2"/>
  <c r="I764" i="2"/>
  <c r="I755" i="2"/>
  <c r="H730" i="2"/>
  <c r="H728" i="2"/>
  <c r="I726" i="2"/>
  <c r="H714" i="2"/>
  <c r="H700" i="2"/>
  <c r="H692" i="2"/>
  <c r="H686" i="2"/>
  <c r="I683" i="2"/>
  <c r="H678" i="2"/>
  <c r="I675" i="2"/>
  <c r="H657" i="2"/>
  <c r="I654" i="2"/>
  <c r="H617" i="2"/>
  <c r="I614" i="2"/>
  <c r="H611" i="2"/>
  <c r="I608" i="2"/>
  <c r="H603" i="2"/>
  <c r="I600" i="2"/>
  <c r="I564" i="2"/>
  <c r="I561" i="2"/>
  <c r="H498" i="2"/>
  <c r="I495" i="2"/>
  <c r="H469" i="2"/>
  <c r="I460" i="2"/>
  <c r="G393" i="2"/>
  <c r="G386" i="2"/>
  <c r="H384" i="2"/>
  <c r="G380" i="2"/>
  <c r="G371" i="2"/>
  <c r="G339" i="2"/>
  <c r="G319" i="2"/>
  <c r="M1817" i="2"/>
  <c r="M1812" i="2"/>
  <c r="M1805" i="2"/>
  <c r="M1789" i="2"/>
  <c r="L1699" i="2"/>
  <c r="L1694" i="2"/>
  <c r="L1690" i="2"/>
  <c r="L1671" i="2"/>
  <c r="L1667" i="2"/>
  <c r="L1662" i="2"/>
  <c r="L1658" i="2"/>
  <c r="L1639" i="2"/>
  <c r="L1635" i="2"/>
  <c r="L1630" i="2"/>
  <c r="L1626" i="2"/>
  <c r="L1607" i="2"/>
  <c r="L1603" i="2"/>
  <c r="L1599" i="2"/>
  <c r="L1595" i="2"/>
  <c r="L1591" i="2"/>
  <c r="L1587" i="2"/>
  <c r="L1583" i="2"/>
  <c r="L1579" i="2"/>
  <c r="L1575" i="2"/>
  <c r="L1571" i="2"/>
  <c r="L1567" i="2"/>
  <c r="L1563" i="2"/>
  <c r="L1559" i="2"/>
  <c r="L1555" i="2"/>
  <c r="L1551" i="2"/>
  <c r="L1547" i="2"/>
  <c r="L1543" i="2"/>
  <c r="L1539" i="2"/>
  <c r="L1535" i="2"/>
  <c r="L1531" i="2"/>
  <c r="L1527" i="2"/>
  <c r="L1523" i="2"/>
  <c r="L1519" i="2"/>
  <c r="L1515" i="2"/>
  <c r="L1511" i="2"/>
  <c r="L1507" i="2"/>
  <c r="L1503" i="2"/>
  <c r="L1499" i="2"/>
  <c r="L1495" i="2"/>
  <c r="L1491" i="2"/>
  <c r="L1487" i="2"/>
  <c r="L1483" i="2"/>
  <c r="L1479" i="2"/>
  <c r="L1475" i="2"/>
  <c r="L1471" i="2"/>
  <c r="L1467" i="2"/>
  <c r="L1463" i="2"/>
  <c r="L1459" i="2"/>
  <c r="L1455" i="2"/>
  <c r="L1451" i="2"/>
  <c r="L1447" i="2"/>
  <c r="L1443" i="2"/>
  <c r="L1439" i="2"/>
  <c r="L1435" i="2"/>
  <c r="L1431" i="2"/>
  <c r="L1418" i="2"/>
  <c r="M1415" i="2"/>
  <c r="L1402" i="2"/>
  <c r="M1399" i="2"/>
  <c r="L1386" i="2"/>
  <c r="M1383" i="2"/>
  <c r="L1370" i="2"/>
  <c r="M1367" i="2"/>
  <c r="L1326" i="2"/>
  <c r="L1314" i="2"/>
  <c r="L1310" i="2"/>
  <c r="L1305" i="2"/>
  <c r="L1301" i="2"/>
  <c r="L1282" i="2"/>
  <c r="L1278" i="2"/>
  <c r="L1273" i="2"/>
  <c r="L1269" i="2"/>
  <c r="L1250" i="2"/>
  <c r="L1246" i="2"/>
  <c r="L1241" i="2"/>
  <c r="L1237" i="2"/>
  <c r="L1202" i="2"/>
  <c r="L1198" i="2"/>
  <c r="L1194" i="2"/>
  <c r="L1190" i="2"/>
  <c r="L1185" i="2"/>
  <c r="L1181" i="2"/>
  <c r="L1177" i="2"/>
  <c r="L1162" i="2"/>
  <c r="L1158" i="2"/>
  <c r="L1153" i="2"/>
  <c r="L1149" i="2"/>
  <c r="L1130" i="2"/>
  <c r="L1125" i="2"/>
  <c r="L1110" i="2"/>
  <c r="L1106" i="2"/>
  <c r="L1101" i="2"/>
  <c r="L1092" i="2"/>
  <c r="L1090" i="2"/>
  <c r="L1085" i="2"/>
  <c r="L1076" i="2"/>
  <c r="L1074" i="2"/>
  <c r="L1069" i="2"/>
  <c r="L1060" i="2"/>
  <c r="L1058" i="2"/>
  <c r="L1053" i="2"/>
  <c r="L1044" i="2"/>
  <c r="L1042" i="2"/>
  <c r="L1037" i="2"/>
  <c r="L1028" i="2"/>
  <c r="L1026" i="2"/>
  <c r="L1021" i="2"/>
  <c r="L1012" i="2"/>
  <c r="L1010" i="2"/>
  <c r="L1005" i="2"/>
  <c r="L996" i="2"/>
  <c r="L994" i="2"/>
  <c r="N986" i="2"/>
  <c r="L986" i="2"/>
  <c r="L984" i="2"/>
  <c r="N982" i="2"/>
  <c r="M982" i="2"/>
  <c r="N972" i="2"/>
  <c r="L972" i="2"/>
  <c r="M965" i="2"/>
  <c r="L961" i="2"/>
  <c r="N949" i="2"/>
  <c r="L949" i="2"/>
  <c r="N945" i="2"/>
  <c r="M945" i="2"/>
  <c r="L941" i="2"/>
  <c r="M938" i="2"/>
  <c r="L934" i="2"/>
  <c r="L932" i="2"/>
  <c r="L930" i="2"/>
  <c r="N922" i="2"/>
  <c r="L922" i="2"/>
  <c r="L920" i="2"/>
  <c r="N918" i="2"/>
  <c r="M918" i="2"/>
  <c r="N908" i="2"/>
  <c r="L908" i="2"/>
  <c r="M901" i="2"/>
  <c r="L897" i="2"/>
  <c r="N885" i="2"/>
  <c r="L885" i="2"/>
  <c r="N881" i="2"/>
  <c r="M881" i="2"/>
  <c r="L877" i="2"/>
  <c r="M874" i="2"/>
  <c r="L870" i="2"/>
  <c r="L868" i="2"/>
  <c r="L866" i="2"/>
  <c r="N858" i="2"/>
  <c r="L858" i="2"/>
  <c r="L856" i="2"/>
  <c r="N854" i="2"/>
  <c r="M854" i="2"/>
  <c r="N844" i="2"/>
  <c r="L844" i="2"/>
  <c r="M837" i="2"/>
  <c r="L833" i="2"/>
  <c r="N821" i="2"/>
  <c r="L821" i="2"/>
  <c r="N817" i="2"/>
  <c r="M817" i="2"/>
  <c r="L813" i="2"/>
  <c r="M810" i="2"/>
  <c r="L806" i="2"/>
  <c r="L804" i="2"/>
  <c r="L802" i="2"/>
  <c r="N794" i="2"/>
  <c r="L794" i="2"/>
  <c r="L792" i="2"/>
  <c r="N790" i="2"/>
  <c r="M790" i="2"/>
  <c r="N780" i="2"/>
  <c r="L780" i="2"/>
  <c r="M773" i="2"/>
  <c r="L769" i="2"/>
  <c r="N757" i="2"/>
  <c r="L757" i="2"/>
  <c r="N753" i="2"/>
  <c r="M753" i="2"/>
  <c r="L749" i="2"/>
  <c r="M746" i="2"/>
  <c r="N740" i="2"/>
  <c r="L740" i="2"/>
  <c r="M733" i="2"/>
  <c r="M730" i="2"/>
  <c r="N724" i="2"/>
  <c r="L724" i="2"/>
  <c r="N570" i="2"/>
  <c r="M570" i="2"/>
  <c r="N530" i="2"/>
  <c r="L530" i="2"/>
  <c r="M530" i="2"/>
  <c r="N507" i="2"/>
  <c r="L507" i="2"/>
  <c r="M507" i="2"/>
  <c r="N494" i="2"/>
  <c r="L494" i="2"/>
  <c r="M494" i="2"/>
  <c r="M430" i="2"/>
  <c r="M422" i="2"/>
  <c r="M418" i="2"/>
  <c r="M407" i="2"/>
  <c r="M402" i="2"/>
  <c r="M391" i="2"/>
  <c r="M386" i="2"/>
  <c r="M375" i="2"/>
  <c r="M370" i="2"/>
  <c r="M359" i="2"/>
  <c r="M354" i="2"/>
  <c r="M343" i="2"/>
  <c r="M338" i="2"/>
  <c r="M327" i="2"/>
  <c r="M322" i="2"/>
  <c r="M311" i="2"/>
  <c r="M306" i="2"/>
  <c r="M295" i="2"/>
  <c r="M290" i="2"/>
  <c r="M279" i="2"/>
  <c r="M274" i="2"/>
  <c r="N261" i="2"/>
  <c r="N243" i="2"/>
  <c r="N181" i="2"/>
  <c r="R934" i="2"/>
  <c r="Q934" i="2"/>
  <c r="R915" i="2"/>
  <c r="S915" i="2"/>
  <c r="R906" i="2"/>
  <c r="S906" i="2"/>
  <c r="R870" i="2"/>
  <c r="Q870" i="2"/>
  <c r="R851" i="2"/>
  <c r="S851" i="2"/>
  <c r="R842" i="2"/>
  <c r="S842" i="2"/>
  <c r="R829" i="2"/>
  <c r="Q829" i="2"/>
  <c r="R822" i="2"/>
  <c r="S822" i="2"/>
  <c r="R810" i="2"/>
  <c r="Q810" i="2"/>
  <c r="R794" i="2"/>
  <c r="Q794" i="2"/>
  <c r="R778" i="2"/>
  <c r="Q778" i="2"/>
  <c r="R762" i="2"/>
  <c r="Q762" i="2"/>
  <c r="R746" i="2"/>
  <c r="Q746" i="2"/>
  <c r="R730" i="2"/>
  <c r="Q730" i="2"/>
  <c r="S696" i="2"/>
  <c r="Q696" i="2"/>
  <c r="S692" i="2"/>
  <c r="R692" i="2"/>
  <c r="R533" i="2"/>
  <c r="Q533" i="2"/>
  <c r="R492" i="2"/>
  <c r="S492" i="2"/>
  <c r="R484" i="2"/>
  <c r="S484" i="2"/>
  <c r="R465" i="2"/>
  <c r="S465" i="2"/>
  <c r="R397" i="2"/>
  <c r="Q397" i="2"/>
  <c r="Q250" i="2"/>
  <c r="R250" i="2"/>
  <c r="Q163" i="2"/>
  <c r="S163" i="2"/>
  <c r="Q160" i="2"/>
  <c r="S160" i="2"/>
  <c r="Q148" i="2"/>
  <c r="R148" i="2"/>
  <c r="S148" i="2"/>
  <c r="Q86" i="2"/>
  <c r="R86" i="2"/>
  <c r="S86" i="2"/>
  <c r="V1781" i="2"/>
  <c r="X1781" i="2"/>
  <c r="V1752" i="2"/>
  <c r="W1752" i="2"/>
  <c r="V1745" i="2"/>
  <c r="W1745" i="2"/>
  <c r="X1745" i="2"/>
  <c r="V1729" i="2"/>
  <c r="X1729" i="2"/>
  <c r="V1725" i="2"/>
  <c r="W1725" i="2"/>
  <c r="X1725" i="2"/>
  <c r="M742" i="2"/>
  <c r="M737" i="2"/>
  <c r="M563" i="2"/>
  <c r="M559" i="2"/>
  <c r="M554" i="2"/>
  <c r="M535" i="2"/>
  <c r="M531" i="2"/>
  <c r="M527" i="2"/>
  <c r="M522" i="2"/>
  <c r="M503" i="2"/>
  <c r="M498" i="2"/>
  <c r="M463" i="2"/>
  <c r="M458" i="2"/>
  <c r="M454" i="2"/>
  <c r="M450" i="2"/>
  <c r="M431" i="2"/>
  <c r="L430" i="2"/>
  <c r="M426" i="2"/>
  <c r="L422" i="2"/>
  <c r="M419" i="2"/>
  <c r="L418" i="2"/>
  <c r="M415" i="2"/>
  <c r="L409" i="2"/>
  <c r="L407" i="2"/>
  <c r="M403" i="2"/>
  <c r="L402" i="2"/>
  <c r="M398" i="2"/>
  <c r="L393" i="2"/>
  <c r="L391" i="2"/>
  <c r="M387" i="2"/>
  <c r="L386" i="2"/>
  <c r="M382" i="2"/>
  <c r="L377" i="2"/>
  <c r="L375" i="2"/>
  <c r="M371" i="2"/>
  <c r="L370" i="2"/>
  <c r="M366" i="2"/>
  <c r="L361" i="2"/>
  <c r="L359" i="2"/>
  <c r="M355" i="2"/>
  <c r="L354" i="2"/>
  <c r="M350" i="2"/>
  <c r="L345" i="2"/>
  <c r="L343" i="2"/>
  <c r="M339" i="2"/>
  <c r="L338" i="2"/>
  <c r="M334" i="2"/>
  <c r="L329" i="2"/>
  <c r="L327" i="2"/>
  <c r="M323" i="2"/>
  <c r="L322" i="2"/>
  <c r="M318" i="2"/>
  <c r="L313" i="2"/>
  <c r="L311" i="2"/>
  <c r="M307" i="2"/>
  <c r="L306" i="2"/>
  <c r="M302" i="2"/>
  <c r="L297" i="2"/>
  <c r="L295" i="2"/>
  <c r="M291" i="2"/>
  <c r="L290" i="2"/>
  <c r="M286" i="2"/>
  <c r="L281" i="2"/>
  <c r="L279" i="2"/>
  <c r="M275" i="2"/>
  <c r="L274" i="2"/>
  <c r="M270" i="2"/>
  <c r="M265" i="2"/>
  <c r="M261" i="2"/>
  <c r="N258" i="2"/>
  <c r="N247" i="2"/>
  <c r="M245" i="2"/>
  <c r="M243" i="2"/>
  <c r="M231" i="2"/>
  <c r="N214" i="2"/>
  <c r="M211" i="2"/>
  <c r="M199" i="2"/>
  <c r="N194" i="2"/>
  <c r="M183" i="2"/>
  <c r="M181" i="2"/>
  <c r="N163" i="2"/>
  <c r="N134" i="2"/>
  <c r="N127" i="2"/>
  <c r="N108" i="2"/>
  <c r="L106" i="2"/>
  <c r="L104" i="2"/>
  <c r="N92" i="2"/>
  <c r="N80" i="2"/>
  <c r="R1809" i="2"/>
  <c r="S1509" i="2"/>
  <c r="S1501" i="2"/>
  <c r="S1493" i="2"/>
  <c r="Q1484" i="2"/>
  <c r="Q1482" i="2"/>
  <c r="Q1476" i="2"/>
  <c r="Q1474" i="2"/>
  <c r="S1430" i="2"/>
  <c r="S1414" i="2"/>
  <c r="S1387" i="2"/>
  <c r="Q1385" i="2"/>
  <c r="Q1383" i="2"/>
  <c r="S1364" i="2"/>
  <c r="S1348" i="2"/>
  <c r="Q1332" i="2"/>
  <c r="Q1323" i="2"/>
  <c r="Q1321" i="2"/>
  <c r="Q1309" i="2"/>
  <c r="S1302" i="2"/>
  <c r="S1290" i="2"/>
  <c r="S1279" i="2"/>
  <c r="Q1277" i="2"/>
  <c r="Q1275" i="2"/>
  <c r="S1270" i="2"/>
  <c r="S1268" i="2"/>
  <c r="S1266" i="2"/>
  <c r="Q1265" i="2"/>
  <c r="S1258" i="2"/>
  <c r="S1245" i="2"/>
  <c r="S1235" i="2"/>
  <c r="Q1234" i="2"/>
  <c r="S1225" i="2"/>
  <c r="S1214" i="2"/>
  <c r="S1202" i="2"/>
  <c r="S1191" i="2"/>
  <c r="S1180" i="2"/>
  <c r="S1175" i="2"/>
  <c r="S1157" i="2"/>
  <c r="S1152" i="2"/>
  <c r="Q1143" i="2"/>
  <c r="Q1141" i="2"/>
  <c r="S1138" i="2"/>
  <c r="S1133" i="2"/>
  <c r="Q1124" i="2"/>
  <c r="Q1122" i="2"/>
  <c r="Q1119" i="2"/>
  <c r="Q1117" i="2"/>
  <c r="Q1112" i="2"/>
  <c r="S1102" i="2"/>
  <c r="S1097" i="2"/>
  <c r="S1090" i="2"/>
  <c r="S1067" i="2"/>
  <c r="S1062" i="2"/>
  <c r="S1057" i="2"/>
  <c r="S1052" i="2"/>
  <c r="Q1043" i="2"/>
  <c r="S1018" i="2"/>
  <c r="S1016" i="2"/>
  <c r="Q958" i="2"/>
  <c r="S955" i="2"/>
  <c r="S935" i="2"/>
  <c r="R918" i="2"/>
  <c r="Q918" i="2"/>
  <c r="Q910" i="2"/>
  <c r="S907" i="2"/>
  <c r="R899" i="2"/>
  <c r="S899" i="2"/>
  <c r="R890" i="2"/>
  <c r="S890" i="2"/>
  <c r="S871" i="2"/>
  <c r="R854" i="2"/>
  <c r="Q854" i="2"/>
  <c r="Q846" i="2"/>
  <c r="S843" i="2"/>
  <c r="R835" i="2"/>
  <c r="S835" i="2"/>
  <c r="Q826" i="2"/>
  <c r="S823" i="2"/>
  <c r="R814" i="2"/>
  <c r="Q814" i="2"/>
  <c r="S811" i="2"/>
  <c r="Q809" i="2"/>
  <c r="R798" i="2"/>
  <c r="Q798" i="2"/>
  <c r="S795" i="2"/>
  <c r="Q793" i="2"/>
  <c r="R782" i="2"/>
  <c r="Q782" i="2"/>
  <c r="S779" i="2"/>
  <c r="Q777" i="2"/>
  <c r="R766" i="2"/>
  <c r="Q766" i="2"/>
  <c r="S763" i="2"/>
  <c r="Q761" i="2"/>
  <c r="R750" i="2"/>
  <c r="Q750" i="2"/>
  <c r="S747" i="2"/>
  <c r="Q745" i="2"/>
  <c r="R734" i="2"/>
  <c r="Q734" i="2"/>
  <c r="S731" i="2"/>
  <c r="Q729" i="2"/>
  <c r="S720" i="2"/>
  <c r="Q720" i="2"/>
  <c r="S716" i="2"/>
  <c r="R716" i="2"/>
  <c r="S688" i="2"/>
  <c r="Q688" i="2"/>
  <c r="R680" i="2"/>
  <c r="Q678" i="2"/>
  <c r="S666" i="2"/>
  <c r="Q666" i="2"/>
  <c r="R662" i="2"/>
  <c r="R658" i="2"/>
  <c r="S658" i="2"/>
  <c r="R633" i="2"/>
  <c r="S633" i="2"/>
  <c r="R630" i="2"/>
  <c r="S630" i="2"/>
  <c r="Q606" i="2"/>
  <c r="R541" i="2"/>
  <c r="S541" i="2"/>
  <c r="Q538" i="2"/>
  <c r="R494" i="2"/>
  <c r="S494" i="2"/>
  <c r="R480" i="2"/>
  <c r="Q480" i="2"/>
  <c r="S474" i="2"/>
  <c r="Q462" i="2"/>
  <c r="R443" i="2"/>
  <c r="Q443" i="2"/>
  <c r="R436" i="2"/>
  <c r="S436" i="2"/>
  <c r="Q360" i="2"/>
  <c r="S360" i="2"/>
  <c r="S345" i="2"/>
  <c r="S320" i="2"/>
  <c r="Q172" i="2"/>
  <c r="S172" i="2"/>
  <c r="Q168" i="2"/>
  <c r="R168" i="2"/>
  <c r="S168" i="2"/>
  <c r="Q139" i="2"/>
  <c r="R139" i="2"/>
  <c r="S139" i="2"/>
  <c r="Q82" i="2"/>
  <c r="R82" i="2"/>
  <c r="S82" i="2"/>
  <c r="W1733" i="2"/>
  <c r="N81" i="2"/>
  <c r="Q1509" i="2"/>
  <c r="Q1501" i="2"/>
  <c r="Q1493" i="2"/>
  <c r="S1426" i="2"/>
  <c r="S1410" i="2"/>
  <c r="S1391" i="2"/>
  <c r="Q1389" i="2"/>
  <c r="Q1387" i="2"/>
  <c r="S1375" i="2"/>
  <c r="Q1373" i="2"/>
  <c r="S1327" i="2"/>
  <c r="S1313" i="2"/>
  <c r="S1291" i="2"/>
  <c r="S1261" i="2"/>
  <c r="S1259" i="2"/>
  <c r="S1239" i="2"/>
  <c r="S1230" i="2"/>
  <c r="S1203" i="2"/>
  <c r="S1168" i="2"/>
  <c r="S1083" i="2"/>
  <c r="S1078" i="2"/>
  <c r="R947" i="2"/>
  <c r="S947" i="2"/>
  <c r="S942" i="2"/>
  <c r="R938" i="2"/>
  <c r="S938" i="2"/>
  <c r="R902" i="2"/>
  <c r="Q902" i="2"/>
  <c r="R883" i="2"/>
  <c r="S883" i="2"/>
  <c r="S878" i="2"/>
  <c r="R874" i="2"/>
  <c r="S874" i="2"/>
  <c r="R838" i="2"/>
  <c r="Q838" i="2"/>
  <c r="R802" i="2"/>
  <c r="Q802" i="2"/>
  <c r="R786" i="2"/>
  <c r="Q786" i="2"/>
  <c r="R770" i="2"/>
  <c r="Q770" i="2"/>
  <c r="R754" i="2"/>
  <c r="Q754" i="2"/>
  <c r="R738" i="2"/>
  <c r="Q738" i="2"/>
  <c r="R722" i="2"/>
  <c r="Q722" i="2"/>
  <c r="S712" i="2"/>
  <c r="Q712" i="2"/>
  <c r="S708" i="2"/>
  <c r="R708" i="2"/>
  <c r="S690" i="2"/>
  <c r="Q690" i="2"/>
  <c r="R642" i="2"/>
  <c r="Q642" i="2"/>
  <c r="R559" i="2"/>
  <c r="Q559" i="2"/>
  <c r="R524" i="2"/>
  <c r="S524" i="2"/>
  <c r="R482" i="2"/>
  <c r="Q482" i="2"/>
  <c r="R457" i="2"/>
  <c r="S457" i="2"/>
  <c r="S447" i="2"/>
  <c r="Q314" i="2"/>
  <c r="R314" i="2"/>
  <c r="S298" i="2"/>
  <c r="Q283" i="2"/>
  <c r="R283" i="2"/>
  <c r="Q195" i="2"/>
  <c r="S195" i="2"/>
  <c r="Q192" i="2"/>
  <c r="S192" i="2"/>
  <c r="Q180" i="2"/>
  <c r="R180" i="2"/>
  <c r="S180" i="2"/>
  <c r="V1770" i="2"/>
  <c r="W1770" i="2"/>
  <c r="V1750" i="2"/>
  <c r="W1750" i="2"/>
  <c r="X1750" i="2"/>
  <c r="V1738" i="2"/>
  <c r="W1738" i="2"/>
  <c r="X1738" i="2"/>
  <c r="L573" i="2"/>
  <c r="L571" i="2"/>
  <c r="L567" i="2"/>
  <c r="L555" i="2"/>
  <c r="L550" i="2"/>
  <c r="L546" i="2"/>
  <c r="L542" i="2"/>
  <c r="L523" i="2"/>
  <c r="L518" i="2"/>
  <c r="L514" i="2"/>
  <c r="L510" i="2"/>
  <c r="L499" i="2"/>
  <c r="L486" i="2"/>
  <c r="L482" i="2"/>
  <c r="L478" i="2"/>
  <c r="L459" i="2"/>
  <c r="L455" i="2"/>
  <c r="L451" i="2"/>
  <c r="L446" i="2"/>
  <c r="L427" i="2"/>
  <c r="L410" i="2"/>
  <c r="L401" i="2"/>
  <c r="L399" i="2"/>
  <c r="L394" i="2"/>
  <c r="L385" i="2"/>
  <c r="L383" i="2"/>
  <c r="L378" i="2"/>
  <c r="L369" i="2"/>
  <c r="L367" i="2"/>
  <c r="L362" i="2"/>
  <c r="L353" i="2"/>
  <c r="L351" i="2"/>
  <c r="L346" i="2"/>
  <c r="L337" i="2"/>
  <c r="L335" i="2"/>
  <c r="L330" i="2"/>
  <c r="L321" i="2"/>
  <c r="L319" i="2"/>
  <c r="L314" i="2"/>
  <c r="L305" i="2"/>
  <c r="L303" i="2"/>
  <c r="L298" i="2"/>
  <c r="L289" i="2"/>
  <c r="L287" i="2"/>
  <c r="L282" i="2"/>
  <c r="L273" i="2"/>
  <c r="L271" i="2"/>
  <c r="L266" i="2"/>
  <c r="M253" i="2"/>
  <c r="M251" i="2"/>
  <c r="N230" i="2"/>
  <c r="M227" i="2"/>
  <c r="M215" i="2"/>
  <c r="N198" i="2"/>
  <c r="N195" i="2"/>
  <c r="M175" i="2"/>
  <c r="M173" i="2"/>
  <c r="N167" i="2"/>
  <c r="M160" i="2"/>
  <c r="M158" i="2"/>
  <c r="L139" i="2"/>
  <c r="L91" i="2"/>
  <c r="L81" i="2"/>
  <c r="Q1558" i="2"/>
  <c r="Q1550" i="2"/>
  <c r="Q1542" i="2"/>
  <c r="Q1534" i="2"/>
  <c r="Q1526" i="2"/>
  <c r="Q1518" i="2"/>
  <c r="S1422" i="2"/>
  <c r="S1406" i="2"/>
  <c r="Q1393" i="2"/>
  <c r="Q1391" i="2"/>
  <c r="Q1377" i="2"/>
  <c r="Q1375" i="2"/>
  <c r="S1356" i="2"/>
  <c r="S1340" i="2"/>
  <c r="Q1329" i="2"/>
  <c r="Q1327" i="2"/>
  <c r="Q1315" i="2"/>
  <c r="Q1313" i="2"/>
  <c r="Q1293" i="2"/>
  <c r="Q1291" i="2"/>
  <c r="Q1261" i="2"/>
  <c r="Q1259" i="2"/>
  <c r="Q1241" i="2"/>
  <c r="Q1239" i="2"/>
  <c r="Q1230" i="2"/>
  <c r="Q1205" i="2"/>
  <c r="Q1203" i="2"/>
  <c r="Q1170" i="2"/>
  <c r="Q1168" i="2"/>
  <c r="S1153" i="2"/>
  <c r="S1148" i="2"/>
  <c r="S1134" i="2"/>
  <c r="S1129" i="2"/>
  <c r="Q1085" i="2"/>
  <c r="Q1083" i="2"/>
  <c r="Q1078" i="2"/>
  <c r="S1063" i="2"/>
  <c r="S1053" i="2"/>
  <c r="S1048" i="2"/>
  <c r="R950" i="2"/>
  <c r="Q950" i="2"/>
  <c r="Q942" i="2"/>
  <c r="S939" i="2"/>
  <c r="S934" i="2"/>
  <c r="R931" i="2"/>
  <c r="S931" i="2"/>
  <c r="R922" i="2"/>
  <c r="S922" i="2"/>
  <c r="Q906" i="2"/>
  <c r="S903" i="2"/>
  <c r="R886" i="2"/>
  <c r="Q886" i="2"/>
  <c r="Q878" i="2"/>
  <c r="S875" i="2"/>
  <c r="S870" i="2"/>
  <c r="R867" i="2"/>
  <c r="S867" i="2"/>
  <c r="S862" i="2"/>
  <c r="R858" i="2"/>
  <c r="S858" i="2"/>
  <c r="Q842" i="2"/>
  <c r="S839" i="2"/>
  <c r="Q822" i="2"/>
  <c r="R818" i="2"/>
  <c r="S818" i="2"/>
  <c r="S810" i="2"/>
  <c r="R806" i="2"/>
  <c r="Q806" i="2"/>
  <c r="S803" i="2"/>
  <c r="Q801" i="2"/>
  <c r="S794" i="2"/>
  <c r="R790" i="2"/>
  <c r="Q790" i="2"/>
  <c r="S787" i="2"/>
  <c r="Q785" i="2"/>
  <c r="S778" i="2"/>
  <c r="R774" i="2"/>
  <c r="Q774" i="2"/>
  <c r="S771" i="2"/>
  <c r="Q769" i="2"/>
  <c r="S762" i="2"/>
  <c r="R758" i="2"/>
  <c r="Q758" i="2"/>
  <c r="S755" i="2"/>
  <c r="Q753" i="2"/>
  <c r="S746" i="2"/>
  <c r="R742" i="2"/>
  <c r="Q742" i="2"/>
  <c r="S739" i="2"/>
  <c r="Q737" i="2"/>
  <c r="S730" i="2"/>
  <c r="R726" i="2"/>
  <c r="Q726" i="2"/>
  <c r="S723" i="2"/>
  <c r="S704" i="2"/>
  <c r="Q704" i="2"/>
  <c r="S700" i="2"/>
  <c r="R700" i="2"/>
  <c r="R696" i="2"/>
  <c r="Q692" i="2"/>
  <c r="R672" i="2"/>
  <c r="Q670" i="2"/>
  <c r="S668" i="2"/>
  <c r="R668" i="2"/>
  <c r="R654" i="2"/>
  <c r="Q654" i="2"/>
  <c r="Q650" i="2"/>
  <c r="S641" i="2"/>
  <c r="Q554" i="2"/>
  <c r="Q542" i="2"/>
  <c r="R530" i="2"/>
  <c r="S530" i="2"/>
  <c r="Q484" i="2"/>
  <c r="R461" i="2"/>
  <c r="S461" i="2"/>
  <c r="Q449" i="2"/>
  <c r="Q447" i="2"/>
  <c r="S417" i="2"/>
  <c r="S397" i="2"/>
  <c r="Q368" i="2"/>
  <c r="S368" i="2"/>
  <c r="Q333" i="2"/>
  <c r="R333" i="2"/>
  <c r="Q325" i="2"/>
  <c r="S325" i="2"/>
  <c r="R298" i="2"/>
  <c r="Q276" i="2"/>
  <c r="R276" i="2"/>
  <c r="S243" i="2"/>
  <c r="S233" i="2"/>
  <c r="R160" i="2"/>
  <c r="Q105" i="2"/>
  <c r="R105" i="2"/>
  <c r="S105" i="2"/>
  <c r="Q3" i="2"/>
  <c r="S3" i="2"/>
  <c r="V1776" i="2"/>
  <c r="W1776" i="2"/>
  <c r="W1772" i="2"/>
  <c r="V1760" i="2"/>
  <c r="W1760" i="2"/>
  <c r="W1729" i="2"/>
  <c r="W1122" i="2"/>
  <c r="V1122" i="2"/>
  <c r="W1120" i="2"/>
  <c r="V1120" i="2"/>
  <c r="W1107" i="2"/>
  <c r="X1107" i="2"/>
  <c r="V1107" i="2"/>
  <c r="W1103" i="2"/>
  <c r="X1103" i="2"/>
  <c r="V1103" i="2"/>
  <c r="W1099" i="2"/>
  <c r="X1099" i="2"/>
  <c r="V1099" i="2"/>
  <c r="W1095" i="2"/>
  <c r="X1095" i="2"/>
  <c r="V1095" i="2"/>
  <c r="W1091" i="2"/>
  <c r="X1091" i="2"/>
  <c r="V1091" i="2"/>
  <c r="W1087" i="2"/>
  <c r="X1087" i="2"/>
  <c r="V1087" i="2"/>
  <c r="W1083" i="2"/>
  <c r="X1083" i="2"/>
  <c r="V1083" i="2"/>
  <c r="W1079" i="2"/>
  <c r="X1079" i="2"/>
  <c r="V1079" i="2"/>
  <c r="W1075" i="2"/>
  <c r="X1075" i="2"/>
  <c r="V1075" i="2"/>
  <c r="W1071" i="2"/>
  <c r="X1071" i="2"/>
  <c r="V1071" i="2"/>
  <c r="W1067" i="2"/>
  <c r="X1067" i="2"/>
  <c r="V1067" i="2"/>
  <c r="W1063" i="2"/>
  <c r="X1063" i="2"/>
  <c r="V1063" i="2"/>
  <c r="W1059" i="2"/>
  <c r="X1059" i="2"/>
  <c r="V1059" i="2"/>
  <c r="W1055" i="2"/>
  <c r="X1055" i="2"/>
  <c r="V1055" i="2"/>
  <c r="W1051" i="2"/>
  <c r="X1051" i="2"/>
  <c r="V1051" i="2"/>
  <c r="W1047" i="2"/>
  <c r="X1047" i="2"/>
  <c r="V1047" i="2"/>
  <c r="W1043" i="2"/>
  <c r="X1043" i="2"/>
  <c r="V1043" i="2"/>
  <c r="W1039" i="2"/>
  <c r="X1039" i="2"/>
  <c r="V1039" i="2"/>
  <c r="W1035" i="2"/>
  <c r="X1035" i="2"/>
  <c r="V1035" i="2"/>
  <c r="W1027" i="2"/>
  <c r="X1027" i="2"/>
  <c r="V1027" i="2"/>
  <c r="W1019" i="2"/>
  <c r="X1019" i="2"/>
  <c r="V1019" i="2"/>
  <c r="W1011" i="2"/>
  <c r="X1011" i="2"/>
  <c r="V1011" i="2"/>
  <c r="W987" i="2"/>
  <c r="V987" i="2"/>
  <c r="X987" i="2"/>
  <c r="W955" i="2"/>
  <c r="V955" i="2"/>
  <c r="X955" i="2"/>
  <c r="W923" i="2"/>
  <c r="V923" i="2"/>
  <c r="X923" i="2"/>
  <c r="W1118" i="2"/>
  <c r="V1118" i="2"/>
  <c r="W1116" i="2"/>
  <c r="V1116" i="2"/>
  <c r="W1106" i="2"/>
  <c r="X1106" i="2"/>
  <c r="V1106" i="2"/>
  <c r="W1102" i="2"/>
  <c r="X1102" i="2"/>
  <c r="V1102" i="2"/>
  <c r="W1098" i="2"/>
  <c r="X1098" i="2"/>
  <c r="V1098" i="2"/>
  <c r="W1094" i="2"/>
  <c r="X1094" i="2"/>
  <c r="V1094" i="2"/>
  <c r="W1090" i="2"/>
  <c r="X1090" i="2"/>
  <c r="V1090" i="2"/>
  <c r="W1086" i="2"/>
  <c r="X1086" i="2"/>
  <c r="V1086" i="2"/>
  <c r="W1082" i="2"/>
  <c r="X1082" i="2"/>
  <c r="V1082" i="2"/>
  <c r="W1078" i="2"/>
  <c r="X1078" i="2"/>
  <c r="V1078" i="2"/>
  <c r="W1074" i="2"/>
  <c r="X1074" i="2"/>
  <c r="V1074" i="2"/>
  <c r="W1070" i="2"/>
  <c r="X1070" i="2"/>
  <c r="V1070" i="2"/>
  <c r="W1066" i="2"/>
  <c r="X1066" i="2"/>
  <c r="V1066" i="2"/>
  <c r="W1062" i="2"/>
  <c r="X1062" i="2"/>
  <c r="V1062" i="2"/>
  <c r="W1058" i="2"/>
  <c r="X1058" i="2"/>
  <c r="V1058" i="2"/>
  <c r="W1054" i="2"/>
  <c r="X1054" i="2"/>
  <c r="V1054" i="2"/>
  <c r="W1050" i="2"/>
  <c r="X1050" i="2"/>
  <c r="V1050" i="2"/>
  <c r="W1046" i="2"/>
  <c r="X1046" i="2"/>
  <c r="V1046" i="2"/>
  <c r="W1042" i="2"/>
  <c r="X1042" i="2"/>
  <c r="V1042" i="2"/>
  <c r="W1038" i="2"/>
  <c r="X1038" i="2"/>
  <c r="V1038" i="2"/>
  <c r="W1029" i="2"/>
  <c r="X1029" i="2"/>
  <c r="V1029" i="2"/>
  <c r="W1021" i="2"/>
  <c r="X1021" i="2"/>
  <c r="V1021" i="2"/>
  <c r="W1013" i="2"/>
  <c r="X1013" i="2"/>
  <c r="V1013" i="2"/>
  <c r="W1000" i="2"/>
  <c r="X1000" i="2"/>
  <c r="V1000" i="2"/>
  <c r="W968" i="2"/>
  <c r="X968" i="2"/>
  <c r="V968" i="2"/>
  <c r="W936" i="2"/>
  <c r="X936" i="2"/>
  <c r="V936" i="2"/>
  <c r="R209" i="2"/>
  <c r="R199" i="2"/>
  <c r="R188" i="2"/>
  <c r="R176" i="2"/>
  <c r="S171" i="2"/>
  <c r="R156" i="2"/>
  <c r="R144" i="2"/>
  <c r="R100" i="2"/>
  <c r="W1768" i="2"/>
  <c r="W1766" i="2"/>
  <c r="W1721" i="2"/>
  <c r="W1717" i="2"/>
  <c r="X1241" i="2"/>
  <c r="V1240" i="2"/>
  <c r="X1237" i="2"/>
  <c r="V1236" i="2"/>
  <c r="X1233" i="2"/>
  <c r="V1232" i="2"/>
  <c r="X1229" i="2"/>
  <c r="X1225" i="2"/>
  <c r="V1224" i="2"/>
  <c r="X1221" i="2"/>
  <c r="V1220" i="2"/>
  <c r="X1217" i="2"/>
  <c r="V1216" i="2"/>
  <c r="X1213" i="2"/>
  <c r="V1212" i="2"/>
  <c r="X1209" i="2"/>
  <c r="V1208" i="2"/>
  <c r="X1205" i="2"/>
  <c r="V1204" i="2"/>
  <c r="X1201" i="2"/>
  <c r="V1200" i="2"/>
  <c r="X1197" i="2"/>
  <c r="V1196" i="2"/>
  <c r="X1193" i="2"/>
  <c r="V1192" i="2"/>
  <c r="X1189" i="2"/>
  <c r="V1188" i="2"/>
  <c r="X1185" i="2"/>
  <c r="V1184" i="2"/>
  <c r="X1181" i="2"/>
  <c r="V1180" i="2"/>
  <c r="X1177" i="2"/>
  <c r="V1176" i="2"/>
  <c r="X1173" i="2"/>
  <c r="V1172" i="2"/>
  <c r="X1169" i="2"/>
  <c r="V1168" i="2"/>
  <c r="X1165" i="2"/>
  <c r="V1164" i="2"/>
  <c r="X1161" i="2"/>
  <c r="V1160" i="2"/>
  <c r="X1157" i="2"/>
  <c r="V1156" i="2"/>
  <c r="X1153" i="2"/>
  <c r="X1149" i="2"/>
  <c r="X1145" i="2"/>
  <c r="X1141" i="2"/>
  <c r="X1137" i="2"/>
  <c r="W1128" i="2"/>
  <c r="V1128" i="2"/>
  <c r="W1114" i="2"/>
  <c r="V1114" i="2"/>
  <c r="W1112" i="2"/>
  <c r="V1112" i="2"/>
  <c r="W1105" i="2"/>
  <c r="X1105" i="2"/>
  <c r="V1105" i="2"/>
  <c r="W1101" i="2"/>
  <c r="X1101" i="2"/>
  <c r="V1101" i="2"/>
  <c r="W1097" i="2"/>
  <c r="X1097" i="2"/>
  <c r="V1097" i="2"/>
  <c r="W1093" i="2"/>
  <c r="X1093" i="2"/>
  <c r="V1093" i="2"/>
  <c r="W1089" i="2"/>
  <c r="X1089" i="2"/>
  <c r="V1089" i="2"/>
  <c r="W1085" i="2"/>
  <c r="X1085" i="2"/>
  <c r="V1085" i="2"/>
  <c r="W1081" i="2"/>
  <c r="X1081" i="2"/>
  <c r="V1081" i="2"/>
  <c r="W1077" i="2"/>
  <c r="X1077" i="2"/>
  <c r="V1077" i="2"/>
  <c r="W1073" i="2"/>
  <c r="X1073" i="2"/>
  <c r="V1073" i="2"/>
  <c r="W1069" i="2"/>
  <c r="X1069" i="2"/>
  <c r="V1069" i="2"/>
  <c r="W1065" i="2"/>
  <c r="X1065" i="2"/>
  <c r="V1065" i="2"/>
  <c r="W1061" i="2"/>
  <c r="X1061" i="2"/>
  <c r="V1061" i="2"/>
  <c r="W1057" i="2"/>
  <c r="X1057" i="2"/>
  <c r="V1057" i="2"/>
  <c r="W1053" i="2"/>
  <c r="X1053" i="2"/>
  <c r="V1053" i="2"/>
  <c r="W1049" i="2"/>
  <c r="X1049" i="2"/>
  <c r="V1049" i="2"/>
  <c r="W1045" i="2"/>
  <c r="X1045" i="2"/>
  <c r="V1045" i="2"/>
  <c r="W1041" i="2"/>
  <c r="X1041" i="2"/>
  <c r="V1041" i="2"/>
  <c r="W1037" i="2"/>
  <c r="X1037" i="2"/>
  <c r="V1037" i="2"/>
  <c r="W1031" i="2"/>
  <c r="X1031" i="2"/>
  <c r="V1031" i="2"/>
  <c r="W1023" i="2"/>
  <c r="X1023" i="2"/>
  <c r="V1023" i="2"/>
  <c r="W1015" i="2"/>
  <c r="X1015" i="2"/>
  <c r="V1015" i="2"/>
  <c r="W1003" i="2"/>
  <c r="V1003" i="2"/>
  <c r="X1003" i="2"/>
  <c r="W971" i="2"/>
  <c r="V971" i="2"/>
  <c r="X971" i="2"/>
  <c r="W939" i="2"/>
  <c r="V939" i="2"/>
  <c r="X939" i="2"/>
  <c r="X1242" i="2"/>
  <c r="V1241" i="2"/>
  <c r="X1238" i="2"/>
  <c r="V1237" i="2"/>
  <c r="X1234" i="2"/>
  <c r="V1233" i="2"/>
  <c r="X1230" i="2"/>
  <c r="V1229" i="2"/>
  <c r="X1226" i="2"/>
  <c r="V1225" i="2"/>
  <c r="X1222" i="2"/>
  <c r="V1221" i="2"/>
  <c r="X1218" i="2"/>
  <c r="V1217" i="2"/>
  <c r="X1214" i="2"/>
  <c r="V1213" i="2"/>
  <c r="X1210" i="2"/>
  <c r="V1209" i="2"/>
  <c r="X1206" i="2"/>
  <c r="V1205" i="2"/>
  <c r="X1202" i="2"/>
  <c r="V1201" i="2"/>
  <c r="X1198" i="2"/>
  <c r="V1197" i="2"/>
  <c r="X1194" i="2"/>
  <c r="V1193" i="2"/>
  <c r="X1190" i="2"/>
  <c r="V1189" i="2"/>
  <c r="X1186" i="2"/>
  <c r="V1185" i="2"/>
  <c r="X1182" i="2"/>
  <c r="V1181" i="2"/>
  <c r="X1178" i="2"/>
  <c r="V1177" i="2"/>
  <c r="X1174" i="2"/>
  <c r="V1173" i="2"/>
  <c r="X1170" i="2"/>
  <c r="V1169" i="2"/>
  <c r="X1166" i="2"/>
  <c r="V1165" i="2"/>
  <c r="X1162" i="2"/>
  <c r="V1161" i="2"/>
  <c r="X1158" i="2"/>
  <c r="V1157" i="2"/>
  <c r="X1154" i="2"/>
  <c r="V1153" i="2"/>
  <c r="X1150" i="2"/>
  <c r="V1149" i="2"/>
  <c r="X1146" i="2"/>
  <c r="V1145" i="2"/>
  <c r="X1142" i="2"/>
  <c r="V1141" i="2"/>
  <c r="X1138" i="2"/>
  <c r="V1137" i="2"/>
  <c r="W1126" i="2"/>
  <c r="V1126" i="2"/>
  <c r="W1124" i="2"/>
  <c r="V1124" i="2"/>
  <c r="X1122" i="2"/>
  <c r="X1120" i="2"/>
  <c r="W1110" i="2"/>
  <c r="V1110" i="2"/>
  <c r="W1108" i="2"/>
  <c r="V1108" i="2"/>
  <c r="W1104" i="2"/>
  <c r="X1104" i="2"/>
  <c r="V1104" i="2"/>
  <c r="W1100" i="2"/>
  <c r="X1100" i="2"/>
  <c r="V1100" i="2"/>
  <c r="W1096" i="2"/>
  <c r="X1096" i="2"/>
  <c r="V1096" i="2"/>
  <c r="W1092" i="2"/>
  <c r="X1092" i="2"/>
  <c r="V1092" i="2"/>
  <c r="W1088" i="2"/>
  <c r="X1088" i="2"/>
  <c r="V1088" i="2"/>
  <c r="W1084" i="2"/>
  <c r="X1084" i="2"/>
  <c r="V1084" i="2"/>
  <c r="W1080" i="2"/>
  <c r="X1080" i="2"/>
  <c r="V1080" i="2"/>
  <c r="W1076" i="2"/>
  <c r="X1076" i="2"/>
  <c r="V1076" i="2"/>
  <c r="W1072" i="2"/>
  <c r="X1072" i="2"/>
  <c r="V1072" i="2"/>
  <c r="W1068" i="2"/>
  <c r="X1068" i="2"/>
  <c r="V1068" i="2"/>
  <c r="W1064" i="2"/>
  <c r="X1064" i="2"/>
  <c r="V1064" i="2"/>
  <c r="W1060" i="2"/>
  <c r="X1060" i="2"/>
  <c r="V1060" i="2"/>
  <c r="W1056" i="2"/>
  <c r="X1056" i="2"/>
  <c r="V1056" i="2"/>
  <c r="W1052" i="2"/>
  <c r="X1052" i="2"/>
  <c r="V1052" i="2"/>
  <c r="W1048" i="2"/>
  <c r="X1048" i="2"/>
  <c r="V1048" i="2"/>
  <c r="W1044" i="2"/>
  <c r="X1044" i="2"/>
  <c r="V1044" i="2"/>
  <c r="W1040" i="2"/>
  <c r="X1040" i="2"/>
  <c r="V1040" i="2"/>
  <c r="W1033" i="2"/>
  <c r="X1033" i="2"/>
  <c r="V1033" i="2"/>
  <c r="W1025" i="2"/>
  <c r="X1025" i="2"/>
  <c r="V1025" i="2"/>
  <c r="W1017" i="2"/>
  <c r="X1017" i="2"/>
  <c r="V1017" i="2"/>
  <c r="W1009" i="2"/>
  <c r="X1009" i="2"/>
  <c r="V1009" i="2"/>
  <c r="W984" i="2"/>
  <c r="X984" i="2"/>
  <c r="V984" i="2"/>
  <c r="W952" i="2"/>
  <c r="X952" i="2"/>
  <c r="V952" i="2"/>
  <c r="W920" i="2"/>
  <c r="X920" i="2"/>
  <c r="V920" i="2"/>
  <c r="X1125" i="2"/>
  <c r="X1121" i="2"/>
  <c r="X1117" i="2"/>
  <c r="X1113" i="2"/>
  <c r="X1109" i="2"/>
  <c r="W999" i="2"/>
  <c r="V999" i="2"/>
  <c r="X999" i="2"/>
  <c r="W996" i="2"/>
  <c r="X996" i="2"/>
  <c r="W983" i="2"/>
  <c r="V983" i="2"/>
  <c r="X983" i="2"/>
  <c r="W980" i="2"/>
  <c r="X980" i="2"/>
  <c r="W967" i="2"/>
  <c r="V967" i="2"/>
  <c r="X967" i="2"/>
  <c r="W964" i="2"/>
  <c r="X964" i="2"/>
  <c r="W951" i="2"/>
  <c r="V951" i="2"/>
  <c r="X951" i="2"/>
  <c r="W948" i="2"/>
  <c r="X948" i="2"/>
  <c r="W935" i="2"/>
  <c r="V935" i="2"/>
  <c r="X935" i="2"/>
  <c r="W932" i="2"/>
  <c r="X932" i="2"/>
  <c r="W919" i="2"/>
  <c r="V919" i="2"/>
  <c r="X919" i="2"/>
  <c r="W916" i="2"/>
  <c r="X916" i="2"/>
  <c r="W912" i="2"/>
  <c r="V912" i="2"/>
  <c r="X912" i="2"/>
  <c r="W908" i="2"/>
  <c r="V908" i="2"/>
  <c r="X908" i="2"/>
  <c r="W904" i="2"/>
  <c r="V904" i="2"/>
  <c r="X904" i="2"/>
  <c r="W900" i="2"/>
  <c r="V900" i="2"/>
  <c r="X900" i="2"/>
  <c r="W896" i="2"/>
  <c r="V896" i="2"/>
  <c r="X896" i="2"/>
  <c r="W892" i="2"/>
  <c r="V892" i="2"/>
  <c r="X892" i="2"/>
  <c r="W888" i="2"/>
  <c r="V888" i="2"/>
  <c r="X888" i="2"/>
  <c r="W884" i="2"/>
  <c r="V884" i="2"/>
  <c r="X884" i="2"/>
  <c r="W880" i="2"/>
  <c r="V880" i="2"/>
  <c r="X880" i="2"/>
  <c r="W876" i="2"/>
  <c r="V876" i="2"/>
  <c r="X876" i="2"/>
  <c r="W872" i="2"/>
  <c r="V872" i="2"/>
  <c r="X872" i="2"/>
  <c r="W868" i="2"/>
  <c r="V868" i="2"/>
  <c r="X868" i="2"/>
  <c r="W864" i="2"/>
  <c r="V864" i="2"/>
  <c r="X864" i="2"/>
  <c r="W1036" i="2"/>
  <c r="X1036" i="2"/>
  <c r="W1034" i="2"/>
  <c r="X1034" i="2"/>
  <c r="W1032" i="2"/>
  <c r="X1032" i="2"/>
  <c r="W1030" i="2"/>
  <c r="X1030" i="2"/>
  <c r="W1028" i="2"/>
  <c r="X1028" i="2"/>
  <c r="W1026" i="2"/>
  <c r="X1026" i="2"/>
  <c r="W1024" i="2"/>
  <c r="X1024" i="2"/>
  <c r="W1022" i="2"/>
  <c r="X1022" i="2"/>
  <c r="W1020" i="2"/>
  <c r="X1020" i="2"/>
  <c r="W1018" i="2"/>
  <c r="X1018" i="2"/>
  <c r="W1016" i="2"/>
  <c r="X1016" i="2"/>
  <c r="W1014" i="2"/>
  <c r="X1014" i="2"/>
  <c r="W1012" i="2"/>
  <c r="X1012" i="2"/>
  <c r="W1010" i="2"/>
  <c r="X1010" i="2"/>
  <c r="W1008" i="2"/>
  <c r="X1008" i="2"/>
  <c r="W995" i="2"/>
  <c r="V995" i="2"/>
  <c r="X995" i="2"/>
  <c r="W992" i="2"/>
  <c r="X992" i="2"/>
  <c r="W979" i="2"/>
  <c r="V979" i="2"/>
  <c r="X979" i="2"/>
  <c r="W976" i="2"/>
  <c r="X976" i="2"/>
  <c r="W963" i="2"/>
  <c r="V963" i="2"/>
  <c r="X963" i="2"/>
  <c r="W960" i="2"/>
  <c r="X960" i="2"/>
  <c r="W947" i="2"/>
  <c r="V947" i="2"/>
  <c r="X947" i="2"/>
  <c r="W944" i="2"/>
  <c r="X944" i="2"/>
  <c r="W931" i="2"/>
  <c r="V931" i="2"/>
  <c r="X931" i="2"/>
  <c r="W928" i="2"/>
  <c r="X928" i="2"/>
  <c r="W1007" i="2"/>
  <c r="V1007" i="2"/>
  <c r="X1007" i="2"/>
  <c r="W1004" i="2"/>
  <c r="X1004" i="2"/>
  <c r="W991" i="2"/>
  <c r="V991" i="2"/>
  <c r="X991" i="2"/>
  <c r="W988" i="2"/>
  <c r="X988" i="2"/>
  <c r="W975" i="2"/>
  <c r="V975" i="2"/>
  <c r="X975" i="2"/>
  <c r="W972" i="2"/>
  <c r="X972" i="2"/>
  <c r="W959" i="2"/>
  <c r="V959" i="2"/>
  <c r="X959" i="2"/>
  <c r="W956" i="2"/>
  <c r="X956" i="2"/>
  <c r="W943" i="2"/>
  <c r="V943" i="2"/>
  <c r="X943" i="2"/>
  <c r="W940" i="2"/>
  <c r="X940" i="2"/>
  <c r="W927" i="2"/>
  <c r="V927" i="2"/>
  <c r="X927" i="2"/>
  <c r="W924" i="2"/>
  <c r="X924" i="2"/>
  <c r="W816" i="2"/>
  <c r="X816" i="2"/>
  <c r="V816" i="2"/>
  <c r="W811" i="2"/>
  <c r="X811" i="2"/>
  <c r="W808" i="2"/>
  <c r="X808" i="2"/>
  <c r="V808" i="2"/>
  <c r="W803" i="2"/>
  <c r="X803" i="2"/>
  <c r="W800" i="2"/>
  <c r="X800" i="2"/>
  <c r="V800" i="2"/>
  <c r="W795" i="2"/>
  <c r="X795" i="2"/>
  <c r="W792" i="2"/>
  <c r="X792" i="2"/>
  <c r="V792" i="2"/>
  <c r="W787" i="2"/>
  <c r="X787" i="2"/>
  <c r="W784" i="2"/>
  <c r="X784" i="2"/>
  <c r="V784" i="2"/>
  <c r="W779" i="2"/>
  <c r="X779" i="2"/>
  <c r="W776" i="2"/>
  <c r="X776" i="2"/>
  <c r="V776" i="2"/>
  <c r="W771" i="2"/>
  <c r="X771" i="2"/>
  <c r="W768" i="2"/>
  <c r="X768" i="2"/>
  <c r="V768" i="2"/>
  <c r="W763" i="2"/>
  <c r="X763" i="2"/>
  <c r="W760" i="2"/>
  <c r="X760" i="2"/>
  <c r="V760" i="2"/>
  <c r="W755" i="2"/>
  <c r="X755" i="2"/>
  <c r="W752" i="2"/>
  <c r="X752" i="2"/>
  <c r="V752" i="2"/>
  <c r="W747" i="2"/>
  <c r="X747" i="2"/>
  <c r="W744" i="2"/>
  <c r="X744" i="2"/>
  <c r="V744" i="2"/>
  <c r="W739" i="2"/>
  <c r="X739" i="2"/>
  <c r="W736" i="2"/>
  <c r="X736" i="2"/>
  <c r="V736" i="2"/>
  <c r="W731" i="2"/>
  <c r="X731" i="2"/>
  <c r="W728" i="2"/>
  <c r="X728" i="2"/>
  <c r="V728" i="2"/>
  <c r="W723" i="2"/>
  <c r="X723" i="2"/>
  <c r="W720" i="2"/>
  <c r="X720" i="2"/>
  <c r="V720" i="2"/>
  <c r="W715" i="2"/>
  <c r="X715" i="2"/>
  <c r="W712" i="2"/>
  <c r="X712" i="2"/>
  <c r="V712" i="2"/>
  <c r="W707" i="2"/>
  <c r="X707" i="2"/>
  <c r="W704" i="2"/>
  <c r="X704" i="2"/>
  <c r="V704" i="2"/>
  <c r="W699" i="2"/>
  <c r="X699" i="2"/>
  <c r="W696" i="2"/>
  <c r="X696" i="2"/>
  <c r="V696" i="2"/>
  <c r="W691" i="2"/>
  <c r="X691" i="2"/>
  <c r="W688" i="2"/>
  <c r="X688" i="2"/>
  <c r="V688" i="2"/>
  <c r="W683" i="2"/>
  <c r="X683" i="2"/>
  <c r="W680" i="2"/>
  <c r="X680" i="2"/>
  <c r="V680" i="2"/>
  <c r="W675" i="2"/>
  <c r="X675" i="2"/>
  <c r="W672" i="2"/>
  <c r="X672" i="2"/>
  <c r="V672" i="2"/>
  <c r="W667" i="2"/>
  <c r="X667" i="2"/>
  <c r="W664" i="2"/>
  <c r="X664" i="2"/>
  <c r="V664" i="2"/>
  <c r="W659" i="2"/>
  <c r="X659" i="2"/>
  <c r="W656" i="2"/>
  <c r="X656" i="2"/>
  <c r="V656" i="2"/>
  <c r="W651" i="2"/>
  <c r="X651" i="2"/>
  <c r="W648" i="2"/>
  <c r="X648" i="2"/>
  <c r="V648" i="2"/>
  <c r="W643" i="2"/>
  <c r="X643" i="2"/>
  <c r="W640" i="2"/>
  <c r="X640" i="2"/>
  <c r="V640" i="2"/>
  <c r="W635" i="2"/>
  <c r="X635" i="2"/>
  <c r="W632" i="2"/>
  <c r="X632" i="2"/>
  <c r="V632" i="2"/>
  <c r="W627" i="2"/>
  <c r="X627" i="2"/>
  <c r="W624" i="2"/>
  <c r="X624" i="2"/>
  <c r="V624" i="2"/>
  <c r="W619" i="2"/>
  <c r="X619" i="2"/>
  <c r="W616" i="2"/>
  <c r="X616" i="2"/>
  <c r="V616" i="2"/>
  <c r="W611" i="2"/>
  <c r="X611" i="2"/>
  <c r="W608" i="2"/>
  <c r="X608" i="2"/>
  <c r="V608" i="2"/>
  <c r="W603" i="2"/>
  <c r="X603" i="2"/>
  <c r="W600" i="2"/>
  <c r="X600" i="2"/>
  <c r="V600" i="2"/>
  <c r="W592" i="2"/>
  <c r="X592" i="2"/>
  <c r="V592" i="2"/>
  <c r="W584" i="2"/>
  <c r="X584" i="2"/>
  <c r="V584" i="2"/>
  <c r="W576" i="2"/>
  <c r="X576" i="2"/>
  <c r="V576" i="2"/>
  <c r="W568" i="2"/>
  <c r="X568" i="2"/>
  <c r="V568" i="2"/>
  <c r="W560" i="2"/>
  <c r="X560" i="2"/>
  <c r="V560" i="2"/>
  <c r="W552" i="2"/>
  <c r="X552" i="2"/>
  <c r="V552" i="2"/>
  <c r="W544" i="2"/>
  <c r="X544" i="2"/>
  <c r="V544" i="2"/>
  <c r="W529" i="2"/>
  <c r="X529" i="2"/>
  <c r="V529" i="2"/>
  <c r="W524" i="2"/>
  <c r="V524" i="2"/>
  <c r="X524" i="2"/>
  <c r="W513" i="2"/>
  <c r="X513" i="2"/>
  <c r="V513" i="2"/>
  <c r="W508" i="2"/>
  <c r="V508" i="2"/>
  <c r="X508" i="2"/>
  <c r="W497" i="2"/>
  <c r="X497" i="2"/>
  <c r="V497" i="2"/>
  <c r="W481" i="2"/>
  <c r="X481" i="2"/>
  <c r="V481" i="2"/>
  <c r="W465" i="2"/>
  <c r="X465" i="2"/>
  <c r="V465" i="2"/>
  <c r="X915" i="2"/>
  <c r="X911" i="2"/>
  <c r="X907" i="2"/>
  <c r="X903" i="2"/>
  <c r="X899" i="2"/>
  <c r="X895" i="2"/>
  <c r="X891" i="2"/>
  <c r="X887" i="2"/>
  <c r="X883" i="2"/>
  <c r="X879" i="2"/>
  <c r="X875" i="2"/>
  <c r="X871" i="2"/>
  <c r="X867" i="2"/>
  <c r="X863" i="2"/>
  <c r="X859" i="2"/>
  <c r="X855" i="2"/>
  <c r="X851" i="2"/>
  <c r="X847" i="2"/>
  <c r="X843" i="2"/>
  <c r="X839" i="2"/>
  <c r="X835" i="2"/>
  <c r="X831" i="2"/>
  <c r="X827" i="2"/>
  <c r="X823" i="2"/>
  <c r="X819" i="2"/>
  <c r="W818" i="2"/>
  <c r="V818" i="2"/>
  <c r="W813" i="2"/>
  <c r="X813" i="2"/>
  <c r="W810" i="2"/>
  <c r="X810" i="2"/>
  <c r="V810" i="2"/>
  <c r="W805" i="2"/>
  <c r="X805" i="2"/>
  <c r="W802" i="2"/>
  <c r="X802" i="2"/>
  <c r="V802" i="2"/>
  <c r="W797" i="2"/>
  <c r="X797" i="2"/>
  <c r="W794" i="2"/>
  <c r="X794" i="2"/>
  <c r="V794" i="2"/>
  <c r="W789" i="2"/>
  <c r="X789" i="2"/>
  <c r="W786" i="2"/>
  <c r="X786" i="2"/>
  <c r="V786" i="2"/>
  <c r="W781" i="2"/>
  <c r="X781" i="2"/>
  <c r="W778" i="2"/>
  <c r="X778" i="2"/>
  <c r="V778" i="2"/>
  <c r="W773" i="2"/>
  <c r="X773" i="2"/>
  <c r="W770" i="2"/>
  <c r="X770" i="2"/>
  <c r="V770" i="2"/>
  <c r="W765" i="2"/>
  <c r="X765" i="2"/>
  <c r="W762" i="2"/>
  <c r="X762" i="2"/>
  <c r="V762" i="2"/>
  <c r="W757" i="2"/>
  <c r="X757" i="2"/>
  <c r="W754" i="2"/>
  <c r="X754" i="2"/>
  <c r="V754" i="2"/>
  <c r="W749" i="2"/>
  <c r="X749" i="2"/>
  <c r="W746" i="2"/>
  <c r="X746" i="2"/>
  <c r="V746" i="2"/>
  <c r="W741" i="2"/>
  <c r="X741" i="2"/>
  <c r="W738" i="2"/>
  <c r="X738" i="2"/>
  <c r="V738" i="2"/>
  <c r="W733" i="2"/>
  <c r="X733" i="2"/>
  <c r="W730" i="2"/>
  <c r="X730" i="2"/>
  <c r="V730" i="2"/>
  <c r="W725" i="2"/>
  <c r="X725" i="2"/>
  <c r="W722" i="2"/>
  <c r="X722" i="2"/>
  <c r="V722" i="2"/>
  <c r="W717" i="2"/>
  <c r="X717" i="2"/>
  <c r="W714" i="2"/>
  <c r="X714" i="2"/>
  <c r="V714" i="2"/>
  <c r="W709" i="2"/>
  <c r="X709" i="2"/>
  <c r="W706" i="2"/>
  <c r="X706" i="2"/>
  <c r="V706" i="2"/>
  <c r="W701" i="2"/>
  <c r="X701" i="2"/>
  <c r="W698" i="2"/>
  <c r="X698" i="2"/>
  <c r="V698" i="2"/>
  <c r="W693" i="2"/>
  <c r="X693" i="2"/>
  <c r="W690" i="2"/>
  <c r="X690" i="2"/>
  <c r="V690" i="2"/>
  <c r="W685" i="2"/>
  <c r="X685" i="2"/>
  <c r="W682" i="2"/>
  <c r="X682" i="2"/>
  <c r="V682" i="2"/>
  <c r="W677" i="2"/>
  <c r="X677" i="2"/>
  <c r="W674" i="2"/>
  <c r="X674" i="2"/>
  <c r="V674" i="2"/>
  <c r="W669" i="2"/>
  <c r="X669" i="2"/>
  <c r="W666" i="2"/>
  <c r="X666" i="2"/>
  <c r="V666" i="2"/>
  <c r="W661" i="2"/>
  <c r="X661" i="2"/>
  <c r="W658" i="2"/>
  <c r="X658" i="2"/>
  <c r="V658" i="2"/>
  <c r="W653" i="2"/>
  <c r="X653" i="2"/>
  <c r="W650" i="2"/>
  <c r="X650" i="2"/>
  <c r="V650" i="2"/>
  <c r="W645" i="2"/>
  <c r="X645" i="2"/>
  <c r="W642" i="2"/>
  <c r="X642" i="2"/>
  <c r="V642" i="2"/>
  <c r="W637" i="2"/>
  <c r="X637" i="2"/>
  <c r="W634" i="2"/>
  <c r="X634" i="2"/>
  <c r="V634" i="2"/>
  <c r="W629" i="2"/>
  <c r="X629" i="2"/>
  <c r="W626" i="2"/>
  <c r="X626" i="2"/>
  <c r="V626" i="2"/>
  <c r="W621" i="2"/>
  <c r="X621" i="2"/>
  <c r="W618" i="2"/>
  <c r="X618" i="2"/>
  <c r="V618" i="2"/>
  <c r="W613" i="2"/>
  <c r="X613" i="2"/>
  <c r="W610" i="2"/>
  <c r="X610" i="2"/>
  <c r="V610" i="2"/>
  <c r="W605" i="2"/>
  <c r="X605" i="2"/>
  <c r="W602" i="2"/>
  <c r="X602" i="2"/>
  <c r="V602" i="2"/>
  <c r="W594" i="2"/>
  <c r="X594" i="2"/>
  <c r="V594" i="2"/>
  <c r="W586" i="2"/>
  <c r="X586" i="2"/>
  <c r="V586" i="2"/>
  <c r="W578" i="2"/>
  <c r="X578" i="2"/>
  <c r="V578" i="2"/>
  <c r="W570" i="2"/>
  <c r="X570" i="2"/>
  <c r="V570" i="2"/>
  <c r="W562" i="2"/>
  <c r="X562" i="2"/>
  <c r="V562" i="2"/>
  <c r="W554" i="2"/>
  <c r="X554" i="2"/>
  <c r="V554" i="2"/>
  <c r="W546" i="2"/>
  <c r="X546" i="2"/>
  <c r="V546" i="2"/>
  <c r="W538" i="2"/>
  <c r="X538" i="2"/>
  <c r="V538" i="2"/>
  <c r="W532" i="2"/>
  <c r="V532" i="2"/>
  <c r="X532" i="2"/>
  <c r="W528" i="2"/>
  <c r="V528" i="2"/>
  <c r="X528" i="2"/>
  <c r="W517" i="2"/>
  <c r="X517" i="2"/>
  <c r="V517" i="2"/>
  <c r="W512" i="2"/>
  <c r="V512" i="2"/>
  <c r="X512" i="2"/>
  <c r="W501" i="2"/>
  <c r="X501" i="2"/>
  <c r="V501" i="2"/>
  <c r="V915" i="2"/>
  <c r="V911" i="2"/>
  <c r="V907" i="2"/>
  <c r="V903" i="2"/>
  <c r="V899" i="2"/>
  <c r="V895" i="2"/>
  <c r="V891" i="2"/>
  <c r="V887" i="2"/>
  <c r="V883" i="2"/>
  <c r="V879" i="2"/>
  <c r="V875" i="2"/>
  <c r="V871" i="2"/>
  <c r="V867" i="2"/>
  <c r="V863" i="2"/>
  <c r="X860" i="2"/>
  <c r="V859" i="2"/>
  <c r="X856" i="2"/>
  <c r="V855" i="2"/>
  <c r="X852" i="2"/>
  <c r="V851" i="2"/>
  <c r="X848" i="2"/>
  <c r="V847" i="2"/>
  <c r="X844" i="2"/>
  <c r="V843" i="2"/>
  <c r="X840" i="2"/>
  <c r="V839" i="2"/>
  <c r="X836" i="2"/>
  <c r="V835" i="2"/>
  <c r="X832" i="2"/>
  <c r="V831" i="2"/>
  <c r="X828" i="2"/>
  <c r="V827" i="2"/>
  <c r="X824" i="2"/>
  <c r="V823" i="2"/>
  <c r="X820" i="2"/>
  <c r="V819" i="2"/>
  <c r="W815" i="2"/>
  <c r="X815" i="2"/>
  <c r="W812" i="2"/>
  <c r="X812" i="2"/>
  <c r="V812" i="2"/>
  <c r="W807" i="2"/>
  <c r="X807" i="2"/>
  <c r="W804" i="2"/>
  <c r="X804" i="2"/>
  <c r="V804" i="2"/>
  <c r="W799" i="2"/>
  <c r="X799" i="2"/>
  <c r="W796" i="2"/>
  <c r="X796" i="2"/>
  <c r="V796" i="2"/>
  <c r="W791" i="2"/>
  <c r="X791" i="2"/>
  <c r="W788" i="2"/>
  <c r="X788" i="2"/>
  <c r="V788" i="2"/>
  <c r="W783" i="2"/>
  <c r="X783" i="2"/>
  <c r="W780" i="2"/>
  <c r="X780" i="2"/>
  <c r="V780" i="2"/>
  <c r="W775" i="2"/>
  <c r="X775" i="2"/>
  <c r="W772" i="2"/>
  <c r="X772" i="2"/>
  <c r="V772" i="2"/>
  <c r="W767" i="2"/>
  <c r="X767" i="2"/>
  <c r="W764" i="2"/>
  <c r="X764" i="2"/>
  <c r="V764" i="2"/>
  <c r="W759" i="2"/>
  <c r="X759" i="2"/>
  <c r="W756" i="2"/>
  <c r="X756" i="2"/>
  <c r="V756" i="2"/>
  <c r="W751" i="2"/>
  <c r="X751" i="2"/>
  <c r="W748" i="2"/>
  <c r="X748" i="2"/>
  <c r="V748" i="2"/>
  <c r="W743" i="2"/>
  <c r="X743" i="2"/>
  <c r="W740" i="2"/>
  <c r="X740" i="2"/>
  <c r="V740" i="2"/>
  <c r="W735" i="2"/>
  <c r="X735" i="2"/>
  <c r="W732" i="2"/>
  <c r="X732" i="2"/>
  <c r="V732" i="2"/>
  <c r="W727" i="2"/>
  <c r="X727" i="2"/>
  <c r="W724" i="2"/>
  <c r="X724" i="2"/>
  <c r="V724" i="2"/>
  <c r="W719" i="2"/>
  <c r="X719" i="2"/>
  <c r="W716" i="2"/>
  <c r="X716" i="2"/>
  <c r="V716" i="2"/>
  <c r="W711" i="2"/>
  <c r="X711" i="2"/>
  <c r="W708" i="2"/>
  <c r="X708" i="2"/>
  <c r="V708" i="2"/>
  <c r="W703" i="2"/>
  <c r="X703" i="2"/>
  <c r="W700" i="2"/>
  <c r="X700" i="2"/>
  <c r="V700" i="2"/>
  <c r="W695" i="2"/>
  <c r="X695" i="2"/>
  <c r="W692" i="2"/>
  <c r="X692" i="2"/>
  <c r="V692" i="2"/>
  <c r="W687" i="2"/>
  <c r="X687" i="2"/>
  <c r="W684" i="2"/>
  <c r="X684" i="2"/>
  <c r="V684" i="2"/>
  <c r="W679" i="2"/>
  <c r="X679" i="2"/>
  <c r="W676" i="2"/>
  <c r="X676" i="2"/>
  <c r="V676" i="2"/>
  <c r="W671" i="2"/>
  <c r="X671" i="2"/>
  <c r="W668" i="2"/>
  <c r="X668" i="2"/>
  <c r="V668" i="2"/>
  <c r="W663" i="2"/>
  <c r="X663" i="2"/>
  <c r="W660" i="2"/>
  <c r="X660" i="2"/>
  <c r="V660" i="2"/>
  <c r="W655" i="2"/>
  <c r="X655" i="2"/>
  <c r="W652" i="2"/>
  <c r="X652" i="2"/>
  <c r="V652" i="2"/>
  <c r="W647" i="2"/>
  <c r="X647" i="2"/>
  <c r="W644" i="2"/>
  <c r="X644" i="2"/>
  <c r="V644" i="2"/>
  <c r="W639" i="2"/>
  <c r="X639" i="2"/>
  <c r="W636" i="2"/>
  <c r="X636" i="2"/>
  <c r="V636" i="2"/>
  <c r="W631" i="2"/>
  <c r="X631" i="2"/>
  <c r="W628" i="2"/>
  <c r="X628" i="2"/>
  <c r="V628" i="2"/>
  <c r="W623" i="2"/>
  <c r="X623" i="2"/>
  <c r="W620" i="2"/>
  <c r="X620" i="2"/>
  <c r="V620" i="2"/>
  <c r="W615" i="2"/>
  <c r="X615" i="2"/>
  <c r="W612" i="2"/>
  <c r="X612" i="2"/>
  <c r="V612" i="2"/>
  <c r="W607" i="2"/>
  <c r="X607" i="2"/>
  <c r="W604" i="2"/>
  <c r="X604" i="2"/>
  <c r="V604" i="2"/>
  <c r="W596" i="2"/>
  <c r="X596" i="2"/>
  <c r="V596" i="2"/>
  <c r="W588" i="2"/>
  <c r="X588" i="2"/>
  <c r="V588" i="2"/>
  <c r="W580" i="2"/>
  <c r="X580" i="2"/>
  <c r="V580" i="2"/>
  <c r="W572" i="2"/>
  <c r="X572" i="2"/>
  <c r="V572" i="2"/>
  <c r="W564" i="2"/>
  <c r="X564" i="2"/>
  <c r="V564" i="2"/>
  <c r="W556" i="2"/>
  <c r="X556" i="2"/>
  <c r="V556" i="2"/>
  <c r="W548" i="2"/>
  <c r="X548" i="2"/>
  <c r="V548" i="2"/>
  <c r="W540" i="2"/>
  <c r="X540" i="2"/>
  <c r="V540" i="2"/>
  <c r="W521" i="2"/>
  <c r="X521" i="2"/>
  <c r="V521" i="2"/>
  <c r="W516" i="2"/>
  <c r="V516" i="2"/>
  <c r="X516" i="2"/>
  <c r="W505" i="2"/>
  <c r="X505" i="2"/>
  <c r="V505" i="2"/>
  <c r="W500" i="2"/>
  <c r="V500" i="2"/>
  <c r="X500" i="2"/>
  <c r="V860" i="2"/>
  <c r="V856" i="2"/>
  <c r="V852" i="2"/>
  <c r="V848" i="2"/>
  <c r="V844" i="2"/>
  <c r="V840" i="2"/>
  <c r="V836" i="2"/>
  <c r="V832" i="2"/>
  <c r="V828" i="2"/>
  <c r="V824" i="2"/>
  <c r="V820" i="2"/>
  <c r="W817" i="2"/>
  <c r="X817" i="2"/>
  <c r="W814" i="2"/>
  <c r="X814" i="2"/>
  <c r="V814" i="2"/>
  <c r="V811" i="2"/>
  <c r="W809" i="2"/>
  <c r="X809" i="2"/>
  <c r="W806" i="2"/>
  <c r="X806" i="2"/>
  <c r="V806" i="2"/>
  <c r="V803" i="2"/>
  <c r="W801" i="2"/>
  <c r="X801" i="2"/>
  <c r="W798" i="2"/>
  <c r="X798" i="2"/>
  <c r="V798" i="2"/>
  <c r="V795" i="2"/>
  <c r="W793" i="2"/>
  <c r="X793" i="2"/>
  <c r="W790" i="2"/>
  <c r="X790" i="2"/>
  <c r="V790" i="2"/>
  <c r="V787" i="2"/>
  <c r="W785" i="2"/>
  <c r="X785" i="2"/>
  <c r="W782" i="2"/>
  <c r="X782" i="2"/>
  <c r="V782" i="2"/>
  <c r="V779" i="2"/>
  <c r="W777" i="2"/>
  <c r="X777" i="2"/>
  <c r="W774" i="2"/>
  <c r="X774" i="2"/>
  <c r="V774" i="2"/>
  <c r="V771" i="2"/>
  <c r="W769" i="2"/>
  <c r="X769" i="2"/>
  <c r="W766" i="2"/>
  <c r="X766" i="2"/>
  <c r="V766" i="2"/>
  <c r="V763" i="2"/>
  <c r="W761" i="2"/>
  <c r="X761" i="2"/>
  <c r="W758" i="2"/>
  <c r="X758" i="2"/>
  <c r="V758" i="2"/>
  <c r="V755" i="2"/>
  <c r="W753" i="2"/>
  <c r="X753" i="2"/>
  <c r="W750" i="2"/>
  <c r="X750" i="2"/>
  <c r="V750" i="2"/>
  <c r="V747" i="2"/>
  <c r="W745" i="2"/>
  <c r="X745" i="2"/>
  <c r="W742" i="2"/>
  <c r="X742" i="2"/>
  <c r="V742" i="2"/>
  <c r="V739" i="2"/>
  <c r="W737" i="2"/>
  <c r="X737" i="2"/>
  <c r="W734" i="2"/>
  <c r="X734" i="2"/>
  <c r="V734" i="2"/>
  <c r="V731" i="2"/>
  <c r="W729" i="2"/>
  <c r="X729" i="2"/>
  <c r="W726" i="2"/>
  <c r="X726" i="2"/>
  <c r="V726" i="2"/>
  <c r="V723" i="2"/>
  <c r="W721" i="2"/>
  <c r="X721" i="2"/>
  <c r="W718" i="2"/>
  <c r="X718" i="2"/>
  <c r="V718" i="2"/>
  <c r="V715" i="2"/>
  <c r="W713" i="2"/>
  <c r="X713" i="2"/>
  <c r="W710" i="2"/>
  <c r="X710" i="2"/>
  <c r="V710" i="2"/>
  <c r="V707" i="2"/>
  <c r="W705" i="2"/>
  <c r="X705" i="2"/>
  <c r="W702" i="2"/>
  <c r="X702" i="2"/>
  <c r="V702" i="2"/>
  <c r="V699" i="2"/>
  <c r="W697" i="2"/>
  <c r="X697" i="2"/>
  <c r="W694" i="2"/>
  <c r="X694" i="2"/>
  <c r="V694" i="2"/>
  <c r="V691" i="2"/>
  <c r="W689" i="2"/>
  <c r="X689" i="2"/>
  <c r="W686" i="2"/>
  <c r="X686" i="2"/>
  <c r="V686" i="2"/>
  <c r="V683" i="2"/>
  <c r="W681" i="2"/>
  <c r="X681" i="2"/>
  <c r="W678" i="2"/>
  <c r="X678" i="2"/>
  <c r="V678" i="2"/>
  <c r="V675" i="2"/>
  <c r="W673" i="2"/>
  <c r="X673" i="2"/>
  <c r="W670" i="2"/>
  <c r="X670" i="2"/>
  <c r="V670" i="2"/>
  <c r="V667" i="2"/>
  <c r="W665" i="2"/>
  <c r="X665" i="2"/>
  <c r="W662" i="2"/>
  <c r="X662" i="2"/>
  <c r="V662" i="2"/>
  <c r="V659" i="2"/>
  <c r="W657" i="2"/>
  <c r="X657" i="2"/>
  <c r="W654" i="2"/>
  <c r="X654" i="2"/>
  <c r="V654" i="2"/>
  <c r="V651" i="2"/>
  <c r="W649" i="2"/>
  <c r="X649" i="2"/>
  <c r="W646" i="2"/>
  <c r="X646" i="2"/>
  <c r="V646" i="2"/>
  <c r="V643" i="2"/>
  <c r="W641" i="2"/>
  <c r="X641" i="2"/>
  <c r="W638" i="2"/>
  <c r="X638" i="2"/>
  <c r="V638" i="2"/>
  <c r="V635" i="2"/>
  <c r="W633" i="2"/>
  <c r="X633" i="2"/>
  <c r="W630" i="2"/>
  <c r="X630" i="2"/>
  <c r="V630" i="2"/>
  <c r="V627" i="2"/>
  <c r="W625" i="2"/>
  <c r="X625" i="2"/>
  <c r="W622" i="2"/>
  <c r="X622" i="2"/>
  <c r="V622" i="2"/>
  <c r="V619" i="2"/>
  <c r="W617" i="2"/>
  <c r="X617" i="2"/>
  <c r="W614" i="2"/>
  <c r="X614" i="2"/>
  <c r="V614" i="2"/>
  <c r="V611" i="2"/>
  <c r="W609" i="2"/>
  <c r="X609" i="2"/>
  <c r="W606" i="2"/>
  <c r="X606" i="2"/>
  <c r="V606" i="2"/>
  <c r="V603" i="2"/>
  <c r="W598" i="2"/>
  <c r="X598" i="2"/>
  <c r="V598" i="2"/>
  <c r="W590" i="2"/>
  <c r="X590" i="2"/>
  <c r="V590" i="2"/>
  <c r="W582" i="2"/>
  <c r="X582" i="2"/>
  <c r="V582" i="2"/>
  <c r="W574" i="2"/>
  <c r="X574" i="2"/>
  <c r="V574" i="2"/>
  <c r="W566" i="2"/>
  <c r="X566" i="2"/>
  <c r="V566" i="2"/>
  <c r="W558" i="2"/>
  <c r="X558" i="2"/>
  <c r="V558" i="2"/>
  <c r="W550" i="2"/>
  <c r="X550" i="2"/>
  <c r="V550" i="2"/>
  <c r="W542" i="2"/>
  <c r="X542" i="2"/>
  <c r="V542" i="2"/>
  <c r="W525" i="2"/>
  <c r="X525" i="2"/>
  <c r="V525" i="2"/>
  <c r="W520" i="2"/>
  <c r="V520" i="2"/>
  <c r="X520" i="2"/>
  <c r="W509" i="2"/>
  <c r="X509" i="2"/>
  <c r="V509" i="2"/>
  <c r="W504" i="2"/>
  <c r="V504" i="2"/>
  <c r="X504" i="2"/>
  <c r="W485" i="2"/>
  <c r="X485" i="2"/>
  <c r="V485" i="2"/>
  <c r="W469" i="2"/>
  <c r="X469" i="2"/>
  <c r="V469" i="2"/>
  <c r="W453" i="2"/>
  <c r="X453" i="2"/>
  <c r="V453" i="2"/>
  <c r="W601" i="2"/>
  <c r="X601" i="2"/>
  <c r="W599" i="2"/>
  <c r="X599" i="2"/>
  <c r="W597" i="2"/>
  <c r="X597" i="2"/>
  <c r="W595" i="2"/>
  <c r="X595" i="2"/>
  <c r="W593" i="2"/>
  <c r="X593" i="2"/>
  <c r="W591" i="2"/>
  <c r="X591" i="2"/>
  <c r="W589" i="2"/>
  <c r="X589" i="2"/>
  <c r="W587" i="2"/>
  <c r="X587" i="2"/>
  <c r="W585" i="2"/>
  <c r="X585" i="2"/>
  <c r="W583" i="2"/>
  <c r="X583" i="2"/>
  <c r="W581" i="2"/>
  <c r="X581" i="2"/>
  <c r="W579" i="2"/>
  <c r="X579" i="2"/>
  <c r="W577" i="2"/>
  <c r="X577" i="2"/>
  <c r="W575" i="2"/>
  <c r="X575" i="2"/>
  <c r="W573" i="2"/>
  <c r="X573" i="2"/>
  <c r="W571" i="2"/>
  <c r="X571" i="2"/>
  <c r="W569" i="2"/>
  <c r="X569" i="2"/>
  <c r="W567" i="2"/>
  <c r="X567" i="2"/>
  <c r="W565" i="2"/>
  <c r="X565" i="2"/>
  <c r="W563" i="2"/>
  <c r="X563" i="2"/>
  <c r="W561" i="2"/>
  <c r="X561" i="2"/>
  <c r="W559" i="2"/>
  <c r="X559" i="2"/>
  <c r="W557" i="2"/>
  <c r="X557" i="2"/>
  <c r="W555" i="2"/>
  <c r="X555" i="2"/>
  <c r="W553" i="2"/>
  <c r="X553" i="2"/>
  <c r="W551" i="2"/>
  <c r="X551" i="2"/>
  <c r="W549" i="2"/>
  <c r="X549" i="2"/>
  <c r="W547" i="2"/>
  <c r="X547" i="2"/>
  <c r="W545" i="2"/>
  <c r="X545" i="2"/>
  <c r="W543" i="2"/>
  <c r="X543" i="2"/>
  <c r="W541" i="2"/>
  <c r="X541" i="2"/>
  <c r="W539" i="2"/>
  <c r="X539" i="2"/>
  <c r="W537" i="2"/>
  <c r="X537" i="2"/>
  <c r="W489" i="2"/>
  <c r="X489" i="2"/>
  <c r="V489" i="2"/>
  <c r="W473" i="2"/>
  <c r="X473" i="2"/>
  <c r="V473" i="2"/>
  <c r="W457" i="2"/>
  <c r="X457" i="2"/>
  <c r="V457" i="2"/>
  <c r="W536" i="2"/>
  <c r="V536" i="2"/>
  <c r="X536" i="2"/>
  <c r="W533" i="2"/>
  <c r="X533" i="2"/>
  <c r="W493" i="2"/>
  <c r="X493" i="2"/>
  <c r="V493" i="2"/>
  <c r="W477" i="2"/>
  <c r="X477" i="2"/>
  <c r="V477" i="2"/>
  <c r="W461" i="2"/>
  <c r="X461" i="2"/>
  <c r="V461" i="2"/>
  <c r="V449" i="2"/>
  <c r="V445" i="2"/>
  <c r="V441" i="2"/>
  <c r="V437" i="2"/>
  <c r="V433" i="2"/>
  <c r="V429" i="2"/>
  <c r="W429" i="2"/>
  <c r="V426" i="2"/>
  <c r="X426" i="2"/>
  <c r="V421" i="2"/>
  <c r="W421" i="2"/>
  <c r="V418" i="2"/>
  <c r="X418" i="2"/>
  <c r="V413" i="2"/>
  <c r="W413" i="2"/>
  <c r="V403" i="2"/>
  <c r="W403" i="2"/>
  <c r="V401" i="2"/>
  <c r="W401" i="2"/>
  <c r="V399" i="2"/>
  <c r="W399" i="2"/>
  <c r="V397" i="2"/>
  <c r="W397" i="2"/>
  <c r="V527" i="2"/>
  <c r="V523" i="2"/>
  <c r="V519" i="2"/>
  <c r="V515" i="2"/>
  <c r="V511" i="2"/>
  <c r="V507" i="2"/>
  <c r="V503" i="2"/>
  <c r="V499" i="2"/>
  <c r="X496" i="2"/>
  <c r="V495" i="2"/>
  <c r="X492" i="2"/>
  <c r="V491" i="2"/>
  <c r="X488" i="2"/>
  <c r="V487" i="2"/>
  <c r="X484" i="2"/>
  <c r="V483" i="2"/>
  <c r="X480" i="2"/>
  <c r="V479" i="2"/>
  <c r="X476" i="2"/>
  <c r="V475" i="2"/>
  <c r="X472" i="2"/>
  <c r="V471" i="2"/>
  <c r="X468" i="2"/>
  <c r="V467" i="2"/>
  <c r="X464" i="2"/>
  <c r="V463" i="2"/>
  <c r="X460" i="2"/>
  <c r="V459" i="2"/>
  <c r="X456" i="2"/>
  <c r="V455" i="2"/>
  <c r="X452" i="2"/>
  <c r="V451" i="2"/>
  <c r="X448" i="2"/>
  <c r="V447" i="2"/>
  <c r="X444" i="2"/>
  <c r="V443" i="2"/>
  <c r="X440" i="2"/>
  <c r="V439" i="2"/>
  <c r="X436" i="2"/>
  <c r="V435" i="2"/>
  <c r="X432" i="2"/>
  <c r="V431" i="2"/>
  <c r="V425" i="2"/>
  <c r="W425" i="2"/>
  <c r="X423" i="2"/>
  <c r="V422" i="2"/>
  <c r="X422" i="2"/>
  <c r="V417" i="2"/>
  <c r="W417" i="2"/>
  <c r="X415" i="2"/>
  <c r="V414" i="2"/>
  <c r="X414" i="2"/>
  <c r="V409" i="2"/>
  <c r="W409" i="2"/>
  <c r="V395" i="2"/>
  <c r="W395" i="2"/>
  <c r="V393" i="2"/>
  <c r="W393" i="2"/>
  <c r="V496" i="2"/>
  <c r="V492" i="2"/>
  <c r="V488" i="2"/>
  <c r="V484" i="2"/>
  <c r="V480" i="2"/>
  <c r="V476" i="2"/>
  <c r="V472" i="2"/>
  <c r="V468" i="2"/>
  <c r="V464" i="2"/>
  <c r="V460" i="2"/>
  <c r="V456" i="2"/>
  <c r="V452" i="2"/>
  <c r="X449" i="2"/>
  <c r="V448" i="2"/>
  <c r="X445" i="2"/>
  <c r="V444" i="2"/>
  <c r="X441" i="2"/>
  <c r="V440" i="2"/>
  <c r="X437" i="2"/>
  <c r="V436" i="2"/>
  <c r="X433" i="2"/>
  <c r="X429" i="2"/>
  <c r="V407" i="2"/>
  <c r="W407" i="2"/>
  <c r="V405" i="2"/>
  <c r="W405" i="2"/>
  <c r="V391" i="2"/>
  <c r="W391" i="2"/>
  <c r="V389" i="2"/>
  <c r="W389" i="2"/>
  <c r="V385" i="2"/>
  <c r="W385" i="2"/>
  <c r="X385" i="2"/>
  <c r="V381" i="2"/>
  <c r="W381" i="2"/>
  <c r="X381" i="2"/>
  <c r="V377" i="2"/>
  <c r="W377" i="2"/>
  <c r="X377" i="2"/>
  <c r="V373" i="2"/>
  <c r="W373" i="2"/>
  <c r="X373" i="2"/>
  <c r="V327" i="2"/>
  <c r="W327" i="2"/>
  <c r="V311" i="2"/>
  <c r="W311" i="2"/>
  <c r="V295" i="2"/>
  <c r="W295" i="2"/>
  <c r="V279" i="2"/>
  <c r="W279" i="2"/>
  <c r="V263" i="2"/>
  <c r="W263" i="2"/>
  <c r="V247" i="2"/>
  <c r="W247" i="2"/>
  <c r="V231" i="2"/>
  <c r="W231" i="2"/>
  <c r="V215" i="2"/>
  <c r="W215" i="2"/>
  <c r="V199" i="2"/>
  <c r="W199" i="2"/>
  <c r="W387" i="2"/>
  <c r="W383" i="2"/>
  <c r="W379" i="2"/>
  <c r="W375" i="2"/>
  <c r="W371" i="2"/>
  <c r="W367" i="2"/>
  <c r="W363" i="2"/>
  <c r="W359" i="2"/>
  <c r="W355" i="2"/>
  <c r="W351" i="2"/>
  <c r="W347" i="2"/>
  <c r="W343" i="2"/>
  <c r="W339" i="2"/>
  <c r="W335" i="2"/>
  <c r="V331" i="2"/>
  <c r="W331" i="2"/>
  <c r="X328" i="2"/>
  <c r="V315" i="2"/>
  <c r="W315" i="2"/>
  <c r="X312" i="2"/>
  <c r="V299" i="2"/>
  <c r="W299" i="2"/>
  <c r="X296" i="2"/>
  <c r="V283" i="2"/>
  <c r="W283" i="2"/>
  <c r="X280" i="2"/>
  <c r="V267" i="2"/>
  <c r="W267" i="2"/>
  <c r="X264" i="2"/>
  <c r="V251" i="2"/>
  <c r="W251" i="2"/>
  <c r="V235" i="2"/>
  <c r="W235" i="2"/>
  <c r="V219" i="2"/>
  <c r="W219" i="2"/>
  <c r="V203" i="2"/>
  <c r="W203" i="2"/>
  <c r="X369" i="2"/>
  <c r="X365" i="2"/>
  <c r="X361" i="2"/>
  <c r="X357" i="2"/>
  <c r="X353" i="2"/>
  <c r="X349" i="2"/>
  <c r="X345" i="2"/>
  <c r="X341" i="2"/>
  <c r="X337" i="2"/>
  <c r="V319" i="2"/>
  <c r="W319" i="2"/>
  <c r="V303" i="2"/>
  <c r="W303" i="2"/>
  <c r="V287" i="2"/>
  <c r="W287" i="2"/>
  <c r="V271" i="2"/>
  <c r="W271" i="2"/>
  <c r="V255" i="2"/>
  <c r="W255" i="2"/>
  <c r="V239" i="2"/>
  <c r="W239" i="2"/>
  <c r="V223" i="2"/>
  <c r="W223" i="2"/>
  <c r="V207" i="2"/>
  <c r="W207" i="2"/>
  <c r="X410" i="2"/>
  <c r="X406" i="2"/>
  <c r="X402" i="2"/>
  <c r="X398" i="2"/>
  <c r="X394" i="2"/>
  <c r="X390" i="2"/>
  <c r="X386" i="2"/>
  <c r="X382" i="2"/>
  <c r="X378" i="2"/>
  <c r="X374" i="2"/>
  <c r="X370" i="2"/>
  <c r="W369" i="2"/>
  <c r="X366" i="2"/>
  <c r="W365" i="2"/>
  <c r="X362" i="2"/>
  <c r="W361" i="2"/>
  <c r="X358" i="2"/>
  <c r="W357" i="2"/>
  <c r="X354" i="2"/>
  <c r="W353" i="2"/>
  <c r="X350" i="2"/>
  <c r="W349" i="2"/>
  <c r="X346" i="2"/>
  <c r="W345" i="2"/>
  <c r="X342" i="2"/>
  <c r="W341" i="2"/>
  <c r="X338" i="2"/>
  <c r="W337" i="2"/>
  <c r="X327" i="2"/>
  <c r="V323" i="2"/>
  <c r="W323" i="2"/>
  <c r="X320" i="2"/>
  <c r="X311" i="2"/>
  <c r="V307" i="2"/>
  <c r="W307" i="2"/>
  <c r="X304" i="2"/>
  <c r="X295" i="2"/>
  <c r="V291" i="2"/>
  <c r="W291" i="2"/>
  <c r="X288" i="2"/>
  <c r="X279" i="2"/>
  <c r="V275" i="2"/>
  <c r="W275" i="2"/>
  <c r="X272" i="2"/>
  <c r="X263" i="2"/>
  <c r="V259" i="2"/>
  <c r="W259" i="2"/>
  <c r="X247" i="2"/>
  <c r="V243" i="2"/>
  <c r="W243" i="2"/>
  <c r="X231" i="2"/>
  <c r="V227" i="2"/>
  <c r="W227" i="2"/>
  <c r="X215" i="2"/>
  <c r="V211" i="2"/>
  <c r="W211" i="2"/>
  <c r="X199" i="2"/>
  <c r="V195" i="2"/>
  <c r="W195" i="2"/>
  <c r="AB1817" i="2"/>
  <c r="AA1804" i="2"/>
  <c r="AC1804" i="2"/>
  <c r="AB1801" i="2"/>
  <c r="AA1792" i="2"/>
  <c r="AC1792" i="2"/>
  <c r="AB1792" i="2"/>
  <c r="AA1789" i="2"/>
  <c r="AC1789" i="2"/>
  <c r="AA1774" i="2"/>
  <c r="AC1774" i="2"/>
  <c r="AA1770" i="2"/>
  <c r="AC1770" i="2"/>
  <c r="AB1770" i="2"/>
  <c r="AA1742" i="2"/>
  <c r="AC1742" i="2"/>
  <c r="AA1738" i="2"/>
  <c r="AC1738" i="2"/>
  <c r="AB1738" i="2"/>
  <c r="AA1808" i="2"/>
  <c r="AC1808" i="2"/>
  <c r="AA1788" i="2"/>
  <c r="AC1788" i="2"/>
  <c r="AB1788" i="2"/>
  <c r="AA1785" i="2"/>
  <c r="AC1785" i="2"/>
  <c r="AA1778" i="2"/>
  <c r="AC1778" i="2"/>
  <c r="AB1778" i="2"/>
  <c r="AA1750" i="2"/>
  <c r="AC1750" i="2"/>
  <c r="AA1746" i="2"/>
  <c r="AC1746" i="2"/>
  <c r="AB1746" i="2"/>
  <c r="AA1718" i="2"/>
  <c r="AB1718" i="2"/>
  <c r="AC1718" i="2"/>
  <c r="W191" i="2"/>
  <c r="W187" i="2"/>
  <c r="W183" i="2"/>
  <c r="W179" i="2"/>
  <c r="W175" i="2"/>
  <c r="W171" i="2"/>
  <c r="W167" i="2"/>
  <c r="W163" i="2"/>
  <c r="W159" i="2"/>
  <c r="W155" i="2"/>
  <c r="W151" i="2"/>
  <c r="W147" i="2"/>
  <c r="W143" i="2"/>
  <c r="W139" i="2"/>
  <c r="W135" i="2"/>
  <c r="W131" i="2"/>
  <c r="W127" i="2"/>
  <c r="W123" i="2"/>
  <c r="W119" i="2"/>
  <c r="W115" i="2"/>
  <c r="W111" i="2"/>
  <c r="W107" i="2"/>
  <c r="W103" i="2"/>
  <c r="W99" i="2"/>
  <c r="W95" i="2"/>
  <c r="W91" i="2"/>
  <c r="W87" i="2"/>
  <c r="W83" i="2"/>
  <c r="W79" i="2"/>
  <c r="AC1813" i="2"/>
  <c r="AA1812" i="2"/>
  <c r="AC1812" i="2"/>
  <c r="AB1809" i="2"/>
  <c r="AC1797" i="2"/>
  <c r="AA1796" i="2"/>
  <c r="AC1796" i="2"/>
  <c r="AB1793" i="2"/>
  <c r="AA1784" i="2"/>
  <c r="AC1784" i="2"/>
  <c r="AB1784" i="2"/>
  <c r="AA1781" i="2"/>
  <c r="AC1781" i="2"/>
  <c r="AA1758" i="2"/>
  <c r="AC1758" i="2"/>
  <c r="AA1754" i="2"/>
  <c r="AC1754" i="2"/>
  <c r="AB1754" i="2"/>
  <c r="AA1726" i="2"/>
  <c r="AB1726" i="2"/>
  <c r="AC1726" i="2"/>
  <c r="AC1817" i="2"/>
  <c r="AA1816" i="2"/>
  <c r="AC1816" i="2"/>
  <c r="AC1801" i="2"/>
  <c r="AA1800" i="2"/>
  <c r="AC1800" i="2"/>
  <c r="AA1780" i="2"/>
  <c r="AC1780" i="2"/>
  <c r="AB1780" i="2"/>
  <c r="AA1766" i="2"/>
  <c r="AC1766" i="2"/>
  <c r="AA1762" i="2"/>
  <c r="AC1762" i="2"/>
  <c r="AB1762" i="2"/>
  <c r="AA1734" i="2"/>
  <c r="AB1734" i="2"/>
  <c r="AC1734" i="2"/>
  <c r="AB1730" i="2"/>
  <c r="AB1722" i="2"/>
  <c r="AB1716" i="2"/>
  <c r="AB1714" i="2"/>
  <c r="AB1712" i="2"/>
  <c r="AC1710" i="2"/>
  <c r="AB1708" i="2"/>
  <c r="AB1706" i="2"/>
  <c r="AB1704" i="2"/>
  <c r="AC1702" i="2"/>
  <c r="AB1700" i="2"/>
  <c r="AB1698" i="2"/>
  <c r="AA1697" i="2"/>
  <c r="AA1696" i="2"/>
  <c r="AA1695" i="2"/>
  <c r="AA1694" i="2"/>
  <c r="AA1693" i="2"/>
  <c r="AA1692" i="2"/>
  <c r="AA1691" i="2"/>
  <c r="AA1690" i="2"/>
  <c r="AA1689" i="2"/>
  <c r="AA1688" i="2"/>
  <c r="AA1687" i="2"/>
  <c r="AA1686" i="2"/>
  <c r="AA1685" i="2"/>
  <c r="AA1684" i="2"/>
  <c r="AA1683" i="2"/>
  <c r="AA1682" i="2"/>
  <c r="AA1681" i="2"/>
  <c r="AA1680" i="2"/>
  <c r="AA1679" i="2"/>
  <c r="AA1678" i="2"/>
  <c r="AA1677" i="2"/>
  <c r="AA1676" i="2"/>
  <c r="AA1675" i="2"/>
  <c r="AA1674" i="2"/>
  <c r="AA1673" i="2"/>
  <c r="AA1672" i="2"/>
  <c r="AA1671" i="2"/>
  <c r="AA1670" i="2"/>
  <c r="AB1665" i="2"/>
  <c r="AB1661" i="2"/>
  <c r="AB1657" i="2"/>
  <c r="AB1653" i="2"/>
  <c r="AB1649" i="2"/>
  <c r="AB1645" i="2"/>
  <c r="AB1641" i="2"/>
  <c r="AB1637" i="2"/>
  <c r="AB1633" i="2"/>
  <c r="AB1629" i="2"/>
  <c r="AB1625" i="2"/>
  <c r="AB1621" i="2"/>
  <c r="AB1617" i="2"/>
  <c r="AB1613" i="2"/>
  <c r="AB1609" i="2"/>
  <c r="AA1442" i="2"/>
  <c r="AB1442" i="2"/>
  <c r="AA1354" i="2"/>
  <c r="AB1354" i="2"/>
  <c r="AA1343" i="2"/>
  <c r="AC1343" i="2"/>
  <c r="AA1260" i="2"/>
  <c r="AC1260" i="2"/>
  <c r="AB1260" i="2"/>
  <c r="AA1241" i="2"/>
  <c r="AC1241" i="2"/>
  <c r="AA1216" i="2"/>
  <c r="AC1216" i="2"/>
  <c r="AB1710" i="2"/>
  <c r="AB1702" i="2"/>
  <c r="AA1665" i="2"/>
  <c r="AA1661" i="2"/>
  <c r="AA1657" i="2"/>
  <c r="AA1653" i="2"/>
  <c r="AA1649" i="2"/>
  <c r="AA1645" i="2"/>
  <c r="AA1641" i="2"/>
  <c r="AA1637" i="2"/>
  <c r="AA1633" i="2"/>
  <c r="AA1629" i="2"/>
  <c r="AA1625" i="2"/>
  <c r="AA1621" i="2"/>
  <c r="AA1617" i="2"/>
  <c r="AA1613" i="2"/>
  <c r="AA1609" i="2"/>
  <c r="AA1592" i="2"/>
  <c r="AC1592" i="2"/>
  <c r="AA1576" i="2"/>
  <c r="AC1576" i="2"/>
  <c r="AA1569" i="2"/>
  <c r="AC1569" i="2"/>
  <c r="AA1513" i="2"/>
  <c r="AC1513" i="2"/>
  <c r="AA1499" i="2"/>
  <c r="AC1499" i="2"/>
  <c r="AA1458" i="2"/>
  <c r="AB1458" i="2"/>
  <c r="AA1366" i="2"/>
  <c r="AC1366" i="2"/>
  <c r="AA1346" i="2"/>
  <c r="AB1346" i="2"/>
  <c r="AC1346" i="2"/>
  <c r="AA1322" i="2"/>
  <c r="AC1322" i="2"/>
  <c r="AA1244" i="2"/>
  <c r="AC1244" i="2"/>
  <c r="AA1572" i="2"/>
  <c r="AB1572" i="2"/>
  <c r="AC1572" i="2"/>
  <c r="AA1518" i="2"/>
  <c r="AB1518" i="2"/>
  <c r="AA1502" i="2"/>
  <c r="AB1502" i="2"/>
  <c r="AC1502" i="2"/>
  <c r="AA1416" i="2"/>
  <c r="AB1416" i="2"/>
  <c r="AA1246" i="2"/>
  <c r="AC1246" i="2"/>
  <c r="AB1246" i="2"/>
  <c r="AB1777" i="2"/>
  <c r="AB1769" i="2"/>
  <c r="AB1761" i="2"/>
  <c r="AB1753" i="2"/>
  <c r="AB1745" i="2"/>
  <c r="AC1730" i="2"/>
  <c r="AC1722" i="2"/>
  <c r="AC1714" i="2"/>
  <c r="AC1706" i="2"/>
  <c r="AC1698" i="2"/>
  <c r="AA1667" i="2"/>
  <c r="AB1664" i="2"/>
  <c r="AA1663" i="2"/>
  <c r="AB1660" i="2"/>
  <c r="AA1659" i="2"/>
  <c r="AB1656" i="2"/>
  <c r="AA1655" i="2"/>
  <c r="AB1652" i="2"/>
  <c r="AA1651" i="2"/>
  <c r="AB1648" i="2"/>
  <c r="AA1647" i="2"/>
  <c r="AB1644" i="2"/>
  <c r="AA1643" i="2"/>
  <c r="AB1640" i="2"/>
  <c r="AA1639" i="2"/>
  <c r="AB1636" i="2"/>
  <c r="AA1635" i="2"/>
  <c r="AB1632" i="2"/>
  <c r="AA1631" i="2"/>
  <c r="AB1628" i="2"/>
  <c r="AA1627" i="2"/>
  <c r="AB1624" i="2"/>
  <c r="AA1623" i="2"/>
  <c r="AB1620" i="2"/>
  <c r="AA1619" i="2"/>
  <c r="AB1616" i="2"/>
  <c r="AA1615" i="2"/>
  <c r="AB1612" i="2"/>
  <c r="AA1611" i="2"/>
  <c r="AB1608" i="2"/>
  <c r="AA1600" i="2"/>
  <c r="AC1600" i="2"/>
  <c r="AA1584" i="2"/>
  <c r="AC1584" i="2"/>
  <c r="AC1529" i="2"/>
  <c r="AB1526" i="2"/>
  <c r="AA1521" i="2"/>
  <c r="AC1521" i="2"/>
  <c r="AA1432" i="2"/>
  <c r="AB1432" i="2"/>
  <c r="AA1351" i="2"/>
  <c r="AC1351" i="2"/>
  <c r="AA1334" i="2"/>
  <c r="AC1334" i="2"/>
  <c r="AA1249" i="2"/>
  <c r="AB1249" i="2"/>
  <c r="AA1074" i="2"/>
  <c r="AB1074" i="2"/>
  <c r="AC1074" i="2"/>
  <c r="AA986" i="2"/>
  <c r="AC986" i="2"/>
  <c r="AA913" i="2"/>
  <c r="AB913" i="2"/>
  <c r="AA905" i="2"/>
  <c r="AC905" i="2"/>
  <c r="AA886" i="2"/>
  <c r="AB886" i="2"/>
  <c r="AA741" i="2"/>
  <c r="AB741" i="2"/>
  <c r="AA679" i="2"/>
  <c r="AB679" i="2"/>
  <c r="AC679" i="2"/>
  <c r="AA451" i="2"/>
  <c r="AC451" i="2"/>
  <c r="AB451" i="2"/>
  <c r="AA393" i="2"/>
  <c r="AC393" i="2"/>
  <c r="AA389" i="2"/>
  <c r="AC389" i="2"/>
  <c r="AA358" i="2"/>
  <c r="AB358" i="2"/>
  <c r="AC358" i="2"/>
  <c r="AA310" i="2"/>
  <c r="AB310" i="2"/>
  <c r="AA247" i="2"/>
  <c r="AB247" i="2"/>
  <c r="AC247" i="2"/>
  <c r="AA237" i="2"/>
  <c r="AB237" i="2"/>
  <c r="AC237" i="2"/>
  <c r="AA168" i="2"/>
  <c r="AB168" i="2"/>
  <c r="AA137" i="2"/>
  <c r="AB137" i="2"/>
  <c r="AB1604" i="2"/>
  <c r="AB1596" i="2"/>
  <c r="AB1588" i="2"/>
  <c r="AB1580" i="2"/>
  <c r="AB1568" i="2"/>
  <c r="AC1565" i="2"/>
  <c r="AB1562" i="2"/>
  <c r="AC1557" i="2"/>
  <c r="AB1554" i="2"/>
  <c r="AC1549" i="2"/>
  <c r="AB1546" i="2"/>
  <c r="AC1541" i="2"/>
  <c r="AB1538" i="2"/>
  <c r="AC1533" i="2"/>
  <c r="AC1498" i="2"/>
  <c r="AA1291" i="2"/>
  <c r="AB1291" i="2"/>
  <c r="AA1288" i="2"/>
  <c r="AC1288" i="2"/>
  <c r="AA1275" i="2"/>
  <c r="AB1275" i="2"/>
  <c r="AA1272" i="2"/>
  <c r="AC1272" i="2"/>
  <c r="AA1256" i="2"/>
  <c r="AB1256" i="2"/>
  <c r="AC1256" i="2"/>
  <c r="AB1253" i="2"/>
  <c r="AA1228" i="2"/>
  <c r="AC1228" i="2"/>
  <c r="AA1130" i="2"/>
  <c r="AB1130" i="2"/>
  <c r="AC1130" i="2"/>
  <c r="AA1066" i="2"/>
  <c r="AB1066" i="2"/>
  <c r="AC1066" i="2"/>
  <c r="AA989" i="2"/>
  <c r="AB989" i="2"/>
  <c r="AC989" i="2"/>
  <c r="AA975" i="2"/>
  <c r="AC975" i="2"/>
  <c r="AA932" i="2"/>
  <c r="AB932" i="2"/>
  <c r="AC932" i="2"/>
  <c r="AA845" i="2"/>
  <c r="AC845" i="2"/>
  <c r="AA824" i="2"/>
  <c r="AB824" i="2"/>
  <c r="AA762" i="2"/>
  <c r="AC762" i="2"/>
  <c r="AA746" i="2"/>
  <c r="AC746" i="2"/>
  <c r="AA476" i="2"/>
  <c r="AC476" i="2"/>
  <c r="AB476" i="2"/>
  <c r="AA396" i="2"/>
  <c r="AC396" i="2"/>
  <c r="AA341" i="2"/>
  <c r="AC341" i="2"/>
  <c r="AA292" i="2"/>
  <c r="AB292" i="2"/>
  <c r="AB276" i="2"/>
  <c r="AA276" i="2"/>
  <c r="AC1511" i="2"/>
  <c r="AB1498" i="2"/>
  <c r="AC1495" i="2"/>
  <c r="AC1483" i="2"/>
  <c r="AB1480" i="2"/>
  <c r="AC1475" i="2"/>
  <c r="AB1462" i="2"/>
  <c r="AC1332" i="2"/>
  <c r="AA1300" i="2"/>
  <c r="AB1300" i="2"/>
  <c r="AB1295" i="2"/>
  <c r="AA1284" i="2"/>
  <c r="AB1284" i="2"/>
  <c r="AC1284" i="2"/>
  <c r="AB1279" i="2"/>
  <c r="AA1233" i="2"/>
  <c r="AC1233" i="2"/>
  <c r="AA1204" i="2"/>
  <c r="AC1204" i="2"/>
  <c r="AA1092" i="2"/>
  <c r="AC1092" i="2"/>
  <c r="AA1052" i="2"/>
  <c r="AC1052" i="2"/>
  <c r="AA1025" i="2"/>
  <c r="AC1025" i="2"/>
  <c r="AA965" i="2"/>
  <c r="AB965" i="2"/>
  <c r="AA941" i="2"/>
  <c r="AB941" i="2"/>
  <c r="AA920" i="2"/>
  <c r="AB920" i="2"/>
  <c r="AA848" i="2"/>
  <c r="AB848" i="2"/>
  <c r="AA840" i="2"/>
  <c r="AC840" i="2"/>
  <c r="AA770" i="2"/>
  <c r="AC770" i="2"/>
  <c r="AA749" i="2"/>
  <c r="AB749" i="2"/>
  <c r="AC623" i="2"/>
  <c r="AA623" i="2"/>
  <c r="AB623" i="2"/>
  <c r="AC613" i="2"/>
  <c r="AB613" i="2"/>
  <c r="AC605" i="2"/>
  <c r="AB605" i="2"/>
  <c r="AA556" i="2"/>
  <c r="AC556" i="2"/>
  <c r="AA517" i="2"/>
  <c r="AC517" i="2"/>
  <c r="AA485" i="2"/>
  <c r="AC485" i="2"/>
  <c r="AA417" i="2"/>
  <c r="AC417" i="2"/>
  <c r="AA294" i="2"/>
  <c r="AC294" i="2"/>
  <c r="AA1311" i="2"/>
  <c r="AC1311" i="2"/>
  <c r="AA1236" i="2"/>
  <c r="AC1236" i="2"/>
  <c r="AA1149" i="2"/>
  <c r="AC1149" i="2"/>
  <c r="AA1135" i="2"/>
  <c r="AB1135" i="2"/>
  <c r="AC1135" i="2"/>
  <c r="AA1087" i="2"/>
  <c r="AC1087" i="2"/>
  <c r="AA1059" i="2"/>
  <c r="AB1059" i="2"/>
  <c r="AC1059" i="2"/>
  <c r="AA997" i="2"/>
  <c r="AB997" i="2"/>
  <c r="AA930" i="2"/>
  <c r="AB930" i="2"/>
  <c r="AC930" i="2"/>
  <c r="AA910" i="2"/>
  <c r="AC910" i="2"/>
  <c r="AA860" i="2"/>
  <c r="AB860" i="2"/>
  <c r="AA754" i="2"/>
  <c r="AC754" i="2"/>
  <c r="AA738" i="2"/>
  <c r="AC738" i="2"/>
  <c r="AA701" i="2"/>
  <c r="AC701" i="2"/>
  <c r="AA448" i="2"/>
  <c r="AC448" i="2"/>
  <c r="AA349" i="2"/>
  <c r="AC349" i="2"/>
  <c r="AA307" i="2"/>
  <c r="AC307" i="2"/>
  <c r="AB284" i="2"/>
  <c r="AA284" i="2"/>
  <c r="AC1091" i="2"/>
  <c r="AC1080" i="2"/>
  <c r="AC1051" i="2"/>
  <c r="AC1018" i="2"/>
  <c r="AC937" i="2"/>
  <c r="AC909" i="2"/>
  <c r="AC882" i="2"/>
  <c r="AC856" i="2"/>
  <c r="AB849" i="2"/>
  <c r="AC844" i="2"/>
  <c r="AC827" i="2"/>
  <c r="AC798" i="2"/>
  <c r="AC691" i="2"/>
  <c r="AC683" i="2"/>
  <c r="AC675" i="2"/>
  <c r="AC667" i="2"/>
  <c r="AC615" i="2"/>
  <c r="AA615" i="2"/>
  <c r="AB615" i="2"/>
  <c r="AC607" i="2"/>
  <c r="AB607" i="2"/>
  <c r="AA559" i="2"/>
  <c r="AB559" i="2"/>
  <c r="AA488" i="2"/>
  <c r="AC488" i="2"/>
  <c r="AA465" i="2"/>
  <c r="AC465" i="2"/>
  <c r="AA456" i="2"/>
  <c r="AC456" i="2"/>
  <c r="AA420" i="2"/>
  <c r="AC420" i="2"/>
  <c r="AA392" i="2"/>
  <c r="AB392" i="2"/>
  <c r="AC392" i="2"/>
  <c r="AA375" i="2"/>
  <c r="AC375" i="2"/>
  <c r="AA348" i="2"/>
  <c r="AB348" i="2"/>
  <c r="AC348" i="2"/>
  <c r="AC345" i="2"/>
  <c r="AA340" i="2"/>
  <c r="AB340" i="2"/>
  <c r="AC340" i="2"/>
  <c r="AC337" i="2"/>
  <c r="AC334" i="2"/>
  <c r="AA321" i="2"/>
  <c r="AC321" i="2"/>
  <c r="AB318" i="2"/>
  <c r="AC315" i="2"/>
  <c r="AB299" i="2"/>
  <c r="AA243" i="2"/>
  <c r="AB243" i="2"/>
  <c r="AC243" i="2"/>
  <c r="AA199" i="2"/>
  <c r="AB199" i="2"/>
  <c r="AA172" i="2"/>
  <c r="AB172" i="2"/>
  <c r="AC172" i="2"/>
  <c r="AA157" i="2"/>
  <c r="AB157" i="2"/>
  <c r="AC157" i="2"/>
  <c r="AC1208" i="2"/>
  <c r="AC1196" i="2"/>
  <c r="AC1191" i="2"/>
  <c r="AC1184" i="2"/>
  <c r="AB1091" i="2"/>
  <c r="AB1082" i="2"/>
  <c r="AB1080" i="2"/>
  <c r="AB1051" i="2"/>
  <c r="AC1044" i="2"/>
  <c r="AB1018" i="2"/>
  <c r="AC1015" i="2"/>
  <c r="AC1007" i="2"/>
  <c r="AC1000" i="2"/>
  <c r="AC984" i="2"/>
  <c r="AC979" i="2"/>
  <c r="AC973" i="2"/>
  <c r="AC968" i="2"/>
  <c r="AB952" i="2"/>
  <c r="AC949" i="2"/>
  <c r="AC944" i="2"/>
  <c r="AB939" i="2"/>
  <c r="AB937" i="2"/>
  <c r="AB918" i="2"/>
  <c r="AB909" i="2"/>
  <c r="AB897" i="2"/>
  <c r="AC894" i="2"/>
  <c r="AC889" i="2"/>
  <c r="AB884" i="2"/>
  <c r="AB882" i="2"/>
  <c r="AB878" i="2"/>
  <c r="AC875" i="2"/>
  <c r="AB871" i="2"/>
  <c r="AC868" i="2"/>
  <c r="AC863" i="2"/>
  <c r="AB858" i="2"/>
  <c r="AB856" i="2"/>
  <c r="AB844" i="2"/>
  <c r="AB829" i="2"/>
  <c r="AB827" i="2"/>
  <c r="AB816" i="2"/>
  <c r="AC813" i="2"/>
  <c r="AC806" i="2"/>
  <c r="AB798" i="2"/>
  <c r="AC784" i="2"/>
  <c r="AB718" i="2"/>
  <c r="AB710" i="2"/>
  <c r="AC693" i="2"/>
  <c r="AB691" i="2"/>
  <c r="AB683" i="2"/>
  <c r="AB681" i="2"/>
  <c r="AB677" i="2"/>
  <c r="AB675" i="2"/>
  <c r="AB667" i="2"/>
  <c r="AB665" i="2"/>
  <c r="AC625" i="2"/>
  <c r="AA625" i="2"/>
  <c r="AB625" i="2"/>
  <c r="AC609" i="2"/>
  <c r="AB609" i="2"/>
  <c r="AA582" i="2"/>
  <c r="AC582" i="2"/>
  <c r="AA491" i="2"/>
  <c r="AB491" i="2"/>
  <c r="AC491" i="2"/>
  <c r="AA474" i="2"/>
  <c r="AC474" i="2"/>
  <c r="AA378" i="2"/>
  <c r="AC378" i="2"/>
  <c r="AA367" i="2"/>
  <c r="AC367" i="2"/>
  <c r="AA330" i="2"/>
  <c r="AC330" i="2"/>
  <c r="AA290" i="2"/>
  <c r="AA282" i="2"/>
  <c r="AA274" i="2"/>
  <c r="AA208" i="2"/>
  <c r="AB208" i="2"/>
  <c r="AC208" i="2"/>
  <c r="AC617" i="2"/>
  <c r="AA617" i="2"/>
  <c r="AC611" i="2"/>
  <c r="AB611" i="2"/>
  <c r="AC603" i="2"/>
  <c r="AB603" i="2"/>
  <c r="AA585" i="2"/>
  <c r="AB585" i="2"/>
  <c r="AC585" i="2"/>
  <c r="AA565" i="2"/>
  <c r="AC565" i="2"/>
  <c r="AA553" i="2"/>
  <c r="AC553" i="2"/>
  <c r="AA428" i="2"/>
  <c r="AC428" i="2"/>
  <c r="AA422" i="2"/>
  <c r="AC422" i="2"/>
  <c r="AA414" i="2"/>
  <c r="AC414" i="2"/>
  <c r="AA355" i="2"/>
  <c r="AC355" i="2"/>
  <c r="AA344" i="2"/>
  <c r="AB344" i="2"/>
  <c r="AC344" i="2"/>
  <c r="AA333" i="2"/>
  <c r="AB333" i="2"/>
  <c r="AC333" i="2"/>
  <c r="AA241" i="2"/>
  <c r="AB241" i="2"/>
  <c r="AC241" i="2"/>
  <c r="AA197" i="2"/>
  <c r="AB197" i="2"/>
  <c r="AC197" i="2"/>
  <c r="AA159" i="2"/>
  <c r="AB159" i="2"/>
  <c r="AA148" i="2"/>
  <c r="AB148" i="2"/>
  <c r="AA124" i="2"/>
  <c r="AB124" i="2"/>
  <c r="AC124" i="2"/>
  <c r="AB598" i="2"/>
  <c r="AC595" i="2"/>
  <c r="AB577" i="2"/>
  <c r="AC574" i="2"/>
  <c r="AC563" i="2"/>
  <c r="AB548" i="2"/>
  <c r="AC545" i="2"/>
  <c r="AB533" i="2"/>
  <c r="AC530" i="2"/>
  <c r="AC527" i="2"/>
  <c r="AB525" i="2"/>
  <c r="AC439" i="2"/>
  <c r="AC436" i="2"/>
  <c r="AB413" i="2"/>
  <c r="AB411" i="2"/>
  <c r="AC408" i="2"/>
  <c r="AC401" i="2"/>
  <c r="AB385" i="2"/>
  <c r="AB374" i="2"/>
  <c r="AC371" i="2"/>
  <c r="AB314" i="2"/>
  <c r="AC311" i="2"/>
  <c r="AB303" i="2"/>
  <c r="AC300" i="2"/>
  <c r="AB293" i="2"/>
  <c r="AA291" i="2"/>
  <c r="AA289" i="2"/>
  <c r="AA287" i="2"/>
  <c r="AA285" i="2"/>
  <c r="AA283" i="2"/>
  <c r="AA281" i="2"/>
  <c r="AA279" i="2"/>
  <c r="AA277" i="2"/>
  <c r="AA275" i="2"/>
  <c r="AA273" i="2"/>
  <c r="AA271" i="2"/>
  <c r="AA269" i="2"/>
  <c r="AA267" i="2"/>
  <c r="AA265" i="2"/>
  <c r="AA263" i="2"/>
  <c r="AA261" i="2"/>
  <c r="AA259" i="2"/>
  <c r="AA257" i="2"/>
  <c r="AB255" i="2"/>
  <c r="AB246" i="2"/>
  <c r="AB240" i="2"/>
  <c r="AB236" i="2"/>
  <c r="AB225" i="2"/>
  <c r="AB217" i="2"/>
  <c r="AB189" i="2"/>
  <c r="AB183" i="2"/>
  <c r="AB181" i="2"/>
  <c r="AB153" i="2"/>
  <c r="AB140" i="2"/>
  <c r="AB135" i="2"/>
  <c r="AB133" i="2"/>
  <c r="AB131" i="2"/>
  <c r="AC251" i="2"/>
  <c r="AC213" i="2"/>
  <c r="AC190" i="2"/>
  <c r="AC144" i="2"/>
  <c r="R70" i="1"/>
  <c r="W18" i="1"/>
  <c r="X30" i="1"/>
  <c r="S22" i="1"/>
  <c r="R37" i="1"/>
  <c r="S34" i="1"/>
  <c r="AB2" i="1"/>
  <c r="S46" i="1"/>
  <c r="R10" i="1"/>
  <c r="W26" i="1"/>
  <c r="W4" i="1"/>
  <c r="R38" i="1"/>
  <c r="R53" i="1"/>
  <c r="S50" i="1"/>
  <c r="R22" i="1"/>
  <c r="R12" i="1"/>
  <c r="R6" i="1"/>
  <c r="X42" i="1"/>
  <c r="W32" i="1"/>
  <c r="W30" i="1"/>
  <c r="X10" i="1"/>
  <c r="S54" i="1"/>
  <c r="I2" i="1"/>
  <c r="R54" i="1"/>
  <c r="R21" i="1"/>
  <c r="W22" i="1"/>
  <c r="S70" i="1"/>
  <c r="R61" i="1"/>
  <c r="S58" i="1"/>
  <c r="R46" i="1"/>
  <c r="S38" i="1"/>
  <c r="R29" i="1"/>
  <c r="S26" i="1"/>
  <c r="S10" i="1"/>
  <c r="R8" i="1"/>
  <c r="W74" i="1"/>
  <c r="W71" i="1"/>
  <c r="X34" i="1"/>
  <c r="W24" i="1"/>
  <c r="X22" i="1"/>
  <c r="W20" i="1"/>
  <c r="S62" i="1"/>
  <c r="S30" i="1"/>
  <c r="R77" i="1"/>
  <c r="S74" i="1"/>
  <c r="R62" i="1"/>
  <c r="R45" i="1"/>
  <c r="S42" i="1"/>
  <c r="R30" i="1"/>
  <c r="S14" i="1"/>
  <c r="R4" i="1"/>
  <c r="X50" i="1"/>
  <c r="W28" i="1"/>
  <c r="L2" i="1"/>
  <c r="Q2" i="1"/>
  <c r="H2" i="1"/>
  <c r="N2" i="1"/>
  <c r="R74" i="1"/>
  <c r="R66" i="1"/>
  <c r="R58" i="1"/>
  <c r="R50" i="1"/>
  <c r="R42" i="1"/>
  <c r="R34" i="1"/>
  <c r="R26" i="1"/>
  <c r="R20" i="1"/>
  <c r="S18" i="1"/>
  <c r="R16" i="1"/>
  <c r="R14" i="1"/>
  <c r="W75" i="1"/>
  <c r="W70" i="1"/>
  <c r="W60" i="1"/>
  <c r="W58" i="1"/>
  <c r="W56" i="1"/>
  <c r="X54" i="1"/>
  <c r="W52" i="1"/>
  <c r="W50" i="1"/>
  <c r="W48" i="1"/>
  <c r="X46" i="1"/>
  <c r="W44" i="1"/>
  <c r="W42" i="1"/>
  <c r="W40" i="1"/>
  <c r="X38" i="1"/>
  <c r="W36" i="1"/>
  <c r="W34" i="1"/>
  <c r="X14" i="1"/>
  <c r="W12" i="1"/>
  <c r="W10" i="1"/>
  <c r="W8" i="1"/>
  <c r="X6" i="1"/>
  <c r="AC2" i="1"/>
  <c r="S77" i="1"/>
  <c r="S69" i="1"/>
  <c r="S61" i="1"/>
  <c r="S53" i="1"/>
  <c r="S45" i="1"/>
  <c r="S37" i="1"/>
  <c r="S29" i="1"/>
  <c r="S21" i="1"/>
  <c r="R18" i="1"/>
  <c r="S6" i="1"/>
  <c r="W54" i="1"/>
  <c r="W46" i="1"/>
  <c r="W38" i="1"/>
  <c r="X26" i="1"/>
  <c r="X18" i="1"/>
  <c r="W16" i="1"/>
  <c r="W14" i="1"/>
  <c r="W6" i="1"/>
  <c r="H110" i="3"/>
  <c r="G110" i="3"/>
  <c r="H9" i="3"/>
  <c r="G9" i="3"/>
  <c r="I9" i="3"/>
  <c r="L96" i="3"/>
  <c r="M96" i="3"/>
  <c r="N96" i="3"/>
  <c r="L74" i="3"/>
  <c r="N74" i="3"/>
  <c r="M74" i="3"/>
  <c r="V193" i="3"/>
  <c r="W193" i="3"/>
  <c r="X193" i="3"/>
  <c r="W148" i="3"/>
  <c r="V148" i="3"/>
  <c r="X148" i="3"/>
  <c r="W132" i="3"/>
  <c r="V132" i="3"/>
  <c r="X132" i="3"/>
  <c r="W116" i="3"/>
  <c r="V116" i="3"/>
  <c r="X116" i="3"/>
  <c r="AB176" i="3"/>
  <c r="AA176" i="3"/>
  <c r="AB160" i="3"/>
  <c r="AA160" i="3"/>
  <c r="AA92" i="3"/>
  <c r="AB92" i="3"/>
  <c r="AC92" i="3"/>
  <c r="AA6" i="3"/>
  <c r="AB6" i="3"/>
  <c r="AC6" i="3"/>
  <c r="H163" i="3"/>
  <c r="H161" i="3"/>
  <c r="H154" i="3"/>
  <c r="H145" i="3"/>
  <c r="H143" i="3"/>
  <c r="H134" i="3"/>
  <c r="H130" i="3"/>
  <c r="H125" i="3"/>
  <c r="G123" i="3"/>
  <c r="H118" i="3"/>
  <c r="I118" i="3"/>
  <c r="G107" i="3"/>
  <c r="H95" i="3"/>
  <c r="G95" i="3"/>
  <c r="I95" i="3"/>
  <c r="H91" i="3"/>
  <c r="I91" i="3"/>
  <c r="H84" i="3"/>
  <c r="G84" i="3"/>
  <c r="I84" i="3"/>
  <c r="H69" i="3"/>
  <c r="G69" i="3"/>
  <c r="I69" i="3"/>
  <c r="H24" i="3"/>
  <c r="I24" i="3"/>
  <c r="M215" i="3"/>
  <c r="N215" i="3"/>
  <c r="M199" i="3"/>
  <c r="N199" i="3"/>
  <c r="M183" i="3"/>
  <c r="N183" i="3"/>
  <c r="M167" i="3"/>
  <c r="N167" i="3"/>
  <c r="M149" i="3"/>
  <c r="N149" i="3"/>
  <c r="M145" i="3"/>
  <c r="N145" i="3"/>
  <c r="M141" i="3"/>
  <c r="N141" i="3"/>
  <c r="L119" i="3"/>
  <c r="M119" i="3"/>
  <c r="N119" i="3"/>
  <c r="L107" i="3"/>
  <c r="M107" i="3"/>
  <c r="N107" i="3"/>
  <c r="H29" i="3"/>
  <c r="G29" i="3"/>
  <c r="I29" i="3"/>
  <c r="H13" i="3"/>
  <c r="G13" i="3"/>
  <c r="I13" i="3"/>
  <c r="L114" i="3"/>
  <c r="M114" i="3"/>
  <c r="N114" i="3"/>
  <c r="L91" i="3"/>
  <c r="M91" i="3"/>
  <c r="N91" i="3"/>
  <c r="R123" i="3"/>
  <c r="S123" i="3"/>
  <c r="AC248" i="3"/>
  <c r="AB248" i="3"/>
  <c r="AA248" i="3"/>
  <c r="AB208" i="3"/>
  <c r="AA208" i="3"/>
  <c r="AB144" i="3"/>
  <c r="AC144" i="3"/>
  <c r="AA118" i="3"/>
  <c r="AB118" i="3"/>
  <c r="AA99" i="3"/>
  <c r="AB99" i="3"/>
  <c r="AC99" i="3"/>
  <c r="G248" i="3"/>
  <c r="G246" i="3"/>
  <c r="G244" i="3"/>
  <c r="G242" i="3"/>
  <c r="G240" i="3"/>
  <c r="G238" i="3"/>
  <c r="G236" i="3"/>
  <c r="G234" i="3"/>
  <c r="G232" i="3"/>
  <c r="G230" i="3"/>
  <c r="G228" i="3"/>
  <c r="G226" i="3"/>
  <c r="G224" i="3"/>
  <c r="G222" i="3"/>
  <c r="G220" i="3"/>
  <c r="G218" i="3"/>
  <c r="G216" i="3"/>
  <c r="I164" i="3"/>
  <c r="I151" i="3"/>
  <c r="I146" i="3"/>
  <c r="I135" i="3"/>
  <c r="I131" i="3"/>
  <c r="H111" i="3"/>
  <c r="I111" i="3"/>
  <c r="H57" i="3"/>
  <c r="G57" i="3"/>
  <c r="I57" i="3"/>
  <c r="H53" i="3"/>
  <c r="I53" i="3"/>
  <c r="H42" i="3"/>
  <c r="G42" i="3"/>
  <c r="I42" i="3"/>
  <c r="H38" i="3"/>
  <c r="I38" i="3"/>
  <c r="H33" i="3"/>
  <c r="G33" i="3"/>
  <c r="I33" i="3"/>
  <c r="H26" i="3"/>
  <c r="G26" i="3"/>
  <c r="I26" i="3"/>
  <c r="M225" i="3"/>
  <c r="N225" i="3"/>
  <c r="M202" i="3"/>
  <c r="L202" i="3"/>
  <c r="N202" i="3"/>
  <c r="M186" i="3"/>
  <c r="L186" i="3"/>
  <c r="N186" i="3"/>
  <c r="M170" i="3"/>
  <c r="L170" i="3"/>
  <c r="N170" i="3"/>
  <c r="M152" i="3"/>
  <c r="L152" i="3"/>
  <c r="N152" i="3"/>
  <c r="M132" i="3"/>
  <c r="L132" i="3"/>
  <c r="N132" i="3"/>
  <c r="L87" i="3"/>
  <c r="M87" i="3"/>
  <c r="N87" i="3"/>
  <c r="L78" i="3"/>
  <c r="M78" i="3"/>
  <c r="N78" i="3"/>
  <c r="L30" i="3"/>
  <c r="M30" i="3"/>
  <c r="N30" i="3"/>
  <c r="L20" i="3"/>
  <c r="N20" i="3"/>
  <c r="M20" i="3"/>
  <c r="H106" i="3"/>
  <c r="I106" i="3"/>
  <c r="H99" i="3"/>
  <c r="G99" i="3"/>
  <c r="I99" i="3"/>
  <c r="H96" i="3"/>
  <c r="I96" i="3"/>
  <c r="H17" i="3"/>
  <c r="G17" i="3"/>
  <c r="I17" i="3"/>
  <c r="H5" i="3"/>
  <c r="G5" i="3"/>
  <c r="I5" i="3"/>
  <c r="L51" i="3"/>
  <c r="M51" i="3"/>
  <c r="N51" i="3"/>
  <c r="R115" i="3"/>
  <c r="S115" i="3"/>
  <c r="R99" i="3"/>
  <c r="Q99" i="3"/>
  <c r="S99" i="3"/>
  <c r="V241" i="3"/>
  <c r="W241" i="3"/>
  <c r="X241" i="3"/>
  <c r="V225" i="3"/>
  <c r="W225" i="3"/>
  <c r="X225" i="3"/>
  <c r="V209" i="3"/>
  <c r="W209" i="3"/>
  <c r="X209" i="3"/>
  <c r="AB238" i="3"/>
  <c r="AA238" i="3"/>
  <c r="AB192" i="3"/>
  <c r="AA192" i="3"/>
  <c r="AA47" i="3"/>
  <c r="AB47" i="3"/>
  <c r="AC47" i="3"/>
  <c r="I165" i="3"/>
  <c r="H164" i="3"/>
  <c r="I160" i="3"/>
  <c r="H153" i="3"/>
  <c r="H151" i="3"/>
  <c r="I147" i="3"/>
  <c r="H146" i="3"/>
  <c r="I142" i="3"/>
  <c r="I136" i="3"/>
  <c r="H135" i="3"/>
  <c r="H133" i="3"/>
  <c r="H131" i="3"/>
  <c r="I129" i="3"/>
  <c r="G122" i="3"/>
  <c r="H115" i="3"/>
  <c r="G115" i="3"/>
  <c r="I110" i="3"/>
  <c r="G106" i="3"/>
  <c r="G96" i="3"/>
  <c r="H77" i="3"/>
  <c r="G77" i="3"/>
  <c r="I77" i="3"/>
  <c r="H37" i="3"/>
  <c r="G37" i="3"/>
  <c r="I37" i="3"/>
  <c r="M228" i="3"/>
  <c r="L228" i="3"/>
  <c r="N228" i="3"/>
  <c r="M125" i="3"/>
  <c r="L125" i="3"/>
  <c r="L23" i="3"/>
  <c r="M23" i="3"/>
  <c r="N23" i="3"/>
  <c r="I23" i="3"/>
  <c r="G19" i="3"/>
  <c r="I16" i="3"/>
  <c r="I12" i="3"/>
  <c r="I8" i="3"/>
  <c r="L236" i="3"/>
  <c r="N233" i="3"/>
  <c r="N224" i="3"/>
  <c r="L220" i="3"/>
  <c r="N214" i="3"/>
  <c r="L210" i="3"/>
  <c r="N207" i="3"/>
  <c r="N198" i="3"/>
  <c r="L194" i="3"/>
  <c r="N191" i="3"/>
  <c r="N182" i="3"/>
  <c r="L178" i="3"/>
  <c r="N175" i="3"/>
  <c r="N166" i="3"/>
  <c r="L162" i="3"/>
  <c r="N159" i="3"/>
  <c r="N148" i="3"/>
  <c r="L146" i="3"/>
  <c r="N144" i="3"/>
  <c r="L142" i="3"/>
  <c r="N140" i="3"/>
  <c r="L137" i="3"/>
  <c r="N128" i="3"/>
  <c r="N124" i="3"/>
  <c r="M123" i="3"/>
  <c r="M118" i="3"/>
  <c r="N111" i="3"/>
  <c r="N106" i="3"/>
  <c r="M103" i="3"/>
  <c r="N99" i="3"/>
  <c r="N95" i="3"/>
  <c r="M84" i="3"/>
  <c r="L70" i="3"/>
  <c r="M70" i="3"/>
  <c r="L66" i="3"/>
  <c r="N66" i="3"/>
  <c r="N54" i="3"/>
  <c r="M46" i="3"/>
  <c r="L17" i="3"/>
  <c r="M17" i="3"/>
  <c r="N14" i="3"/>
  <c r="L13" i="3"/>
  <c r="N13" i="3"/>
  <c r="M9" i="3"/>
  <c r="R139" i="3"/>
  <c r="S139" i="3"/>
  <c r="R131" i="3"/>
  <c r="Q131" i="3"/>
  <c r="R95" i="3"/>
  <c r="Q95" i="3"/>
  <c r="S95" i="3"/>
  <c r="V245" i="3"/>
  <c r="W245" i="3"/>
  <c r="X245" i="3"/>
  <c r="V229" i="3"/>
  <c r="W229" i="3"/>
  <c r="X229" i="3"/>
  <c r="V213" i="3"/>
  <c r="W213" i="3"/>
  <c r="X213" i="3"/>
  <c r="V197" i="3"/>
  <c r="W197" i="3"/>
  <c r="X197" i="3"/>
  <c r="W152" i="3"/>
  <c r="V152" i="3"/>
  <c r="X152" i="3"/>
  <c r="W136" i="3"/>
  <c r="V136" i="3"/>
  <c r="X136" i="3"/>
  <c r="W120" i="3"/>
  <c r="V120" i="3"/>
  <c r="X120" i="3"/>
  <c r="W104" i="3"/>
  <c r="V104" i="3"/>
  <c r="X104" i="3"/>
  <c r="W100" i="3"/>
  <c r="V100" i="3"/>
  <c r="X100" i="3"/>
  <c r="W96" i="3"/>
  <c r="V96" i="3"/>
  <c r="X96" i="3"/>
  <c r="W92" i="3"/>
  <c r="V92" i="3"/>
  <c r="X92" i="3"/>
  <c r="G23" i="3"/>
  <c r="G16" i="3"/>
  <c r="G12" i="3"/>
  <c r="G8" i="3"/>
  <c r="N237" i="3"/>
  <c r="L224" i="3"/>
  <c r="N221" i="3"/>
  <c r="L214" i="3"/>
  <c r="N211" i="3"/>
  <c r="L198" i="3"/>
  <c r="N195" i="3"/>
  <c r="L182" i="3"/>
  <c r="N179" i="3"/>
  <c r="L166" i="3"/>
  <c r="N163" i="3"/>
  <c r="L148" i="3"/>
  <c r="L144" i="3"/>
  <c r="L140" i="3"/>
  <c r="N138" i="3"/>
  <c r="N134" i="3"/>
  <c r="N130" i="3"/>
  <c r="L124" i="3"/>
  <c r="M111" i="3"/>
  <c r="M106" i="3"/>
  <c r="M99" i="3"/>
  <c r="M95" i="3"/>
  <c r="L62" i="3"/>
  <c r="M62" i="3"/>
  <c r="L58" i="3"/>
  <c r="N58" i="3"/>
  <c r="M54" i="3"/>
  <c r="L35" i="3"/>
  <c r="M35" i="3"/>
  <c r="L24" i="3"/>
  <c r="N24" i="3"/>
  <c r="L19" i="3"/>
  <c r="M19" i="3"/>
  <c r="M16" i="3"/>
  <c r="M14" i="3"/>
  <c r="L6" i="3"/>
  <c r="M6" i="3"/>
  <c r="R128" i="3"/>
  <c r="Q128" i="3"/>
  <c r="S128" i="3"/>
  <c r="R119" i="3"/>
  <c r="S119" i="3"/>
  <c r="R91" i="3"/>
  <c r="Q91" i="3"/>
  <c r="S91" i="3"/>
  <c r="R83" i="3"/>
  <c r="Q83" i="3"/>
  <c r="S83" i="3"/>
  <c r="Q3" i="3"/>
  <c r="S3" i="3"/>
  <c r="V233" i="3"/>
  <c r="W233" i="3"/>
  <c r="X233" i="3"/>
  <c r="V217" i="3"/>
  <c r="W217" i="3"/>
  <c r="X217" i="3"/>
  <c r="V201" i="3"/>
  <c r="W201" i="3"/>
  <c r="X201" i="3"/>
  <c r="W140" i="3"/>
  <c r="V140" i="3"/>
  <c r="X140" i="3"/>
  <c r="W124" i="3"/>
  <c r="V124" i="3"/>
  <c r="X124" i="3"/>
  <c r="W108" i="3"/>
  <c r="V108" i="3"/>
  <c r="X108" i="3"/>
  <c r="L82" i="3"/>
  <c r="N82" i="3"/>
  <c r="L43" i="3"/>
  <c r="M43" i="3"/>
  <c r="L8" i="3"/>
  <c r="M8" i="3"/>
  <c r="R141" i="3"/>
  <c r="S141" i="3"/>
  <c r="R133" i="3"/>
  <c r="S133" i="3"/>
  <c r="R87" i="3"/>
  <c r="Q87" i="3"/>
  <c r="S87" i="3"/>
  <c r="V237" i="3"/>
  <c r="W237" i="3"/>
  <c r="X237" i="3"/>
  <c r="V221" i="3"/>
  <c r="W221" i="3"/>
  <c r="X221" i="3"/>
  <c r="V205" i="3"/>
  <c r="W205" i="3"/>
  <c r="X205" i="3"/>
  <c r="V189" i="3"/>
  <c r="W189" i="3"/>
  <c r="X189" i="3"/>
  <c r="W144" i="3"/>
  <c r="V144" i="3"/>
  <c r="X144" i="3"/>
  <c r="W128" i="3"/>
  <c r="V128" i="3"/>
  <c r="X128" i="3"/>
  <c r="W112" i="3"/>
  <c r="V112" i="3"/>
  <c r="X112" i="3"/>
  <c r="Q138" i="3"/>
  <c r="S135" i="3"/>
  <c r="Q130" i="3"/>
  <c r="Q126" i="3"/>
  <c r="Q122" i="3"/>
  <c r="Q118" i="3"/>
  <c r="Q114" i="3"/>
  <c r="Q110" i="3"/>
  <c r="Q106" i="3"/>
  <c r="Q102" i="3"/>
  <c r="S86" i="3"/>
  <c r="Q85" i="3"/>
  <c r="X248" i="3"/>
  <c r="W247" i="3"/>
  <c r="X244" i="3"/>
  <c r="W243" i="3"/>
  <c r="X240" i="3"/>
  <c r="W239" i="3"/>
  <c r="X236" i="3"/>
  <c r="W235" i="3"/>
  <c r="X232" i="3"/>
  <c r="W231" i="3"/>
  <c r="X228" i="3"/>
  <c r="W227" i="3"/>
  <c r="X224" i="3"/>
  <c r="W223" i="3"/>
  <c r="X220" i="3"/>
  <c r="W219" i="3"/>
  <c r="X216" i="3"/>
  <c r="W215" i="3"/>
  <c r="X212" i="3"/>
  <c r="W211" i="3"/>
  <c r="X208" i="3"/>
  <c r="W207" i="3"/>
  <c r="X204" i="3"/>
  <c r="W203" i="3"/>
  <c r="X200" i="3"/>
  <c r="W199" i="3"/>
  <c r="X196" i="3"/>
  <c r="W195" i="3"/>
  <c r="X192" i="3"/>
  <c r="W191" i="3"/>
  <c r="X188" i="3"/>
  <c r="W187" i="3"/>
  <c r="X151" i="3"/>
  <c r="V150" i="3"/>
  <c r="X147" i="3"/>
  <c r="V146" i="3"/>
  <c r="X143" i="3"/>
  <c r="V142" i="3"/>
  <c r="X139" i="3"/>
  <c r="V138" i="3"/>
  <c r="X135" i="3"/>
  <c r="V134" i="3"/>
  <c r="X131" i="3"/>
  <c r="V130" i="3"/>
  <c r="X127" i="3"/>
  <c r="V126" i="3"/>
  <c r="X123" i="3"/>
  <c r="V122" i="3"/>
  <c r="X119" i="3"/>
  <c r="V118" i="3"/>
  <c r="X115" i="3"/>
  <c r="V114" i="3"/>
  <c r="X111" i="3"/>
  <c r="V110" i="3"/>
  <c r="X107" i="3"/>
  <c r="V106" i="3"/>
  <c r="X103" i="3"/>
  <c r="V102" i="3"/>
  <c r="X99" i="3"/>
  <c r="V98" i="3"/>
  <c r="X95" i="3"/>
  <c r="V94" i="3"/>
  <c r="X91" i="3"/>
  <c r="AB242" i="3"/>
  <c r="AA242" i="3"/>
  <c r="AC242" i="3"/>
  <c r="S111" i="3"/>
  <c r="S107" i="3"/>
  <c r="S103" i="3"/>
  <c r="Q97" i="3"/>
  <c r="Q93" i="3"/>
  <c r="Q89" i="3"/>
  <c r="Q86" i="3"/>
  <c r="W248" i="3"/>
  <c r="W244" i="3"/>
  <c r="W240" i="3"/>
  <c r="W236" i="3"/>
  <c r="W232" i="3"/>
  <c r="W228" i="3"/>
  <c r="W224" i="3"/>
  <c r="W220" i="3"/>
  <c r="W216" i="3"/>
  <c r="W212" i="3"/>
  <c r="W208" i="3"/>
  <c r="W204" i="3"/>
  <c r="W200" i="3"/>
  <c r="W196" i="3"/>
  <c r="W192" i="3"/>
  <c r="W188" i="3"/>
  <c r="V151" i="3"/>
  <c r="V147" i="3"/>
  <c r="V143" i="3"/>
  <c r="V139" i="3"/>
  <c r="V135" i="3"/>
  <c r="V131" i="3"/>
  <c r="V127" i="3"/>
  <c r="V123" i="3"/>
  <c r="V119" i="3"/>
  <c r="V115" i="3"/>
  <c r="V111" i="3"/>
  <c r="V107" i="3"/>
  <c r="V4" i="3"/>
  <c r="X4" i="3"/>
  <c r="X3" i="3"/>
  <c r="AB235" i="3"/>
  <c r="AA235" i="3"/>
  <c r="AC232" i="3"/>
  <c r="AB231" i="3"/>
  <c r="AC231" i="3"/>
  <c r="AA227" i="3"/>
  <c r="AB212" i="3"/>
  <c r="AA212" i="3"/>
  <c r="AB196" i="3"/>
  <c r="AA196" i="3"/>
  <c r="AB180" i="3"/>
  <c r="AA180" i="3"/>
  <c r="AB164" i="3"/>
  <c r="AA164" i="3"/>
  <c r="AB148" i="3"/>
  <c r="AC148" i="3"/>
  <c r="AB136" i="3"/>
  <c r="AA136" i="3"/>
  <c r="AC136" i="3"/>
  <c r="AA122" i="3"/>
  <c r="AC122" i="3"/>
  <c r="AA111" i="3"/>
  <c r="AB111" i="3"/>
  <c r="AC111" i="3"/>
  <c r="AA106" i="3"/>
  <c r="AB106" i="3"/>
  <c r="AC106" i="3"/>
  <c r="AA62" i="3"/>
  <c r="AB62" i="3"/>
  <c r="AC62" i="3"/>
  <c r="AA43" i="3"/>
  <c r="AB43" i="3"/>
  <c r="AC43" i="3"/>
  <c r="AC247" i="3"/>
  <c r="AA247" i="3"/>
  <c r="AB243" i="3"/>
  <c r="AC243" i="3"/>
  <c r="AB224" i="3"/>
  <c r="AA224" i="3"/>
  <c r="AB220" i="3"/>
  <c r="AC220" i="3"/>
  <c r="AB200" i="3"/>
  <c r="AA200" i="3"/>
  <c r="AB184" i="3"/>
  <c r="AA184" i="3"/>
  <c r="AB168" i="3"/>
  <c r="AA168" i="3"/>
  <c r="AB152" i="3"/>
  <c r="AC152" i="3"/>
  <c r="AB127" i="3"/>
  <c r="AC127" i="3"/>
  <c r="AA70" i="3"/>
  <c r="AB70" i="3"/>
  <c r="AC70" i="3"/>
  <c r="AA58" i="3"/>
  <c r="AB58" i="3"/>
  <c r="AC58" i="3"/>
  <c r="AA39" i="3"/>
  <c r="AB39" i="3"/>
  <c r="AC39" i="3"/>
  <c r="AA34" i="3"/>
  <c r="AB34" i="3"/>
  <c r="AC34" i="3"/>
  <c r="AA24" i="3"/>
  <c r="AB24" i="3"/>
  <c r="AC24" i="3"/>
  <c r="AA19" i="3"/>
  <c r="AB19" i="3"/>
  <c r="AC19" i="3"/>
  <c r="AB240" i="3"/>
  <c r="AA240" i="3"/>
  <c r="AB236" i="3"/>
  <c r="AC236" i="3"/>
  <c r="AB226" i="3"/>
  <c r="AA226" i="3"/>
  <c r="AB219" i="3"/>
  <c r="AA219" i="3"/>
  <c r="AC219" i="3"/>
  <c r="AB217" i="3"/>
  <c r="AC217" i="3"/>
  <c r="AB204" i="3"/>
  <c r="AA204" i="3"/>
  <c r="AB188" i="3"/>
  <c r="AA188" i="3"/>
  <c r="AB172" i="3"/>
  <c r="AA172" i="3"/>
  <c r="AB156" i="3"/>
  <c r="AC156" i="3"/>
  <c r="AB140" i="3"/>
  <c r="AC140" i="3"/>
  <c r="AA78" i="3"/>
  <c r="AB78" i="3"/>
  <c r="AC78" i="3"/>
  <c r="AC10" i="3"/>
  <c r="AC5" i="3"/>
  <c r="AC3" i="3"/>
  <c r="AB103" i="3"/>
  <c r="AB96" i="3"/>
  <c r="AB77" i="3"/>
  <c r="AB69" i="3"/>
  <c r="AB61" i="3"/>
  <c r="AB51" i="3"/>
  <c r="AB46" i="3"/>
  <c r="AB42" i="3"/>
  <c r="AB38" i="3"/>
  <c r="AB23" i="3"/>
  <c r="AB10" i="3"/>
  <c r="AB5" i="3"/>
  <c r="AB3" i="3"/>
  <c r="AC131" i="3"/>
  <c r="AC129" i="3"/>
  <c r="AC114" i="3"/>
  <c r="AC107" i="3"/>
  <c r="AC87" i="3"/>
  <c r="AC82" i="3"/>
  <c r="AC74" i="3"/>
  <c r="AC66" i="3"/>
  <c r="AC54" i="3"/>
  <c r="AC35" i="3"/>
  <c r="AC30" i="3"/>
  <c r="AC20" i="3"/>
  <c r="I1560" i="2"/>
  <c r="I1549" i="2"/>
  <c r="I1517" i="2"/>
  <c r="I1494" i="2"/>
  <c r="I1490" i="2"/>
  <c r="I1428" i="2"/>
  <c r="I1420" i="2"/>
  <c r="I1412" i="2"/>
  <c r="I1404" i="2"/>
  <c r="AB2" i="2"/>
  <c r="G1817" i="2"/>
  <c r="G1815" i="2"/>
  <c r="G1813" i="2"/>
  <c r="G1811" i="2"/>
  <c r="G1809" i="2"/>
  <c r="G1807" i="2"/>
  <c r="G1805" i="2"/>
  <c r="G1803" i="2"/>
  <c r="G1801" i="2"/>
  <c r="G1799" i="2"/>
  <c r="G1797" i="2"/>
  <c r="G1795" i="2"/>
  <c r="G1793" i="2"/>
  <c r="G1791" i="2"/>
  <c r="G1789" i="2"/>
  <c r="G1787" i="2"/>
  <c r="G1785" i="2"/>
  <c r="G1783" i="2"/>
  <c r="G1781" i="2"/>
  <c r="G1779" i="2"/>
  <c r="G1777" i="2"/>
  <c r="G1775" i="2"/>
  <c r="G1773" i="2"/>
  <c r="G1771" i="2"/>
  <c r="G1769" i="2"/>
  <c r="G1767" i="2"/>
  <c r="G1765" i="2"/>
  <c r="G1763" i="2"/>
  <c r="G1761" i="2"/>
  <c r="G1759" i="2"/>
  <c r="G1757" i="2"/>
  <c r="G1755" i="2"/>
  <c r="G1753" i="2"/>
  <c r="G1751" i="2"/>
  <c r="G1749" i="2"/>
  <c r="G1747" i="2"/>
  <c r="G1745" i="2"/>
  <c r="G1743" i="2"/>
  <c r="G1741" i="2"/>
  <c r="G1739" i="2"/>
  <c r="G1737" i="2"/>
  <c r="G1735" i="2"/>
  <c r="G1733" i="2"/>
  <c r="G1731" i="2"/>
  <c r="G1729" i="2"/>
  <c r="G1727" i="2"/>
  <c r="G1725" i="2"/>
  <c r="G1723" i="2"/>
  <c r="G1721" i="2"/>
  <c r="G1719" i="2"/>
  <c r="G1717" i="2"/>
  <c r="G1715" i="2"/>
  <c r="G1713" i="2"/>
  <c r="G1711" i="2"/>
  <c r="G1709" i="2"/>
  <c r="G1707" i="2"/>
  <c r="G1705" i="2"/>
  <c r="G1703" i="2"/>
  <c r="G1701" i="2"/>
  <c r="G1699" i="2"/>
  <c r="G1697" i="2"/>
  <c r="G1695" i="2"/>
  <c r="G1693" i="2"/>
  <c r="G1691" i="2"/>
  <c r="G1689" i="2"/>
  <c r="G1687" i="2"/>
  <c r="G1685" i="2"/>
  <c r="G1683" i="2"/>
  <c r="G1681" i="2"/>
  <c r="G1679" i="2"/>
  <c r="G1677" i="2"/>
  <c r="G1675" i="2"/>
  <c r="G1673" i="2"/>
  <c r="G1671" i="2"/>
  <c r="G1669" i="2"/>
  <c r="G1667" i="2"/>
  <c r="G1665" i="2"/>
  <c r="G1663" i="2"/>
  <c r="G1661" i="2"/>
  <c r="G1659" i="2"/>
  <c r="G1657" i="2"/>
  <c r="G1655" i="2"/>
  <c r="G1653" i="2"/>
  <c r="G1651" i="2"/>
  <c r="G1649" i="2"/>
  <c r="G1647" i="2"/>
  <c r="G1645" i="2"/>
  <c r="G1643" i="2"/>
  <c r="G1641" i="2"/>
  <c r="G1639" i="2"/>
  <c r="G1637" i="2"/>
  <c r="G1635" i="2"/>
  <c r="G1633" i="2"/>
  <c r="G1631" i="2"/>
  <c r="G1629" i="2"/>
  <c r="G1627" i="2"/>
  <c r="G1625" i="2"/>
  <c r="G1623" i="2"/>
  <c r="G1621" i="2"/>
  <c r="G1619" i="2"/>
  <c r="G1617" i="2"/>
  <c r="G1615" i="2"/>
  <c r="G1613" i="2"/>
  <c r="G1611" i="2"/>
  <c r="G1609" i="2"/>
  <c r="G1607" i="2"/>
  <c r="G1605" i="2"/>
  <c r="G1603" i="2"/>
  <c r="G1601" i="2"/>
  <c r="G1599" i="2"/>
  <c r="G1597" i="2"/>
  <c r="G1595" i="2"/>
  <c r="G1593" i="2"/>
  <c r="G1591" i="2"/>
  <c r="G1589" i="2"/>
  <c r="G1587" i="2"/>
  <c r="G1585" i="2"/>
  <c r="G1583" i="2"/>
  <c r="G1581" i="2"/>
  <c r="G1579" i="2"/>
  <c r="G1577" i="2"/>
  <c r="G1575" i="2"/>
  <c r="G1573" i="2"/>
  <c r="G1571" i="2"/>
  <c r="H1560" i="2"/>
  <c r="H1551" i="2"/>
  <c r="H1549" i="2"/>
  <c r="H1544" i="2"/>
  <c r="H1535" i="2"/>
  <c r="H1533" i="2"/>
  <c r="H1528" i="2"/>
  <c r="H1519" i="2"/>
  <c r="H1517" i="2"/>
  <c r="H1512" i="2"/>
  <c r="H1510" i="2"/>
  <c r="H1505" i="2"/>
  <c r="H1496" i="2"/>
  <c r="H1494" i="2"/>
  <c r="H1492" i="2"/>
  <c r="H1490" i="2"/>
  <c r="H1488" i="2"/>
  <c r="I1434" i="2"/>
  <c r="H1432" i="2"/>
  <c r="H1430" i="2"/>
  <c r="H1428" i="2"/>
  <c r="H1426" i="2"/>
  <c r="H1424" i="2"/>
  <c r="H1422" i="2"/>
  <c r="H1420" i="2"/>
  <c r="H1418" i="2"/>
  <c r="H1416" i="2"/>
  <c r="H1414" i="2"/>
  <c r="H1412" i="2"/>
  <c r="H1410" i="2"/>
  <c r="H1408" i="2"/>
  <c r="H1406" i="2"/>
  <c r="H1404" i="2"/>
  <c r="H1402" i="2"/>
  <c r="H1330" i="2"/>
  <c r="H1328" i="2"/>
  <c r="G1320" i="2"/>
  <c r="I1315" i="2"/>
  <c r="G1313" i="2"/>
  <c r="G1301" i="2"/>
  <c r="G1293" i="2"/>
  <c r="G1267" i="2"/>
  <c r="G1265" i="2"/>
  <c r="G1263" i="2"/>
  <c r="G1261" i="2"/>
  <c r="I1257" i="2"/>
  <c r="G1253" i="2"/>
  <c r="G1243" i="2"/>
  <c r="G1162" i="2"/>
  <c r="G1135" i="2"/>
  <c r="I1132" i="2"/>
  <c r="I1128" i="2"/>
  <c r="I1124" i="2"/>
  <c r="G1118" i="2"/>
  <c r="G1114" i="2"/>
  <c r="G1110" i="2"/>
  <c r="G1106" i="2"/>
  <c r="G1092" i="2"/>
  <c r="G1088" i="2"/>
  <c r="I1083" i="2"/>
  <c r="G1068" i="2"/>
  <c r="G1058" i="2"/>
  <c r="I1053" i="2"/>
  <c r="G1038" i="2"/>
  <c r="G1012" i="2"/>
  <c r="G995" i="2"/>
  <c r="G991" i="2"/>
  <c r="G974" i="2"/>
  <c r="G961" i="2"/>
  <c r="G959" i="2"/>
  <c r="G954" i="2"/>
  <c r="G945" i="2"/>
  <c r="G943" i="2"/>
  <c r="G938" i="2"/>
  <c r="G927" i="2"/>
  <c r="G918" i="2"/>
  <c r="G916" i="2"/>
  <c r="G911" i="2"/>
  <c r="G900" i="2"/>
  <c r="G895" i="2"/>
  <c r="G886" i="2"/>
  <c r="G884" i="2"/>
  <c r="G875" i="2"/>
  <c r="G873" i="2"/>
  <c r="G868" i="2"/>
  <c r="G866" i="2"/>
  <c r="G861" i="2"/>
  <c r="G850" i="2"/>
  <c r="G848" i="2"/>
  <c r="G820" i="2"/>
  <c r="I803" i="2"/>
  <c r="I799" i="2"/>
  <c r="I795" i="2"/>
  <c r="G784" i="2"/>
  <c r="G780" i="2"/>
  <c r="G774" i="2"/>
  <c r="G770" i="2"/>
  <c r="G766" i="2"/>
  <c r="G762" i="2"/>
  <c r="G758" i="2"/>
  <c r="G754" i="2"/>
  <c r="H734" i="2"/>
  <c r="H721" i="2"/>
  <c r="H713" i="2"/>
  <c r="H704" i="2"/>
  <c r="H696" i="2"/>
  <c r="H690" i="2"/>
  <c r="I687" i="2"/>
  <c r="H672" i="2"/>
  <c r="I669" i="2"/>
  <c r="H661" i="2"/>
  <c r="I658" i="2"/>
  <c r="H647" i="2"/>
  <c r="I644" i="2"/>
  <c r="H631" i="2"/>
  <c r="I628" i="2"/>
  <c r="I621" i="2"/>
  <c r="I612" i="2"/>
  <c r="H599" i="2"/>
  <c r="I596" i="2"/>
  <c r="H590" i="2"/>
  <c r="I587" i="2"/>
  <c r="H574" i="2"/>
  <c r="I571" i="2"/>
  <c r="H560" i="2"/>
  <c r="I557" i="2"/>
  <c r="H551" i="2"/>
  <c r="H547" i="2"/>
  <c r="H543" i="2"/>
  <c r="H539" i="2"/>
  <c r="H535" i="2"/>
  <c r="I527" i="2"/>
  <c r="H525" i="2"/>
  <c r="H521" i="2"/>
  <c r="I518" i="2"/>
  <c r="H505" i="2"/>
  <c r="I502" i="2"/>
  <c r="I499" i="2"/>
  <c r="H493" i="2"/>
  <c r="H484" i="2"/>
  <c r="I481" i="2"/>
  <c r="H473" i="2"/>
  <c r="I470" i="2"/>
  <c r="I465" i="2"/>
  <c r="H447" i="2"/>
  <c r="I444" i="2"/>
  <c r="H431" i="2"/>
  <c r="I428" i="2"/>
  <c r="H421" i="2"/>
  <c r="H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89" i="2"/>
  <c r="G376" i="2"/>
  <c r="G372" i="2"/>
  <c r="G367" i="2"/>
  <c r="G348" i="2"/>
  <c r="G344" i="2"/>
  <c r="G340" i="2"/>
  <c r="G335" i="2"/>
  <c r="G320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H86" i="2"/>
  <c r="H82" i="2"/>
  <c r="G3" i="2"/>
  <c r="I3" i="2"/>
  <c r="N1816" i="2"/>
  <c r="L1815" i="2"/>
  <c r="N1815" i="2"/>
  <c r="L1810" i="2"/>
  <c r="M1810" i="2"/>
  <c r="N1808" i="2"/>
  <c r="L1807" i="2"/>
  <c r="N1807" i="2"/>
  <c r="L1802" i="2"/>
  <c r="M1802" i="2"/>
  <c r="L1799" i="2"/>
  <c r="N1799" i="2"/>
  <c r="L1786" i="2"/>
  <c r="N1786" i="2"/>
  <c r="M1786" i="2"/>
  <c r="M1784" i="2"/>
  <c r="L1784" i="2"/>
  <c r="M1782" i="2"/>
  <c r="L1782" i="2"/>
  <c r="M1780" i="2"/>
  <c r="L1780" i="2"/>
  <c r="M1778" i="2"/>
  <c r="L1778" i="2"/>
  <c r="M1776" i="2"/>
  <c r="L1776" i="2"/>
  <c r="M1774" i="2"/>
  <c r="L1774" i="2"/>
  <c r="M1772" i="2"/>
  <c r="L1772" i="2"/>
  <c r="M1770" i="2"/>
  <c r="L1770" i="2"/>
  <c r="M1768" i="2"/>
  <c r="L1768" i="2"/>
  <c r="M1766" i="2"/>
  <c r="L1766" i="2"/>
  <c r="M1764" i="2"/>
  <c r="L1764" i="2"/>
  <c r="M1762" i="2"/>
  <c r="L1762" i="2"/>
  <c r="M1760" i="2"/>
  <c r="L1760" i="2"/>
  <c r="M1758" i="2"/>
  <c r="L1758" i="2"/>
  <c r="M1756" i="2"/>
  <c r="L1756" i="2"/>
  <c r="M1754" i="2"/>
  <c r="L1754" i="2"/>
  <c r="M1752" i="2"/>
  <c r="L1752" i="2"/>
  <c r="M1750" i="2"/>
  <c r="L1750" i="2"/>
  <c r="M1748" i="2"/>
  <c r="L1748" i="2"/>
  <c r="M1746" i="2"/>
  <c r="L1746" i="2"/>
  <c r="M1744" i="2"/>
  <c r="L1744" i="2"/>
  <c r="M1742" i="2"/>
  <c r="L1742" i="2"/>
  <c r="M1740" i="2"/>
  <c r="L1740" i="2"/>
  <c r="M1738" i="2"/>
  <c r="L1738" i="2"/>
  <c r="M1736" i="2"/>
  <c r="L1736" i="2"/>
  <c r="M1734" i="2"/>
  <c r="L1734" i="2"/>
  <c r="M1732" i="2"/>
  <c r="L1732" i="2"/>
  <c r="M1730" i="2"/>
  <c r="L1730" i="2"/>
  <c r="M1728" i="2"/>
  <c r="L1728" i="2"/>
  <c r="M1726" i="2"/>
  <c r="L1726" i="2"/>
  <c r="M1724" i="2"/>
  <c r="L1724" i="2"/>
  <c r="M1722" i="2"/>
  <c r="L1722" i="2"/>
  <c r="M1720" i="2"/>
  <c r="L1720" i="2"/>
  <c r="M1718" i="2"/>
  <c r="L1718" i="2"/>
  <c r="M1716" i="2"/>
  <c r="L1716" i="2"/>
  <c r="M1714" i="2"/>
  <c r="L1714" i="2"/>
  <c r="M1712" i="2"/>
  <c r="L1712" i="2"/>
  <c r="M1710" i="2"/>
  <c r="L1710" i="2"/>
  <c r="M1708" i="2"/>
  <c r="L1708" i="2"/>
  <c r="M1706" i="2"/>
  <c r="L1706" i="2"/>
  <c r="M1704" i="2"/>
  <c r="L1704" i="2"/>
  <c r="M1702" i="2"/>
  <c r="L1702" i="2"/>
  <c r="M1700" i="2"/>
  <c r="L1700" i="2"/>
  <c r="N1697" i="2"/>
  <c r="M1697" i="2"/>
  <c r="N1684" i="2"/>
  <c r="M1684" i="2"/>
  <c r="L1684" i="2"/>
  <c r="N1681" i="2"/>
  <c r="M1681" i="2"/>
  <c r="N1668" i="2"/>
  <c r="M1668" i="2"/>
  <c r="L1668" i="2"/>
  <c r="N1665" i="2"/>
  <c r="M1665" i="2"/>
  <c r="N1652" i="2"/>
  <c r="M1652" i="2"/>
  <c r="L1652" i="2"/>
  <c r="N1649" i="2"/>
  <c r="M1649" i="2"/>
  <c r="N1636" i="2"/>
  <c r="M1636" i="2"/>
  <c r="L1636" i="2"/>
  <c r="N1633" i="2"/>
  <c r="M1633" i="2"/>
  <c r="N1620" i="2"/>
  <c r="M1620" i="2"/>
  <c r="L1620" i="2"/>
  <c r="N1617" i="2"/>
  <c r="M1617" i="2"/>
  <c r="N1604" i="2"/>
  <c r="M1604" i="2"/>
  <c r="L1604" i="2"/>
  <c r="L1798" i="2"/>
  <c r="N1798" i="2"/>
  <c r="M1798" i="2"/>
  <c r="L1795" i="2"/>
  <c r="N1795" i="2"/>
  <c r="N1696" i="2"/>
  <c r="M1696" i="2"/>
  <c r="L1696" i="2"/>
  <c r="N1693" i="2"/>
  <c r="M1693" i="2"/>
  <c r="N1680" i="2"/>
  <c r="M1680" i="2"/>
  <c r="L1680" i="2"/>
  <c r="N1677" i="2"/>
  <c r="M1677" i="2"/>
  <c r="N1664" i="2"/>
  <c r="M1664" i="2"/>
  <c r="L1664" i="2"/>
  <c r="N1661" i="2"/>
  <c r="M1661" i="2"/>
  <c r="N1648" i="2"/>
  <c r="M1648" i="2"/>
  <c r="L1648" i="2"/>
  <c r="N1645" i="2"/>
  <c r="M1645" i="2"/>
  <c r="N1632" i="2"/>
  <c r="M1632" i="2"/>
  <c r="L1632" i="2"/>
  <c r="N1629" i="2"/>
  <c r="M1629" i="2"/>
  <c r="N1616" i="2"/>
  <c r="M1616" i="2"/>
  <c r="L1616" i="2"/>
  <c r="N1613" i="2"/>
  <c r="M1613" i="2"/>
  <c r="G1816" i="2"/>
  <c r="G1814" i="2"/>
  <c r="G1812" i="2"/>
  <c r="G1810" i="2"/>
  <c r="G1808" i="2"/>
  <c r="G1806" i="2"/>
  <c r="G1804" i="2"/>
  <c r="G1802" i="2"/>
  <c r="G1800" i="2"/>
  <c r="G1798" i="2"/>
  <c r="G1796" i="2"/>
  <c r="G1794" i="2"/>
  <c r="G1792" i="2"/>
  <c r="G1790" i="2"/>
  <c r="G1788" i="2"/>
  <c r="G1786" i="2"/>
  <c r="G1784" i="2"/>
  <c r="G1782" i="2"/>
  <c r="G1780" i="2"/>
  <c r="G1778" i="2"/>
  <c r="G1776" i="2"/>
  <c r="G1774" i="2"/>
  <c r="G1772" i="2"/>
  <c r="G1770" i="2"/>
  <c r="G1768" i="2"/>
  <c r="G1766" i="2"/>
  <c r="G1764" i="2"/>
  <c r="G1762" i="2"/>
  <c r="G1760" i="2"/>
  <c r="G1758" i="2"/>
  <c r="G1756" i="2"/>
  <c r="G1754" i="2"/>
  <c r="G1752" i="2"/>
  <c r="G1750" i="2"/>
  <c r="G1748" i="2"/>
  <c r="G1746" i="2"/>
  <c r="G1744" i="2"/>
  <c r="G1742" i="2"/>
  <c r="G1740" i="2"/>
  <c r="G1738" i="2"/>
  <c r="G1736" i="2"/>
  <c r="G1734" i="2"/>
  <c r="G1732" i="2"/>
  <c r="G1730" i="2"/>
  <c r="G1728" i="2"/>
  <c r="G1726" i="2"/>
  <c r="G1724" i="2"/>
  <c r="G1722" i="2"/>
  <c r="G1720" i="2"/>
  <c r="G1718" i="2"/>
  <c r="G1716" i="2"/>
  <c r="G1714" i="2"/>
  <c r="G1712" i="2"/>
  <c r="G1710" i="2"/>
  <c r="G1708" i="2"/>
  <c r="G1706" i="2"/>
  <c r="G1704" i="2"/>
  <c r="G1702" i="2"/>
  <c r="G1700" i="2"/>
  <c r="G1698" i="2"/>
  <c r="G1696" i="2"/>
  <c r="G1694" i="2"/>
  <c r="G1692" i="2"/>
  <c r="G1690" i="2"/>
  <c r="G1688" i="2"/>
  <c r="G1686" i="2"/>
  <c r="G1684" i="2"/>
  <c r="G1682" i="2"/>
  <c r="G1680" i="2"/>
  <c r="G1678" i="2"/>
  <c r="G1676" i="2"/>
  <c r="G1674" i="2"/>
  <c r="G1672" i="2"/>
  <c r="G1670" i="2"/>
  <c r="G1668" i="2"/>
  <c r="G1666" i="2"/>
  <c r="G1664" i="2"/>
  <c r="G1662" i="2"/>
  <c r="G1660" i="2"/>
  <c r="G1658" i="2"/>
  <c r="G1656" i="2"/>
  <c r="G1654" i="2"/>
  <c r="G1652" i="2"/>
  <c r="G1650" i="2"/>
  <c r="G1648" i="2"/>
  <c r="G1646" i="2"/>
  <c r="G1644" i="2"/>
  <c r="G1642" i="2"/>
  <c r="G1640" i="2"/>
  <c r="G1638" i="2"/>
  <c r="G1636" i="2"/>
  <c r="G1634" i="2"/>
  <c r="G1632" i="2"/>
  <c r="G1630" i="2"/>
  <c r="G1628" i="2"/>
  <c r="G1626" i="2"/>
  <c r="G1624" i="2"/>
  <c r="G1622" i="2"/>
  <c r="G1620" i="2"/>
  <c r="G1618" i="2"/>
  <c r="G1616" i="2"/>
  <c r="G1614" i="2"/>
  <c r="G1612" i="2"/>
  <c r="G1610" i="2"/>
  <c r="G1608" i="2"/>
  <c r="G1606" i="2"/>
  <c r="G1604" i="2"/>
  <c r="G1602" i="2"/>
  <c r="G1600" i="2"/>
  <c r="G1598" i="2"/>
  <c r="G1596" i="2"/>
  <c r="G1594" i="2"/>
  <c r="G1592" i="2"/>
  <c r="G1590" i="2"/>
  <c r="G1588" i="2"/>
  <c r="G1586" i="2"/>
  <c r="G1584" i="2"/>
  <c r="G1582" i="2"/>
  <c r="G1580" i="2"/>
  <c r="G1578" i="2"/>
  <c r="G1576" i="2"/>
  <c r="G1574" i="2"/>
  <c r="G1572" i="2"/>
  <c r="G1570" i="2"/>
  <c r="H1568" i="2"/>
  <c r="I1564" i="2"/>
  <c r="H1559" i="2"/>
  <c r="H1557" i="2"/>
  <c r="I1553" i="2"/>
  <c r="H1552" i="2"/>
  <c r="I1548" i="2"/>
  <c r="H1543" i="2"/>
  <c r="H1541" i="2"/>
  <c r="I1537" i="2"/>
  <c r="H1536" i="2"/>
  <c r="I1532" i="2"/>
  <c r="H1527" i="2"/>
  <c r="H1525" i="2"/>
  <c r="I1521" i="2"/>
  <c r="H1520" i="2"/>
  <c r="I1516" i="2"/>
  <c r="I1509" i="2"/>
  <c r="H1504" i="2"/>
  <c r="H1502" i="2"/>
  <c r="I1498" i="2"/>
  <c r="H1497" i="2"/>
  <c r="I1493" i="2"/>
  <c r="I1489" i="2"/>
  <c r="I1487" i="2"/>
  <c r="I1483" i="2"/>
  <c r="I1479" i="2"/>
  <c r="I1475" i="2"/>
  <c r="I1431" i="2"/>
  <c r="I1427" i="2"/>
  <c r="I1423" i="2"/>
  <c r="I1419" i="2"/>
  <c r="I1415" i="2"/>
  <c r="I1411" i="2"/>
  <c r="I1407" i="2"/>
  <c r="I1403" i="2"/>
  <c r="I1401" i="2"/>
  <c r="I1331" i="2"/>
  <c r="I1327" i="2"/>
  <c r="G1316" i="2"/>
  <c r="G1309" i="2"/>
  <c r="I1305" i="2"/>
  <c r="G1298" i="2"/>
  <c r="G1290" i="2"/>
  <c r="G1268" i="2"/>
  <c r="I1264" i="2"/>
  <c r="G1260" i="2"/>
  <c r="G1258" i="2"/>
  <c r="G1256" i="2"/>
  <c r="G1254" i="2"/>
  <c r="I1252" i="2"/>
  <c r="I1248" i="2"/>
  <c r="I1244" i="2"/>
  <c r="I1242" i="2"/>
  <c r="I1238" i="2"/>
  <c r="I1189" i="2"/>
  <c r="G1185" i="2"/>
  <c r="I1181" i="2"/>
  <c r="G1177" i="2"/>
  <c r="I1173" i="2"/>
  <c r="G1169" i="2"/>
  <c r="I1165" i="2"/>
  <c r="I1161" i="2"/>
  <c r="I1155" i="2"/>
  <c r="I1151" i="2"/>
  <c r="I1147" i="2"/>
  <c r="I1143" i="2"/>
  <c r="I1131" i="2"/>
  <c r="G1129" i="2"/>
  <c r="I1127" i="2"/>
  <c r="G1125" i="2"/>
  <c r="I1123" i="2"/>
  <c r="G1103" i="2"/>
  <c r="G1099" i="2"/>
  <c r="G1095" i="2"/>
  <c r="G1084" i="2"/>
  <c r="I1076" i="2"/>
  <c r="G1072" i="2"/>
  <c r="I1067" i="2"/>
  <c r="I1064" i="2"/>
  <c r="G1054" i="2"/>
  <c r="I1046" i="2"/>
  <c r="G1042" i="2"/>
  <c r="I1037" i="2"/>
  <c r="G1035" i="2"/>
  <c r="I1032" i="2"/>
  <c r="I1024" i="2"/>
  <c r="G1023" i="2"/>
  <c r="I1020" i="2"/>
  <c r="G1019" i="2"/>
  <c r="I1016" i="2"/>
  <c r="G1009" i="2"/>
  <c r="G1005" i="2"/>
  <c r="G1003" i="2"/>
  <c r="I999" i="2"/>
  <c r="G998" i="2"/>
  <c r="I994" i="2"/>
  <c r="G988" i="2"/>
  <c r="G985" i="2"/>
  <c r="I982" i="2"/>
  <c r="G981" i="2"/>
  <c r="I978" i="2"/>
  <c r="G977" i="2"/>
  <c r="G971" i="2"/>
  <c r="G967" i="2"/>
  <c r="I963" i="2"/>
  <c r="G962" i="2"/>
  <c r="I958" i="2"/>
  <c r="G953" i="2"/>
  <c r="G951" i="2"/>
  <c r="I947" i="2"/>
  <c r="G946" i="2"/>
  <c r="I942" i="2"/>
  <c r="G937" i="2"/>
  <c r="G935" i="2"/>
  <c r="I931" i="2"/>
  <c r="G926" i="2"/>
  <c r="G924" i="2"/>
  <c r="I920" i="2"/>
  <c r="G919" i="2"/>
  <c r="I915" i="2"/>
  <c r="G910" i="2"/>
  <c r="G908" i="2"/>
  <c r="I904" i="2"/>
  <c r="I902" i="2"/>
  <c r="G901" i="2"/>
  <c r="I899" i="2"/>
  <c r="G894" i="2"/>
  <c r="G892" i="2"/>
  <c r="I888" i="2"/>
  <c r="G887" i="2"/>
  <c r="I883" i="2"/>
  <c r="I877" i="2"/>
  <c r="G876" i="2"/>
  <c r="I872" i="2"/>
  <c r="I870" i="2"/>
  <c r="G869" i="2"/>
  <c r="I865" i="2"/>
  <c r="G860" i="2"/>
  <c r="G858" i="2"/>
  <c r="I854" i="2"/>
  <c r="G853" i="2"/>
  <c r="G845" i="2"/>
  <c r="I841" i="2"/>
  <c r="G837" i="2"/>
  <c r="I824" i="2"/>
  <c r="G823" i="2"/>
  <c r="I816" i="2"/>
  <c r="I814" i="2"/>
  <c r="I810" i="2"/>
  <c r="I806" i="2"/>
  <c r="I802" i="2"/>
  <c r="I798" i="2"/>
  <c r="I794" i="2"/>
  <c r="I788" i="2"/>
  <c r="G777" i="2"/>
  <c r="H749" i="2"/>
  <c r="I745" i="2"/>
  <c r="H741" i="2"/>
  <c r="I737" i="2"/>
  <c r="I733" i="2"/>
  <c r="H726" i="2"/>
  <c r="H718" i="2"/>
  <c r="H710" i="2"/>
  <c r="I700" i="2"/>
  <c r="H699" i="2"/>
  <c r="I692" i="2"/>
  <c r="I686" i="2"/>
  <c r="H682" i="2"/>
  <c r="I679" i="2"/>
  <c r="H675" i="2"/>
  <c r="I668" i="2"/>
  <c r="I666" i="2"/>
  <c r="I657" i="2"/>
  <c r="H653" i="2"/>
  <c r="I643" i="2"/>
  <c r="H639" i="2"/>
  <c r="I636" i="2"/>
  <c r="I624" i="2"/>
  <c r="I620" i="2"/>
  <c r="I618" i="2"/>
  <c r="I611" i="2"/>
  <c r="H607" i="2"/>
  <c r="I604" i="2"/>
  <c r="I595" i="2"/>
  <c r="I593" i="2"/>
  <c r="I586" i="2"/>
  <c r="H582" i="2"/>
  <c r="I579" i="2"/>
  <c r="I570" i="2"/>
  <c r="H566" i="2"/>
  <c r="I556" i="2"/>
  <c r="I554" i="2"/>
  <c r="H553" i="2"/>
  <c r="I550" i="2"/>
  <c r="H549" i="2"/>
  <c r="I546" i="2"/>
  <c r="H545" i="2"/>
  <c r="I542" i="2"/>
  <c r="H541" i="2"/>
  <c r="I538" i="2"/>
  <c r="H537" i="2"/>
  <c r="I534" i="2"/>
  <c r="H533" i="2"/>
  <c r="I530" i="2"/>
  <c r="I524" i="2"/>
  <c r="I517" i="2"/>
  <c r="H513" i="2"/>
  <c r="I510" i="2"/>
  <c r="I498" i="2"/>
  <c r="I492" i="2"/>
  <c r="I480" i="2"/>
  <c r="H476" i="2"/>
  <c r="I469" i="2"/>
  <c r="I464" i="2"/>
  <c r="H460" i="2"/>
  <c r="I457" i="2"/>
  <c r="I452" i="2"/>
  <c r="I443" i="2"/>
  <c r="H439" i="2"/>
  <c r="I436" i="2"/>
  <c r="I427" i="2"/>
  <c r="H423" i="2"/>
  <c r="I420" i="2"/>
  <c r="H419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H393" i="2"/>
  <c r="G384" i="2"/>
  <c r="H380" i="2"/>
  <c r="G379" i="2"/>
  <c r="H375" i="2"/>
  <c r="H371" i="2"/>
  <c r="G364" i="2"/>
  <c r="H360" i="2"/>
  <c r="G359" i="2"/>
  <c r="H356" i="2"/>
  <c r="G355" i="2"/>
  <c r="H352" i="2"/>
  <c r="G351" i="2"/>
  <c r="H347" i="2"/>
  <c r="H343" i="2"/>
  <c r="H339" i="2"/>
  <c r="G332" i="2"/>
  <c r="H328" i="2"/>
  <c r="G327" i="2"/>
  <c r="H324" i="2"/>
  <c r="G323" i="2"/>
  <c r="H319" i="2"/>
  <c r="H317" i="2"/>
  <c r="G316" i="2"/>
  <c r="H313" i="2"/>
  <c r="G312" i="2"/>
  <c r="I85" i="2"/>
  <c r="H84" i="2"/>
  <c r="I81" i="2"/>
  <c r="H80" i="2"/>
  <c r="L1814" i="2"/>
  <c r="M1814" i="2"/>
  <c r="L1811" i="2"/>
  <c r="N1811" i="2"/>
  <c r="L1806" i="2"/>
  <c r="M1806" i="2"/>
  <c r="L1803" i="2"/>
  <c r="N1803" i="2"/>
  <c r="L1794" i="2"/>
  <c r="N1794" i="2"/>
  <c r="M1794" i="2"/>
  <c r="L1791" i="2"/>
  <c r="N1791" i="2"/>
  <c r="M1785" i="2"/>
  <c r="L1785" i="2"/>
  <c r="M1783" i="2"/>
  <c r="L1783" i="2"/>
  <c r="M1781" i="2"/>
  <c r="L1781" i="2"/>
  <c r="M1779" i="2"/>
  <c r="L1779" i="2"/>
  <c r="M1777" i="2"/>
  <c r="L1777" i="2"/>
  <c r="M1775" i="2"/>
  <c r="L1775" i="2"/>
  <c r="M1773" i="2"/>
  <c r="L1773" i="2"/>
  <c r="M1771" i="2"/>
  <c r="L1771" i="2"/>
  <c r="M1769" i="2"/>
  <c r="L1769" i="2"/>
  <c r="M1767" i="2"/>
  <c r="L1767" i="2"/>
  <c r="M1765" i="2"/>
  <c r="L1765" i="2"/>
  <c r="M1763" i="2"/>
  <c r="L1763" i="2"/>
  <c r="M1761" i="2"/>
  <c r="L1761" i="2"/>
  <c r="M1759" i="2"/>
  <c r="L1759" i="2"/>
  <c r="M1757" i="2"/>
  <c r="L1757" i="2"/>
  <c r="M1755" i="2"/>
  <c r="L1755" i="2"/>
  <c r="M1753" i="2"/>
  <c r="L1753" i="2"/>
  <c r="M1751" i="2"/>
  <c r="L1751" i="2"/>
  <c r="M1749" i="2"/>
  <c r="L1749" i="2"/>
  <c r="M1747" i="2"/>
  <c r="L1747" i="2"/>
  <c r="M1745" i="2"/>
  <c r="L1745" i="2"/>
  <c r="M1743" i="2"/>
  <c r="L1743" i="2"/>
  <c r="M1741" i="2"/>
  <c r="L1741" i="2"/>
  <c r="M1739" i="2"/>
  <c r="L1739" i="2"/>
  <c r="M1737" i="2"/>
  <c r="L1737" i="2"/>
  <c r="M1735" i="2"/>
  <c r="L1735" i="2"/>
  <c r="M1733" i="2"/>
  <c r="L1733" i="2"/>
  <c r="M1731" i="2"/>
  <c r="L1731" i="2"/>
  <c r="M1729" i="2"/>
  <c r="L1729" i="2"/>
  <c r="M1727" i="2"/>
  <c r="L1727" i="2"/>
  <c r="M1725" i="2"/>
  <c r="L1725" i="2"/>
  <c r="M1723" i="2"/>
  <c r="L1723" i="2"/>
  <c r="M1721" i="2"/>
  <c r="L1721" i="2"/>
  <c r="M1719" i="2"/>
  <c r="L1719" i="2"/>
  <c r="M1717" i="2"/>
  <c r="L1717" i="2"/>
  <c r="M1715" i="2"/>
  <c r="L1715" i="2"/>
  <c r="M1713" i="2"/>
  <c r="L1713" i="2"/>
  <c r="M1711" i="2"/>
  <c r="L1711" i="2"/>
  <c r="M1709" i="2"/>
  <c r="L1709" i="2"/>
  <c r="M1707" i="2"/>
  <c r="L1707" i="2"/>
  <c r="M1705" i="2"/>
  <c r="L1705" i="2"/>
  <c r="M1703" i="2"/>
  <c r="L1703" i="2"/>
  <c r="M1701" i="2"/>
  <c r="L1701" i="2"/>
  <c r="N1692" i="2"/>
  <c r="M1692" i="2"/>
  <c r="L1692" i="2"/>
  <c r="N1689" i="2"/>
  <c r="M1689" i="2"/>
  <c r="N1676" i="2"/>
  <c r="M1676" i="2"/>
  <c r="L1676" i="2"/>
  <c r="N1673" i="2"/>
  <c r="M1673" i="2"/>
  <c r="N1660" i="2"/>
  <c r="M1660" i="2"/>
  <c r="L1660" i="2"/>
  <c r="N1657" i="2"/>
  <c r="M1657" i="2"/>
  <c r="N1644" i="2"/>
  <c r="M1644" i="2"/>
  <c r="L1644" i="2"/>
  <c r="N1641" i="2"/>
  <c r="M1641" i="2"/>
  <c r="N1628" i="2"/>
  <c r="M1628" i="2"/>
  <c r="L1628" i="2"/>
  <c r="N1625" i="2"/>
  <c r="M1625" i="2"/>
  <c r="N1612" i="2"/>
  <c r="M1612" i="2"/>
  <c r="L1612" i="2"/>
  <c r="N1609" i="2"/>
  <c r="M1609" i="2"/>
  <c r="I1544" i="2"/>
  <c r="I1533" i="2"/>
  <c r="I1528" i="2"/>
  <c r="I1512" i="2"/>
  <c r="I1510" i="2"/>
  <c r="I1505" i="2"/>
  <c r="I1432" i="2"/>
  <c r="I1424" i="2"/>
  <c r="I1416" i="2"/>
  <c r="I1408" i="2"/>
  <c r="I1328" i="2"/>
  <c r="I1320" i="2"/>
  <c r="I1313" i="2"/>
  <c r="I1301" i="2"/>
  <c r="I1293" i="2"/>
  <c r="I1265" i="2"/>
  <c r="I1261" i="2"/>
  <c r="I1162" i="2"/>
  <c r="I1135" i="2"/>
  <c r="I1118" i="2"/>
  <c r="I1114" i="2"/>
  <c r="I1110" i="2"/>
  <c r="I1106" i="2"/>
  <c r="I1092" i="2"/>
  <c r="I1088" i="2"/>
  <c r="I1068" i="2"/>
  <c r="I1058" i="2"/>
  <c r="I1038" i="2"/>
  <c r="I1012" i="2"/>
  <c r="I995" i="2"/>
  <c r="I991" i="2"/>
  <c r="I974" i="2"/>
  <c r="I959" i="2"/>
  <c r="I954" i="2"/>
  <c r="I943" i="2"/>
  <c r="I938" i="2"/>
  <c r="I927" i="2"/>
  <c r="I916" i="2"/>
  <c r="I911" i="2"/>
  <c r="I895" i="2"/>
  <c r="I884" i="2"/>
  <c r="I873" i="2"/>
  <c r="I866" i="2"/>
  <c r="I861" i="2"/>
  <c r="I850" i="2"/>
  <c r="I848" i="2"/>
  <c r="I820" i="2"/>
  <c r="I784" i="2"/>
  <c r="I780" i="2"/>
  <c r="I774" i="2"/>
  <c r="I770" i="2"/>
  <c r="I766" i="2"/>
  <c r="I762" i="2"/>
  <c r="I758" i="2"/>
  <c r="I754" i="2"/>
  <c r="I734" i="2"/>
  <c r="I721" i="2"/>
  <c r="I713" i="2"/>
  <c r="I704" i="2"/>
  <c r="I696" i="2"/>
  <c r="I690" i="2"/>
  <c r="I672" i="2"/>
  <c r="I661" i="2"/>
  <c r="I647" i="2"/>
  <c r="I631" i="2"/>
  <c r="I599" i="2"/>
  <c r="I590" i="2"/>
  <c r="I574" i="2"/>
  <c r="I560" i="2"/>
  <c r="I551" i="2"/>
  <c r="I547" i="2"/>
  <c r="I543" i="2"/>
  <c r="I539" i="2"/>
  <c r="I535" i="2"/>
  <c r="I525" i="2"/>
  <c r="I521" i="2"/>
  <c r="I505" i="2"/>
  <c r="I493" i="2"/>
  <c r="I484" i="2"/>
  <c r="I473" i="2"/>
  <c r="I447" i="2"/>
  <c r="I431" i="2"/>
  <c r="I421" i="2"/>
  <c r="I417" i="2"/>
  <c r="H389" i="2"/>
  <c r="H376" i="2"/>
  <c r="H372" i="2"/>
  <c r="H367" i="2"/>
  <c r="H348" i="2"/>
  <c r="H344" i="2"/>
  <c r="H340" i="2"/>
  <c r="H335" i="2"/>
  <c r="H320" i="2"/>
  <c r="I86" i="2"/>
  <c r="I82" i="2"/>
  <c r="L1790" i="2"/>
  <c r="N1790" i="2"/>
  <c r="M1790" i="2"/>
  <c r="L1787" i="2"/>
  <c r="N1787" i="2"/>
  <c r="N1688" i="2"/>
  <c r="M1688" i="2"/>
  <c r="L1688" i="2"/>
  <c r="N1685" i="2"/>
  <c r="M1685" i="2"/>
  <c r="N1672" i="2"/>
  <c r="M1672" i="2"/>
  <c r="L1672" i="2"/>
  <c r="N1669" i="2"/>
  <c r="M1669" i="2"/>
  <c r="N1656" i="2"/>
  <c r="M1656" i="2"/>
  <c r="L1656" i="2"/>
  <c r="N1653" i="2"/>
  <c r="M1653" i="2"/>
  <c r="N1640" i="2"/>
  <c r="M1640" i="2"/>
  <c r="L1640" i="2"/>
  <c r="N1637" i="2"/>
  <c r="M1637" i="2"/>
  <c r="N1624" i="2"/>
  <c r="M1624" i="2"/>
  <c r="L1624" i="2"/>
  <c r="N1621" i="2"/>
  <c r="M1621" i="2"/>
  <c r="N1608" i="2"/>
  <c r="M1608" i="2"/>
  <c r="L1608" i="2"/>
  <c r="N1605" i="2"/>
  <c r="M1605" i="2"/>
  <c r="N1601" i="2"/>
  <c r="L1601" i="2"/>
  <c r="M1601" i="2"/>
  <c r="N1597" i="2"/>
  <c r="L1597" i="2"/>
  <c r="M1597" i="2"/>
  <c r="N1593" i="2"/>
  <c r="L1593" i="2"/>
  <c r="M1593" i="2"/>
  <c r="N1589" i="2"/>
  <c r="L1589" i="2"/>
  <c r="M1589" i="2"/>
  <c r="N1585" i="2"/>
  <c r="L1585" i="2"/>
  <c r="M1585" i="2"/>
  <c r="N1581" i="2"/>
  <c r="L1581" i="2"/>
  <c r="M1581" i="2"/>
  <c r="N1577" i="2"/>
  <c r="L1577" i="2"/>
  <c r="M1577" i="2"/>
  <c r="N1573" i="2"/>
  <c r="L1573" i="2"/>
  <c r="M1573" i="2"/>
  <c r="N1569" i="2"/>
  <c r="L1569" i="2"/>
  <c r="M1569" i="2"/>
  <c r="N1565" i="2"/>
  <c r="L1565" i="2"/>
  <c r="M1565" i="2"/>
  <c r="N1561" i="2"/>
  <c r="L1561" i="2"/>
  <c r="M1561" i="2"/>
  <c r="N1557" i="2"/>
  <c r="L1557" i="2"/>
  <c r="M1557" i="2"/>
  <c r="L1600" i="2"/>
  <c r="L1596" i="2"/>
  <c r="L1592" i="2"/>
  <c r="L1588" i="2"/>
  <c r="L1584" i="2"/>
  <c r="L1580" i="2"/>
  <c r="L1576" i="2"/>
  <c r="L1572" i="2"/>
  <c r="L1568" i="2"/>
  <c r="L1564" i="2"/>
  <c r="L1560" i="2"/>
  <c r="L1556" i="2"/>
  <c r="M1553" i="2"/>
  <c r="L1552" i="2"/>
  <c r="M1549" i="2"/>
  <c r="L1548" i="2"/>
  <c r="M1545" i="2"/>
  <c r="L1544" i="2"/>
  <c r="M1541" i="2"/>
  <c r="L1540" i="2"/>
  <c r="M1537" i="2"/>
  <c r="L1536" i="2"/>
  <c r="M1533" i="2"/>
  <c r="L1532" i="2"/>
  <c r="M1529" i="2"/>
  <c r="L1528" i="2"/>
  <c r="M1525" i="2"/>
  <c r="L1524" i="2"/>
  <c r="M1521" i="2"/>
  <c r="L1520" i="2"/>
  <c r="M1517" i="2"/>
  <c r="L1516" i="2"/>
  <c r="M1513" i="2"/>
  <c r="L1512" i="2"/>
  <c r="M1509" i="2"/>
  <c r="L1508" i="2"/>
  <c r="M1505" i="2"/>
  <c r="L1504" i="2"/>
  <c r="M1501" i="2"/>
  <c r="L1500" i="2"/>
  <c r="M1497" i="2"/>
  <c r="L1496" i="2"/>
  <c r="M1493" i="2"/>
  <c r="L1492" i="2"/>
  <c r="M1489" i="2"/>
  <c r="L1488" i="2"/>
  <c r="M1485" i="2"/>
  <c r="L1484" i="2"/>
  <c r="M1481" i="2"/>
  <c r="L1480" i="2"/>
  <c r="M1477" i="2"/>
  <c r="L1476" i="2"/>
  <c r="M1473" i="2"/>
  <c r="L1472" i="2"/>
  <c r="M1469" i="2"/>
  <c r="L1468" i="2"/>
  <c r="M1465" i="2"/>
  <c r="L1464" i="2"/>
  <c r="M1461" i="2"/>
  <c r="L1460" i="2"/>
  <c r="M1457" i="2"/>
  <c r="L1456" i="2"/>
  <c r="M1453" i="2"/>
  <c r="L1452" i="2"/>
  <c r="M1449" i="2"/>
  <c r="L1448" i="2"/>
  <c r="M1445" i="2"/>
  <c r="L1444" i="2"/>
  <c r="M1441" i="2"/>
  <c r="L1440" i="2"/>
  <c r="M1437" i="2"/>
  <c r="L1436" i="2"/>
  <c r="M1433" i="2"/>
  <c r="L1432" i="2"/>
  <c r="M1429" i="2"/>
  <c r="L1428" i="2"/>
  <c r="M1425" i="2"/>
  <c r="L1424" i="2"/>
  <c r="M1421" i="2"/>
  <c r="L1420" i="2"/>
  <c r="M1417" i="2"/>
  <c r="L1416" i="2"/>
  <c r="M1413" i="2"/>
  <c r="L1412" i="2"/>
  <c r="M1409" i="2"/>
  <c r="L1408" i="2"/>
  <c r="M1405" i="2"/>
  <c r="L1404" i="2"/>
  <c r="M1401" i="2"/>
  <c r="L1400" i="2"/>
  <c r="M1397" i="2"/>
  <c r="L1396" i="2"/>
  <c r="M1393" i="2"/>
  <c r="L1392" i="2"/>
  <c r="M1389" i="2"/>
  <c r="L1388" i="2"/>
  <c r="M1385" i="2"/>
  <c r="L1384" i="2"/>
  <c r="M1381" i="2"/>
  <c r="L1380" i="2"/>
  <c r="M1377" i="2"/>
  <c r="L1376" i="2"/>
  <c r="M1373" i="2"/>
  <c r="L1372" i="2"/>
  <c r="M1369" i="2"/>
  <c r="L1368" i="2"/>
  <c r="M1365" i="2"/>
  <c r="L1364" i="2"/>
  <c r="M1361" i="2"/>
  <c r="M1357" i="2"/>
  <c r="M1353" i="2"/>
  <c r="M1349" i="2"/>
  <c r="M1345" i="2"/>
  <c r="M1341" i="2"/>
  <c r="M1337" i="2"/>
  <c r="M1333" i="2"/>
  <c r="M1329" i="2"/>
  <c r="N1328" i="2"/>
  <c r="M1328" i="2"/>
  <c r="N1323" i="2"/>
  <c r="L1323" i="2"/>
  <c r="M1321" i="2"/>
  <c r="N1320" i="2"/>
  <c r="M1320" i="2"/>
  <c r="N1315" i="2"/>
  <c r="L1315" i="2"/>
  <c r="N1312" i="2"/>
  <c r="M1312" i="2"/>
  <c r="N1299" i="2"/>
  <c r="L1299" i="2"/>
  <c r="M1299" i="2"/>
  <c r="N1296" i="2"/>
  <c r="M1296" i="2"/>
  <c r="N1283" i="2"/>
  <c r="L1283" i="2"/>
  <c r="M1283" i="2"/>
  <c r="N1280" i="2"/>
  <c r="M1280" i="2"/>
  <c r="N1267" i="2"/>
  <c r="L1267" i="2"/>
  <c r="M1267" i="2"/>
  <c r="N1264" i="2"/>
  <c r="M1264" i="2"/>
  <c r="N1251" i="2"/>
  <c r="L1251" i="2"/>
  <c r="M1251" i="2"/>
  <c r="N1248" i="2"/>
  <c r="M1248" i="2"/>
  <c r="N1235" i="2"/>
  <c r="L1235" i="2"/>
  <c r="M1235" i="2"/>
  <c r="N1232" i="2"/>
  <c r="M1232" i="2"/>
  <c r="N1219" i="2"/>
  <c r="L1219" i="2"/>
  <c r="M1219" i="2"/>
  <c r="N1216" i="2"/>
  <c r="M1216" i="2"/>
  <c r="N1203" i="2"/>
  <c r="L1203" i="2"/>
  <c r="M1203" i="2"/>
  <c r="N1200" i="2"/>
  <c r="M1200" i="2"/>
  <c r="N1187" i="2"/>
  <c r="L1187" i="2"/>
  <c r="M1187" i="2"/>
  <c r="N1184" i="2"/>
  <c r="M1184" i="2"/>
  <c r="N1171" i="2"/>
  <c r="L1171" i="2"/>
  <c r="M1171" i="2"/>
  <c r="N1168" i="2"/>
  <c r="M1168" i="2"/>
  <c r="N1155" i="2"/>
  <c r="L1155" i="2"/>
  <c r="M1155" i="2"/>
  <c r="N1152" i="2"/>
  <c r="M1152" i="2"/>
  <c r="N1139" i="2"/>
  <c r="L1139" i="2"/>
  <c r="M1139" i="2"/>
  <c r="N1136" i="2"/>
  <c r="M1136" i="2"/>
  <c r="N1123" i="2"/>
  <c r="L1123" i="2"/>
  <c r="M1123" i="2"/>
  <c r="N1120" i="2"/>
  <c r="M1120" i="2"/>
  <c r="N1107" i="2"/>
  <c r="L1107" i="2"/>
  <c r="M1107" i="2"/>
  <c r="N1091" i="2"/>
  <c r="L1091" i="2"/>
  <c r="M1091" i="2"/>
  <c r="L1553" i="2"/>
  <c r="L1549" i="2"/>
  <c r="L1545" i="2"/>
  <c r="L1541" i="2"/>
  <c r="L1537" i="2"/>
  <c r="L1533" i="2"/>
  <c r="L1529" i="2"/>
  <c r="L1525" i="2"/>
  <c r="L1521" i="2"/>
  <c r="L1517" i="2"/>
  <c r="L1513" i="2"/>
  <c r="L1509" i="2"/>
  <c r="L1505" i="2"/>
  <c r="L1501" i="2"/>
  <c r="L1497" i="2"/>
  <c r="L1493" i="2"/>
  <c r="L1489" i="2"/>
  <c r="L1485" i="2"/>
  <c r="L1481" i="2"/>
  <c r="L1477" i="2"/>
  <c r="L1473" i="2"/>
  <c r="L1469" i="2"/>
  <c r="L1465" i="2"/>
  <c r="L1461" i="2"/>
  <c r="L1457" i="2"/>
  <c r="L1453" i="2"/>
  <c r="L1449" i="2"/>
  <c r="L1445" i="2"/>
  <c r="L1441" i="2"/>
  <c r="L1437" i="2"/>
  <c r="L1433" i="2"/>
  <c r="L1429" i="2"/>
  <c r="L1425" i="2"/>
  <c r="L1421" i="2"/>
  <c r="L1417" i="2"/>
  <c r="L1413" i="2"/>
  <c r="L1409" i="2"/>
  <c r="L1405" i="2"/>
  <c r="L1401" i="2"/>
  <c r="L1397" i="2"/>
  <c r="L1393" i="2"/>
  <c r="L1389" i="2"/>
  <c r="L1385" i="2"/>
  <c r="L1381" i="2"/>
  <c r="L1377" i="2"/>
  <c r="L1373" i="2"/>
  <c r="L1369" i="2"/>
  <c r="L1365" i="2"/>
  <c r="L1361" i="2"/>
  <c r="L1357" i="2"/>
  <c r="L1353" i="2"/>
  <c r="L1349" i="2"/>
  <c r="L1345" i="2"/>
  <c r="L1341" i="2"/>
  <c r="L1337" i="2"/>
  <c r="L1333" i="2"/>
  <c r="L1329" i="2"/>
  <c r="L1321" i="2"/>
  <c r="N1311" i="2"/>
  <c r="L1311" i="2"/>
  <c r="M1311" i="2"/>
  <c r="N1308" i="2"/>
  <c r="M1308" i="2"/>
  <c r="N1295" i="2"/>
  <c r="L1295" i="2"/>
  <c r="M1295" i="2"/>
  <c r="N1292" i="2"/>
  <c r="M1292" i="2"/>
  <c r="N1279" i="2"/>
  <c r="L1279" i="2"/>
  <c r="M1279" i="2"/>
  <c r="N1276" i="2"/>
  <c r="M1276" i="2"/>
  <c r="N1263" i="2"/>
  <c r="L1263" i="2"/>
  <c r="M1263" i="2"/>
  <c r="N1260" i="2"/>
  <c r="M1260" i="2"/>
  <c r="N1247" i="2"/>
  <c r="L1247" i="2"/>
  <c r="M1247" i="2"/>
  <c r="N1244" i="2"/>
  <c r="M1244" i="2"/>
  <c r="N1231" i="2"/>
  <c r="L1231" i="2"/>
  <c r="M1231" i="2"/>
  <c r="N1228" i="2"/>
  <c r="M1228" i="2"/>
  <c r="N1215" i="2"/>
  <c r="L1215" i="2"/>
  <c r="M1215" i="2"/>
  <c r="N1212" i="2"/>
  <c r="M1212" i="2"/>
  <c r="N1199" i="2"/>
  <c r="L1199" i="2"/>
  <c r="M1199" i="2"/>
  <c r="N1196" i="2"/>
  <c r="M1196" i="2"/>
  <c r="N1183" i="2"/>
  <c r="L1183" i="2"/>
  <c r="M1183" i="2"/>
  <c r="N1180" i="2"/>
  <c r="M1180" i="2"/>
  <c r="N1167" i="2"/>
  <c r="L1167" i="2"/>
  <c r="M1167" i="2"/>
  <c r="N1164" i="2"/>
  <c r="M1164" i="2"/>
  <c r="N1151" i="2"/>
  <c r="L1151" i="2"/>
  <c r="M1151" i="2"/>
  <c r="N1148" i="2"/>
  <c r="M1148" i="2"/>
  <c r="N1135" i="2"/>
  <c r="L1135" i="2"/>
  <c r="M1135" i="2"/>
  <c r="N1132" i="2"/>
  <c r="M1132" i="2"/>
  <c r="N1119" i="2"/>
  <c r="L1119" i="2"/>
  <c r="M1119" i="2"/>
  <c r="N1116" i="2"/>
  <c r="M1116" i="2"/>
  <c r="N1103" i="2"/>
  <c r="L1103" i="2"/>
  <c r="M1103" i="2"/>
  <c r="N1087" i="2"/>
  <c r="L1087" i="2"/>
  <c r="M1087" i="2"/>
  <c r="N1327" i="2"/>
  <c r="L1327" i="2"/>
  <c r="N1324" i="2"/>
  <c r="M1324" i="2"/>
  <c r="N1319" i="2"/>
  <c r="L1319" i="2"/>
  <c r="N1316" i="2"/>
  <c r="M1316" i="2"/>
  <c r="N1307" i="2"/>
  <c r="L1307" i="2"/>
  <c r="M1307" i="2"/>
  <c r="N1304" i="2"/>
  <c r="M1304" i="2"/>
  <c r="N1291" i="2"/>
  <c r="L1291" i="2"/>
  <c r="M1291" i="2"/>
  <c r="N1288" i="2"/>
  <c r="M1288" i="2"/>
  <c r="N1275" i="2"/>
  <c r="L1275" i="2"/>
  <c r="M1275" i="2"/>
  <c r="N1272" i="2"/>
  <c r="M1272" i="2"/>
  <c r="N1259" i="2"/>
  <c r="L1259" i="2"/>
  <c r="M1259" i="2"/>
  <c r="N1256" i="2"/>
  <c r="M1256" i="2"/>
  <c r="N1243" i="2"/>
  <c r="L1243" i="2"/>
  <c r="M1243" i="2"/>
  <c r="N1240" i="2"/>
  <c r="M1240" i="2"/>
  <c r="N1227" i="2"/>
  <c r="L1227" i="2"/>
  <c r="M1227" i="2"/>
  <c r="N1224" i="2"/>
  <c r="M1224" i="2"/>
  <c r="N1211" i="2"/>
  <c r="L1211" i="2"/>
  <c r="M1211" i="2"/>
  <c r="N1208" i="2"/>
  <c r="M1208" i="2"/>
  <c r="N1195" i="2"/>
  <c r="L1195" i="2"/>
  <c r="M1195" i="2"/>
  <c r="N1192" i="2"/>
  <c r="M1192" i="2"/>
  <c r="N1179" i="2"/>
  <c r="L1179" i="2"/>
  <c r="M1179" i="2"/>
  <c r="N1176" i="2"/>
  <c r="M1176" i="2"/>
  <c r="N1163" i="2"/>
  <c r="L1163" i="2"/>
  <c r="M1163" i="2"/>
  <c r="N1160" i="2"/>
  <c r="M1160" i="2"/>
  <c r="N1147" i="2"/>
  <c r="L1147" i="2"/>
  <c r="M1147" i="2"/>
  <c r="N1144" i="2"/>
  <c r="M1144" i="2"/>
  <c r="N1131" i="2"/>
  <c r="L1131" i="2"/>
  <c r="M1131" i="2"/>
  <c r="N1128" i="2"/>
  <c r="M1128" i="2"/>
  <c r="N1115" i="2"/>
  <c r="L1115" i="2"/>
  <c r="M1115" i="2"/>
  <c r="N1112" i="2"/>
  <c r="M1112" i="2"/>
  <c r="N1099" i="2"/>
  <c r="L1099" i="2"/>
  <c r="M1099" i="2"/>
  <c r="M1600" i="2"/>
  <c r="M1596" i="2"/>
  <c r="M1592" i="2"/>
  <c r="M1588" i="2"/>
  <c r="M1584" i="2"/>
  <c r="M1580" i="2"/>
  <c r="M1576" i="2"/>
  <c r="M1572" i="2"/>
  <c r="M1568" i="2"/>
  <c r="M1564" i="2"/>
  <c r="M1560" i="2"/>
  <c r="M1556" i="2"/>
  <c r="M1552" i="2"/>
  <c r="M1548" i="2"/>
  <c r="M1544" i="2"/>
  <c r="M1540" i="2"/>
  <c r="M1536" i="2"/>
  <c r="M1532" i="2"/>
  <c r="M1528" i="2"/>
  <c r="M1524" i="2"/>
  <c r="M1520" i="2"/>
  <c r="M1516" i="2"/>
  <c r="M1512" i="2"/>
  <c r="M1508" i="2"/>
  <c r="M1504" i="2"/>
  <c r="M1500" i="2"/>
  <c r="M1496" i="2"/>
  <c r="M1492" i="2"/>
  <c r="M1488" i="2"/>
  <c r="M1484" i="2"/>
  <c r="M1480" i="2"/>
  <c r="M1476" i="2"/>
  <c r="M1472" i="2"/>
  <c r="M1468" i="2"/>
  <c r="M1464" i="2"/>
  <c r="M1460" i="2"/>
  <c r="M1456" i="2"/>
  <c r="M1452" i="2"/>
  <c r="M1448" i="2"/>
  <c r="M1444" i="2"/>
  <c r="M1440" i="2"/>
  <c r="M1436" i="2"/>
  <c r="M1432" i="2"/>
  <c r="M1428" i="2"/>
  <c r="L1427" i="2"/>
  <c r="M1424" i="2"/>
  <c r="L1423" i="2"/>
  <c r="M1420" i="2"/>
  <c r="L1419" i="2"/>
  <c r="M1416" i="2"/>
  <c r="L1415" i="2"/>
  <c r="M1412" i="2"/>
  <c r="L1411" i="2"/>
  <c r="M1408" i="2"/>
  <c r="L1407" i="2"/>
  <c r="M1404" i="2"/>
  <c r="L1403" i="2"/>
  <c r="M1400" i="2"/>
  <c r="L1399" i="2"/>
  <c r="M1396" i="2"/>
  <c r="L1395" i="2"/>
  <c r="M1392" i="2"/>
  <c r="L1391" i="2"/>
  <c r="M1388" i="2"/>
  <c r="L1387" i="2"/>
  <c r="M1384" i="2"/>
  <c r="L1383" i="2"/>
  <c r="M1380" i="2"/>
  <c r="L1379" i="2"/>
  <c r="M1376" i="2"/>
  <c r="L1375" i="2"/>
  <c r="M1372" i="2"/>
  <c r="L1371" i="2"/>
  <c r="M1368" i="2"/>
  <c r="L1367" i="2"/>
  <c r="M1364" i="2"/>
  <c r="L1363" i="2"/>
  <c r="M1360" i="2"/>
  <c r="L1359" i="2"/>
  <c r="M1356" i="2"/>
  <c r="L1355" i="2"/>
  <c r="M1352" i="2"/>
  <c r="L1351" i="2"/>
  <c r="M1348" i="2"/>
  <c r="L1347" i="2"/>
  <c r="M1344" i="2"/>
  <c r="L1343" i="2"/>
  <c r="M1340" i="2"/>
  <c r="L1339" i="2"/>
  <c r="M1336" i="2"/>
  <c r="L1335" i="2"/>
  <c r="M1332" i="2"/>
  <c r="L1331" i="2"/>
  <c r="L1328" i="2"/>
  <c r="L1325" i="2"/>
  <c r="M1323" i="2"/>
  <c r="L1320" i="2"/>
  <c r="L1317" i="2"/>
  <c r="M1315" i="2"/>
  <c r="L1312" i="2"/>
  <c r="N1303" i="2"/>
  <c r="L1303" i="2"/>
  <c r="M1303" i="2"/>
  <c r="N1300" i="2"/>
  <c r="M1300" i="2"/>
  <c r="L1296" i="2"/>
  <c r="N1287" i="2"/>
  <c r="L1287" i="2"/>
  <c r="M1287" i="2"/>
  <c r="N1284" i="2"/>
  <c r="M1284" i="2"/>
  <c r="L1280" i="2"/>
  <c r="N1271" i="2"/>
  <c r="L1271" i="2"/>
  <c r="M1271" i="2"/>
  <c r="N1268" i="2"/>
  <c r="M1268" i="2"/>
  <c r="L1264" i="2"/>
  <c r="N1255" i="2"/>
  <c r="L1255" i="2"/>
  <c r="M1255" i="2"/>
  <c r="N1252" i="2"/>
  <c r="M1252" i="2"/>
  <c r="L1248" i="2"/>
  <c r="N1239" i="2"/>
  <c r="L1239" i="2"/>
  <c r="M1239" i="2"/>
  <c r="N1236" i="2"/>
  <c r="M1236" i="2"/>
  <c r="L1232" i="2"/>
  <c r="N1223" i="2"/>
  <c r="L1223" i="2"/>
  <c r="M1223" i="2"/>
  <c r="N1220" i="2"/>
  <c r="M1220" i="2"/>
  <c r="L1216" i="2"/>
  <c r="N1207" i="2"/>
  <c r="L1207" i="2"/>
  <c r="M1207" i="2"/>
  <c r="N1204" i="2"/>
  <c r="M1204" i="2"/>
  <c r="L1200" i="2"/>
  <c r="N1191" i="2"/>
  <c r="L1191" i="2"/>
  <c r="M1191" i="2"/>
  <c r="N1188" i="2"/>
  <c r="M1188" i="2"/>
  <c r="L1184" i="2"/>
  <c r="N1175" i="2"/>
  <c r="L1175" i="2"/>
  <c r="M1175" i="2"/>
  <c r="N1172" i="2"/>
  <c r="M1172" i="2"/>
  <c r="L1168" i="2"/>
  <c r="N1159" i="2"/>
  <c r="L1159" i="2"/>
  <c r="M1159" i="2"/>
  <c r="N1156" i="2"/>
  <c r="M1156" i="2"/>
  <c r="L1152" i="2"/>
  <c r="N1143" i="2"/>
  <c r="L1143" i="2"/>
  <c r="M1143" i="2"/>
  <c r="N1140" i="2"/>
  <c r="M1140" i="2"/>
  <c r="L1136" i="2"/>
  <c r="N1127" i="2"/>
  <c r="L1127" i="2"/>
  <c r="M1127" i="2"/>
  <c r="N1124" i="2"/>
  <c r="M1124" i="2"/>
  <c r="L1120" i="2"/>
  <c r="N1111" i="2"/>
  <c r="L1111" i="2"/>
  <c r="M1111" i="2"/>
  <c r="N1108" i="2"/>
  <c r="M1108" i="2"/>
  <c r="N1095" i="2"/>
  <c r="L1095" i="2"/>
  <c r="M1095" i="2"/>
  <c r="M1083" i="2"/>
  <c r="M1079" i="2"/>
  <c r="M1075" i="2"/>
  <c r="M1071" i="2"/>
  <c r="M1067" i="2"/>
  <c r="M1063" i="2"/>
  <c r="M1059" i="2"/>
  <c r="M1055" i="2"/>
  <c r="M1051" i="2"/>
  <c r="M1047" i="2"/>
  <c r="M1043" i="2"/>
  <c r="M1039" i="2"/>
  <c r="M1035" i="2"/>
  <c r="M1031" i="2"/>
  <c r="M1027" i="2"/>
  <c r="M1023" i="2"/>
  <c r="M1019" i="2"/>
  <c r="M1015" i="2"/>
  <c r="M1011" i="2"/>
  <c r="M1007" i="2"/>
  <c r="M1003" i="2"/>
  <c r="M999" i="2"/>
  <c r="M995" i="2"/>
  <c r="M991" i="2"/>
  <c r="M987" i="2"/>
  <c r="M983" i="2"/>
  <c r="M979" i="2"/>
  <c r="M975" i="2"/>
  <c r="M971" i="2"/>
  <c r="M967" i="2"/>
  <c r="M963" i="2"/>
  <c r="M959" i="2"/>
  <c r="M955" i="2"/>
  <c r="M951" i="2"/>
  <c r="M947" i="2"/>
  <c r="M943" i="2"/>
  <c r="M939" i="2"/>
  <c r="M935" i="2"/>
  <c r="M931" i="2"/>
  <c r="M927" i="2"/>
  <c r="M923" i="2"/>
  <c r="M919" i="2"/>
  <c r="M915" i="2"/>
  <c r="M911" i="2"/>
  <c r="M907" i="2"/>
  <c r="M903" i="2"/>
  <c r="M899" i="2"/>
  <c r="M895" i="2"/>
  <c r="M891" i="2"/>
  <c r="M887" i="2"/>
  <c r="M883" i="2"/>
  <c r="M879" i="2"/>
  <c r="M875" i="2"/>
  <c r="M871" i="2"/>
  <c r="M867" i="2"/>
  <c r="M863" i="2"/>
  <c r="M859" i="2"/>
  <c r="M855" i="2"/>
  <c r="M851" i="2"/>
  <c r="M847" i="2"/>
  <c r="M843" i="2"/>
  <c r="M839" i="2"/>
  <c r="M835" i="2"/>
  <c r="M831" i="2"/>
  <c r="M827" i="2"/>
  <c r="M823" i="2"/>
  <c r="M819" i="2"/>
  <c r="M815" i="2"/>
  <c r="M811" i="2"/>
  <c r="M807" i="2"/>
  <c r="M803" i="2"/>
  <c r="M799" i="2"/>
  <c r="M795" i="2"/>
  <c r="M791" i="2"/>
  <c r="M787" i="2"/>
  <c r="M783" i="2"/>
  <c r="M779" i="2"/>
  <c r="M775" i="2"/>
  <c r="M771" i="2"/>
  <c r="M767" i="2"/>
  <c r="M763" i="2"/>
  <c r="M759" i="2"/>
  <c r="M755" i="2"/>
  <c r="M751" i="2"/>
  <c r="M747" i="2"/>
  <c r="M743" i="2"/>
  <c r="M739" i="2"/>
  <c r="M735" i="2"/>
  <c r="M731" i="2"/>
  <c r="M727" i="2"/>
  <c r="M723" i="2"/>
  <c r="M720" i="2"/>
  <c r="L720" i="2"/>
  <c r="M717" i="2"/>
  <c r="L717" i="2"/>
  <c r="N717" i="2"/>
  <c r="M712" i="2"/>
  <c r="L712" i="2"/>
  <c r="M709" i="2"/>
  <c r="L709" i="2"/>
  <c r="N709" i="2"/>
  <c r="M704" i="2"/>
  <c r="L704" i="2"/>
  <c r="M701" i="2"/>
  <c r="L701" i="2"/>
  <c r="N701" i="2"/>
  <c r="M696" i="2"/>
  <c r="L696" i="2"/>
  <c r="M693" i="2"/>
  <c r="L693" i="2"/>
  <c r="N693" i="2"/>
  <c r="M685" i="2"/>
  <c r="L685" i="2"/>
  <c r="N685" i="2"/>
  <c r="M1104" i="2"/>
  <c r="M1100" i="2"/>
  <c r="M1096" i="2"/>
  <c r="M1092" i="2"/>
  <c r="M1088" i="2"/>
  <c r="M1084" i="2"/>
  <c r="L1083" i="2"/>
  <c r="M1080" i="2"/>
  <c r="L1079" i="2"/>
  <c r="M1076" i="2"/>
  <c r="L1075" i="2"/>
  <c r="M1072" i="2"/>
  <c r="L1071" i="2"/>
  <c r="M1068" i="2"/>
  <c r="L1067" i="2"/>
  <c r="M1064" i="2"/>
  <c r="L1063" i="2"/>
  <c r="M1060" i="2"/>
  <c r="L1059" i="2"/>
  <c r="M1056" i="2"/>
  <c r="L1055" i="2"/>
  <c r="M1052" i="2"/>
  <c r="L1051" i="2"/>
  <c r="M1048" i="2"/>
  <c r="L1047" i="2"/>
  <c r="M1044" i="2"/>
  <c r="L1043" i="2"/>
  <c r="M1040" i="2"/>
  <c r="L1039" i="2"/>
  <c r="M1036" i="2"/>
  <c r="L1035" i="2"/>
  <c r="M1032" i="2"/>
  <c r="L1031" i="2"/>
  <c r="M1028" i="2"/>
  <c r="L1027" i="2"/>
  <c r="M1024" i="2"/>
  <c r="L1023" i="2"/>
  <c r="M1020" i="2"/>
  <c r="L1019" i="2"/>
  <c r="M1016" i="2"/>
  <c r="L1015" i="2"/>
  <c r="M1012" i="2"/>
  <c r="L1011" i="2"/>
  <c r="M1008" i="2"/>
  <c r="L1007" i="2"/>
  <c r="M1004" i="2"/>
  <c r="L1003" i="2"/>
  <c r="M1000" i="2"/>
  <c r="L999" i="2"/>
  <c r="M996" i="2"/>
  <c r="L995" i="2"/>
  <c r="M992" i="2"/>
  <c r="L991" i="2"/>
  <c r="M988" i="2"/>
  <c r="L987" i="2"/>
  <c r="M984" i="2"/>
  <c r="L983" i="2"/>
  <c r="M980" i="2"/>
  <c r="L979" i="2"/>
  <c r="M976" i="2"/>
  <c r="L975" i="2"/>
  <c r="M972" i="2"/>
  <c r="L971" i="2"/>
  <c r="M968" i="2"/>
  <c r="L967" i="2"/>
  <c r="M964" i="2"/>
  <c r="L963" i="2"/>
  <c r="M960" i="2"/>
  <c r="L959" i="2"/>
  <c r="M956" i="2"/>
  <c r="L955" i="2"/>
  <c r="M952" i="2"/>
  <c r="L951" i="2"/>
  <c r="M948" i="2"/>
  <c r="L947" i="2"/>
  <c r="M944" i="2"/>
  <c r="L943" i="2"/>
  <c r="M940" i="2"/>
  <c r="L939" i="2"/>
  <c r="M936" i="2"/>
  <c r="L935" i="2"/>
  <c r="M932" i="2"/>
  <c r="L931" i="2"/>
  <c r="M928" i="2"/>
  <c r="L927" i="2"/>
  <c r="M924" i="2"/>
  <c r="L923" i="2"/>
  <c r="M920" i="2"/>
  <c r="L919" i="2"/>
  <c r="M916" i="2"/>
  <c r="L915" i="2"/>
  <c r="M912" i="2"/>
  <c r="L911" i="2"/>
  <c r="M908" i="2"/>
  <c r="L907" i="2"/>
  <c r="M904" i="2"/>
  <c r="L903" i="2"/>
  <c r="M900" i="2"/>
  <c r="L899" i="2"/>
  <c r="M896" i="2"/>
  <c r="L895" i="2"/>
  <c r="M892" i="2"/>
  <c r="L891" i="2"/>
  <c r="M888" i="2"/>
  <c r="L887" i="2"/>
  <c r="M884" i="2"/>
  <c r="L883" i="2"/>
  <c r="M880" i="2"/>
  <c r="L879" i="2"/>
  <c r="M876" i="2"/>
  <c r="L875" i="2"/>
  <c r="M872" i="2"/>
  <c r="L871" i="2"/>
  <c r="M868" i="2"/>
  <c r="L867" i="2"/>
  <c r="M864" i="2"/>
  <c r="L863" i="2"/>
  <c r="M860" i="2"/>
  <c r="L859" i="2"/>
  <c r="M856" i="2"/>
  <c r="L855" i="2"/>
  <c r="M852" i="2"/>
  <c r="L851" i="2"/>
  <c r="M848" i="2"/>
  <c r="L847" i="2"/>
  <c r="M844" i="2"/>
  <c r="L843" i="2"/>
  <c r="M840" i="2"/>
  <c r="L839" i="2"/>
  <c r="M836" i="2"/>
  <c r="L835" i="2"/>
  <c r="M832" i="2"/>
  <c r="L831" i="2"/>
  <c r="M828" i="2"/>
  <c r="L827" i="2"/>
  <c r="M824" i="2"/>
  <c r="L823" i="2"/>
  <c r="M820" i="2"/>
  <c r="L819" i="2"/>
  <c r="M816" i="2"/>
  <c r="L815" i="2"/>
  <c r="M812" i="2"/>
  <c r="L811" i="2"/>
  <c r="M808" i="2"/>
  <c r="L807" i="2"/>
  <c r="M804" i="2"/>
  <c r="L803" i="2"/>
  <c r="M800" i="2"/>
  <c r="L799" i="2"/>
  <c r="M796" i="2"/>
  <c r="L795" i="2"/>
  <c r="M792" i="2"/>
  <c r="L791" i="2"/>
  <c r="M788" i="2"/>
  <c r="L787" i="2"/>
  <c r="M784" i="2"/>
  <c r="L783" i="2"/>
  <c r="M780" i="2"/>
  <c r="L779" i="2"/>
  <c r="M776" i="2"/>
  <c r="L775" i="2"/>
  <c r="M772" i="2"/>
  <c r="L771" i="2"/>
  <c r="M768" i="2"/>
  <c r="L767" i="2"/>
  <c r="M764" i="2"/>
  <c r="L763" i="2"/>
  <c r="M760" i="2"/>
  <c r="L759" i="2"/>
  <c r="M756" i="2"/>
  <c r="L755" i="2"/>
  <c r="M752" i="2"/>
  <c r="L751" i="2"/>
  <c r="M748" i="2"/>
  <c r="L747" i="2"/>
  <c r="M744" i="2"/>
  <c r="L743" i="2"/>
  <c r="M740" i="2"/>
  <c r="L739" i="2"/>
  <c r="M736" i="2"/>
  <c r="L735" i="2"/>
  <c r="M732" i="2"/>
  <c r="L731" i="2"/>
  <c r="M728" i="2"/>
  <c r="L727" i="2"/>
  <c r="M724" i="2"/>
  <c r="L723" i="2"/>
  <c r="M719" i="2"/>
  <c r="L719" i="2"/>
  <c r="N719" i="2"/>
  <c r="M714" i="2"/>
  <c r="L714" i="2"/>
  <c r="M711" i="2"/>
  <c r="L711" i="2"/>
  <c r="N711" i="2"/>
  <c r="M706" i="2"/>
  <c r="L706" i="2"/>
  <c r="M703" i="2"/>
  <c r="L703" i="2"/>
  <c r="N703" i="2"/>
  <c r="M698" i="2"/>
  <c r="L698" i="2"/>
  <c r="M695" i="2"/>
  <c r="L695" i="2"/>
  <c r="N695" i="2"/>
  <c r="M690" i="2"/>
  <c r="L690" i="2"/>
  <c r="M687" i="2"/>
  <c r="L687" i="2"/>
  <c r="N687" i="2"/>
  <c r="M721" i="2"/>
  <c r="L721" i="2"/>
  <c r="N721" i="2"/>
  <c r="M716" i="2"/>
  <c r="L716" i="2"/>
  <c r="M713" i="2"/>
  <c r="L713" i="2"/>
  <c r="N713" i="2"/>
  <c r="M708" i="2"/>
  <c r="L708" i="2"/>
  <c r="M705" i="2"/>
  <c r="L705" i="2"/>
  <c r="N705" i="2"/>
  <c r="M700" i="2"/>
  <c r="L700" i="2"/>
  <c r="M697" i="2"/>
  <c r="L697" i="2"/>
  <c r="N697" i="2"/>
  <c r="M692" i="2"/>
  <c r="L692" i="2"/>
  <c r="M689" i="2"/>
  <c r="L689" i="2"/>
  <c r="N689" i="2"/>
  <c r="M681" i="2"/>
  <c r="L681" i="2"/>
  <c r="N681" i="2"/>
  <c r="L729" i="2"/>
  <c r="L725" i="2"/>
  <c r="N720" i="2"/>
  <c r="M718" i="2"/>
  <c r="L718" i="2"/>
  <c r="M715" i="2"/>
  <c r="L715" i="2"/>
  <c r="N715" i="2"/>
  <c r="N712" i="2"/>
  <c r="M710" i="2"/>
  <c r="L710" i="2"/>
  <c r="M707" i="2"/>
  <c r="L707" i="2"/>
  <c r="N707" i="2"/>
  <c r="N704" i="2"/>
  <c r="M702" i="2"/>
  <c r="L702" i="2"/>
  <c r="M699" i="2"/>
  <c r="L699" i="2"/>
  <c r="N699" i="2"/>
  <c r="N696" i="2"/>
  <c r="M694" i="2"/>
  <c r="L694" i="2"/>
  <c r="M691" i="2"/>
  <c r="L691" i="2"/>
  <c r="N691" i="2"/>
  <c r="M683" i="2"/>
  <c r="L683" i="2"/>
  <c r="N683" i="2"/>
  <c r="M679" i="2"/>
  <c r="L679" i="2"/>
  <c r="M677" i="2"/>
  <c r="L677" i="2"/>
  <c r="M675" i="2"/>
  <c r="L675" i="2"/>
  <c r="M673" i="2"/>
  <c r="L673" i="2"/>
  <c r="M671" i="2"/>
  <c r="L671" i="2"/>
  <c r="M669" i="2"/>
  <c r="L669" i="2"/>
  <c r="M667" i="2"/>
  <c r="L667" i="2"/>
  <c r="M665" i="2"/>
  <c r="L665" i="2"/>
  <c r="M663" i="2"/>
  <c r="L663" i="2"/>
  <c r="M661" i="2"/>
  <c r="L661" i="2"/>
  <c r="M659" i="2"/>
  <c r="L659" i="2"/>
  <c r="M657" i="2"/>
  <c r="L657" i="2"/>
  <c r="M655" i="2"/>
  <c r="L655" i="2"/>
  <c r="M653" i="2"/>
  <c r="L653" i="2"/>
  <c r="M651" i="2"/>
  <c r="L651" i="2"/>
  <c r="M649" i="2"/>
  <c r="L649" i="2"/>
  <c r="M647" i="2"/>
  <c r="L647" i="2"/>
  <c r="M645" i="2"/>
  <c r="L645" i="2"/>
  <c r="M643" i="2"/>
  <c r="L643" i="2"/>
  <c r="M641" i="2"/>
  <c r="L641" i="2"/>
  <c r="M639" i="2"/>
  <c r="L639" i="2"/>
  <c r="M637" i="2"/>
  <c r="L637" i="2"/>
  <c r="M635" i="2"/>
  <c r="L635" i="2"/>
  <c r="M633" i="2"/>
  <c r="L633" i="2"/>
  <c r="M631" i="2"/>
  <c r="L631" i="2"/>
  <c r="M629" i="2"/>
  <c r="L629" i="2"/>
  <c r="M627" i="2"/>
  <c r="L627" i="2"/>
  <c r="M625" i="2"/>
  <c r="L625" i="2"/>
  <c r="M623" i="2"/>
  <c r="L623" i="2"/>
  <c r="M621" i="2"/>
  <c r="L621" i="2"/>
  <c r="M619" i="2"/>
  <c r="L619" i="2"/>
  <c r="M617" i="2"/>
  <c r="L617" i="2"/>
  <c r="M615" i="2"/>
  <c r="L615" i="2"/>
  <c r="M613" i="2"/>
  <c r="L613" i="2"/>
  <c r="M611" i="2"/>
  <c r="L611" i="2"/>
  <c r="M609" i="2"/>
  <c r="L609" i="2"/>
  <c r="M607" i="2"/>
  <c r="L607" i="2"/>
  <c r="M605" i="2"/>
  <c r="L605" i="2"/>
  <c r="M603" i="2"/>
  <c r="L603" i="2"/>
  <c r="M601" i="2"/>
  <c r="L601" i="2"/>
  <c r="M599" i="2"/>
  <c r="L599" i="2"/>
  <c r="M597" i="2"/>
  <c r="L597" i="2"/>
  <c r="M595" i="2"/>
  <c r="L595" i="2"/>
  <c r="M593" i="2"/>
  <c r="L593" i="2"/>
  <c r="M591" i="2"/>
  <c r="L591" i="2"/>
  <c r="M589" i="2"/>
  <c r="L589" i="2"/>
  <c r="M587" i="2"/>
  <c r="L587" i="2"/>
  <c r="M585" i="2"/>
  <c r="L585" i="2"/>
  <c r="M583" i="2"/>
  <c r="L583" i="2"/>
  <c r="M581" i="2"/>
  <c r="L581" i="2"/>
  <c r="M579" i="2"/>
  <c r="L579" i="2"/>
  <c r="M577" i="2"/>
  <c r="L577" i="2"/>
  <c r="M575" i="2"/>
  <c r="L575" i="2"/>
  <c r="N572" i="2"/>
  <c r="M572" i="2"/>
  <c r="M688" i="2"/>
  <c r="L688" i="2"/>
  <c r="M686" i="2"/>
  <c r="L686" i="2"/>
  <c r="M684" i="2"/>
  <c r="L684" i="2"/>
  <c r="M682" i="2"/>
  <c r="L682" i="2"/>
  <c r="M680" i="2"/>
  <c r="L680" i="2"/>
  <c r="M678" i="2"/>
  <c r="L678" i="2"/>
  <c r="M676" i="2"/>
  <c r="L676" i="2"/>
  <c r="M674" i="2"/>
  <c r="L674" i="2"/>
  <c r="M672" i="2"/>
  <c r="L672" i="2"/>
  <c r="M670" i="2"/>
  <c r="L670" i="2"/>
  <c r="M668" i="2"/>
  <c r="L668" i="2"/>
  <c r="M666" i="2"/>
  <c r="L666" i="2"/>
  <c r="M664" i="2"/>
  <c r="L664" i="2"/>
  <c r="M662" i="2"/>
  <c r="L662" i="2"/>
  <c r="M660" i="2"/>
  <c r="L660" i="2"/>
  <c r="M658" i="2"/>
  <c r="L658" i="2"/>
  <c r="M656" i="2"/>
  <c r="L656" i="2"/>
  <c r="M654" i="2"/>
  <c r="L654" i="2"/>
  <c r="M652" i="2"/>
  <c r="L652" i="2"/>
  <c r="M650" i="2"/>
  <c r="L650" i="2"/>
  <c r="M648" i="2"/>
  <c r="L648" i="2"/>
  <c r="M646" i="2"/>
  <c r="L646" i="2"/>
  <c r="M644" i="2"/>
  <c r="L644" i="2"/>
  <c r="M642" i="2"/>
  <c r="L642" i="2"/>
  <c r="M640" i="2"/>
  <c r="L640" i="2"/>
  <c r="M638" i="2"/>
  <c r="L638" i="2"/>
  <c r="M636" i="2"/>
  <c r="L636" i="2"/>
  <c r="M634" i="2"/>
  <c r="L634" i="2"/>
  <c r="M632" i="2"/>
  <c r="L632" i="2"/>
  <c r="M630" i="2"/>
  <c r="L630" i="2"/>
  <c r="M628" i="2"/>
  <c r="L628" i="2"/>
  <c r="M626" i="2"/>
  <c r="L626" i="2"/>
  <c r="M624" i="2"/>
  <c r="L624" i="2"/>
  <c r="M622" i="2"/>
  <c r="L622" i="2"/>
  <c r="M620" i="2"/>
  <c r="L620" i="2"/>
  <c r="M618" i="2"/>
  <c r="L618" i="2"/>
  <c r="M616" i="2"/>
  <c r="L616" i="2"/>
  <c r="M614" i="2"/>
  <c r="L614" i="2"/>
  <c r="M612" i="2"/>
  <c r="L612" i="2"/>
  <c r="M610" i="2"/>
  <c r="L610" i="2"/>
  <c r="M608" i="2"/>
  <c r="L608" i="2"/>
  <c r="M606" i="2"/>
  <c r="L606" i="2"/>
  <c r="M604" i="2"/>
  <c r="L604" i="2"/>
  <c r="M602" i="2"/>
  <c r="L602" i="2"/>
  <c r="M600" i="2"/>
  <c r="L600" i="2"/>
  <c r="M598" i="2"/>
  <c r="L598" i="2"/>
  <c r="M596" i="2"/>
  <c r="L596" i="2"/>
  <c r="M594" i="2"/>
  <c r="L594" i="2"/>
  <c r="M592" i="2"/>
  <c r="L592" i="2"/>
  <c r="M590" i="2"/>
  <c r="L590" i="2"/>
  <c r="M588" i="2"/>
  <c r="L588" i="2"/>
  <c r="M586" i="2"/>
  <c r="L586" i="2"/>
  <c r="M584" i="2"/>
  <c r="L584" i="2"/>
  <c r="M582" i="2"/>
  <c r="L582" i="2"/>
  <c r="M580" i="2"/>
  <c r="L580" i="2"/>
  <c r="M578" i="2"/>
  <c r="L578" i="2"/>
  <c r="M576" i="2"/>
  <c r="L576" i="2"/>
  <c r="N679" i="2"/>
  <c r="N677" i="2"/>
  <c r="N675" i="2"/>
  <c r="N673" i="2"/>
  <c r="N671" i="2"/>
  <c r="N669" i="2"/>
  <c r="N667" i="2"/>
  <c r="N665" i="2"/>
  <c r="N663" i="2"/>
  <c r="N661" i="2"/>
  <c r="N659" i="2"/>
  <c r="N657" i="2"/>
  <c r="N655" i="2"/>
  <c r="N653" i="2"/>
  <c r="N651" i="2"/>
  <c r="N649" i="2"/>
  <c r="N647" i="2"/>
  <c r="N645" i="2"/>
  <c r="N643" i="2"/>
  <c r="N641" i="2"/>
  <c r="N639" i="2"/>
  <c r="N637" i="2"/>
  <c r="N635" i="2"/>
  <c r="N633" i="2"/>
  <c r="N631" i="2"/>
  <c r="N629" i="2"/>
  <c r="N627" i="2"/>
  <c r="N625" i="2"/>
  <c r="N623" i="2"/>
  <c r="N621" i="2"/>
  <c r="N619" i="2"/>
  <c r="N617" i="2"/>
  <c r="N615" i="2"/>
  <c r="N613" i="2"/>
  <c r="N611" i="2"/>
  <c r="N609" i="2"/>
  <c r="N607" i="2"/>
  <c r="N605" i="2"/>
  <c r="N603" i="2"/>
  <c r="N601" i="2"/>
  <c r="N599" i="2"/>
  <c r="N597" i="2"/>
  <c r="N595" i="2"/>
  <c r="N593" i="2"/>
  <c r="N591" i="2"/>
  <c r="N589" i="2"/>
  <c r="N587" i="2"/>
  <c r="N585" i="2"/>
  <c r="N583" i="2"/>
  <c r="N581" i="2"/>
  <c r="N579" i="2"/>
  <c r="N577" i="2"/>
  <c r="N575" i="2"/>
  <c r="L572" i="2"/>
  <c r="N568" i="2"/>
  <c r="L568" i="2"/>
  <c r="M566" i="2"/>
  <c r="N565" i="2"/>
  <c r="M565" i="2"/>
  <c r="N552" i="2"/>
  <c r="L552" i="2"/>
  <c r="M552" i="2"/>
  <c r="N549" i="2"/>
  <c r="M549" i="2"/>
  <c r="N536" i="2"/>
  <c r="L536" i="2"/>
  <c r="M536" i="2"/>
  <c r="N533" i="2"/>
  <c r="M533" i="2"/>
  <c r="N520" i="2"/>
  <c r="L520" i="2"/>
  <c r="M520" i="2"/>
  <c r="N517" i="2"/>
  <c r="M517" i="2"/>
  <c r="N504" i="2"/>
  <c r="L504" i="2"/>
  <c r="M504" i="2"/>
  <c r="N501" i="2"/>
  <c r="M501" i="2"/>
  <c r="N476" i="2"/>
  <c r="L476" i="2"/>
  <c r="M476" i="2"/>
  <c r="N473" i="2"/>
  <c r="M473" i="2"/>
  <c r="N460" i="2"/>
  <c r="L460" i="2"/>
  <c r="M460" i="2"/>
  <c r="N457" i="2"/>
  <c r="M457" i="2"/>
  <c r="N444" i="2"/>
  <c r="L444" i="2"/>
  <c r="M444" i="2"/>
  <c r="N441" i="2"/>
  <c r="M441" i="2"/>
  <c r="N428" i="2"/>
  <c r="L428" i="2"/>
  <c r="M428" i="2"/>
  <c r="N425" i="2"/>
  <c r="M425" i="2"/>
  <c r="N421" i="2"/>
  <c r="M421" i="2"/>
  <c r="N400" i="2"/>
  <c r="L400" i="2"/>
  <c r="M400" i="2"/>
  <c r="N384" i="2"/>
  <c r="L384" i="2"/>
  <c r="M384" i="2"/>
  <c r="N368" i="2"/>
  <c r="L368" i="2"/>
  <c r="M368" i="2"/>
  <c r="N352" i="2"/>
  <c r="L352" i="2"/>
  <c r="M352" i="2"/>
  <c r="N336" i="2"/>
  <c r="L336" i="2"/>
  <c r="M336" i="2"/>
  <c r="N320" i="2"/>
  <c r="L320" i="2"/>
  <c r="M320" i="2"/>
  <c r="N304" i="2"/>
  <c r="L304" i="2"/>
  <c r="M304" i="2"/>
  <c r="N564" i="2"/>
  <c r="L564" i="2"/>
  <c r="M564" i="2"/>
  <c r="N561" i="2"/>
  <c r="M561" i="2"/>
  <c r="N548" i="2"/>
  <c r="L548" i="2"/>
  <c r="M548" i="2"/>
  <c r="N545" i="2"/>
  <c r="M545" i="2"/>
  <c r="N532" i="2"/>
  <c r="L532" i="2"/>
  <c r="M532" i="2"/>
  <c r="N529" i="2"/>
  <c r="M529" i="2"/>
  <c r="N516" i="2"/>
  <c r="L516" i="2"/>
  <c r="M516" i="2"/>
  <c r="N513" i="2"/>
  <c r="M513" i="2"/>
  <c r="N500" i="2"/>
  <c r="L500" i="2"/>
  <c r="M500" i="2"/>
  <c r="N497" i="2"/>
  <c r="M497" i="2"/>
  <c r="N493" i="2"/>
  <c r="M493" i="2"/>
  <c r="N489" i="2"/>
  <c r="M489" i="2"/>
  <c r="N485" i="2"/>
  <c r="M485" i="2"/>
  <c r="N472" i="2"/>
  <c r="L472" i="2"/>
  <c r="M472" i="2"/>
  <c r="N469" i="2"/>
  <c r="M469" i="2"/>
  <c r="N456" i="2"/>
  <c r="L456" i="2"/>
  <c r="M456" i="2"/>
  <c r="N453" i="2"/>
  <c r="M453" i="2"/>
  <c r="N440" i="2"/>
  <c r="L440" i="2"/>
  <c r="M440" i="2"/>
  <c r="N437" i="2"/>
  <c r="M437" i="2"/>
  <c r="N424" i="2"/>
  <c r="L424" i="2"/>
  <c r="M424" i="2"/>
  <c r="N420" i="2"/>
  <c r="L420" i="2"/>
  <c r="M420" i="2"/>
  <c r="N417" i="2"/>
  <c r="M417" i="2"/>
  <c r="N413" i="2"/>
  <c r="M413" i="2"/>
  <c r="N396" i="2"/>
  <c r="L396" i="2"/>
  <c r="M396" i="2"/>
  <c r="N380" i="2"/>
  <c r="L380" i="2"/>
  <c r="M380" i="2"/>
  <c r="N364" i="2"/>
  <c r="L364" i="2"/>
  <c r="M364" i="2"/>
  <c r="N348" i="2"/>
  <c r="L348" i="2"/>
  <c r="M348" i="2"/>
  <c r="N332" i="2"/>
  <c r="L332" i="2"/>
  <c r="M332" i="2"/>
  <c r="N316" i="2"/>
  <c r="L316" i="2"/>
  <c r="M316" i="2"/>
  <c r="N300" i="2"/>
  <c r="L300" i="2"/>
  <c r="M300" i="2"/>
  <c r="N569" i="2"/>
  <c r="M569" i="2"/>
  <c r="N560" i="2"/>
  <c r="L560" i="2"/>
  <c r="M560" i="2"/>
  <c r="N557" i="2"/>
  <c r="M557" i="2"/>
  <c r="N544" i="2"/>
  <c r="L544" i="2"/>
  <c r="M544" i="2"/>
  <c r="N541" i="2"/>
  <c r="M541" i="2"/>
  <c r="N528" i="2"/>
  <c r="L528" i="2"/>
  <c r="M528" i="2"/>
  <c r="N525" i="2"/>
  <c r="M525" i="2"/>
  <c r="N512" i="2"/>
  <c r="L512" i="2"/>
  <c r="M512" i="2"/>
  <c r="N509" i="2"/>
  <c r="M509" i="2"/>
  <c r="N496" i="2"/>
  <c r="L496" i="2"/>
  <c r="M496" i="2"/>
  <c r="N492" i="2"/>
  <c r="L492" i="2"/>
  <c r="M492" i="2"/>
  <c r="N488" i="2"/>
  <c r="L488" i="2"/>
  <c r="M488" i="2"/>
  <c r="N484" i="2"/>
  <c r="L484" i="2"/>
  <c r="M484" i="2"/>
  <c r="N481" i="2"/>
  <c r="M481" i="2"/>
  <c r="N468" i="2"/>
  <c r="L468" i="2"/>
  <c r="M468" i="2"/>
  <c r="N465" i="2"/>
  <c r="M465" i="2"/>
  <c r="N452" i="2"/>
  <c r="L452" i="2"/>
  <c r="M452" i="2"/>
  <c r="N449" i="2"/>
  <c r="M449" i="2"/>
  <c r="N436" i="2"/>
  <c r="L436" i="2"/>
  <c r="M436" i="2"/>
  <c r="N433" i="2"/>
  <c r="M433" i="2"/>
  <c r="N416" i="2"/>
  <c r="L416" i="2"/>
  <c r="M416" i="2"/>
  <c r="N412" i="2"/>
  <c r="L412" i="2"/>
  <c r="M412" i="2"/>
  <c r="N408" i="2"/>
  <c r="L408" i="2"/>
  <c r="M408" i="2"/>
  <c r="N392" i="2"/>
  <c r="L392" i="2"/>
  <c r="M392" i="2"/>
  <c r="N376" i="2"/>
  <c r="L376" i="2"/>
  <c r="M376" i="2"/>
  <c r="N360" i="2"/>
  <c r="L360" i="2"/>
  <c r="M360" i="2"/>
  <c r="N344" i="2"/>
  <c r="L344" i="2"/>
  <c r="M344" i="2"/>
  <c r="N328" i="2"/>
  <c r="L328" i="2"/>
  <c r="M328" i="2"/>
  <c r="N312" i="2"/>
  <c r="L312" i="2"/>
  <c r="M312" i="2"/>
  <c r="N296" i="2"/>
  <c r="L296" i="2"/>
  <c r="M296" i="2"/>
  <c r="L570" i="2"/>
  <c r="M568" i="2"/>
  <c r="L565" i="2"/>
  <c r="N556" i="2"/>
  <c r="L556" i="2"/>
  <c r="M556" i="2"/>
  <c r="N553" i="2"/>
  <c r="M553" i="2"/>
  <c r="L549" i="2"/>
  <c r="N540" i="2"/>
  <c r="L540" i="2"/>
  <c r="M540" i="2"/>
  <c r="N537" i="2"/>
  <c r="M537" i="2"/>
  <c r="L533" i="2"/>
  <c r="N524" i="2"/>
  <c r="L524" i="2"/>
  <c r="M524" i="2"/>
  <c r="N521" i="2"/>
  <c r="M521" i="2"/>
  <c r="L517" i="2"/>
  <c r="N508" i="2"/>
  <c r="L508" i="2"/>
  <c r="M508" i="2"/>
  <c r="N505" i="2"/>
  <c r="M505" i="2"/>
  <c r="N480" i="2"/>
  <c r="L480" i="2"/>
  <c r="M480" i="2"/>
  <c r="N477" i="2"/>
  <c r="M477" i="2"/>
  <c r="L473" i="2"/>
  <c r="N464" i="2"/>
  <c r="L464" i="2"/>
  <c r="M464" i="2"/>
  <c r="N461" i="2"/>
  <c r="M461" i="2"/>
  <c r="L457" i="2"/>
  <c r="N448" i="2"/>
  <c r="L448" i="2"/>
  <c r="M448" i="2"/>
  <c r="N445" i="2"/>
  <c r="M445" i="2"/>
  <c r="L441" i="2"/>
  <c r="N432" i="2"/>
  <c r="L432" i="2"/>
  <c r="M432" i="2"/>
  <c r="N429" i="2"/>
  <c r="M429" i="2"/>
  <c r="L425" i="2"/>
  <c r="L421" i="2"/>
  <c r="N404" i="2"/>
  <c r="L404" i="2"/>
  <c r="M404" i="2"/>
  <c r="N388" i="2"/>
  <c r="L388" i="2"/>
  <c r="M388" i="2"/>
  <c r="N372" i="2"/>
  <c r="L372" i="2"/>
  <c r="M372" i="2"/>
  <c r="N356" i="2"/>
  <c r="L356" i="2"/>
  <c r="M356" i="2"/>
  <c r="N340" i="2"/>
  <c r="L340" i="2"/>
  <c r="M340" i="2"/>
  <c r="N324" i="2"/>
  <c r="L324" i="2"/>
  <c r="M324" i="2"/>
  <c r="N308" i="2"/>
  <c r="L308" i="2"/>
  <c r="M308" i="2"/>
  <c r="L495" i="2"/>
  <c r="L491" i="2"/>
  <c r="L487" i="2"/>
  <c r="L423" i="2"/>
  <c r="L415" i="2"/>
  <c r="L411" i="2"/>
  <c r="M292" i="2"/>
  <c r="M288" i="2"/>
  <c r="M284" i="2"/>
  <c r="M280" i="2"/>
  <c r="M276" i="2"/>
  <c r="M272" i="2"/>
  <c r="M268" i="2"/>
  <c r="L256" i="2"/>
  <c r="N256" i="2"/>
  <c r="L182" i="2"/>
  <c r="N182" i="2"/>
  <c r="L168" i="2"/>
  <c r="M168" i="2"/>
  <c r="L166" i="2"/>
  <c r="N166" i="2"/>
  <c r="L159" i="2"/>
  <c r="M159" i="2"/>
  <c r="M93" i="2"/>
  <c r="N93" i="2"/>
  <c r="Q1815" i="2"/>
  <c r="R1815" i="2"/>
  <c r="S1815" i="2"/>
  <c r="S1812" i="2"/>
  <c r="M409" i="2"/>
  <c r="M405" i="2"/>
  <c r="M401" i="2"/>
  <c r="M397" i="2"/>
  <c r="M393" i="2"/>
  <c r="M389" i="2"/>
  <c r="M385" i="2"/>
  <c r="M381" i="2"/>
  <c r="M377" i="2"/>
  <c r="M373" i="2"/>
  <c r="M369" i="2"/>
  <c r="M365" i="2"/>
  <c r="M361" i="2"/>
  <c r="M357" i="2"/>
  <c r="M353" i="2"/>
  <c r="M349" i="2"/>
  <c r="M345" i="2"/>
  <c r="M341" i="2"/>
  <c r="M337" i="2"/>
  <c r="M333" i="2"/>
  <c r="M329" i="2"/>
  <c r="M325" i="2"/>
  <c r="M321" i="2"/>
  <c r="M317" i="2"/>
  <c r="M313" i="2"/>
  <c r="M309" i="2"/>
  <c r="M305" i="2"/>
  <c r="M301" i="2"/>
  <c r="M297" i="2"/>
  <c r="M293" i="2"/>
  <c r="L292" i="2"/>
  <c r="M289" i="2"/>
  <c r="L288" i="2"/>
  <c r="M285" i="2"/>
  <c r="L284" i="2"/>
  <c r="M281" i="2"/>
  <c r="L280" i="2"/>
  <c r="M277" i="2"/>
  <c r="L276" i="2"/>
  <c r="M273" i="2"/>
  <c r="L272" i="2"/>
  <c r="M269" i="2"/>
  <c r="L268" i="2"/>
  <c r="M263" i="2"/>
  <c r="M259" i="2"/>
  <c r="L244" i="2"/>
  <c r="N244" i="2"/>
  <c r="N242" i="2"/>
  <c r="L237" i="2"/>
  <c r="M237" i="2"/>
  <c r="N237" i="2"/>
  <c r="N234" i="2"/>
  <c r="L229" i="2"/>
  <c r="M229" i="2"/>
  <c r="N229" i="2"/>
  <c r="N226" i="2"/>
  <c r="L221" i="2"/>
  <c r="M221" i="2"/>
  <c r="N221" i="2"/>
  <c r="N218" i="2"/>
  <c r="L213" i="2"/>
  <c r="M213" i="2"/>
  <c r="N213" i="2"/>
  <c r="N210" i="2"/>
  <c r="L205" i="2"/>
  <c r="M205" i="2"/>
  <c r="N205" i="2"/>
  <c r="N202" i="2"/>
  <c r="L197" i="2"/>
  <c r="M197" i="2"/>
  <c r="N197" i="2"/>
  <c r="N192" i="2"/>
  <c r="L187" i="2"/>
  <c r="M187" i="2"/>
  <c r="N187" i="2"/>
  <c r="L149" i="2"/>
  <c r="M149" i="2"/>
  <c r="N149" i="2"/>
  <c r="N146" i="2"/>
  <c r="M143" i="2"/>
  <c r="L143" i="2"/>
  <c r="N143" i="2"/>
  <c r="M135" i="2"/>
  <c r="N135" i="2"/>
  <c r="M126" i="2"/>
  <c r="N126" i="2"/>
  <c r="M112" i="2"/>
  <c r="L112" i="2"/>
  <c r="N112" i="2"/>
  <c r="N107" i="2"/>
  <c r="N103" i="2"/>
  <c r="N99" i="2"/>
  <c r="M97" i="2"/>
  <c r="N97" i="2"/>
  <c r="L83" i="2"/>
  <c r="L248" i="2"/>
  <c r="N248" i="2"/>
  <c r="L174" i="2"/>
  <c r="N174" i="2"/>
  <c r="L170" i="2"/>
  <c r="N170" i="2"/>
  <c r="L164" i="2"/>
  <c r="M164" i="2"/>
  <c r="L162" i="2"/>
  <c r="N162" i="2"/>
  <c r="M131" i="2"/>
  <c r="L131" i="2"/>
  <c r="N131" i="2"/>
  <c r="M85" i="2"/>
  <c r="N85" i="2"/>
  <c r="Q1808" i="2"/>
  <c r="S1808" i="2"/>
  <c r="L252" i="2"/>
  <c r="N252" i="2"/>
  <c r="L241" i="2"/>
  <c r="M241" i="2"/>
  <c r="N241" i="2"/>
  <c r="L233" i="2"/>
  <c r="M233" i="2"/>
  <c r="N233" i="2"/>
  <c r="L225" i="2"/>
  <c r="M225" i="2"/>
  <c r="N225" i="2"/>
  <c r="L217" i="2"/>
  <c r="M217" i="2"/>
  <c r="N217" i="2"/>
  <c r="L209" i="2"/>
  <c r="M209" i="2"/>
  <c r="N209" i="2"/>
  <c r="L201" i="2"/>
  <c r="M201" i="2"/>
  <c r="N201" i="2"/>
  <c r="L191" i="2"/>
  <c r="M191" i="2"/>
  <c r="N191" i="2"/>
  <c r="L178" i="2"/>
  <c r="N178" i="2"/>
  <c r="L155" i="2"/>
  <c r="N155" i="2"/>
  <c r="L145" i="2"/>
  <c r="M145" i="2"/>
  <c r="N145" i="2"/>
  <c r="M124" i="2"/>
  <c r="L124" i="2"/>
  <c r="N124" i="2"/>
  <c r="M89" i="2"/>
  <c r="N89" i="2"/>
  <c r="M82" i="2"/>
  <c r="L82" i="2"/>
  <c r="N82" i="2"/>
  <c r="M79" i="2"/>
  <c r="N79" i="2"/>
  <c r="S683" i="2"/>
  <c r="Q683" i="2"/>
  <c r="S681" i="2"/>
  <c r="Q681" i="2"/>
  <c r="S667" i="2"/>
  <c r="Q667" i="2"/>
  <c r="S665" i="2"/>
  <c r="Q665" i="2"/>
  <c r="R638" i="2"/>
  <c r="Q638" i="2"/>
  <c r="S638" i="2"/>
  <c r="R594" i="2"/>
  <c r="S594" i="2"/>
  <c r="Q594" i="2"/>
  <c r="R496" i="2"/>
  <c r="Q496" i="2"/>
  <c r="R486" i="2"/>
  <c r="Q486" i="2"/>
  <c r="R481" i="2"/>
  <c r="S481" i="2"/>
  <c r="R470" i="2"/>
  <c r="S470" i="2"/>
  <c r="R467" i="2"/>
  <c r="Q467" i="2"/>
  <c r="R432" i="2"/>
  <c r="S432" i="2"/>
  <c r="Q432" i="2"/>
  <c r="R414" i="2"/>
  <c r="Q414" i="2"/>
  <c r="S414" i="2"/>
  <c r="Q377" i="2"/>
  <c r="S377" i="2"/>
  <c r="R377" i="2"/>
  <c r="Q365" i="2"/>
  <c r="S365" i="2"/>
  <c r="R365" i="2"/>
  <c r="Q318" i="2"/>
  <c r="R318" i="2"/>
  <c r="S318" i="2"/>
  <c r="S1811" i="2"/>
  <c r="S1556" i="2"/>
  <c r="S1548" i="2"/>
  <c r="S1540" i="2"/>
  <c r="S1532" i="2"/>
  <c r="S1524" i="2"/>
  <c r="S1516" i="2"/>
  <c r="S1486" i="2"/>
  <c r="S1478" i="2"/>
  <c r="S1469" i="2"/>
  <c r="S1461" i="2"/>
  <c r="S1453" i="2"/>
  <c r="S1445" i="2"/>
  <c r="S1437" i="2"/>
  <c r="S1398" i="2"/>
  <c r="S1310" i="2"/>
  <c r="S1305" i="2"/>
  <c r="S1303" i="2"/>
  <c r="S1298" i="2"/>
  <c r="S1287" i="2"/>
  <c r="S1282" i="2"/>
  <c r="S1271" i="2"/>
  <c r="S1262" i="2"/>
  <c r="S1255" i="2"/>
  <c r="S1248" i="2"/>
  <c r="S1242" i="2"/>
  <c r="S1231" i="2"/>
  <c r="S1226" i="2"/>
  <c r="S1221" i="2"/>
  <c r="S1215" i="2"/>
  <c r="S1210" i="2"/>
  <c r="S1199" i="2"/>
  <c r="S1194" i="2"/>
  <c r="S1187" i="2"/>
  <c r="Q1182" i="2"/>
  <c r="Q1180" i="2"/>
  <c r="S1176" i="2"/>
  <c r="Q1175" i="2"/>
  <c r="S1171" i="2"/>
  <c r="Q1166" i="2"/>
  <c r="Q1164" i="2"/>
  <c r="S1160" i="2"/>
  <c r="Q1155" i="2"/>
  <c r="Q1153" i="2"/>
  <c r="S1149" i="2"/>
  <c r="Q1148" i="2"/>
  <c r="S1144" i="2"/>
  <c r="Q1139" i="2"/>
  <c r="Q1136" i="2"/>
  <c r="Q1134" i="2"/>
  <c r="S1130" i="2"/>
  <c r="Q1129" i="2"/>
  <c r="S1125" i="2"/>
  <c r="S1120" i="2"/>
  <c r="Q1115" i="2"/>
  <c r="Q1113" i="2"/>
  <c r="S1109" i="2"/>
  <c r="Q1108" i="2"/>
  <c r="Q1104" i="2"/>
  <c r="Q1102" i="2"/>
  <c r="S1098" i="2"/>
  <c r="Q1097" i="2"/>
  <c r="S1093" i="2"/>
  <c r="S1091" i="2"/>
  <c r="Q1090" i="2"/>
  <c r="S1086" i="2"/>
  <c r="Q1081" i="2"/>
  <c r="Q1079" i="2"/>
  <c r="S1075" i="2"/>
  <c r="Q1074" i="2"/>
  <c r="S1070" i="2"/>
  <c r="Q1065" i="2"/>
  <c r="Q1063" i="2"/>
  <c r="S1060" i="2"/>
  <c r="Q1055" i="2"/>
  <c r="Q1053" i="2"/>
  <c r="S1049" i="2"/>
  <c r="Q1048" i="2"/>
  <c r="S1044" i="2"/>
  <c r="S1040" i="2"/>
  <c r="S1036" i="2"/>
  <c r="S1034" i="2"/>
  <c r="S1025" i="2"/>
  <c r="S1023" i="2"/>
  <c r="S1019" i="2"/>
  <c r="Q1014" i="2"/>
  <c r="S991" i="2"/>
  <c r="S990" i="2"/>
  <c r="S989" i="2"/>
  <c r="S988" i="2"/>
  <c r="S987" i="2"/>
  <c r="S986" i="2"/>
  <c r="S985" i="2"/>
  <c r="S984" i="2"/>
  <c r="S983" i="2"/>
  <c r="S982" i="2"/>
  <c r="S981" i="2"/>
  <c r="S980" i="2"/>
  <c r="S979" i="2"/>
  <c r="S978" i="2"/>
  <c r="S977" i="2"/>
  <c r="S976" i="2"/>
  <c r="S975" i="2"/>
  <c r="S974" i="2"/>
  <c r="S973" i="2"/>
  <c r="S972" i="2"/>
  <c r="S971" i="2"/>
  <c r="S970" i="2"/>
  <c r="S969" i="2"/>
  <c r="S968" i="2"/>
  <c r="S967" i="2"/>
  <c r="S966" i="2"/>
  <c r="S965" i="2"/>
  <c r="S964" i="2"/>
  <c r="S963" i="2"/>
  <c r="S962" i="2"/>
  <c r="S961" i="2"/>
  <c r="S960" i="2"/>
  <c r="Q959" i="2"/>
  <c r="S956" i="2"/>
  <c r="Q955" i="2"/>
  <c r="S952" i="2"/>
  <c r="Q951" i="2"/>
  <c r="S948" i="2"/>
  <c r="Q947" i="2"/>
  <c r="S944" i="2"/>
  <c r="Q943" i="2"/>
  <c r="S940" i="2"/>
  <c r="Q939" i="2"/>
  <c r="S936" i="2"/>
  <c r="Q935" i="2"/>
  <c r="S932" i="2"/>
  <c r="Q931" i="2"/>
  <c r="S928" i="2"/>
  <c r="Q927" i="2"/>
  <c r="S924" i="2"/>
  <c r="Q923" i="2"/>
  <c r="S920" i="2"/>
  <c r="Q919" i="2"/>
  <c r="S916" i="2"/>
  <c r="Q915" i="2"/>
  <c r="S912" i="2"/>
  <c r="Q911" i="2"/>
  <c r="S908" i="2"/>
  <c r="Q907" i="2"/>
  <c r="S904" i="2"/>
  <c r="Q903" i="2"/>
  <c r="S900" i="2"/>
  <c r="Q899" i="2"/>
  <c r="S896" i="2"/>
  <c r="Q895" i="2"/>
  <c r="S892" i="2"/>
  <c r="Q891" i="2"/>
  <c r="S888" i="2"/>
  <c r="Q887" i="2"/>
  <c r="S884" i="2"/>
  <c r="Q883" i="2"/>
  <c r="S880" i="2"/>
  <c r="Q879" i="2"/>
  <c r="S876" i="2"/>
  <c r="Q875" i="2"/>
  <c r="S872" i="2"/>
  <c r="Q871" i="2"/>
  <c r="S868" i="2"/>
  <c r="Q867" i="2"/>
  <c r="S864" i="2"/>
  <c r="Q863" i="2"/>
  <c r="S860" i="2"/>
  <c r="Q859" i="2"/>
  <c r="S856" i="2"/>
  <c r="Q855" i="2"/>
  <c r="S852" i="2"/>
  <c r="Q851" i="2"/>
  <c r="S848" i="2"/>
  <c r="Q847" i="2"/>
  <c r="S844" i="2"/>
  <c r="Q843" i="2"/>
  <c r="S840" i="2"/>
  <c r="Q839" i="2"/>
  <c r="S836" i="2"/>
  <c r="Q835" i="2"/>
  <c r="S832" i="2"/>
  <c r="Q831" i="2"/>
  <c r="S828" i="2"/>
  <c r="Q827" i="2"/>
  <c r="S824" i="2"/>
  <c r="Q823" i="2"/>
  <c r="S820" i="2"/>
  <c r="Q819" i="2"/>
  <c r="S816" i="2"/>
  <c r="Q815" i="2"/>
  <c r="S812" i="2"/>
  <c r="Q811" i="2"/>
  <c r="S808" i="2"/>
  <c r="Q807" i="2"/>
  <c r="S804" i="2"/>
  <c r="Q803" i="2"/>
  <c r="S800" i="2"/>
  <c r="Q799" i="2"/>
  <c r="S796" i="2"/>
  <c r="Q795" i="2"/>
  <c r="S792" i="2"/>
  <c r="Q791" i="2"/>
  <c r="S788" i="2"/>
  <c r="Q787" i="2"/>
  <c r="S784" i="2"/>
  <c r="Q783" i="2"/>
  <c r="S780" i="2"/>
  <c r="Q779" i="2"/>
  <c r="S776" i="2"/>
  <c r="Q775" i="2"/>
  <c r="S772" i="2"/>
  <c r="Q771" i="2"/>
  <c r="S768" i="2"/>
  <c r="Q767" i="2"/>
  <c r="S764" i="2"/>
  <c r="Q763" i="2"/>
  <c r="S760" i="2"/>
  <c r="Q759" i="2"/>
  <c r="S756" i="2"/>
  <c r="Q755" i="2"/>
  <c r="S752" i="2"/>
  <c r="Q751" i="2"/>
  <c r="S748" i="2"/>
  <c r="Q747" i="2"/>
  <c r="S744" i="2"/>
  <c r="Q743" i="2"/>
  <c r="S740" i="2"/>
  <c r="Q739" i="2"/>
  <c r="S736" i="2"/>
  <c r="Q735" i="2"/>
  <c r="S732" i="2"/>
  <c r="Q731" i="2"/>
  <c r="S728" i="2"/>
  <c r="Q727" i="2"/>
  <c r="S724" i="2"/>
  <c r="Q723" i="2"/>
  <c r="S717" i="2"/>
  <c r="Q717" i="2"/>
  <c r="R715" i="2"/>
  <c r="S714" i="2"/>
  <c r="R714" i="2"/>
  <c r="S709" i="2"/>
  <c r="Q709" i="2"/>
  <c r="R707" i="2"/>
  <c r="S706" i="2"/>
  <c r="R706" i="2"/>
  <c r="S701" i="2"/>
  <c r="Q701" i="2"/>
  <c r="R699" i="2"/>
  <c r="S698" i="2"/>
  <c r="R698" i="2"/>
  <c r="S693" i="2"/>
  <c r="Q693" i="2"/>
  <c r="S679" i="2"/>
  <c r="Q679" i="2"/>
  <c r="S677" i="2"/>
  <c r="Q677" i="2"/>
  <c r="S664" i="2"/>
  <c r="R664" i="2"/>
  <c r="Q664" i="2"/>
  <c r="R652" i="2"/>
  <c r="Q652" i="2"/>
  <c r="R619" i="2"/>
  <c r="Q619" i="2"/>
  <c r="S619" i="2"/>
  <c r="R570" i="2"/>
  <c r="S570" i="2"/>
  <c r="R566" i="2"/>
  <c r="S566" i="2"/>
  <c r="R557" i="2"/>
  <c r="Q557" i="2"/>
  <c r="R545" i="2"/>
  <c r="S545" i="2"/>
  <c r="R537" i="2"/>
  <c r="S537" i="2"/>
  <c r="R531" i="2"/>
  <c r="Q531" i="2"/>
  <c r="R525" i="2"/>
  <c r="S525" i="2"/>
  <c r="Q525" i="2"/>
  <c r="R491" i="2"/>
  <c r="Q491" i="2"/>
  <c r="R473" i="2"/>
  <c r="S473" i="2"/>
  <c r="Q473" i="2"/>
  <c r="R401" i="2"/>
  <c r="Q401" i="2"/>
  <c r="S401" i="2"/>
  <c r="R389" i="2"/>
  <c r="Q389" i="2"/>
  <c r="S389" i="2"/>
  <c r="Q353" i="2"/>
  <c r="R353" i="2"/>
  <c r="Q221" i="2"/>
  <c r="S221" i="2"/>
  <c r="R221" i="2"/>
  <c r="R1811" i="2"/>
  <c r="Q1556" i="2"/>
  <c r="Q1548" i="2"/>
  <c r="Q1540" i="2"/>
  <c r="Q1532" i="2"/>
  <c r="Q1524" i="2"/>
  <c r="Q1516" i="2"/>
  <c r="S1505" i="2"/>
  <c r="S1497" i="2"/>
  <c r="S1489" i="2"/>
  <c r="Q1486" i="2"/>
  <c r="Q1478" i="2"/>
  <c r="Q1471" i="2"/>
  <c r="Q1469" i="2"/>
  <c r="Q1467" i="2"/>
  <c r="S1465" i="2"/>
  <c r="Q1463" i="2"/>
  <c r="Q1461" i="2"/>
  <c r="Q1459" i="2"/>
  <c r="S1457" i="2"/>
  <c r="Q1455" i="2"/>
  <c r="Q1453" i="2"/>
  <c r="Q1451" i="2"/>
  <c r="S1449" i="2"/>
  <c r="Q1447" i="2"/>
  <c r="Q1445" i="2"/>
  <c r="Q1443" i="2"/>
  <c r="S1441" i="2"/>
  <c r="Q1439" i="2"/>
  <c r="Q1437" i="2"/>
  <c r="Q1435" i="2"/>
  <c r="S1431" i="2"/>
  <c r="S1427" i="2"/>
  <c r="S1423" i="2"/>
  <c r="S1419" i="2"/>
  <c r="S1415" i="2"/>
  <c r="S1411" i="2"/>
  <c r="S1407" i="2"/>
  <c r="S1403" i="2"/>
  <c r="Q1398" i="2"/>
  <c r="S1394" i="2"/>
  <c r="S1390" i="2"/>
  <c r="S1386" i="2"/>
  <c r="S1382" i="2"/>
  <c r="S1378" i="2"/>
  <c r="S1374" i="2"/>
  <c r="S1369" i="2"/>
  <c r="S1365" i="2"/>
  <c r="S1361" i="2"/>
  <c r="S1357" i="2"/>
  <c r="S1353" i="2"/>
  <c r="S1349" i="2"/>
  <c r="S1345" i="2"/>
  <c r="S1341" i="2"/>
  <c r="S1337" i="2"/>
  <c r="S1333" i="2"/>
  <c r="S1330" i="2"/>
  <c r="S1326" i="2"/>
  <c r="S1324" i="2"/>
  <c r="S1320" i="2"/>
  <c r="S1316" i="2"/>
  <c r="Q1312" i="2"/>
  <c r="Q1310" i="2"/>
  <c r="S1306" i="2"/>
  <c r="Q1305" i="2"/>
  <c r="Q1303" i="2"/>
  <c r="S1299" i="2"/>
  <c r="Q1298" i="2"/>
  <c r="S1294" i="2"/>
  <c r="Q1289" i="2"/>
  <c r="Q1287" i="2"/>
  <c r="S1283" i="2"/>
  <c r="Q1282" i="2"/>
  <c r="S1278" i="2"/>
  <c r="Q1273" i="2"/>
  <c r="Q1271" i="2"/>
  <c r="Q1264" i="2"/>
  <c r="Q1262" i="2"/>
  <c r="Q1257" i="2"/>
  <c r="Q1255" i="2"/>
  <c r="S1249" i="2"/>
  <c r="Q1248" i="2"/>
  <c r="Q1244" i="2"/>
  <c r="Q1242" i="2"/>
  <c r="S1238" i="2"/>
  <c r="Q1233" i="2"/>
  <c r="Q1231" i="2"/>
  <c r="S1227" i="2"/>
  <c r="Q1226" i="2"/>
  <c r="S1222" i="2"/>
  <c r="Q1221" i="2"/>
  <c r="Q1217" i="2"/>
  <c r="Q1215" i="2"/>
  <c r="S1211" i="2"/>
  <c r="Q1210" i="2"/>
  <c r="S1206" i="2"/>
  <c r="Q1201" i="2"/>
  <c r="Q1199" i="2"/>
  <c r="S1195" i="2"/>
  <c r="Q1194" i="2"/>
  <c r="S1190" i="2"/>
  <c r="S1188" i="2"/>
  <c r="Q1187" i="2"/>
  <c r="S1183" i="2"/>
  <c r="Q1178" i="2"/>
  <c r="Q1176" i="2"/>
  <c r="S1172" i="2"/>
  <c r="Q1171" i="2"/>
  <c r="S1167" i="2"/>
  <c r="S1161" i="2"/>
  <c r="Q1160" i="2"/>
  <c r="S1156" i="2"/>
  <c r="Q1151" i="2"/>
  <c r="Q1149" i="2"/>
  <c r="S1145" i="2"/>
  <c r="Q1144" i="2"/>
  <c r="S1140" i="2"/>
  <c r="S1137" i="2"/>
  <c r="Q1132" i="2"/>
  <c r="Q1130" i="2"/>
  <c r="S1126" i="2"/>
  <c r="Q1125" i="2"/>
  <c r="S1121" i="2"/>
  <c r="Q1120" i="2"/>
  <c r="S1116" i="2"/>
  <c r="Q1111" i="2"/>
  <c r="Q1109" i="2"/>
  <c r="S1105" i="2"/>
  <c r="Q1100" i="2"/>
  <c r="Q1098" i="2"/>
  <c r="S1094" i="2"/>
  <c r="Q1093" i="2"/>
  <c r="Q1091" i="2"/>
  <c r="S1087" i="2"/>
  <c r="Q1086" i="2"/>
  <c r="S1082" i="2"/>
  <c r="Q1077" i="2"/>
  <c r="Q1075" i="2"/>
  <c r="S1071" i="2"/>
  <c r="Q1070" i="2"/>
  <c r="S1066" i="2"/>
  <c r="S1061" i="2"/>
  <c r="Q1060" i="2"/>
  <c r="S1056" i="2"/>
  <c r="Q1051" i="2"/>
  <c r="Q1049" i="2"/>
  <c r="S1045" i="2"/>
  <c r="Q1044" i="2"/>
  <c r="Q1040" i="2"/>
  <c r="Q1036" i="2"/>
  <c r="S1031" i="2"/>
  <c r="Q1025" i="2"/>
  <c r="Q1021" i="2"/>
  <c r="Q1017" i="2"/>
  <c r="S1015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Q960" i="2"/>
  <c r="S957" i="2"/>
  <c r="Q956" i="2"/>
  <c r="S953" i="2"/>
  <c r="Q952" i="2"/>
  <c r="S949" i="2"/>
  <c r="Q948" i="2"/>
  <c r="S945" i="2"/>
  <c r="Q944" i="2"/>
  <c r="S941" i="2"/>
  <c r="Q940" i="2"/>
  <c r="S937" i="2"/>
  <c r="Q936" i="2"/>
  <c r="S933" i="2"/>
  <c r="Q932" i="2"/>
  <c r="S929" i="2"/>
  <c r="Q928" i="2"/>
  <c r="S925" i="2"/>
  <c r="Q924" i="2"/>
  <c r="S921" i="2"/>
  <c r="Q920" i="2"/>
  <c r="S917" i="2"/>
  <c r="Q916" i="2"/>
  <c r="S913" i="2"/>
  <c r="Q912" i="2"/>
  <c r="S909" i="2"/>
  <c r="Q908" i="2"/>
  <c r="S905" i="2"/>
  <c r="Q904" i="2"/>
  <c r="S901" i="2"/>
  <c r="Q900" i="2"/>
  <c r="S897" i="2"/>
  <c r="Q896" i="2"/>
  <c r="S893" i="2"/>
  <c r="Q892" i="2"/>
  <c r="S889" i="2"/>
  <c r="Q888" i="2"/>
  <c r="S885" i="2"/>
  <c r="Q884" i="2"/>
  <c r="S881" i="2"/>
  <c r="Q880" i="2"/>
  <c r="S877" i="2"/>
  <c r="Q876" i="2"/>
  <c r="S873" i="2"/>
  <c r="Q872" i="2"/>
  <c r="S869" i="2"/>
  <c r="Q868" i="2"/>
  <c r="S865" i="2"/>
  <c r="Q864" i="2"/>
  <c r="S861" i="2"/>
  <c r="Q860" i="2"/>
  <c r="S857" i="2"/>
  <c r="Q856" i="2"/>
  <c r="S853" i="2"/>
  <c r="Q852" i="2"/>
  <c r="S849" i="2"/>
  <c r="Q848" i="2"/>
  <c r="S845" i="2"/>
  <c r="Q844" i="2"/>
  <c r="S841" i="2"/>
  <c r="Q840" i="2"/>
  <c r="S837" i="2"/>
  <c r="Q836" i="2"/>
  <c r="S833" i="2"/>
  <c r="Q832" i="2"/>
  <c r="S829" i="2"/>
  <c r="Q828" i="2"/>
  <c r="S825" i="2"/>
  <c r="Q824" i="2"/>
  <c r="S821" i="2"/>
  <c r="Q820" i="2"/>
  <c r="S817" i="2"/>
  <c r="Q816" i="2"/>
  <c r="S813" i="2"/>
  <c r="Q812" i="2"/>
  <c r="S809" i="2"/>
  <c r="Q808" i="2"/>
  <c r="S805" i="2"/>
  <c r="Q804" i="2"/>
  <c r="S801" i="2"/>
  <c r="Q800" i="2"/>
  <c r="S797" i="2"/>
  <c r="Q796" i="2"/>
  <c r="S793" i="2"/>
  <c r="Q792" i="2"/>
  <c r="S789" i="2"/>
  <c r="Q788" i="2"/>
  <c r="S785" i="2"/>
  <c r="Q784" i="2"/>
  <c r="S781" i="2"/>
  <c r="Q780" i="2"/>
  <c r="S777" i="2"/>
  <c r="Q776" i="2"/>
  <c r="S773" i="2"/>
  <c r="Q772" i="2"/>
  <c r="S769" i="2"/>
  <c r="Q768" i="2"/>
  <c r="S765" i="2"/>
  <c r="Q764" i="2"/>
  <c r="S761" i="2"/>
  <c r="Q760" i="2"/>
  <c r="S757" i="2"/>
  <c r="Q756" i="2"/>
  <c r="S753" i="2"/>
  <c r="Q752" i="2"/>
  <c r="S749" i="2"/>
  <c r="Q748" i="2"/>
  <c r="S745" i="2"/>
  <c r="Q744" i="2"/>
  <c r="S741" i="2"/>
  <c r="Q740" i="2"/>
  <c r="S737" i="2"/>
  <c r="Q736" i="2"/>
  <c r="S733" i="2"/>
  <c r="Q732" i="2"/>
  <c r="S729" i="2"/>
  <c r="Q728" i="2"/>
  <c r="S725" i="2"/>
  <c r="Q724" i="2"/>
  <c r="Q715" i="2"/>
  <c r="Q707" i="2"/>
  <c r="Q699" i="2"/>
  <c r="S691" i="2"/>
  <c r="Q691" i="2"/>
  <c r="S689" i="2"/>
  <c r="Q689" i="2"/>
  <c r="S675" i="2"/>
  <c r="Q675" i="2"/>
  <c r="S673" i="2"/>
  <c r="Q673" i="2"/>
  <c r="S663" i="2"/>
  <c r="Q663" i="2"/>
  <c r="R663" i="2"/>
  <c r="R656" i="2"/>
  <c r="Q656" i="2"/>
  <c r="R586" i="2"/>
  <c r="S586" i="2"/>
  <c r="R578" i="2"/>
  <c r="S578" i="2"/>
  <c r="R569" i="2"/>
  <c r="S569" i="2"/>
  <c r="Q569" i="2"/>
  <c r="R553" i="2"/>
  <c r="S553" i="2"/>
  <c r="R544" i="2"/>
  <c r="Q544" i="2"/>
  <c r="S544" i="2"/>
  <c r="R500" i="2"/>
  <c r="Q500" i="2"/>
  <c r="R477" i="2"/>
  <c r="S477" i="2"/>
  <c r="R440" i="2"/>
  <c r="Q440" i="2"/>
  <c r="S440" i="2"/>
  <c r="Q349" i="2"/>
  <c r="R349" i="2"/>
  <c r="S349" i="2"/>
  <c r="Q336" i="2"/>
  <c r="R336" i="2"/>
  <c r="S336" i="2"/>
  <c r="Q299" i="2"/>
  <c r="R299" i="2"/>
  <c r="S299" i="2"/>
  <c r="Q229" i="2"/>
  <c r="S229" i="2"/>
  <c r="R229" i="2"/>
  <c r="Q1511" i="2"/>
  <c r="Q1507" i="2"/>
  <c r="Q1505" i="2"/>
  <c r="Q1503" i="2"/>
  <c r="Q1499" i="2"/>
  <c r="Q1497" i="2"/>
  <c r="Q1495" i="2"/>
  <c r="Q1491" i="2"/>
  <c r="Q1489" i="2"/>
  <c r="Q1465" i="2"/>
  <c r="Q1457" i="2"/>
  <c r="Q1449" i="2"/>
  <c r="Q1441" i="2"/>
  <c r="Q1433" i="2"/>
  <c r="Q1431" i="2"/>
  <c r="Q1429" i="2"/>
  <c r="Q1427" i="2"/>
  <c r="Q1425" i="2"/>
  <c r="Q1423" i="2"/>
  <c r="Q1421" i="2"/>
  <c r="Q1419" i="2"/>
  <c r="Q1417" i="2"/>
  <c r="Q1415" i="2"/>
  <c r="Q1413" i="2"/>
  <c r="Q1411" i="2"/>
  <c r="Q1409" i="2"/>
  <c r="Q1407" i="2"/>
  <c r="Q1405" i="2"/>
  <c r="Q1403" i="2"/>
  <c r="S1399" i="2"/>
  <c r="Q1371" i="2"/>
  <c r="Q1369" i="2"/>
  <c r="Q1367" i="2"/>
  <c r="Q1365" i="2"/>
  <c r="Q1363" i="2"/>
  <c r="Q1361" i="2"/>
  <c r="Q1359" i="2"/>
  <c r="Q1357" i="2"/>
  <c r="Q1355" i="2"/>
  <c r="Q1353" i="2"/>
  <c r="Q1351" i="2"/>
  <c r="Q1349" i="2"/>
  <c r="Q1347" i="2"/>
  <c r="Q1345" i="2"/>
  <c r="Q1343" i="2"/>
  <c r="Q1341" i="2"/>
  <c r="Q1339" i="2"/>
  <c r="Q1337" i="2"/>
  <c r="Q1335" i="2"/>
  <c r="Q1333" i="2"/>
  <c r="Q1308" i="2"/>
  <c r="Q1306" i="2"/>
  <c r="Q1301" i="2"/>
  <c r="Q1299" i="2"/>
  <c r="Q1294" i="2"/>
  <c r="Q1285" i="2"/>
  <c r="Q1283" i="2"/>
  <c r="Q1278" i="2"/>
  <c r="Q1251" i="2"/>
  <c r="Q1249" i="2"/>
  <c r="Q1238" i="2"/>
  <c r="Q1229" i="2"/>
  <c r="Q1227" i="2"/>
  <c r="Q1224" i="2"/>
  <c r="Q1222" i="2"/>
  <c r="Q1213" i="2"/>
  <c r="Q1211" i="2"/>
  <c r="Q1206" i="2"/>
  <c r="Q1197" i="2"/>
  <c r="Q1195" i="2"/>
  <c r="Q1190" i="2"/>
  <c r="Q1188" i="2"/>
  <c r="Q1183" i="2"/>
  <c r="Q1174" i="2"/>
  <c r="Q1172" i="2"/>
  <c r="Q1167" i="2"/>
  <c r="Q1163" i="2"/>
  <c r="Q1161" i="2"/>
  <c r="Q1156" i="2"/>
  <c r="Q1147" i="2"/>
  <c r="Q1145" i="2"/>
  <c r="Q1140" i="2"/>
  <c r="Q1137" i="2"/>
  <c r="Q1128" i="2"/>
  <c r="Q1126" i="2"/>
  <c r="Q1121" i="2"/>
  <c r="Q1116" i="2"/>
  <c r="Q1107" i="2"/>
  <c r="Q1105" i="2"/>
  <c r="Q1096" i="2"/>
  <c r="Q1094" i="2"/>
  <c r="Q1089" i="2"/>
  <c r="Q1087" i="2"/>
  <c r="Q1082" i="2"/>
  <c r="Q1073" i="2"/>
  <c r="Q1071" i="2"/>
  <c r="Q1066" i="2"/>
  <c r="Q1061" i="2"/>
  <c r="Q1056" i="2"/>
  <c r="Q1047" i="2"/>
  <c r="Q1045" i="2"/>
  <c r="S1041" i="2"/>
  <c r="S1037" i="2"/>
  <c r="Q1033" i="2"/>
  <c r="S1026" i="2"/>
  <c r="Q1015" i="2"/>
  <c r="Q957" i="2"/>
  <c r="Q953" i="2"/>
  <c r="Q949" i="2"/>
  <c r="Q945" i="2"/>
  <c r="Q941" i="2"/>
  <c r="Q937" i="2"/>
  <c r="Q933" i="2"/>
  <c r="Q929" i="2"/>
  <c r="Q925" i="2"/>
  <c r="Q921" i="2"/>
  <c r="Q917" i="2"/>
  <c r="Q913" i="2"/>
  <c r="Q909" i="2"/>
  <c r="Q905" i="2"/>
  <c r="Q901" i="2"/>
  <c r="Q897" i="2"/>
  <c r="Q893" i="2"/>
  <c r="Q889" i="2"/>
  <c r="Q885" i="2"/>
  <c r="Q881" i="2"/>
  <c r="Q877" i="2"/>
  <c r="Q873" i="2"/>
  <c r="Q869" i="2"/>
  <c r="Q865" i="2"/>
  <c r="Q861" i="2"/>
  <c r="Q857" i="2"/>
  <c r="Q853" i="2"/>
  <c r="Q849" i="2"/>
  <c r="Q845" i="2"/>
  <c r="Q841" i="2"/>
  <c r="Q837" i="2"/>
  <c r="Q833" i="2"/>
  <c r="Q825" i="2"/>
  <c r="Q817" i="2"/>
  <c r="S721" i="2"/>
  <c r="Q721" i="2"/>
  <c r="S718" i="2"/>
  <c r="R718" i="2"/>
  <c r="S713" i="2"/>
  <c r="Q713" i="2"/>
  <c r="S710" i="2"/>
  <c r="R710" i="2"/>
  <c r="S705" i="2"/>
  <c r="Q705" i="2"/>
  <c r="S702" i="2"/>
  <c r="R702" i="2"/>
  <c r="S697" i="2"/>
  <c r="Q697" i="2"/>
  <c r="S694" i="2"/>
  <c r="R694" i="2"/>
  <c r="S687" i="2"/>
  <c r="Q687" i="2"/>
  <c r="S685" i="2"/>
  <c r="Q685" i="2"/>
  <c r="R683" i="2"/>
  <c r="R681" i="2"/>
  <c r="S671" i="2"/>
  <c r="Q671" i="2"/>
  <c r="S669" i="2"/>
  <c r="Q669" i="2"/>
  <c r="R667" i="2"/>
  <c r="R665" i="2"/>
  <c r="R660" i="2"/>
  <c r="Q660" i="2"/>
  <c r="R585" i="2"/>
  <c r="S585" i="2"/>
  <c r="Q585" i="2"/>
  <c r="R574" i="2"/>
  <c r="S574" i="2"/>
  <c r="R549" i="2"/>
  <c r="S549" i="2"/>
  <c r="R527" i="2"/>
  <c r="S527" i="2"/>
  <c r="R445" i="2"/>
  <c r="Q445" i="2"/>
  <c r="Q341" i="2"/>
  <c r="R341" i="2"/>
  <c r="S341" i="2"/>
  <c r="Q241" i="2"/>
  <c r="R241" i="2"/>
  <c r="S241" i="2"/>
  <c r="Q237" i="2"/>
  <c r="R237" i="2"/>
  <c r="S237" i="2"/>
  <c r="Q213" i="2"/>
  <c r="S213" i="2"/>
  <c r="Q194" i="2"/>
  <c r="S194" i="2"/>
  <c r="Q189" i="2"/>
  <c r="R189" i="2"/>
  <c r="Q186" i="2"/>
  <c r="S186" i="2"/>
  <c r="Q181" i="2"/>
  <c r="R181" i="2"/>
  <c r="Q178" i="2"/>
  <c r="S178" i="2"/>
  <c r="Q173" i="2"/>
  <c r="R173" i="2"/>
  <c r="Q170" i="2"/>
  <c r="S170" i="2"/>
  <c r="Q165" i="2"/>
  <c r="R165" i="2"/>
  <c r="Q162" i="2"/>
  <c r="S162" i="2"/>
  <c r="Q157" i="2"/>
  <c r="R157" i="2"/>
  <c r="Q154" i="2"/>
  <c r="S154" i="2"/>
  <c r="Q149" i="2"/>
  <c r="R149" i="2"/>
  <c r="Q146" i="2"/>
  <c r="S146" i="2"/>
  <c r="Q140" i="2"/>
  <c r="R140" i="2"/>
  <c r="Q136" i="2"/>
  <c r="S136" i="2"/>
  <c r="Q132" i="2"/>
  <c r="S132" i="2"/>
  <c r="R132" i="2"/>
  <c r="Q127" i="2"/>
  <c r="S127" i="2"/>
  <c r="Q101" i="2"/>
  <c r="R101" i="2"/>
  <c r="V1790" i="2"/>
  <c r="W1790" i="2"/>
  <c r="V1748" i="2"/>
  <c r="W1748" i="2"/>
  <c r="V1728" i="2"/>
  <c r="W1728" i="2"/>
  <c r="V1722" i="2"/>
  <c r="W1722" i="2"/>
  <c r="V1718" i="2"/>
  <c r="W1718" i="2"/>
  <c r="X1718" i="2"/>
  <c r="R627" i="2"/>
  <c r="Q627" i="2"/>
  <c r="S627" i="2"/>
  <c r="R610" i="2"/>
  <c r="Q610" i="2"/>
  <c r="R602" i="2"/>
  <c r="S602" i="2"/>
  <c r="R577" i="2"/>
  <c r="S577" i="2"/>
  <c r="Q577" i="2"/>
  <c r="R560" i="2"/>
  <c r="S560" i="2"/>
  <c r="R552" i="2"/>
  <c r="Q552" i="2"/>
  <c r="S552" i="2"/>
  <c r="R540" i="2"/>
  <c r="Q540" i="2"/>
  <c r="R523" i="2"/>
  <c r="Q523" i="2"/>
  <c r="R521" i="2"/>
  <c r="S521" i="2"/>
  <c r="R515" i="2"/>
  <c r="Q515" i="2"/>
  <c r="R513" i="2"/>
  <c r="S513" i="2"/>
  <c r="R507" i="2"/>
  <c r="Q507" i="2"/>
  <c r="R505" i="2"/>
  <c r="S505" i="2"/>
  <c r="R499" i="2"/>
  <c r="S499" i="2"/>
  <c r="R478" i="2"/>
  <c r="Q478" i="2"/>
  <c r="R452" i="2"/>
  <c r="S452" i="2"/>
  <c r="R435" i="2"/>
  <c r="S435" i="2"/>
  <c r="R422" i="2"/>
  <c r="S422" i="2"/>
  <c r="R393" i="2"/>
  <c r="S393" i="2"/>
  <c r="R383" i="2"/>
  <c r="S383" i="2"/>
  <c r="Q383" i="2"/>
  <c r="Q373" i="2"/>
  <c r="S373" i="2"/>
  <c r="Q352" i="2"/>
  <c r="S352" i="2"/>
  <c r="R352" i="2"/>
  <c r="Q321" i="2"/>
  <c r="R321" i="2"/>
  <c r="Q260" i="2"/>
  <c r="S260" i="2"/>
  <c r="Q228" i="2"/>
  <c r="R228" i="2"/>
  <c r="Q225" i="2"/>
  <c r="S225" i="2"/>
  <c r="Q212" i="2"/>
  <c r="R212" i="2"/>
  <c r="S212" i="2"/>
  <c r="Q205" i="2"/>
  <c r="S205" i="2"/>
  <c r="Q200" i="2"/>
  <c r="R200" i="2"/>
  <c r="Q197" i="2"/>
  <c r="S197" i="2"/>
  <c r="R195" i="2"/>
  <c r="R187" i="2"/>
  <c r="R179" i="2"/>
  <c r="R171" i="2"/>
  <c r="R163" i="2"/>
  <c r="R155" i="2"/>
  <c r="R147" i="2"/>
  <c r="Q135" i="2"/>
  <c r="R135" i="2"/>
  <c r="S135" i="2"/>
  <c r="V1794" i="2"/>
  <c r="X1794" i="2"/>
  <c r="W1794" i="2"/>
  <c r="V1787" i="2"/>
  <c r="W1787" i="2"/>
  <c r="V1783" i="2"/>
  <c r="X1783" i="2"/>
  <c r="W1781" i="2"/>
  <c r="W1756" i="2"/>
  <c r="V1754" i="2"/>
  <c r="X1754" i="2"/>
  <c r="V1742" i="2"/>
  <c r="X1742" i="2"/>
  <c r="W1742" i="2"/>
  <c r="V1720" i="2"/>
  <c r="W1720" i="2"/>
  <c r="Q337" i="2"/>
  <c r="S337" i="2"/>
  <c r="R337" i="2"/>
  <c r="Q328" i="2"/>
  <c r="S328" i="2"/>
  <c r="Q310" i="2"/>
  <c r="R310" i="2"/>
  <c r="S310" i="2"/>
  <c r="Q290" i="2"/>
  <c r="S290" i="2"/>
  <c r="Q277" i="2"/>
  <c r="R277" i="2"/>
  <c r="Q269" i="2"/>
  <c r="S269" i="2"/>
  <c r="Q193" i="2"/>
  <c r="R193" i="2"/>
  <c r="S191" i="2"/>
  <c r="Q190" i="2"/>
  <c r="S190" i="2"/>
  <c r="Q185" i="2"/>
  <c r="R185" i="2"/>
  <c r="S183" i="2"/>
  <c r="Q182" i="2"/>
  <c r="S182" i="2"/>
  <c r="Q177" i="2"/>
  <c r="R177" i="2"/>
  <c r="S175" i="2"/>
  <c r="Q174" i="2"/>
  <c r="S174" i="2"/>
  <c r="Q169" i="2"/>
  <c r="R169" i="2"/>
  <c r="S167" i="2"/>
  <c r="Q166" i="2"/>
  <c r="S166" i="2"/>
  <c r="Q161" i="2"/>
  <c r="R161" i="2"/>
  <c r="S159" i="2"/>
  <c r="Q158" i="2"/>
  <c r="S158" i="2"/>
  <c r="Q153" i="2"/>
  <c r="R153" i="2"/>
  <c r="S151" i="2"/>
  <c r="Q150" i="2"/>
  <c r="S150" i="2"/>
  <c r="Q145" i="2"/>
  <c r="R145" i="2"/>
  <c r="Q131" i="2"/>
  <c r="R131" i="2"/>
  <c r="Q128" i="2"/>
  <c r="R128" i="2"/>
  <c r="S108" i="2"/>
  <c r="S104" i="2"/>
  <c r="S81" i="2"/>
  <c r="X1795" i="2"/>
  <c r="V1778" i="2"/>
  <c r="W1778" i="2"/>
  <c r="V1774" i="2"/>
  <c r="X1774" i="2"/>
  <c r="V1769" i="2"/>
  <c r="X1769" i="2"/>
  <c r="W1769" i="2"/>
  <c r="V1765" i="2"/>
  <c r="X1765" i="2"/>
  <c r="V1762" i="2"/>
  <c r="W1762" i="2"/>
  <c r="V1758" i="2"/>
  <c r="X1758" i="2"/>
  <c r="V1746" i="2"/>
  <c r="W1746" i="2"/>
  <c r="X1746" i="2"/>
  <c r="V1739" i="2"/>
  <c r="W1739" i="2"/>
  <c r="V1735" i="2"/>
  <c r="X1735" i="2"/>
  <c r="V1727" i="2"/>
  <c r="X1727" i="2"/>
  <c r="V1723" i="2"/>
  <c r="X1723" i="2"/>
  <c r="W1723" i="2"/>
  <c r="R690" i="2"/>
  <c r="R686" i="2"/>
  <c r="R682" i="2"/>
  <c r="R678" i="2"/>
  <c r="R674" i="2"/>
  <c r="R670" i="2"/>
  <c r="R666" i="2"/>
  <c r="R651" i="2"/>
  <c r="Q651" i="2"/>
  <c r="S651" i="2"/>
  <c r="R634" i="2"/>
  <c r="Q634" i="2"/>
  <c r="R581" i="2"/>
  <c r="S581" i="2"/>
  <c r="R565" i="2"/>
  <c r="Q565" i="2"/>
  <c r="S565" i="2"/>
  <c r="R556" i="2"/>
  <c r="S556" i="2"/>
  <c r="R536" i="2"/>
  <c r="Q536" i="2"/>
  <c r="S536" i="2"/>
  <c r="S533" i="2"/>
  <c r="S529" i="2"/>
  <c r="R519" i="2"/>
  <c r="Q519" i="2"/>
  <c r="R517" i="2"/>
  <c r="S517" i="2"/>
  <c r="R511" i="2"/>
  <c r="Q511" i="2"/>
  <c r="R509" i="2"/>
  <c r="S509" i="2"/>
  <c r="R503" i="2"/>
  <c r="Q503" i="2"/>
  <c r="R495" i="2"/>
  <c r="S495" i="2"/>
  <c r="R493" i="2"/>
  <c r="S493" i="2"/>
  <c r="R444" i="2"/>
  <c r="S444" i="2"/>
  <c r="R427" i="2"/>
  <c r="S427" i="2"/>
  <c r="R424" i="2"/>
  <c r="S424" i="2"/>
  <c r="R418" i="2"/>
  <c r="S418" i="2"/>
  <c r="R400" i="2"/>
  <c r="S400" i="2"/>
  <c r="R382" i="2"/>
  <c r="Q382" i="2"/>
  <c r="R379" i="2"/>
  <c r="S379" i="2"/>
  <c r="Q361" i="2"/>
  <c r="R361" i="2"/>
  <c r="Q357" i="2"/>
  <c r="S357" i="2"/>
  <c r="Q344" i="2"/>
  <c r="R344" i="2"/>
  <c r="Q305" i="2"/>
  <c r="R305" i="2"/>
  <c r="Q303" i="2"/>
  <c r="S303" i="2"/>
  <c r="Q295" i="2"/>
  <c r="S295" i="2"/>
  <c r="Q261" i="2"/>
  <c r="R261" i="2"/>
  <c r="S250" i="2"/>
  <c r="Q217" i="2"/>
  <c r="S217" i="2"/>
  <c r="R213" i="2"/>
  <c r="R194" i="2"/>
  <c r="R191" i="2"/>
  <c r="S189" i="2"/>
  <c r="R186" i="2"/>
  <c r="R183" i="2"/>
  <c r="S181" i="2"/>
  <c r="R178" i="2"/>
  <c r="R175" i="2"/>
  <c r="S173" i="2"/>
  <c r="R170" i="2"/>
  <c r="R167" i="2"/>
  <c r="S165" i="2"/>
  <c r="R162" i="2"/>
  <c r="R159" i="2"/>
  <c r="S157" i="2"/>
  <c r="R154" i="2"/>
  <c r="R151" i="2"/>
  <c r="S149" i="2"/>
  <c r="R146" i="2"/>
  <c r="S140" i="2"/>
  <c r="R136" i="2"/>
  <c r="R127" i="2"/>
  <c r="Q124" i="2"/>
  <c r="S124" i="2"/>
  <c r="Q116" i="2"/>
  <c r="R116" i="2"/>
  <c r="Q112" i="2"/>
  <c r="S112" i="2"/>
  <c r="R108" i="2"/>
  <c r="R104" i="2"/>
  <c r="S101" i="2"/>
  <c r="Q98" i="2"/>
  <c r="R98" i="2"/>
  <c r="Q94" i="2"/>
  <c r="S94" i="2"/>
  <c r="Q89" i="2"/>
  <c r="R89" i="2"/>
  <c r="Q85" i="2"/>
  <c r="S85" i="2"/>
  <c r="R81" i="2"/>
  <c r="W1795" i="2"/>
  <c r="V1773" i="2"/>
  <c r="W1773" i="2"/>
  <c r="X1773" i="2"/>
  <c r="X1770" i="2"/>
  <c r="V1764" i="2"/>
  <c r="W1764" i="2"/>
  <c r="V1749" i="2"/>
  <c r="W1749" i="2"/>
  <c r="V1741" i="2"/>
  <c r="W1741" i="2"/>
  <c r="X1728" i="2"/>
  <c r="V1726" i="2"/>
  <c r="W1726" i="2"/>
  <c r="X1726" i="2"/>
  <c r="X1724" i="2"/>
  <c r="X1722" i="2"/>
  <c r="V1719" i="2"/>
  <c r="X1719" i="2"/>
  <c r="V334" i="2"/>
  <c r="W334" i="2"/>
  <c r="X334" i="2"/>
  <c r="V330" i="2"/>
  <c r="W330" i="2"/>
  <c r="X330" i="2"/>
  <c r="V326" i="2"/>
  <c r="W326" i="2"/>
  <c r="X326" i="2"/>
  <c r="V322" i="2"/>
  <c r="W322" i="2"/>
  <c r="X322" i="2"/>
  <c r="V318" i="2"/>
  <c r="W318" i="2"/>
  <c r="X318" i="2"/>
  <c r="V314" i="2"/>
  <c r="W314" i="2"/>
  <c r="X314" i="2"/>
  <c r="V310" i="2"/>
  <c r="W310" i="2"/>
  <c r="X310" i="2"/>
  <c r="V306" i="2"/>
  <c r="W306" i="2"/>
  <c r="X306" i="2"/>
  <c r="V302" i="2"/>
  <c r="W302" i="2"/>
  <c r="X302" i="2"/>
  <c r="V298" i="2"/>
  <c r="W298" i="2"/>
  <c r="X298" i="2"/>
  <c r="V294" i="2"/>
  <c r="W294" i="2"/>
  <c r="X294" i="2"/>
  <c r="V290" i="2"/>
  <c r="W290" i="2"/>
  <c r="X290" i="2"/>
  <c r="V286" i="2"/>
  <c r="W286" i="2"/>
  <c r="X286" i="2"/>
  <c r="V282" i="2"/>
  <c r="W282" i="2"/>
  <c r="X282" i="2"/>
  <c r="V278" i="2"/>
  <c r="W278" i="2"/>
  <c r="X278" i="2"/>
  <c r="V274" i="2"/>
  <c r="W274" i="2"/>
  <c r="X274" i="2"/>
  <c r="V270" i="2"/>
  <c r="W270" i="2"/>
  <c r="X270" i="2"/>
  <c r="V266" i="2"/>
  <c r="W266" i="2"/>
  <c r="X266" i="2"/>
  <c r="V262" i="2"/>
  <c r="W262" i="2"/>
  <c r="X262" i="2"/>
  <c r="V258" i="2"/>
  <c r="W258" i="2"/>
  <c r="X258" i="2"/>
  <c r="V254" i="2"/>
  <c r="W254" i="2"/>
  <c r="X254" i="2"/>
  <c r="V250" i="2"/>
  <c r="W250" i="2"/>
  <c r="X250" i="2"/>
  <c r="V246" i="2"/>
  <c r="W246" i="2"/>
  <c r="X246" i="2"/>
  <c r="V242" i="2"/>
  <c r="W242" i="2"/>
  <c r="X242" i="2"/>
  <c r="V238" i="2"/>
  <c r="W238" i="2"/>
  <c r="X238" i="2"/>
  <c r="V234" i="2"/>
  <c r="W234" i="2"/>
  <c r="X234" i="2"/>
  <c r="V230" i="2"/>
  <c r="W230" i="2"/>
  <c r="X230" i="2"/>
  <c r="V226" i="2"/>
  <c r="W226" i="2"/>
  <c r="X226" i="2"/>
  <c r="V222" i="2"/>
  <c r="W222" i="2"/>
  <c r="X222" i="2"/>
  <c r="V218" i="2"/>
  <c r="W218" i="2"/>
  <c r="X218" i="2"/>
  <c r="V214" i="2"/>
  <c r="W214" i="2"/>
  <c r="X214" i="2"/>
  <c r="V210" i="2"/>
  <c r="W210" i="2"/>
  <c r="X210" i="2"/>
  <c r="V206" i="2"/>
  <c r="W206" i="2"/>
  <c r="X206" i="2"/>
  <c r="V202" i="2"/>
  <c r="W202" i="2"/>
  <c r="X202" i="2"/>
  <c r="V198" i="2"/>
  <c r="W198" i="2"/>
  <c r="X198" i="2"/>
  <c r="V194" i="2"/>
  <c r="W194" i="2"/>
  <c r="X194" i="2"/>
  <c r="V190" i="2"/>
  <c r="W190" i="2"/>
  <c r="X190" i="2"/>
  <c r="V186" i="2"/>
  <c r="W186" i="2"/>
  <c r="X186" i="2"/>
  <c r="V182" i="2"/>
  <c r="W182" i="2"/>
  <c r="X182" i="2"/>
  <c r="V178" i="2"/>
  <c r="W178" i="2"/>
  <c r="X178" i="2"/>
  <c r="V174" i="2"/>
  <c r="W174" i="2"/>
  <c r="X174" i="2"/>
  <c r="V170" i="2"/>
  <c r="W170" i="2"/>
  <c r="X170" i="2"/>
  <c r="V166" i="2"/>
  <c r="W166" i="2"/>
  <c r="X166" i="2"/>
  <c r="V162" i="2"/>
  <c r="W162" i="2"/>
  <c r="X162" i="2"/>
  <c r="V158" i="2"/>
  <c r="W158" i="2"/>
  <c r="X158" i="2"/>
  <c r="V154" i="2"/>
  <c r="W154" i="2"/>
  <c r="X154" i="2"/>
  <c r="V150" i="2"/>
  <c r="W150" i="2"/>
  <c r="X150" i="2"/>
  <c r="V146" i="2"/>
  <c r="W146" i="2"/>
  <c r="X146" i="2"/>
  <c r="V142" i="2"/>
  <c r="W142" i="2"/>
  <c r="X142" i="2"/>
  <c r="V138" i="2"/>
  <c r="W138" i="2"/>
  <c r="X138" i="2"/>
  <c r="V134" i="2"/>
  <c r="W134" i="2"/>
  <c r="X134" i="2"/>
  <c r="V130" i="2"/>
  <c r="W130" i="2"/>
  <c r="X130" i="2"/>
  <c r="V126" i="2"/>
  <c r="W126" i="2"/>
  <c r="X126" i="2"/>
  <c r="V122" i="2"/>
  <c r="W122" i="2"/>
  <c r="X122" i="2"/>
  <c r="V118" i="2"/>
  <c r="W118" i="2"/>
  <c r="X118" i="2"/>
  <c r="V114" i="2"/>
  <c r="W114" i="2"/>
  <c r="X114" i="2"/>
  <c r="V110" i="2"/>
  <c r="W110" i="2"/>
  <c r="X110" i="2"/>
  <c r="V106" i="2"/>
  <c r="W106" i="2"/>
  <c r="X106" i="2"/>
  <c r="V102" i="2"/>
  <c r="W102" i="2"/>
  <c r="X102" i="2"/>
  <c r="R649" i="2"/>
  <c r="S649" i="2"/>
  <c r="R646" i="2"/>
  <c r="S646" i="2"/>
  <c r="R625" i="2"/>
  <c r="Q625" i="2"/>
  <c r="R622" i="2"/>
  <c r="S622" i="2"/>
  <c r="R598" i="2"/>
  <c r="Q598" i="2"/>
  <c r="R589" i="2"/>
  <c r="S589" i="2"/>
  <c r="R573" i="2"/>
  <c r="S573" i="2"/>
  <c r="R563" i="2"/>
  <c r="Q563" i="2"/>
  <c r="R548" i="2"/>
  <c r="Q548" i="2"/>
  <c r="R485" i="2"/>
  <c r="S485" i="2"/>
  <c r="R471" i="2"/>
  <c r="Q471" i="2"/>
  <c r="R469" i="2"/>
  <c r="S469" i="2"/>
  <c r="R448" i="2"/>
  <c r="S448" i="2"/>
  <c r="R420" i="2"/>
  <c r="S420" i="2"/>
  <c r="R408" i="2"/>
  <c r="Q408" i="2"/>
  <c r="Q376" i="2"/>
  <c r="R376" i="2"/>
  <c r="Q306" i="2"/>
  <c r="S306" i="2"/>
  <c r="Q287" i="2"/>
  <c r="R287" i="2"/>
  <c r="Q280" i="2"/>
  <c r="S280" i="2"/>
  <c r="Q268" i="2"/>
  <c r="R268" i="2"/>
  <c r="Q247" i="2"/>
  <c r="R247" i="2"/>
  <c r="Q220" i="2"/>
  <c r="R220" i="2"/>
  <c r="Q201" i="2"/>
  <c r="S201" i="2"/>
  <c r="Q196" i="2"/>
  <c r="R196" i="2"/>
  <c r="Q120" i="2"/>
  <c r="R120" i="2"/>
  <c r="Q117" i="2"/>
  <c r="S117" i="2"/>
  <c r="Q93" i="2"/>
  <c r="R93" i="2"/>
  <c r="Q90" i="2"/>
  <c r="S90" i="2"/>
  <c r="V1788" i="2"/>
  <c r="X1788" i="2"/>
  <c r="V1780" i="2"/>
  <c r="W1780" i="2"/>
  <c r="V1757" i="2"/>
  <c r="W1757" i="2"/>
  <c r="V1753" i="2"/>
  <c r="X1753" i="2"/>
  <c r="V1734" i="2"/>
  <c r="W1734" i="2"/>
  <c r="V1732" i="2"/>
  <c r="X1732" i="2"/>
  <c r="AA1603" i="2"/>
  <c r="AB1603" i="2"/>
  <c r="AC1603" i="2"/>
  <c r="AA1595" i="2"/>
  <c r="AB1595" i="2"/>
  <c r="AC1595" i="2"/>
  <c r="AA1587" i="2"/>
  <c r="AB1587" i="2"/>
  <c r="AC1587" i="2"/>
  <c r="AA1579" i="2"/>
  <c r="AB1579" i="2"/>
  <c r="AC1579" i="2"/>
  <c r="AA1471" i="2"/>
  <c r="AB1471" i="2"/>
  <c r="AC1471" i="2"/>
  <c r="AA1455" i="2"/>
  <c r="AB1455" i="2"/>
  <c r="AC1455" i="2"/>
  <c r="AA1439" i="2"/>
  <c r="AB1439" i="2"/>
  <c r="AC1439" i="2"/>
  <c r="AA1429" i="2"/>
  <c r="AB1429" i="2"/>
  <c r="AC1429" i="2"/>
  <c r="AA1413" i="2"/>
  <c r="AB1413" i="2"/>
  <c r="AC1413" i="2"/>
  <c r="AA1409" i="2"/>
  <c r="AB1409" i="2"/>
  <c r="AC1409" i="2"/>
  <c r="AA1405" i="2"/>
  <c r="AB1405" i="2"/>
  <c r="AC1405" i="2"/>
  <c r="AA1377" i="2"/>
  <c r="AC1377" i="2"/>
  <c r="AA1358" i="2"/>
  <c r="AB1358" i="2"/>
  <c r="AC1358" i="2"/>
  <c r="AA1325" i="2"/>
  <c r="AC1325" i="2"/>
  <c r="AA1314" i="2"/>
  <c r="AB1314" i="2"/>
  <c r="AC1314" i="2"/>
  <c r="AA1223" i="2"/>
  <c r="AB1223" i="2"/>
  <c r="AC1223" i="2"/>
  <c r="AA1211" i="2"/>
  <c r="AB1211" i="2"/>
  <c r="AA1189" i="2"/>
  <c r="AB1189" i="2"/>
  <c r="AC1189" i="2"/>
  <c r="AA1138" i="2"/>
  <c r="AC1138" i="2"/>
  <c r="AB1138" i="2"/>
  <c r="AA1098" i="2"/>
  <c r="AC1098" i="2"/>
  <c r="AB1098" i="2"/>
  <c r="AA1093" i="2"/>
  <c r="AB1093" i="2"/>
  <c r="AA1088" i="2"/>
  <c r="AB1088" i="2"/>
  <c r="AC1088" i="2"/>
  <c r="AA1021" i="2"/>
  <c r="AB1021" i="2"/>
  <c r="AC1021" i="2"/>
  <c r="AA1011" i="2"/>
  <c r="AB1011" i="2"/>
  <c r="AC1011" i="2"/>
  <c r="AA976" i="2"/>
  <c r="AB976" i="2"/>
  <c r="AC976" i="2"/>
  <c r="AA960" i="2"/>
  <c r="AB960" i="2"/>
  <c r="AC960" i="2"/>
  <c r="AA924" i="2"/>
  <c r="AB924" i="2"/>
  <c r="AA906" i="2"/>
  <c r="AB906" i="2"/>
  <c r="AC906" i="2"/>
  <c r="AA852" i="2"/>
  <c r="AB852" i="2"/>
  <c r="AA841" i="2"/>
  <c r="AB841" i="2"/>
  <c r="AC841" i="2"/>
  <c r="AA836" i="2"/>
  <c r="AB836" i="2"/>
  <c r="AC836" i="2"/>
  <c r="AA809" i="2"/>
  <c r="AB809" i="2"/>
  <c r="AC809" i="2"/>
  <c r="AA787" i="2"/>
  <c r="AB787" i="2"/>
  <c r="AC787" i="2"/>
  <c r="AA771" i="2"/>
  <c r="AC771" i="2"/>
  <c r="AA763" i="2"/>
  <c r="AC763" i="2"/>
  <c r="AA755" i="2"/>
  <c r="AC755" i="2"/>
  <c r="AA734" i="2"/>
  <c r="AB734" i="2"/>
  <c r="AC734" i="2"/>
  <c r="AA731" i="2"/>
  <c r="AC731" i="2"/>
  <c r="AA594" i="2"/>
  <c r="AB594" i="2"/>
  <c r="AC594" i="2"/>
  <c r="AA573" i="2"/>
  <c r="AB573" i="2"/>
  <c r="AC573" i="2"/>
  <c r="AA549" i="2"/>
  <c r="AC549" i="2"/>
  <c r="AA529" i="2"/>
  <c r="AB529" i="2"/>
  <c r="AC529" i="2"/>
  <c r="AA370" i="2"/>
  <c r="AC370" i="2"/>
  <c r="AB370" i="2"/>
  <c r="AA363" i="2"/>
  <c r="AC363" i="2"/>
  <c r="AA254" i="2"/>
  <c r="AB254" i="2"/>
  <c r="AC254" i="2"/>
  <c r="AA193" i="2"/>
  <c r="AB193" i="2"/>
  <c r="AC193" i="2"/>
  <c r="AA165" i="2"/>
  <c r="AB165" i="2"/>
  <c r="AC165" i="2"/>
  <c r="AA141" i="2"/>
  <c r="AB141" i="2"/>
  <c r="AC141" i="2"/>
  <c r="AA119" i="2"/>
  <c r="AB119" i="2"/>
  <c r="AC119" i="2"/>
  <c r="AA115" i="2"/>
  <c r="AB115" i="2"/>
  <c r="AC115" i="2"/>
  <c r="AA111" i="2"/>
  <c r="AB111" i="2"/>
  <c r="AC111" i="2"/>
  <c r="AA107" i="2"/>
  <c r="AB107" i="2"/>
  <c r="AC107" i="2"/>
  <c r="AA103" i="2"/>
  <c r="AB103" i="2"/>
  <c r="AC103" i="2"/>
  <c r="AA99" i="2"/>
  <c r="AB99" i="2"/>
  <c r="AC99" i="2"/>
  <c r="AA95" i="2"/>
  <c r="AB95" i="2"/>
  <c r="AC95" i="2"/>
  <c r="AA91" i="2"/>
  <c r="AB91" i="2"/>
  <c r="AC91" i="2"/>
  <c r="AA87" i="2"/>
  <c r="AB87" i="2"/>
  <c r="AC87" i="2"/>
  <c r="AA83" i="2"/>
  <c r="AB83" i="2"/>
  <c r="AC83" i="2"/>
  <c r="AA79" i="2"/>
  <c r="AB79" i="2"/>
  <c r="AC79" i="2"/>
  <c r="X333" i="2"/>
  <c r="W332" i="2"/>
  <c r="X329" i="2"/>
  <c r="W328" i="2"/>
  <c r="X325" i="2"/>
  <c r="W324" i="2"/>
  <c r="X321" i="2"/>
  <c r="W320" i="2"/>
  <c r="X317" i="2"/>
  <c r="W316" i="2"/>
  <c r="X313" i="2"/>
  <c r="W312" i="2"/>
  <c r="X309" i="2"/>
  <c r="W308" i="2"/>
  <c r="X305" i="2"/>
  <c r="W304" i="2"/>
  <c r="X301" i="2"/>
  <c r="W300" i="2"/>
  <c r="X297" i="2"/>
  <c r="W296" i="2"/>
  <c r="X293" i="2"/>
  <c r="W292" i="2"/>
  <c r="X289" i="2"/>
  <c r="W288" i="2"/>
  <c r="X285" i="2"/>
  <c r="W284" i="2"/>
  <c r="X281" i="2"/>
  <c r="W280" i="2"/>
  <c r="X277" i="2"/>
  <c r="W276" i="2"/>
  <c r="X273" i="2"/>
  <c r="W272" i="2"/>
  <c r="X269" i="2"/>
  <c r="W268" i="2"/>
  <c r="X265" i="2"/>
  <c r="W264" i="2"/>
  <c r="X261" i="2"/>
  <c r="W260" i="2"/>
  <c r="X257" i="2"/>
  <c r="W256" i="2"/>
  <c r="X253" i="2"/>
  <c r="W252" i="2"/>
  <c r="X249" i="2"/>
  <c r="W248" i="2"/>
  <c r="X245" i="2"/>
  <c r="W244" i="2"/>
  <c r="X241" i="2"/>
  <c r="W240" i="2"/>
  <c r="X237" i="2"/>
  <c r="W236" i="2"/>
  <c r="X233" i="2"/>
  <c r="W232" i="2"/>
  <c r="X229" i="2"/>
  <c r="W228" i="2"/>
  <c r="X225" i="2"/>
  <c r="W224" i="2"/>
  <c r="X221" i="2"/>
  <c r="W220" i="2"/>
  <c r="X217" i="2"/>
  <c r="W216" i="2"/>
  <c r="X213" i="2"/>
  <c r="W212" i="2"/>
  <c r="X209" i="2"/>
  <c r="W208" i="2"/>
  <c r="X205" i="2"/>
  <c r="W204" i="2"/>
  <c r="X201" i="2"/>
  <c r="W200" i="2"/>
  <c r="X197" i="2"/>
  <c r="W196" i="2"/>
  <c r="X193" i="2"/>
  <c r="W192" i="2"/>
  <c r="X189" i="2"/>
  <c r="W188" i="2"/>
  <c r="X185" i="2"/>
  <c r="W184" i="2"/>
  <c r="X181" i="2"/>
  <c r="W180" i="2"/>
  <c r="X177" i="2"/>
  <c r="W176" i="2"/>
  <c r="X173" i="2"/>
  <c r="W172" i="2"/>
  <c r="X169" i="2"/>
  <c r="W168" i="2"/>
  <c r="X165" i="2"/>
  <c r="W164" i="2"/>
  <c r="X161" i="2"/>
  <c r="W160" i="2"/>
  <c r="X157" i="2"/>
  <c r="W156" i="2"/>
  <c r="X153" i="2"/>
  <c r="W152" i="2"/>
  <c r="X149" i="2"/>
  <c r="W148" i="2"/>
  <c r="X145" i="2"/>
  <c r="W144" i="2"/>
  <c r="X141" i="2"/>
  <c r="W140" i="2"/>
  <c r="X137" i="2"/>
  <c r="W136" i="2"/>
  <c r="X133" i="2"/>
  <c r="W132" i="2"/>
  <c r="X129" i="2"/>
  <c r="W128" i="2"/>
  <c r="X125" i="2"/>
  <c r="W124" i="2"/>
  <c r="X121" i="2"/>
  <c r="W120" i="2"/>
  <c r="X117" i="2"/>
  <c r="W116" i="2"/>
  <c r="X113" i="2"/>
  <c r="W112" i="2"/>
  <c r="X109" i="2"/>
  <c r="W108" i="2"/>
  <c r="X105" i="2"/>
  <c r="W104" i="2"/>
  <c r="X101" i="2"/>
  <c r="W100" i="2"/>
  <c r="X97" i="2"/>
  <c r="W96" i="2"/>
  <c r="X93" i="2"/>
  <c r="W92" i="2"/>
  <c r="X89" i="2"/>
  <c r="W88" i="2"/>
  <c r="X85" i="2"/>
  <c r="W84" i="2"/>
  <c r="X81" i="2"/>
  <c r="W80" i="2"/>
  <c r="X98" i="2"/>
  <c r="X94" i="2"/>
  <c r="X90" i="2"/>
  <c r="X86" i="2"/>
  <c r="X82" i="2"/>
  <c r="AA1815" i="2"/>
  <c r="AB1815" i="2"/>
  <c r="AC1815" i="2"/>
  <c r="AA1811" i="2"/>
  <c r="AB1811" i="2"/>
  <c r="AC1811" i="2"/>
  <c r="AA1807" i="2"/>
  <c r="AB1807" i="2"/>
  <c r="AC1807" i="2"/>
  <c r="AA1803" i="2"/>
  <c r="AB1803" i="2"/>
  <c r="AC1803" i="2"/>
  <c r="AA1799" i="2"/>
  <c r="AB1799" i="2"/>
  <c r="AC1799" i="2"/>
  <c r="AA1795" i="2"/>
  <c r="AB1795" i="2"/>
  <c r="AC1795" i="2"/>
  <c r="AA1791" i="2"/>
  <c r="AB1791" i="2"/>
  <c r="AC1791" i="2"/>
  <c r="AA1787" i="2"/>
  <c r="AB1787" i="2"/>
  <c r="AC1787" i="2"/>
  <c r="AA1783" i="2"/>
  <c r="AB1783" i="2"/>
  <c r="AC1783" i="2"/>
  <c r="AA1707" i="2"/>
  <c r="AB1707" i="2"/>
  <c r="AC1707" i="2"/>
  <c r="W98" i="2"/>
  <c r="W94" i="2"/>
  <c r="W90" i="2"/>
  <c r="W86" i="2"/>
  <c r="W82" i="2"/>
  <c r="AA1709" i="2"/>
  <c r="AB1709" i="2"/>
  <c r="AC1709" i="2"/>
  <c r="AC1814" i="2"/>
  <c r="AC1810" i="2"/>
  <c r="AC1806" i="2"/>
  <c r="AC1802" i="2"/>
  <c r="AC1798" i="2"/>
  <c r="AC1794" i="2"/>
  <c r="AC1790" i="2"/>
  <c r="AC1786" i="2"/>
  <c r="AC1782" i="2"/>
  <c r="AA1775" i="2"/>
  <c r="AB1775" i="2"/>
  <c r="AC1773" i="2"/>
  <c r="AA1772" i="2"/>
  <c r="AC1772" i="2"/>
  <c r="AA1767" i="2"/>
  <c r="AB1767" i="2"/>
  <c r="AC1765" i="2"/>
  <c r="AA1764" i="2"/>
  <c r="AC1764" i="2"/>
  <c r="AA1759" i="2"/>
  <c r="AB1759" i="2"/>
  <c r="AC1757" i="2"/>
  <c r="AA1756" i="2"/>
  <c r="AC1756" i="2"/>
  <c r="AA1751" i="2"/>
  <c r="AB1751" i="2"/>
  <c r="AC1749" i="2"/>
  <c r="AA1748" i="2"/>
  <c r="AC1748" i="2"/>
  <c r="AA1743" i="2"/>
  <c r="AB1743" i="2"/>
  <c r="AC1741" i="2"/>
  <c r="AA1740" i="2"/>
  <c r="AC1740" i="2"/>
  <c r="AA1735" i="2"/>
  <c r="AB1735" i="2"/>
  <c r="AC1733" i="2"/>
  <c r="AA1732" i="2"/>
  <c r="AC1732" i="2"/>
  <c r="AA1727" i="2"/>
  <c r="AB1727" i="2"/>
  <c r="AC1725" i="2"/>
  <c r="AA1724" i="2"/>
  <c r="AC1724" i="2"/>
  <c r="AA1719" i="2"/>
  <c r="AB1719" i="2"/>
  <c r="AA1705" i="2"/>
  <c r="AB1705" i="2"/>
  <c r="AA1703" i="2"/>
  <c r="AB1703" i="2"/>
  <c r="AA1467" i="2"/>
  <c r="AB1467" i="2"/>
  <c r="AC1467" i="2"/>
  <c r="AA1451" i="2"/>
  <c r="AB1451" i="2"/>
  <c r="AC1451" i="2"/>
  <c r="AA1435" i="2"/>
  <c r="AB1435" i="2"/>
  <c r="AC1435" i="2"/>
  <c r="AA1425" i="2"/>
  <c r="AB1425" i="2"/>
  <c r="AC1425" i="2"/>
  <c r="AA1401" i="2"/>
  <c r="AB1401" i="2"/>
  <c r="AC1401" i="2"/>
  <c r="AA1380" i="2"/>
  <c r="AB1380" i="2"/>
  <c r="AC1380" i="2"/>
  <c r="AA1371" i="2"/>
  <c r="AC1371" i="2"/>
  <c r="AA1339" i="2"/>
  <c r="AC1339" i="2"/>
  <c r="AA1328" i="2"/>
  <c r="AB1328" i="2"/>
  <c r="AC1328" i="2"/>
  <c r="AA1239" i="2"/>
  <c r="AB1239" i="2"/>
  <c r="AA1231" i="2"/>
  <c r="AB1231" i="2"/>
  <c r="AA1219" i="2"/>
  <c r="AB1219" i="2"/>
  <c r="AC1219" i="2"/>
  <c r="AA1199" i="2"/>
  <c r="AC1199" i="2"/>
  <c r="AA1177" i="2"/>
  <c r="AB1177" i="2"/>
  <c r="AC1177" i="2"/>
  <c r="AA1141" i="2"/>
  <c r="AB1141" i="2"/>
  <c r="AC1141" i="2"/>
  <c r="AA1105" i="2"/>
  <c r="AC1105" i="2"/>
  <c r="AB1105" i="2"/>
  <c r="AA1102" i="2"/>
  <c r="AB1102" i="2"/>
  <c r="AC1102" i="2"/>
  <c r="X3" i="2"/>
  <c r="AB1814" i="2"/>
  <c r="AB1810" i="2"/>
  <c r="AB1806" i="2"/>
  <c r="AB1802" i="2"/>
  <c r="AB1798" i="2"/>
  <c r="AB1794" i="2"/>
  <c r="AB1790" i="2"/>
  <c r="AB1786" i="2"/>
  <c r="AB1782" i="2"/>
  <c r="AB1773" i="2"/>
  <c r="AB1765" i="2"/>
  <c r="AB1757" i="2"/>
  <c r="AB1749" i="2"/>
  <c r="AB1741" i="2"/>
  <c r="AB1733" i="2"/>
  <c r="AB1725" i="2"/>
  <c r="AA1717" i="2"/>
  <c r="AB1717" i="2"/>
  <c r="AA1715" i="2"/>
  <c r="AB1715" i="2"/>
  <c r="AA1701" i="2"/>
  <c r="AB1701" i="2"/>
  <c r="AA1699" i="2"/>
  <c r="AB1699" i="2"/>
  <c r="AA1607" i="2"/>
  <c r="AB1607" i="2"/>
  <c r="AC1607" i="2"/>
  <c r="AA1599" i="2"/>
  <c r="AB1599" i="2"/>
  <c r="AC1599" i="2"/>
  <c r="AA1591" i="2"/>
  <c r="AB1591" i="2"/>
  <c r="AC1591" i="2"/>
  <c r="AA1583" i="2"/>
  <c r="AB1583" i="2"/>
  <c r="AC1583" i="2"/>
  <c r="AA1463" i="2"/>
  <c r="AB1463" i="2"/>
  <c r="AC1463" i="2"/>
  <c r="AA1447" i="2"/>
  <c r="AB1447" i="2"/>
  <c r="AC1447" i="2"/>
  <c r="AA1421" i="2"/>
  <c r="AB1421" i="2"/>
  <c r="AC1421" i="2"/>
  <c r="AA1393" i="2"/>
  <c r="AC1393" i="2"/>
  <c r="AA1342" i="2"/>
  <c r="AB1342" i="2"/>
  <c r="AC1342" i="2"/>
  <c r="AA1264" i="2"/>
  <c r="AC1264" i="2"/>
  <c r="AA1207" i="2"/>
  <c r="AC1207" i="2"/>
  <c r="AA1195" i="2"/>
  <c r="AB1195" i="2"/>
  <c r="AA1173" i="2"/>
  <c r="AB1173" i="2"/>
  <c r="AC1173" i="2"/>
  <c r="AA1109" i="2"/>
  <c r="AB1109" i="2"/>
  <c r="AC1109" i="2"/>
  <c r="AA1079" i="2"/>
  <c r="AC1079" i="2"/>
  <c r="AB1079" i="2"/>
  <c r="AA1779" i="2"/>
  <c r="AB1779" i="2"/>
  <c r="AA1776" i="2"/>
  <c r="AC1776" i="2"/>
  <c r="AA1771" i="2"/>
  <c r="AB1771" i="2"/>
  <c r="AA1768" i="2"/>
  <c r="AC1768" i="2"/>
  <c r="AA1763" i="2"/>
  <c r="AB1763" i="2"/>
  <c r="AA1760" i="2"/>
  <c r="AC1760" i="2"/>
  <c r="AA1755" i="2"/>
  <c r="AB1755" i="2"/>
  <c r="AA1752" i="2"/>
  <c r="AC1752" i="2"/>
  <c r="AA1747" i="2"/>
  <c r="AB1747" i="2"/>
  <c r="AA1744" i="2"/>
  <c r="AC1744" i="2"/>
  <c r="AA1739" i="2"/>
  <c r="AB1739" i="2"/>
  <c r="AA1736" i="2"/>
  <c r="AC1736" i="2"/>
  <c r="AA1731" i="2"/>
  <c r="AB1731" i="2"/>
  <c r="AA1728" i="2"/>
  <c r="AC1728" i="2"/>
  <c r="AA1723" i="2"/>
  <c r="AB1723" i="2"/>
  <c r="AA1720" i="2"/>
  <c r="AC1720" i="2"/>
  <c r="AA1713" i="2"/>
  <c r="AB1713" i="2"/>
  <c r="AA1711" i="2"/>
  <c r="AB1711" i="2"/>
  <c r="AA1459" i="2"/>
  <c r="AB1459" i="2"/>
  <c r="AC1459" i="2"/>
  <c r="AA1443" i="2"/>
  <c r="AB1443" i="2"/>
  <c r="AC1443" i="2"/>
  <c r="AA1433" i="2"/>
  <c r="AB1433" i="2"/>
  <c r="AC1433" i="2"/>
  <c r="AA1417" i="2"/>
  <c r="AB1417" i="2"/>
  <c r="AC1417" i="2"/>
  <c r="AA1396" i="2"/>
  <c r="AB1396" i="2"/>
  <c r="AC1396" i="2"/>
  <c r="AA1355" i="2"/>
  <c r="AC1355" i="2"/>
  <c r="AA1243" i="2"/>
  <c r="AB1243" i="2"/>
  <c r="AC1243" i="2"/>
  <c r="AA1235" i="2"/>
  <c r="AB1235" i="2"/>
  <c r="AA1227" i="2"/>
  <c r="AB1227" i="2"/>
  <c r="AA1215" i="2"/>
  <c r="AC1215" i="2"/>
  <c r="AA1203" i="2"/>
  <c r="AB1203" i="2"/>
  <c r="AA1162" i="2"/>
  <c r="AC1162" i="2"/>
  <c r="AB1162" i="2"/>
  <c r="AA1158" i="2"/>
  <c r="AB1158" i="2"/>
  <c r="AC1158" i="2"/>
  <c r="AA1134" i="2"/>
  <c r="AC1134" i="2"/>
  <c r="AB1134" i="2"/>
  <c r="AA1086" i="2"/>
  <c r="AB1086" i="2"/>
  <c r="AA1083" i="2"/>
  <c r="AB1083" i="2"/>
  <c r="AC1083" i="2"/>
  <c r="AC1716" i="2"/>
  <c r="AC1712" i="2"/>
  <c r="AC1708" i="2"/>
  <c r="AC1704" i="2"/>
  <c r="AC1700" i="2"/>
  <c r="AB1573" i="2"/>
  <c r="AB1569" i="2"/>
  <c r="AB1565" i="2"/>
  <c r="AC1562" i="2"/>
  <c r="AB1561" i="2"/>
  <c r="AC1558" i="2"/>
  <c r="AB1557" i="2"/>
  <c r="AC1554" i="2"/>
  <c r="AB1553" i="2"/>
  <c r="AC1550" i="2"/>
  <c r="AB1549" i="2"/>
  <c r="AC1546" i="2"/>
  <c r="AB1545" i="2"/>
  <c r="AC1542" i="2"/>
  <c r="AB1541" i="2"/>
  <c r="AC1538" i="2"/>
  <c r="AB1537" i="2"/>
  <c r="AC1534" i="2"/>
  <c r="AB1533" i="2"/>
  <c r="AC1530" i="2"/>
  <c r="AB1529" i="2"/>
  <c r="AC1526" i="2"/>
  <c r="AB1525" i="2"/>
  <c r="AC1522" i="2"/>
  <c r="AB1521" i="2"/>
  <c r="AC1518" i="2"/>
  <c r="AB1517" i="2"/>
  <c r="AC1514" i="2"/>
  <c r="AB1513" i="2"/>
  <c r="AB1511" i="2"/>
  <c r="AB1507" i="2"/>
  <c r="AB1503" i="2"/>
  <c r="AB1499" i="2"/>
  <c r="AB1495" i="2"/>
  <c r="AB1491" i="2"/>
  <c r="AB1487" i="2"/>
  <c r="AC1484" i="2"/>
  <c r="AB1483" i="2"/>
  <c r="AC1480" i="2"/>
  <c r="AB1479" i="2"/>
  <c r="AC1476" i="2"/>
  <c r="AB1475" i="2"/>
  <c r="AC1470" i="2"/>
  <c r="AC1466" i="2"/>
  <c r="AC1462" i="2"/>
  <c r="AC1458" i="2"/>
  <c r="AC1454" i="2"/>
  <c r="AC1450" i="2"/>
  <c r="AC1446" i="2"/>
  <c r="AC1442" i="2"/>
  <c r="AC1438" i="2"/>
  <c r="AC1432" i="2"/>
  <c r="AC1428" i="2"/>
  <c r="AC1424" i="2"/>
  <c r="AC1420" i="2"/>
  <c r="AC1416" i="2"/>
  <c r="AC1412" i="2"/>
  <c r="AB1411" i="2"/>
  <c r="AC1408" i="2"/>
  <c r="AB1407" i="2"/>
  <c r="AC1404" i="2"/>
  <c r="AC1392" i="2"/>
  <c r="AB1388" i="2"/>
  <c r="AC1385" i="2"/>
  <c r="AC1376" i="2"/>
  <c r="AB1372" i="2"/>
  <c r="AC1370" i="2"/>
  <c r="AB1366" i="2"/>
  <c r="AC1363" i="2"/>
  <c r="AC1354" i="2"/>
  <c r="AB1350" i="2"/>
  <c r="AC1347" i="2"/>
  <c r="AC1338" i="2"/>
  <c r="AB1334" i="2"/>
  <c r="AB1322" i="2"/>
  <c r="AC1319" i="2"/>
  <c r="AB1311" i="2"/>
  <c r="AC1308" i="2"/>
  <c r="AB1304" i="2"/>
  <c r="AC1301" i="2"/>
  <c r="AC1297" i="2"/>
  <c r="AC1293" i="2"/>
  <c r="AC1289" i="2"/>
  <c r="AC1285" i="2"/>
  <c r="AC1281" i="2"/>
  <c r="AC1277" i="2"/>
  <c r="AC1273" i="2"/>
  <c r="AC1269" i="2"/>
  <c r="AC1267" i="2"/>
  <c r="AC1263" i="2"/>
  <c r="AC1257" i="2"/>
  <c r="AC1253" i="2"/>
  <c r="AC1251" i="2"/>
  <c r="AC1247" i="2"/>
  <c r="AB1240" i="2"/>
  <c r="AB1236" i="2"/>
  <c r="AB1232" i="2"/>
  <c r="AB1228" i="2"/>
  <c r="AB1226" i="2"/>
  <c r="AB1222" i="2"/>
  <c r="AB1216" i="2"/>
  <c r="AB1212" i="2"/>
  <c r="AB1208" i="2"/>
  <c r="AB1204" i="2"/>
  <c r="AB1200" i="2"/>
  <c r="AB1196" i="2"/>
  <c r="AA1188" i="2"/>
  <c r="AB1188" i="2"/>
  <c r="AB1184" i="2"/>
  <c r="AB1172" i="2"/>
  <c r="AA1168" i="2"/>
  <c r="AB1168" i="2"/>
  <c r="AC1165" i="2"/>
  <c r="AA1164" i="2"/>
  <c r="AC1164" i="2"/>
  <c r="AC1154" i="2"/>
  <c r="AA1153" i="2"/>
  <c r="AC1153" i="2"/>
  <c r="AB1149" i="2"/>
  <c r="AA1056" i="2"/>
  <c r="AB1056" i="2"/>
  <c r="AC1056" i="2"/>
  <c r="AA1048" i="2"/>
  <c r="AB1048" i="2"/>
  <c r="AC1048" i="2"/>
  <c r="AA1040" i="2"/>
  <c r="AB1040" i="2"/>
  <c r="AC1040" i="2"/>
  <c r="AA956" i="2"/>
  <c r="AB956" i="2"/>
  <c r="AC956" i="2"/>
  <c r="AA947" i="2"/>
  <c r="AB947" i="2"/>
  <c r="AA903" i="2"/>
  <c r="AB903" i="2"/>
  <c r="AC903" i="2"/>
  <c r="AA892" i="2"/>
  <c r="AB892" i="2"/>
  <c r="AA873" i="2"/>
  <c r="AB873" i="2"/>
  <c r="AA866" i="2"/>
  <c r="AB866" i="2"/>
  <c r="AA781" i="2"/>
  <c r="AC781" i="2"/>
  <c r="AA723" i="2"/>
  <c r="AC723" i="2"/>
  <c r="AA715" i="2"/>
  <c r="AC715" i="2"/>
  <c r="AA707" i="2"/>
  <c r="AC707" i="2"/>
  <c r="AA688" i="2"/>
  <c r="AB688" i="2"/>
  <c r="AC688" i="2"/>
  <c r="AA672" i="2"/>
  <c r="AB672" i="2"/>
  <c r="AC672" i="2"/>
  <c r="AC622" i="2"/>
  <c r="AA622" i="2"/>
  <c r="AB622" i="2"/>
  <c r="AA1176" i="2"/>
  <c r="AC1176" i="2"/>
  <c r="AA1161" i="2"/>
  <c r="AB1161" i="2"/>
  <c r="AA1157" i="2"/>
  <c r="AC1157" i="2"/>
  <c r="AA1146" i="2"/>
  <c r="AB1146" i="2"/>
  <c r="AA1142" i="2"/>
  <c r="AC1142" i="2"/>
  <c r="AA1127" i="2"/>
  <c r="AB1127" i="2"/>
  <c r="AC1127" i="2"/>
  <c r="AA1114" i="2"/>
  <c r="AC1114" i="2"/>
  <c r="AA1090" i="2"/>
  <c r="AB1090" i="2"/>
  <c r="AA1073" i="2"/>
  <c r="AC1073" i="2"/>
  <c r="AA1028" i="2"/>
  <c r="AC1028" i="2"/>
  <c r="AA993" i="2"/>
  <c r="AB993" i="2"/>
  <c r="AC993" i="2"/>
  <c r="AA922" i="2"/>
  <c r="AB922" i="2"/>
  <c r="AC922" i="2"/>
  <c r="AA917" i="2"/>
  <c r="AB917" i="2"/>
  <c r="AC917" i="2"/>
  <c r="AA908" i="2"/>
  <c r="AB908" i="2"/>
  <c r="AA850" i="2"/>
  <c r="AB850" i="2"/>
  <c r="AC850" i="2"/>
  <c r="AA843" i="2"/>
  <c r="AB843" i="2"/>
  <c r="AA834" i="2"/>
  <c r="AB834" i="2"/>
  <c r="AC834" i="2"/>
  <c r="AA820" i="2"/>
  <c r="AB820" i="2"/>
  <c r="AC820" i="2"/>
  <c r="AA805" i="2"/>
  <c r="AB805" i="2"/>
  <c r="AC805" i="2"/>
  <c r="AA791" i="2"/>
  <c r="AB791" i="2"/>
  <c r="AC791" i="2"/>
  <c r="AA767" i="2"/>
  <c r="AC767" i="2"/>
  <c r="AA759" i="2"/>
  <c r="AC759" i="2"/>
  <c r="AA690" i="2"/>
  <c r="AB690" i="2"/>
  <c r="AC690" i="2"/>
  <c r="AA674" i="2"/>
  <c r="AB674" i="2"/>
  <c r="AC674" i="2"/>
  <c r="AA1181" i="2"/>
  <c r="AC1181" i="2"/>
  <c r="AA1169" i="2"/>
  <c r="AC1169" i="2"/>
  <c r="AA1123" i="2"/>
  <c r="AB1123" i="2"/>
  <c r="AC1123" i="2"/>
  <c r="AA1118" i="2"/>
  <c r="AB1118" i="2"/>
  <c r="AC1118" i="2"/>
  <c r="AA1113" i="2"/>
  <c r="AB1113" i="2"/>
  <c r="AC1113" i="2"/>
  <c r="AA1110" i="2"/>
  <c r="AC1110" i="2"/>
  <c r="AA1103" i="2"/>
  <c r="AC1103" i="2"/>
  <c r="AA1084" i="2"/>
  <c r="AC1084" i="2"/>
  <c r="AA1065" i="2"/>
  <c r="AC1065" i="2"/>
  <c r="AA1030" i="2"/>
  <c r="AC1030" i="2"/>
  <c r="AA1022" i="2"/>
  <c r="AC1022" i="2"/>
  <c r="AA1001" i="2"/>
  <c r="AB1001" i="2"/>
  <c r="AC1001" i="2"/>
  <c r="AA980" i="2"/>
  <c r="AB980" i="2"/>
  <c r="AC980" i="2"/>
  <c r="AA969" i="2"/>
  <c r="AB969" i="2"/>
  <c r="AC969" i="2"/>
  <c r="AA964" i="2"/>
  <c r="AB964" i="2"/>
  <c r="AC964" i="2"/>
  <c r="AA945" i="2"/>
  <c r="AB945" i="2"/>
  <c r="AC945" i="2"/>
  <c r="AA940" i="2"/>
  <c r="AB940" i="2"/>
  <c r="AC940" i="2"/>
  <c r="AA890" i="2"/>
  <c r="AB890" i="2"/>
  <c r="AC890" i="2"/>
  <c r="AA885" i="2"/>
  <c r="AB885" i="2"/>
  <c r="AC885" i="2"/>
  <c r="AA864" i="2"/>
  <c r="AB864" i="2"/>
  <c r="AC864" i="2"/>
  <c r="AA859" i="2"/>
  <c r="AB859" i="2"/>
  <c r="AC859" i="2"/>
  <c r="AA785" i="2"/>
  <c r="AC785" i="2"/>
  <c r="AA704" i="2"/>
  <c r="AB704" i="2"/>
  <c r="AA696" i="2"/>
  <c r="AB696" i="2"/>
  <c r="AA686" i="2"/>
  <c r="AB686" i="2"/>
  <c r="AA684" i="2"/>
  <c r="AB684" i="2"/>
  <c r="AA670" i="2"/>
  <c r="AB670" i="2"/>
  <c r="AA668" i="2"/>
  <c r="AB668" i="2"/>
  <c r="AA659" i="2"/>
  <c r="AC659" i="2"/>
  <c r="AA657" i="2"/>
  <c r="AC657" i="2"/>
  <c r="AA655" i="2"/>
  <c r="AC655" i="2"/>
  <c r="AA653" i="2"/>
  <c r="AC653" i="2"/>
  <c r="AA651" i="2"/>
  <c r="AC651" i="2"/>
  <c r="AA649" i="2"/>
  <c r="AC649" i="2"/>
  <c r="AA647" i="2"/>
  <c r="AC647" i="2"/>
  <c r="AA645" i="2"/>
  <c r="AC645" i="2"/>
  <c r="AA643" i="2"/>
  <c r="AC643" i="2"/>
  <c r="AA641" i="2"/>
  <c r="AC641" i="2"/>
  <c r="AA639" i="2"/>
  <c r="AC639" i="2"/>
  <c r="AA637" i="2"/>
  <c r="AC637" i="2"/>
  <c r="AA635" i="2"/>
  <c r="AC635" i="2"/>
  <c r="AA633" i="2"/>
  <c r="AC633" i="2"/>
  <c r="AA631" i="2"/>
  <c r="AC631" i="2"/>
  <c r="AA629" i="2"/>
  <c r="AC629" i="2"/>
  <c r="AA627" i="2"/>
  <c r="AC627" i="2"/>
  <c r="AC616" i="2"/>
  <c r="AA616" i="2"/>
  <c r="AB616" i="2"/>
  <c r="AA586" i="2"/>
  <c r="AC586" i="2"/>
  <c r="AA552" i="2"/>
  <c r="AB552" i="2"/>
  <c r="AC552" i="2"/>
  <c r="AA506" i="2"/>
  <c r="AC506" i="2"/>
  <c r="AA464" i="2"/>
  <c r="AB464" i="2"/>
  <c r="AC464" i="2"/>
  <c r="AB1131" i="2"/>
  <c r="AB1126" i="2"/>
  <c r="AB1122" i="2"/>
  <c r="AB1117" i="2"/>
  <c r="AB1097" i="2"/>
  <c r="AB1095" i="2"/>
  <c r="AB1092" i="2"/>
  <c r="AB1087" i="2"/>
  <c r="AB1078" i="2"/>
  <c r="AB1070" i="2"/>
  <c r="AB1062" i="2"/>
  <c r="AB1060" i="2"/>
  <c r="AB1052" i="2"/>
  <c r="AB1044" i="2"/>
  <c r="AB1036" i="2"/>
  <c r="AB1025" i="2"/>
  <c r="AB1015" i="2"/>
  <c r="AB1007" i="2"/>
  <c r="AB1000" i="2"/>
  <c r="AB992" i="2"/>
  <c r="AB990" i="2"/>
  <c r="AB986" i="2"/>
  <c r="AB984" i="2"/>
  <c r="AB979" i="2"/>
  <c r="AB975" i="2"/>
  <c r="AB973" i="2"/>
  <c r="AB968" i="2"/>
  <c r="AB951" i="2"/>
  <c r="AB949" i="2"/>
  <c r="AB944" i="2"/>
  <c r="AB935" i="2"/>
  <c r="AB933" i="2"/>
  <c r="AB928" i="2"/>
  <c r="AB926" i="2"/>
  <c r="AB921" i="2"/>
  <c r="AB912" i="2"/>
  <c r="AB910" i="2"/>
  <c r="AB905" i="2"/>
  <c r="AB896" i="2"/>
  <c r="AB894" i="2"/>
  <c r="AB889" i="2"/>
  <c r="AB880" i="2"/>
  <c r="AB877" i="2"/>
  <c r="AB875" i="2"/>
  <c r="AB870" i="2"/>
  <c r="AB868" i="2"/>
  <c r="AB863" i="2"/>
  <c r="AB854" i="2"/>
  <c r="AB847" i="2"/>
  <c r="AB845" i="2"/>
  <c r="AB840" i="2"/>
  <c r="AB819" i="2"/>
  <c r="AB813" i="2"/>
  <c r="AC803" i="2"/>
  <c r="AC799" i="2"/>
  <c r="AC795" i="2"/>
  <c r="AB784" i="2"/>
  <c r="AB780" i="2"/>
  <c r="AB774" i="2"/>
  <c r="AB770" i="2"/>
  <c r="AB766" i="2"/>
  <c r="AB762" i="2"/>
  <c r="AB758" i="2"/>
  <c r="AB754" i="2"/>
  <c r="AC752" i="2"/>
  <c r="AA722" i="2"/>
  <c r="AC722" i="2"/>
  <c r="AA719" i="2"/>
  <c r="AC719" i="2"/>
  <c r="AA711" i="2"/>
  <c r="AC711" i="2"/>
  <c r="AA682" i="2"/>
  <c r="AB682" i="2"/>
  <c r="AA680" i="2"/>
  <c r="AB680" i="2"/>
  <c r="AA666" i="2"/>
  <c r="AB666" i="2"/>
  <c r="AA664" i="2"/>
  <c r="AB664" i="2"/>
  <c r="AA589" i="2"/>
  <c r="AB589" i="2"/>
  <c r="AC589" i="2"/>
  <c r="AA509" i="2"/>
  <c r="AB509" i="2"/>
  <c r="AC509" i="2"/>
  <c r="AC997" i="2"/>
  <c r="AC965" i="2"/>
  <c r="AC961" i="2"/>
  <c r="AC957" i="2"/>
  <c r="AC952" i="2"/>
  <c r="AC941" i="2"/>
  <c r="AC936" i="2"/>
  <c r="AC929" i="2"/>
  <c r="AC918" i="2"/>
  <c r="AC913" i="2"/>
  <c r="AC897" i="2"/>
  <c r="AC886" i="2"/>
  <c r="AC881" i="2"/>
  <c r="AC878" i="2"/>
  <c r="AC871" i="2"/>
  <c r="AC860" i="2"/>
  <c r="AC855" i="2"/>
  <c r="AC848" i="2"/>
  <c r="AC837" i="2"/>
  <c r="AC829" i="2"/>
  <c r="AC826" i="2"/>
  <c r="AC824" i="2"/>
  <c r="AC816" i="2"/>
  <c r="AC777" i="2"/>
  <c r="AC749" i="2"/>
  <c r="AC745" i="2"/>
  <c r="AC741" i="2"/>
  <c r="AC737" i="2"/>
  <c r="AA728" i="2"/>
  <c r="AB728" i="2"/>
  <c r="AA726" i="2"/>
  <c r="AC726" i="2"/>
  <c r="AA700" i="2"/>
  <c r="AB700" i="2"/>
  <c r="AA692" i="2"/>
  <c r="AB692" i="2"/>
  <c r="AA678" i="2"/>
  <c r="AB678" i="2"/>
  <c r="AA676" i="2"/>
  <c r="AB676" i="2"/>
  <c r="AA662" i="2"/>
  <c r="AB662" i="2"/>
  <c r="AA660" i="2"/>
  <c r="AB660" i="2"/>
  <c r="AA658" i="2"/>
  <c r="AC658" i="2"/>
  <c r="AA656" i="2"/>
  <c r="AC656" i="2"/>
  <c r="AA654" i="2"/>
  <c r="AC654" i="2"/>
  <c r="AA652" i="2"/>
  <c r="AC652" i="2"/>
  <c r="AA650" i="2"/>
  <c r="AC650" i="2"/>
  <c r="AA648" i="2"/>
  <c r="AC648" i="2"/>
  <c r="AA646" i="2"/>
  <c r="AC646" i="2"/>
  <c r="AA644" i="2"/>
  <c r="AC644" i="2"/>
  <c r="AA642" i="2"/>
  <c r="AC642" i="2"/>
  <c r="AA640" i="2"/>
  <c r="AC640" i="2"/>
  <c r="AA638" i="2"/>
  <c r="AC638" i="2"/>
  <c r="AA636" i="2"/>
  <c r="AC636" i="2"/>
  <c r="AA634" i="2"/>
  <c r="AC634" i="2"/>
  <c r="AA632" i="2"/>
  <c r="AC632" i="2"/>
  <c r="AA630" i="2"/>
  <c r="AC630" i="2"/>
  <c r="AA628" i="2"/>
  <c r="AC628" i="2"/>
  <c r="AA626" i="2"/>
  <c r="AC626" i="2"/>
  <c r="AC620" i="2"/>
  <c r="AA620" i="2"/>
  <c r="AA570" i="2"/>
  <c r="AC570" i="2"/>
  <c r="AA536" i="2"/>
  <c r="AB536" i="2"/>
  <c r="AC536" i="2"/>
  <c r="AA522" i="2"/>
  <c r="AC522" i="2"/>
  <c r="AA614" i="2"/>
  <c r="AA613" i="2"/>
  <c r="AA612" i="2"/>
  <c r="AA611" i="2"/>
  <c r="AA610" i="2"/>
  <c r="AA609" i="2"/>
  <c r="AA608" i="2"/>
  <c r="AA607" i="2"/>
  <c r="AA606" i="2"/>
  <c r="AA605" i="2"/>
  <c r="AA604" i="2"/>
  <c r="AA603" i="2"/>
  <c r="AA602" i="2"/>
  <c r="AC599" i="2"/>
  <c r="AB581" i="2"/>
  <c r="AC578" i="2"/>
  <c r="AB565" i="2"/>
  <c r="AB563" i="2"/>
  <c r="AC560" i="2"/>
  <c r="AB544" i="2"/>
  <c r="AC541" i="2"/>
  <c r="AB517" i="2"/>
  <c r="AC514" i="2"/>
  <c r="AC502" i="2"/>
  <c r="AC499" i="2"/>
  <c r="AA484" i="2"/>
  <c r="AC484" i="2"/>
  <c r="AA477" i="2"/>
  <c r="AC477" i="2"/>
  <c r="AA473" i="2"/>
  <c r="AC473" i="2"/>
  <c r="AC444" i="2"/>
  <c r="AA431" i="2"/>
  <c r="AC431" i="2"/>
  <c r="AA424" i="2"/>
  <c r="AC424" i="2"/>
  <c r="AC404" i="2"/>
  <c r="AA388" i="2"/>
  <c r="AC388" i="2"/>
  <c r="AA379" i="2"/>
  <c r="AC379" i="2"/>
  <c r="AA366" i="2"/>
  <c r="AB366" i="2"/>
  <c r="AC366" i="2"/>
  <c r="AA196" i="2"/>
  <c r="AC196" i="2"/>
  <c r="AB196" i="2"/>
  <c r="AA505" i="2"/>
  <c r="AC505" i="2"/>
  <c r="AA495" i="2"/>
  <c r="AC495" i="2"/>
  <c r="AA493" i="2"/>
  <c r="AC493" i="2"/>
  <c r="AA480" i="2"/>
  <c r="AB480" i="2"/>
  <c r="AC480" i="2"/>
  <c r="AA469" i="2"/>
  <c r="AB469" i="2"/>
  <c r="AC469" i="2"/>
  <c r="AA447" i="2"/>
  <c r="AC447" i="2"/>
  <c r="AA440" i="2"/>
  <c r="AC440" i="2"/>
  <c r="AA427" i="2"/>
  <c r="AB427" i="2"/>
  <c r="AC427" i="2"/>
  <c r="AA407" i="2"/>
  <c r="AC407" i="2"/>
  <c r="AA397" i="2"/>
  <c r="AC397" i="2"/>
  <c r="AA382" i="2"/>
  <c r="AB382" i="2"/>
  <c r="AC382" i="2"/>
  <c r="AA322" i="2"/>
  <c r="AC322" i="2"/>
  <c r="AA306" i="2"/>
  <c r="AB306" i="2"/>
  <c r="AC306" i="2"/>
  <c r="AA295" i="2"/>
  <c r="AB295" i="2"/>
  <c r="AC295" i="2"/>
  <c r="AA250" i="2"/>
  <c r="AB250" i="2"/>
  <c r="AC250" i="2"/>
  <c r="AA200" i="2"/>
  <c r="AB200" i="2"/>
  <c r="AC200" i="2"/>
  <c r="AC718" i="2"/>
  <c r="AC714" i="2"/>
  <c r="AC710" i="2"/>
  <c r="AC689" i="2"/>
  <c r="AC685" i="2"/>
  <c r="AC681" i="2"/>
  <c r="AC677" i="2"/>
  <c r="AC673" i="2"/>
  <c r="AC669" i="2"/>
  <c r="AC665" i="2"/>
  <c r="AC661" i="2"/>
  <c r="AB619" i="2"/>
  <c r="AB617" i="2"/>
  <c r="AC598" i="2"/>
  <c r="AC577" i="2"/>
  <c r="AC559" i="2"/>
  <c r="AC540" i="2"/>
  <c r="AC533" i="2"/>
  <c r="AC513" i="2"/>
  <c r="AA498" i="2"/>
  <c r="AB498" i="2"/>
  <c r="AC498" i="2"/>
  <c r="AA461" i="2"/>
  <c r="AC461" i="2"/>
  <c r="AA443" i="2"/>
  <c r="AB443" i="2"/>
  <c r="AC443" i="2"/>
  <c r="AA418" i="2"/>
  <c r="AC418" i="2"/>
  <c r="AA400" i="2"/>
  <c r="AB400" i="2"/>
  <c r="AC400" i="2"/>
  <c r="AA350" i="2"/>
  <c r="AB350" i="2"/>
  <c r="AC350" i="2"/>
  <c r="AA346" i="2"/>
  <c r="AB346" i="2"/>
  <c r="AC346" i="2"/>
  <c r="AA342" i="2"/>
  <c r="AB342" i="2"/>
  <c r="AC342" i="2"/>
  <c r="AA338" i="2"/>
  <c r="AB338" i="2"/>
  <c r="AC338" i="2"/>
  <c r="AA325" i="2"/>
  <c r="AB325" i="2"/>
  <c r="AC325" i="2"/>
  <c r="AA221" i="2"/>
  <c r="AB221" i="2"/>
  <c r="AC221" i="2"/>
  <c r="AC233" i="2"/>
  <c r="AA232" i="2"/>
  <c r="AB232" i="2"/>
  <c r="AA229" i="2"/>
  <c r="AC229" i="2"/>
  <c r="AC216" i="2"/>
  <c r="AC212" i="2"/>
  <c r="AA184" i="2"/>
  <c r="AB184" i="2"/>
  <c r="AC184" i="2"/>
  <c r="AA173" i="2"/>
  <c r="AB173" i="2"/>
  <c r="AC173" i="2"/>
  <c r="AA158" i="2"/>
  <c r="AB158" i="2"/>
  <c r="AC158" i="2"/>
  <c r="AA136" i="2"/>
  <c r="AB136" i="2"/>
  <c r="AC136" i="2"/>
  <c r="AA125" i="2"/>
  <c r="AB125" i="2"/>
  <c r="AC125" i="2"/>
  <c r="AA118" i="2"/>
  <c r="AB118" i="2"/>
  <c r="AC118" i="2"/>
  <c r="AA114" i="2"/>
  <c r="AB114" i="2"/>
  <c r="AC114" i="2"/>
  <c r="AA110" i="2"/>
  <c r="AB110" i="2"/>
  <c r="AC110" i="2"/>
  <c r="AA106" i="2"/>
  <c r="AB106" i="2"/>
  <c r="AC106" i="2"/>
  <c r="AA102" i="2"/>
  <c r="AB102" i="2"/>
  <c r="AC102" i="2"/>
  <c r="AA98" i="2"/>
  <c r="AB98" i="2"/>
  <c r="AC98" i="2"/>
  <c r="AA94" i="2"/>
  <c r="AB94" i="2"/>
  <c r="AC94" i="2"/>
  <c r="AA90" i="2"/>
  <c r="AB90" i="2"/>
  <c r="AC90" i="2"/>
  <c r="AA86" i="2"/>
  <c r="AB86" i="2"/>
  <c r="AC86" i="2"/>
  <c r="AA82" i="2"/>
  <c r="AB82" i="2"/>
  <c r="AC82" i="2"/>
  <c r="AB460" i="2"/>
  <c r="AB439" i="2"/>
  <c r="AB423" i="2"/>
  <c r="AB417" i="2"/>
  <c r="AB396" i="2"/>
  <c r="AB378" i="2"/>
  <c r="AB362" i="2"/>
  <c r="AC359" i="2"/>
  <c r="AB349" i="2"/>
  <c r="AB345" i="2"/>
  <c r="AB341" i="2"/>
  <c r="AB337" i="2"/>
  <c r="AB321" i="2"/>
  <c r="AC304" i="2"/>
  <c r="AB294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B233" i="2"/>
  <c r="AA220" i="2"/>
  <c r="AC220" i="2"/>
  <c r="AB216" i="2"/>
  <c r="AB212" i="2"/>
  <c r="AA205" i="2"/>
  <c r="AB205" i="2"/>
  <c r="AA201" i="2"/>
  <c r="AC201" i="2"/>
  <c r="AA191" i="2"/>
  <c r="AB191" i="2"/>
  <c r="AC191" i="2"/>
  <c r="AA143" i="2"/>
  <c r="AB143" i="2"/>
  <c r="AA121" i="2"/>
  <c r="AB121" i="2"/>
  <c r="AC121" i="2"/>
  <c r="AA117" i="2"/>
  <c r="AB117" i="2"/>
  <c r="AC117" i="2"/>
  <c r="AA113" i="2"/>
  <c r="AB113" i="2"/>
  <c r="AC113" i="2"/>
  <c r="AA109" i="2"/>
  <c r="AB109" i="2"/>
  <c r="AC109" i="2"/>
  <c r="AA105" i="2"/>
  <c r="AB105" i="2"/>
  <c r="AC105" i="2"/>
  <c r="AA101" i="2"/>
  <c r="AB101" i="2"/>
  <c r="AC101" i="2"/>
  <c r="AA97" i="2"/>
  <c r="AB97" i="2"/>
  <c r="AC97" i="2"/>
  <c r="AA93" i="2"/>
  <c r="AB93" i="2"/>
  <c r="AC93" i="2"/>
  <c r="AA89" i="2"/>
  <c r="AB89" i="2"/>
  <c r="AC89" i="2"/>
  <c r="AA85" i="2"/>
  <c r="AB85" i="2"/>
  <c r="AC85" i="2"/>
  <c r="AA81" i="2"/>
  <c r="AB81" i="2"/>
  <c r="AC81" i="2"/>
  <c r="AC354" i="2"/>
  <c r="AC347" i="2"/>
  <c r="AC343" i="2"/>
  <c r="AC339" i="2"/>
  <c r="AC329" i="2"/>
  <c r="AC318" i="2"/>
  <c r="AC314" i="2"/>
  <c r="AC310" i="2"/>
  <c r="AC299" i="2"/>
  <c r="AC292" i="2"/>
  <c r="AA228" i="2"/>
  <c r="AB228" i="2"/>
  <c r="AA224" i="2"/>
  <c r="AC224" i="2"/>
  <c r="AA209" i="2"/>
  <c r="AB209" i="2"/>
  <c r="AA194" i="2"/>
  <c r="AC194" i="2"/>
  <c r="AA186" i="2"/>
  <c r="AB186" i="2"/>
  <c r="AC186" i="2"/>
  <c r="AA175" i="2"/>
  <c r="AB175" i="2"/>
  <c r="AA170" i="2"/>
  <c r="AB170" i="2"/>
  <c r="AC170" i="2"/>
  <c r="AA161" i="2"/>
  <c r="AB161" i="2"/>
  <c r="AA127" i="2"/>
  <c r="AB127" i="2"/>
  <c r="AA120" i="2"/>
  <c r="AB120" i="2"/>
  <c r="AC120" i="2"/>
  <c r="AA116" i="2"/>
  <c r="AB116" i="2"/>
  <c r="AC116" i="2"/>
  <c r="AA112" i="2"/>
  <c r="AB112" i="2"/>
  <c r="AC112" i="2"/>
  <c r="AA108" i="2"/>
  <c r="AB108" i="2"/>
  <c r="AC108" i="2"/>
  <c r="AA104" i="2"/>
  <c r="AB104" i="2"/>
  <c r="AC104" i="2"/>
  <c r="AA100" i="2"/>
  <c r="AB100" i="2"/>
  <c r="AC100" i="2"/>
  <c r="AA96" i="2"/>
  <c r="AB96" i="2"/>
  <c r="AC96" i="2"/>
  <c r="AA92" i="2"/>
  <c r="AB92" i="2"/>
  <c r="AC92" i="2"/>
  <c r="AA88" i="2"/>
  <c r="AB88" i="2"/>
  <c r="AC88" i="2"/>
  <c r="AA84" i="2"/>
  <c r="AB84" i="2"/>
  <c r="AC84" i="2"/>
  <c r="AA80" i="2"/>
  <c r="AB80" i="2"/>
  <c r="AC80" i="2"/>
  <c r="AA78" i="2"/>
  <c r="AC3" i="2"/>
  <c r="AC187" i="2"/>
  <c r="AC180" i="2"/>
  <c r="AC166" i="2"/>
  <c r="AC154" i="2"/>
  <c r="AC148" i="2"/>
  <c r="AC137" i="2"/>
  <c r="AC132" i="2"/>
  <c r="AC122" i="2"/>
  <c r="Q9" i="1"/>
  <c r="R9" i="1"/>
  <c r="Q7" i="1"/>
  <c r="R7" i="1"/>
  <c r="V57" i="1"/>
  <c r="W57" i="1"/>
  <c r="V55" i="1"/>
  <c r="W55" i="1"/>
  <c r="V41" i="1"/>
  <c r="W41" i="1"/>
  <c r="V39" i="1"/>
  <c r="W39" i="1"/>
  <c r="V25" i="1"/>
  <c r="W25" i="1"/>
  <c r="V23" i="1"/>
  <c r="W23" i="1"/>
  <c r="V9" i="1"/>
  <c r="W9" i="1"/>
  <c r="V7" i="1"/>
  <c r="W7" i="1"/>
  <c r="AA7" i="1"/>
  <c r="AC7" i="1"/>
  <c r="AA3" i="1"/>
  <c r="AC3" i="1"/>
  <c r="R2" i="1"/>
  <c r="Q75" i="1"/>
  <c r="R75" i="1"/>
  <c r="S73" i="1"/>
  <c r="Q72" i="1"/>
  <c r="S72" i="1"/>
  <c r="Q67" i="1"/>
  <c r="R67" i="1"/>
  <c r="S65" i="1"/>
  <c r="Q64" i="1"/>
  <c r="S64" i="1"/>
  <c r="Q59" i="1"/>
  <c r="R59" i="1"/>
  <c r="S57" i="1"/>
  <c r="Q56" i="1"/>
  <c r="S56" i="1"/>
  <c r="Q51" i="1"/>
  <c r="R51" i="1"/>
  <c r="S49" i="1"/>
  <c r="Q48" i="1"/>
  <c r="S48" i="1"/>
  <c r="Q43" i="1"/>
  <c r="R43" i="1"/>
  <c r="S41" i="1"/>
  <c r="Q40" i="1"/>
  <c r="S40" i="1"/>
  <c r="Q35" i="1"/>
  <c r="R35" i="1"/>
  <c r="S33" i="1"/>
  <c r="Q32" i="1"/>
  <c r="S32" i="1"/>
  <c r="Q27" i="1"/>
  <c r="R27" i="1"/>
  <c r="S25" i="1"/>
  <c r="Q24" i="1"/>
  <c r="S24" i="1"/>
  <c r="Q19" i="1"/>
  <c r="R19" i="1"/>
  <c r="Q5" i="1"/>
  <c r="R5" i="1"/>
  <c r="Q3" i="1"/>
  <c r="R3" i="1"/>
  <c r="V72" i="1"/>
  <c r="X72" i="1"/>
  <c r="V53" i="1"/>
  <c r="W53" i="1"/>
  <c r="V51" i="1"/>
  <c r="W51" i="1"/>
  <c r="V37" i="1"/>
  <c r="W37" i="1"/>
  <c r="V35" i="1"/>
  <c r="W35" i="1"/>
  <c r="V21" i="1"/>
  <c r="W21" i="1"/>
  <c r="V19" i="1"/>
  <c r="W19" i="1"/>
  <c r="V5" i="1"/>
  <c r="W5" i="1"/>
  <c r="V3" i="1"/>
  <c r="W3" i="1"/>
  <c r="V2" i="1"/>
  <c r="W2" i="1"/>
  <c r="H4" i="1"/>
  <c r="R73" i="1"/>
  <c r="R65" i="1"/>
  <c r="R57" i="1"/>
  <c r="R49" i="1"/>
  <c r="R41" i="1"/>
  <c r="R33" i="1"/>
  <c r="R25" i="1"/>
  <c r="Q17" i="1"/>
  <c r="R17" i="1"/>
  <c r="Q15" i="1"/>
  <c r="R15" i="1"/>
  <c r="V62" i="1"/>
  <c r="X62" i="1"/>
  <c r="V49" i="1"/>
  <c r="W49" i="1"/>
  <c r="V47" i="1"/>
  <c r="W47" i="1"/>
  <c r="V33" i="1"/>
  <c r="W33" i="1"/>
  <c r="V31" i="1"/>
  <c r="W31" i="1"/>
  <c r="V17" i="1"/>
  <c r="W17" i="1"/>
  <c r="V15" i="1"/>
  <c r="W15" i="1"/>
  <c r="AA5" i="1"/>
  <c r="AC5" i="1"/>
  <c r="Q76" i="1"/>
  <c r="S76" i="1"/>
  <c r="Q71" i="1"/>
  <c r="R71" i="1"/>
  <c r="Q68" i="1"/>
  <c r="S68" i="1"/>
  <c r="Q63" i="1"/>
  <c r="R63" i="1"/>
  <c r="Q60" i="1"/>
  <c r="S60" i="1"/>
  <c r="Q55" i="1"/>
  <c r="R55" i="1"/>
  <c r="Q52" i="1"/>
  <c r="S52" i="1"/>
  <c r="Q47" i="1"/>
  <c r="R47" i="1"/>
  <c r="Q44" i="1"/>
  <c r="S44" i="1"/>
  <c r="Q39" i="1"/>
  <c r="R39" i="1"/>
  <c r="Q36" i="1"/>
  <c r="S36" i="1"/>
  <c r="Q31" i="1"/>
  <c r="R31" i="1"/>
  <c r="Q28" i="1"/>
  <c r="S28" i="1"/>
  <c r="Q23" i="1"/>
  <c r="R23" i="1"/>
  <c r="Q13" i="1"/>
  <c r="R13" i="1"/>
  <c r="Q11" i="1"/>
  <c r="R11" i="1"/>
  <c r="S9" i="1"/>
  <c r="S7" i="1"/>
  <c r="V68" i="1"/>
  <c r="X68" i="1"/>
  <c r="V61" i="1"/>
  <c r="X61" i="1"/>
  <c r="V59" i="1"/>
  <c r="W59" i="1"/>
  <c r="V45" i="1"/>
  <c r="W45" i="1"/>
  <c r="V43" i="1"/>
  <c r="W43" i="1"/>
  <c r="V29" i="1"/>
  <c r="W29" i="1"/>
  <c r="V27" i="1"/>
  <c r="W27" i="1"/>
  <c r="V13" i="1"/>
  <c r="W13" i="1"/>
  <c r="V11" i="1"/>
  <c r="W11" i="1"/>
  <c r="S20" i="1"/>
  <c r="S16" i="1"/>
  <c r="S12" i="1"/>
  <c r="S8" i="1"/>
  <c r="S4" i="1"/>
  <c r="X75" i="1"/>
  <c r="X71" i="1"/>
  <c r="X60" i="1"/>
  <c r="X56" i="1"/>
  <c r="X52" i="1"/>
  <c r="X48" i="1"/>
  <c r="X44" i="1"/>
  <c r="X40" i="1"/>
  <c r="X36" i="1"/>
  <c r="X32" i="1"/>
  <c r="X28" i="1"/>
  <c r="X24" i="1"/>
  <c r="X20" i="1"/>
  <c r="X16" i="1"/>
  <c r="X12" i="1"/>
  <c r="X8" i="1"/>
  <c r="X4" i="1"/>
  <c r="AC8" i="1"/>
  <c r="AC6" i="1"/>
  <c r="AC4" i="1"/>
  <c r="AA85" i="3"/>
  <c r="AB85" i="3"/>
  <c r="AC85" i="3"/>
  <c r="AA76" i="3"/>
  <c r="AC76" i="3"/>
  <c r="AB76" i="3"/>
  <c r="AA4" i="3"/>
  <c r="AB4" i="3"/>
  <c r="AC4" i="3"/>
  <c r="AA121" i="3"/>
  <c r="AC121" i="3"/>
  <c r="AA116" i="3"/>
  <c r="AB116" i="3"/>
  <c r="AA113" i="3"/>
  <c r="AC113" i="3"/>
  <c r="AA108" i="3"/>
  <c r="AB108" i="3"/>
  <c r="AA105" i="3"/>
  <c r="AC105" i="3"/>
  <c r="AA100" i="3"/>
  <c r="AB100" i="3"/>
  <c r="AA98" i="3"/>
  <c r="AC98" i="3"/>
  <c r="AA93" i="3"/>
  <c r="AB93" i="3"/>
  <c r="AA90" i="3"/>
  <c r="AC90" i="3"/>
  <c r="AA79" i="3"/>
  <c r="AB79" i="3"/>
  <c r="AC79" i="3"/>
  <c r="AA71" i="3"/>
  <c r="AB71" i="3"/>
  <c r="AC71" i="3"/>
  <c r="AA63" i="3"/>
  <c r="AB63" i="3"/>
  <c r="AC63" i="3"/>
  <c r="AA59" i="3"/>
  <c r="AB59" i="3"/>
  <c r="AC59" i="3"/>
  <c r="AA57" i="3"/>
  <c r="AC57" i="3"/>
  <c r="AA16" i="3"/>
  <c r="AC16" i="3"/>
  <c r="AB16" i="3"/>
  <c r="AA60" i="3"/>
  <c r="AC60" i="3"/>
  <c r="AB60" i="3"/>
  <c r="AA48" i="3"/>
  <c r="AB48" i="3"/>
  <c r="AC48" i="3"/>
  <c r="AA44" i="3"/>
  <c r="AB44" i="3"/>
  <c r="AC44" i="3"/>
  <c r="AA41" i="3"/>
  <c r="AC41" i="3"/>
  <c r="AC244" i="3"/>
  <c r="AC241" i="3"/>
  <c r="AC237" i="3"/>
  <c r="AC233" i="3"/>
  <c r="AC229" i="3"/>
  <c r="AC225" i="3"/>
  <c r="AC221" i="3"/>
  <c r="AC215" i="3"/>
  <c r="AC211" i="3"/>
  <c r="AA210" i="3"/>
  <c r="AC207" i="3"/>
  <c r="AA206" i="3"/>
  <c r="AC203" i="3"/>
  <c r="AA202" i="3"/>
  <c r="AC199" i="3"/>
  <c r="AA198" i="3"/>
  <c r="AC195" i="3"/>
  <c r="AA194" i="3"/>
  <c r="AC191" i="3"/>
  <c r="AA190" i="3"/>
  <c r="AC187" i="3"/>
  <c r="AA186" i="3"/>
  <c r="AC183" i="3"/>
  <c r="AA182" i="3"/>
  <c r="AC179" i="3"/>
  <c r="AA178" i="3"/>
  <c r="AC175" i="3"/>
  <c r="AA174" i="3"/>
  <c r="AC171" i="3"/>
  <c r="AA170" i="3"/>
  <c r="AC167" i="3"/>
  <c r="AA166" i="3"/>
  <c r="AC163" i="3"/>
  <c r="AA162" i="3"/>
  <c r="AC159" i="3"/>
  <c r="AA158" i="3"/>
  <c r="AA156" i="3"/>
  <c r="AC153" i="3"/>
  <c r="AA152" i="3"/>
  <c r="AC149" i="3"/>
  <c r="AA148" i="3"/>
  <c r="AC145" i="3"/>
  <c r="AA144" i="3"/>
  <c r="AC141" i="3"/>
  <c r="AA140" i="3"/>
  <c r="AC138" i="3"/>
  <c r="AA137" i="3"/>
  <c r="AC134" i="3"/>
  <c r="AC133" i="3"/>
  <c r="AA132" i="3"/>
  <c r="AC130" i="3"/>
  <c r="AC128" i="3"/>
  <c r="AA127" i="3"/>
  <c r="AA124" i="3"/>
  <c r="AB122" i="3"/>
  <c r="AA81" i="3"/>
  <c r="AB81" i="3"/>
  <c r="AC81" i="3"/>
  <c r="AA73" i="3"/>
  <c r="AB73" i="3"/>
  <c r="AC73" i="3"/>
  <c r="AA65" i="3"/>
  <c r="AB65" i="3"/>
  <c r="AC65" i="3"/>
  <c r="AA29" i="3"/>
  <c r="AC29" i="3"/>
  <c r="AB29" i="3"/>
  <c r="AA68" i="3"/>
  <c r="AC68" i="3"/>
  <c r="AB68" i="3"/>
  <c r="AC245" i="3"/>
  <c r="AA244" i="3"/>
  <c r="AA241" i="3"/>
  <c r="AC238" i="3"/>
  <c r="AA237" i="3"/>
  <c r="AC234" i="3"/>
  <c r="AA233" i="3"/>
  <c r="AC230" i="3"/>
  <c r="AA229" i="3"/>
  <c r="AC226" i="3"/>
  <c r="AA225" i="3"/>
  <c r="AC222" i="3"/>
  <c r="AA221" i="3"/>
  <c r="AC218" i="3"/>
  <c r="AC216" i="3"/>
  <c r="AA215" i="3"/>
  <c r="AC212" i="3"/>
  <c r="AA211" i="3"/>
  <c r="AC208" i="3"/>
  <c r="AA207" i="3"/>
  <c r="AC204" i="3"/>
  <c r="AA203" i="3"/>
  <c r="AC200" i="3"/>
  <c r="AA199" i="3"/>
  <c r="AC196" i="3"/>
  <c r="AA195" i="3"/>
  <c r="AC192" i="3"/>
  <c r="AA191" i="3"/>
  <c r="AC188" i="3"/>
  <c r="AA187" i="3"/>
  <c r="AC184" i="3"/>
  <c r="AA183" i="3"/>
  <c r="AC180" i="3"/>
  <c r="AA179" i="3"/>
  <c r="AC176" i="3"/>
  <c r="AA175" i="3"/>
  <c r="AC172" i="3"/>
  <c r="AA171" i="3"/>
  <c r="AC168" i="3"/>
  <c r="AA167" i="3"/>
  <c r="AC164" i="3"/>
  <c r="AA163" i="3"/>
  <c r="AC160" i="3"/>
  <c r="AA159" i="3"/>
  <c r="AC154" i="3"/>
  <c r="AA153" i="3"/>
  <c r="AC150" i="3"/>
  <c r="AA149" i="3"/>
  <c r="AC146" i="3"/>
  <c r="AA145" i="3"/>
  <c r="AC142" i="3"/>
  <c r="AA141" i="3"/>
  <c r="AC139" i="3"/>
  <c r="AA138" i="3"/>
  <c r="AC135" i="3"/>
  <c r="AA134" i="3"/>
  <c r="AA133" i="3"/>
  <c r="AA130" i="3"/>
  <c r="AA128" i="3"/>
  <c r="AC125" i="3"/>
  <c r="AA120" i="3"/>
  <c r="AB120" i="3"/>
  <c r="AC118" i="3"/>
  <c r="AA117" i="3"/>
  <c r="AC117" i="3"/>
  <c r="AA112" i="3"/>
  <c r="AB112" i="3"/>
  <c r="AC110" i="3"/>
  <c r="AA109" i="3"/>
  <c r="AC109" i="3"/>
  <c r="AA104" i="3"/>
  <c r="AB104" i="3"/>
  <c r="AC102" i="3"/>
  <c r="AA101" i="3"/>
  <c r="AC101" i="3"/>
  <c r="AA97" i="3"/>
  <c r="AB97" i="3"/>
  <c r="AC95" i="3"/>
  <c r="AA94" i="3"/>
  <c r="AC94" i="3"/>
  <c r="AA89" i="3"/>
  <c r="AB89" i="3"/>
  <c r="AA86" i="3"/>
  <c r="AC86" i="3"/>
  <c r="AA45" i="3"/>
  <c r="AC45" i="3"/>
  <c r="AB45" i="3"/>
  <c r="AB41" i="3"/>
  <c r="AA32" i="3"/>
  <c r="AB32" i="3"/>
  <c r="AC32" i="3"/>
  <c r="AA28" i="3"/>
  <c r="AB28" i="3"/>
  <c r="AC28" i="3"/>
  <c r="AA26" i="3"/>
  <c r="AC26" i="3"/>
  <c r="AA15" i="3"/>
  <c r="AB15" i="3"/>
  <c r="AC15" i="3"/>
  <c r="AA12" i="3"/>
  <c r="AC12" i="3"/>
  <c r="AA80" i="3"/>
  <c r="AC80" i="3"/>
  <c r="AA75" i="3"/>
  <c r="AB75" i="3"/>
  <c r="AA72" i="3"/>
  <c r="AC72" i="3"/>
  <c r="AA67" i="3"/>
  <c r="AB67" i="3"/>
  <c r="AA64" i="3"/>
  <c r="AC64" i="3"/>
  <c r="AA56" i="3"/>
  <c r="AB56" i="3"/>
  <c r="AC56" i="3"/>
  <c r="AA53" i="3"/>
  <c r="AC53" i="3"/>
  <c r="AA40" i="3"/>
  <c r="AB40" i="3"/>
  <c r="AC40" i="3"/>
  <c r="AA37" i="3"/>
  <c r="AC37" i="3"/>
  <c r="AA25" i="3"/>
  <c r="AB25" i="3"/>
  <c r="AC25" i="3"/>
  <c r="AA22" i="3"/>
  <c r="AC22" i="3"/>
  <c r="AA11" i="3"/>
  <c r="AB11" i="3"/>
  <c r="AC11" i="3"/>
  <c r="AA8" i="3"/>
  <c r="AC8" i="3"/>
  <c r="AA52" i="3"/>
  <c r="AB52" i="3"/>
  <c r="AC52" i="3"/>
  <c r="AA49" i="3"/>
  <c r="AC49" i="3"/>
  <c r="AA36" i="3"/>
  <c r="AB36" i="3"/>
  <c r="AC36" i="3"/>
  <c r="AA33" i="3"/>
  <c r="AC33" i="3"/>
  <c r="AA21" i="3"/>
  <c r="AB21" i="3"/>
  <c r="AC21" i="3"/>
  <c r="AA18" i="3"/>
  <c r="AC18" i="3"/>
  <c r="AA7" i="3"/>
  <c r="AB7" i="3"/>
  <c r="AC7" i="3"/>
  <c r="V82" i="3"/>
  <c r="V79" i="3"/>
  <c r="W79" i="3"/>
  <c r="V77" i="3"/>
  <c r="W77" i="3"/>
  <c r="V75" i="3"/>
  <c r="W75" i="3"/>
  <c r="V73" i="3"/>
  <c r="W73" i="3"/>
  <c r="V71" i="3"/>
  <c r="W71" i="3"/>
  <c r="V69" i="3"/>
  <c r="W69" i="3"/>
  <c r="V67" i="3"/>
  <c r="W67" i="3"/>
  <c r="V65" i="3"/>
  <c r="W65" i="3"/>
  <c r="V63" i="3"/>
  <c r="W63" i="3"/>
  <c r="V61" i="3"/>
  <c r="W61" i="3"/>
  <c r="V59" i="3"/>
  <c r="W59" i="3"/>
  <c r="V56" i="3"/>
  <c r="W56" i="3"/>
  <c r="V54" i="3"/>
  <c r="W54" i="3"/>
  <c r="V52" i="3"/>
  <c r="W52" i="3"/>
  <c r="V50" i="3"/>
  <c r="W50" i="3"/>
  <c r="V48" i="3"/>
  <c r="W48" i="3"/>
  <c r="V46" i="3"/>
  <c r="W46" i="3"/>
  <c r="V44" i="3"/>
  <c r="W44" i="3"/>
  <c r="V42" i="3"/>
  <c r="W42" i="3"/>
  <c r="V40" i="3"/>
  <c r="W40" i="3"/>
  <c r="V38" i="3"/>
  <c r="W38" i="3"/>
  <c r="V36" i="3"/>
  <c r="W36" i="3"/>
  <c r="V34" i="3"/>
  <c r="W34" i="3"/>
  <c r="V32" i="3"/>
  <c r="W32" i="3"/>
  <c r="V30" i="3"/>
  <c r="W30" i="3"/>
  <c r="V28" i="3"/>
  <c r="W28" i="3"/>
  <c r="V27" i="3"/>
  <c r="W27" i="3"/>
  <c r="V25" i="3"/>
  <c r="W25" i="3"/>
  <c r="V23" i="3"/>
  <c r="W23" i="3"/>
  <c r="V21" i="3"/>
  <c r="W21" i="3"/>
  <c r="V19" i="3"/>
  <c r="W19" i="3"/>
  <c r="V17" i="3"/>
  <c r="W17" i="3"/>
  <c r="V15" i="3"/>
  <c r="W15" i="3"/>
  <c r="V13" i="3"/>
  <c r="W13" i="3"/>
  <c r="V11" i="3"/>
  <c r="W11" i="3"/>
  <c r="V9" i="3"/>
  <c r="W9" i="3"/>
  <c r="V7" i="3"/>
  <c r="W7" i="3"/>
  <c r="V5" i="3"/>
  <c r="W5" i="3"/>
  <c r="X81" i="3"/>
  <c r="V80" i="3"/>
  <c r="W80" i="3"/>
  <c r="V78" i="3"/>
  <c r="W78" i="3"/>
  <c r="V76" i="3"/>
  <c r="W76" i="3"/>
  <c r="V74" i="3"/>
  <c r="W74" i="3"/>
  <c r="V72" i="3"/>
  <c r="W72" i="3"/>
  <c r="V70" i="3"/>
  <c r="W70" i="3"/>
  <c r="V68" i="3"/>
  <c r="W68" i="3"/>
  <c r="V66" i="3"/>
  <c r="W66" i="3"/>
  <c r="V64" i="3"/>
  <c r="W64" i="3"/>
  <c r="V62" i="3"/>
  <c r="W62" i="3"/>
  <c r="V60" i="3"/>
  <c r="W60" i="3"/>
  <c r="V58" i="3"/>
  <c r="W58" i="3"/>
  <c r="V57" i="3"/>
  <c r="W57" i="3"/>
  <c r="V55" i="3"/>
  <c r="W55" i="3"/>
  <c r="V53" i="3"/>
  <c r="W53" i="3"/>
  <c r="V51" i="3"/>
  <c r="W51" i="3"/>
  <c r="V49" i="3"/>
  <c r="W49" i="3"/>
  <c r="V47" i="3"/>
  <c r="W47" i="3"/>
  <c r="V45" i="3"/>
  <c r="W45" i="3"/>
  <c r="V43" i="3"/>
  <c r="W43" i="3"/>
  <c r="V41" i="3"/>
  <c r="W41" i="3"/>
  <c r="V39" i="3"/>
  <c r="W39" i="3"/>
  <c r="V37" i="3"/>
  <c r="W37" i="3"/>
  <c r="V35" i="3"/>
  <c r="W35" i="3"/>
  <c r="V33" i="3"/>
  <c r="W33" i="3"/>
  <c r="V31" i="3"/>
  <c r="W31" i="3"/>
  <c r="V29" i="3"/>
  <c r="W29" i="3"/>
  <c r="V26" i="3"/>
  <c r="W26" i="3"/>
  <c r="V24" i="3"/>
  <c r="W24" i="3"/>
  <c r="V22" i="3"/>
  <c r="W22" i="3"/>
  <c r="V20" i="3"/>
  <c r="W20" i="3"/>
  <c r="W18" i="3"/>
  <c r="V16" i="3"/>
  <c r="W16" i="3"/>
  <c r="V14" i="3"/>
  <c r="W14" i="3"/>
  <c r="V12" i="3"/>
  <c r="W12" i="3"/>
  <c r="V10" i="3"/>
  <c r="W10" i="3"/>
  <c r="V8" i="3"/>
  <c r="W8" i="3"/>
  <c r="V6" i="3"/>
  <c r="W6" i="3"/>
  <c r="W4" i="3"/>
  <c r="W3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Q142" i="3"/>
  <c r="Q139" i="3"/>
  <c r="S136" i="3"/>
  <c r="Q135" i="3"/>
  <c r="S131" i="3"/>
  <c r="S129" i="3"/>
  <c r="S126" i="3"/>
  <c r="Q125" i="3"/>
  <c r="Q123" i="3"/>
  <c r="S120" i="3"/>
  <c r="Q119" i="3"/>
  <c r="S116" i="3"/>
  <c r="Q115" i="3"/>
  <c r="S112" i="3"/>
  <c r="Q111" i="3"/>
  <c r="S108" i="3"/>
  <c r="Q107" i="3"/>
  <c r="S104" i="3"/>
  <c r="Q103" i="3"/>
  <c r="S100" i="3"/>
  <c r="S97" i="3"/>
  <c r="Q96" i="3"/>
  <c r="S93" i="3"/>
  <c r="Q92" i="3"/>
  <c r="S89" i="3"/>
  <c r="Q88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Q143" i="3"/>
  <c r="S140" i="3"/>
  <c r="S137" i="3"/>
  <c r="Q136" i="3"/>
  <c r="S132" i="3"/>
  <c r="S127" i="3"/>
  <c r="S124" i="3"/>
  <c r="S121" i="3"/>
  <c r="S117" i="3"/>
  <c r="S113" i="3"/>
  <c r="S109" i="3"/>
  <c r="S105" i="3"/>
  <c r="S101" i="3"/>
  <c r="S98" i="3"/>
  <c r="S94" i="3"/>
  <c r="S90" i="3"/>
  <c r="Q140" i="3"/>
  <c r="Q137" i="3"/>
  <c r="Q132" i="3"/>
  <c r="Q127" i="3"/>
  <c r="Q124" i="3"/>
  <c r="Q121" i="3"/>
  <c r="Q117" i="3"/>
  <c r="Q113" i="3"/>
  <c r="Q109" i="3"/>
  <c r="Q105" i="3"/>
  <c r="Q101" i="3"/>
  <c r="Q98" i="3"/>
  <c r="Q94" i="3"/>
  <c r="Q90" i="3"/>
  <c r="Q81" i="3"/>
  <c r="R81" i="3"/>
  <c r="Q79" i="3"/>
  <c r="R79" i="3"/>
  <c r="Q77" i="3"/>
  <c r="R77" i="3"/>
  <c r="Q75" i="3"/>
  <c r="R75" i="3"/>
  <c r="Q73" i="3"/>
  <c r="R73" i="3"/>
  <c r="Q71" i="3"/>
  <c r="R71" i="3"/>
  <c r="Q69" i="3"/>
  <c r="R69" i="3"/>
  <c r="Q67" i="3"/>
  <c r="R67" i="3"/>
  <c r="Q65" i="3"/>
  <c r="R65" i="3"/>
  <c r="Q63" i="3"/>
  <c r="R63" i="3"/>
  <c r="Q61" i="3"/>
  <c r="R61" i="3"/>
  <c r="Q59" i="3"/>
  <c r="R59" i="3"/>
  <c r="Q56" i="3"/>
  <c r="R56" i="3"/>
  <c r="Q54" i="3"/>
  <c r="R54" i="3"/>
  <c r="Q52" i="3"/>
  <c r="R52" i="3"/>
  <c r="Q50" i="3"/>
  <c r="R50" i="3"/>
  <c r="Q48" i="3"/>
  <c r="R48" i="3"/>
  <c r="Q46" i="3"/>
  <c r="R46" i="3"/>
  <c r="Q44" i="3"/>
  <c r="R44" i="3"/>
  <c r="Q42" i="3"/>
  <c r="R42" i="3"/>
  <c r="Q40" i="3"/>
  <c r="R40" i="3"/>
  <c r="Q38" i="3"/>
  <c r="R38" i="3"/>
  <c r="Q36" i="3"/>
  <c r="R36" i="3"/>
  <c r="Q34" i="3"/>
  <c r="R34" i="3"/>
  <c r="Q32" i="3"/>
  <c r="R32" i="3"/>
  <c r="Q30" i="3"/>
  <c r="R30" i="3"/>
  <c r="Q28" i="3"/>
  <c r="R28" i="3"/>
  <c r="Q27" i="3"/>
  <c r="R27" i="3"/>
  <c r="Q25" i="3"/>
  <c r="R25" i="3"/>
  <c r="Q23" i="3"/>
  <c r="R23" i="3"/>
  <c r="Q21" i="3"/>
  <c r="R21" i="3"/>
  <c r="Q19" i="3"/>
  <c r="R19" i="3"/>
  <c r="Q17" i="3"/>
  <c r="R17" i="3"/>
  <c r="Q15" i="3"/>
  <c r="R15" i="3"/>
  <c r="Q13" i="3"/>
  <c r="R13" i="3"/>
  <c r="Q11" i="3"/>
  <c r="R11" i="3"/>
  <c r="Q9" i="3"/>
  <c r="R9" i="3"/>
  <c r="Q7" i="3"/>
  <c r="R7" i="3"/>
  <c r="Q5" i="3"/>
  <c r="R5" i="3"/>
  <c r="Q4" i="3"/>
  <c r="R4" i="3"/>
  <c r="Q82" i="3"/>
  <c r="R82" i="3"/>
  <c r="Q80" i="3"/>
  <c r="R80" i="3"/>
  <c r="Q78" i="3"/>
  <c r="R78" i="3"/>
  <c r="Q76" i="3"/>
  <c r="R76" i="3"/>
  <c r="Q74" i="3"/>
  <c r="R74" i="3"/>
  <c r="Q72" i="3"/>
  <c r="R72" i="3"/>
  <c r="Q70" i="3"/>
  <c r="R70" i="3"/>
  <c r="Q68" i="3"/>
  <c r="R68" i="3"/>
  <c r="Q66" i="3"/>
  <c r="R66" i="3"/>
  <c r="Q64" i="3"/>
  <c r="R64" i="3"/>
  <c r="Q62" i="3"/>
  <c r="R62" i="3"/>
  <c r="Q60" i="3"/>
  <c r="R60" i="3"/>
  <c r="Q58" i="3"/>
  <c r="R58" i="3"/>
  <c r="Q57" i="3"/>
  <c r="R57" i="3"/>
  <c r="Q55" i="3"/>
  <c r="R55" i="3"/>
  <c r="Q53" i="3"/>
  <c r="R53" i="3"/>
  <c r="Q51" i="3"/>
  <c r="R51" i="3"/>
  <c r="Q49" i="3"/>
  <c r="R49" i="3"/>
  <c r="Q47" i="3"/>
  <c r="R47" i="3"/>
  <c r="Q45" i="3"/>
  <c r="R45" i="3"/>
  <c r="Q43" i="3"/>
  <c r="R43" i="3"/>
  <c r="Q41" i="3"/>
  <c r="R41" i="3"/>
  <c r="Q39" i="3"/>
  <c r="R39" i="3"/>
  <c r="Q37" i="3"/>
  <c r="R37" i="3"/>
  <c r="Q35" i="3"/>
  <c r="R35" i="3"/>
  <c r="Q33" i="3"/>
  <c r="R33" i="3"/>
  <c r="Q31" i="3"/>
  <c r="R31" i="3"/>
  <c r="Q29" i="3"/>
  <c r="R29" i="3"/>
  <c r="Q26" i="3"/>
  <c r="R26" i="3"/>
  <c r="Q24" i="3"/>
  <c r="R24" i="3"/>
  <c r="Q22" i="3"/>
  <c r="R22" i="3"/>
  <c r="Q20" i="3"/>
  <c r="R20" i="3"/>
  <c r="Q18" i="3"/>
  <c r="R18" i="3"/>
  <c r="Q16" i="3"/>
  <c r="R16" i="3"/>
  <c r="Q14" i="3"/>
  <c r="R14" i="3"/>
  <c r="Q12" i="3"/>
  <c r="R12" i="3"/>
  <c r="Q10" i="3"/>
  <c r="R10" i="3"/>
  <c r="Q8" i="3"/>
  <c r="R8" i="3"/>
  <c r="Q6" i="3"/>
  <c r="R6" i="3"/>
  <c r="R3" i="3"/>
  <c r="L73" i="3"/>
  <c r="M73" i="3"/>
  <c r="N73" i="3"/>
  <c r="L65" i="3"/>
  <c r="M65" i="3"/>
  <c r="N65" i="3"/>
  <c r="L50" i="3"/>
  <c r="M50" i="3"/>
  <c r="N50" i="3"/>
  <c r="L42" i="3"/>
  <c r="M42" i="3"/>
  <c r="N42" i="3"/>
  <c r="L34" i="3"/>
  <c r="M34" i="3"/>
  <c r="N34" i="3"/>
  <c r="L4" i="3"/>
  <c r="M4" i="3"/>
  <c r="N4" i="3"/>
  <c r="N248" i="3"/>
  <c r="N247" i="3"/>
  <c r="N246" i="3"/>
  <c r="N245" i="3"/>
  <c r="N244" i="3"/>
  <c r="N243" i="3"/>
  <c r="N242" i="3"/>
  <c r="N241" i="3"/>
  <c r="N240" i="3"/>
  <c r="N239" i="3"/>
  <c r="N238" i="3"/>
  <c r="L237" i="3"/>
  <c r="N234" i="3"/>
  <c r="L233" i="3"/>
  <c r="N230" i="3"/>
  <c r="L229" i="3"/>
  <c r="N226" i="3"/>
  <c r="L225" i="3"/>
  <c r="N222" i="3"/>
  <c r="L221" i="3"/>
  <c r="N218" i="3"/>
  <c r="N216" i="3"/>
  <c r="L215" i="3"/>
  <c r="N212" i="3"/>
  <c r="L211" i="3"/>
  <c r="N208" i="3"/>
  <c r="L207" i="3"/>
  <c r="N204" i="3"/>
  <c r="L203" i="3"/>
  <c r="N200" i="3"/>
  <c r="L199" i="3"/>
  <c r="N196" i="3"/>
  <c r="L195" i="3"/>
  <c r="N192" i="3"/>
  <c r="L191" i="3"/>
  <c r="N188" i="3"/>
  <c r="L187" i="3"/>
  <c r="N184" i="3"/>
  <c r="L183" i="3"/>
  <c r="N180" i="3"/>
  <c r="L179" i="3"/>
  <c r="N176" i="3"/>
  <c r="L175" i="3"/>
  <c r="N172" i="3"/>
  <c r="L171" i="3"/>
  <c r="N168" i="3"/>
  <c r="L167" i="3"/>
  <c r="N164" i="3"/>
  <c r="L163" i="3"/>
  <c r="N160" i="3"/>
  <c r="L159" i="3"/>
  <c r="N154" i="3"/>
  <c r="L153" i="3"/>
  <c r="N150" i="3"/>
  <c r="L149" i="3"/>
  <c r="N146" i="3"/>
  <c r="L145" i="3"/>
  <c r="N142" i="3"/>
  <c r="L141" i="3"/>
  <c r="N139" i="3"/>
  <c r="L138" i="3"/>
  <c r="N135" i="3"/>
  <c r="L134" i="3"/>
  <c r="L133" i="3"/>
  <c r="L130" i="3"/>
  <c r="L128" i="3"/>
  <c r="N125" i="3"/>
  <c r="L120" i="3"/>
  <c r="M120" i="3"/>
  <c r="N118" i="3"/>
  <c r="L117" i="3"/>
  <c r="N117" i="3"/>
  <c r="L112" i="3"/>
  <c r="M112" i="3"/>
  <c r="N110" i="3"/>
  <c r="L109" i="3"/>
  <c r="N109" i="3"/>
  <c r="L104" i="3"/>
  <c r="M104" i="3"/>
  <c r="L101" i="3"/>
  <c r="N101" i="3"/>
  <c r="L89" i="3"/>
  <c r="M89" i="3"/>
  <c r="N89" i="3"/>
  <c r="L86" i="3"/>
  <c r="N86" i="3"/>
  <c r="L90" i="3"/>
  <c r="N90" i="3"/>
  <c r="L81" i="3"/>
  <c r="M81" i="3"/>
  <c r="N81" i="3"/>
  <c r="M248" i="3"/>
  <c r="M247" i="3"/>
  <c r="M246" i="3"/>
  <c r="M245" i="3"/>
  <c r="M244" i="3"/>
  <c r="M243" i="3"/>
  <c r="M242" i="3"/>
  <c r="M241" i="3"/>
  <c r="M240" i="3"/>
  <c r="M239" i="3"/>
  <c r="L238" i="3"/>
  <c r="N235" i="3"/>
  <c r="L234" i="3"/>
  <c r="N231" i="3"/>
  <c r="L230" i="3"/>
  <c r="N227" i="3"/>
  <c r="L226" i="3"/>
  <c r="N223" i="3"/>
  <c r="L222" i="3"/>
  <c r="N219" i="3"/>
  <c r="L218" i="3"/>
  <c r="N217" i="3"/>
  <c r="L216" i="3"/>
  <c r="N213" i="3"/>
  <c r="L212" i="3"/>
  <c r="N209" i="3"/>
  <c r="L208" i="3"/>
  <c r="N205" i="3"/>
  <c r="L204" i="3"/>
  <c r="N201" i="3"/>
  <c r="L200" i="3"/>
  <c r="N197" i="3"/>
  <c r="L196" i="3"/>
  <c r="N193" i="3"/>
  <c r="L192" i="3"/>
  <c r="N189" i="3"/>
  <c r="L188" i="3"/>
  <c r="N185" i="3"/>
  <c r="L184" i="3"/>
  <c r="N181" i="3"/>
  <c r="L180" i="3"/>
  <c r="N177" i="3"/>
  <c r="L176" i="3"/>
  <c r="N173" i="3"/>
  <c r="L172" i="3"/>
  <c r="N169" i="3"/>
  <c r="L168" i="3"/>
  <c r="N165" i="3"/>
  <c r="L164" i="3"/>
  <c r="N161" i="3"/>
  <c r="L160" i="3"/>
  <c r="N157" i="3"/>
  <c r="N155" i="3"/>
  <c r="L154" i="3"/>
  <c r="N151" i="3"/>
  <c r="L150" i="3"/>
  <c r="N147" i="3"/>
  <c r="N143" i="3"/>
  <c r="N136" i="3"/>
  <c r="N131" i="3"/>
  <c r="N129" i="3"/>
  <c r="N126" i="3"/>
  <c r="L100" i="3"/>
  <c r="M100" i="3"/>
  <c r="N100" i="3"/>
  <c r="L98" i="3"/>
  <c r="N98" i="3"/>
  <c r="L85" i="3"/>
  <c r="M85" i="3"/>
  <c r="N85" i="3"/>
  <c r="L76" i="3"/>
  <c r="N76" i="3"/>
  <c r="M76" i="3"/>
  <c r="L68" i="3"/>
  <c r="N68" i="3"/>
  <c r="M68" i="3"/>
  <c r="L60" i="3"/>
  <c r="N60" i="3"/>
  <c r="M60" i="3"/>
  <c r="L53" i="3"/>
  <c r="N53" i="3"/>
  <c r="M53" i="3"/>
  <c r="L45" i="3"/>
  <c r="N45" i="3"/>
  <c r="M45" i="3"/>
  <c r="L37" i="3"/>
  <c r="N37" i="3"/>
  <c r="M37" i="3"/>
  <c r="L29" i="3"/>
  <c r="N29" i="3"/>
  <c r="M29" i="3"/>
  <c r="L93" i="3"/>
  <c r="M93" i="3"/>
  <c r="N93" i="3"/>
  <c r="L235" i="3"/>
  <c r="L231" i="3"/>
  <c r="L227" i="3"/>
  <c r="L223" i="3"/>
  <c r="L219" i="3"/>
  <c r="L217" i="3"/>
  <c r="L213" i="3"/>
  <c r="L209" i="3"/>
  <c r="L205" i="3"/>
  <c r="L201" i="3"/>
  <c r="L197" i="3"/>
  <c r="L193" i="3"/>
  <c r="L189" i="3"/>
  <c r="L185" i="3"/>
  <c r="L181" i="3"/>
  <c r="L177" i="3"/>
  <c r="L173" i="3"/>
  <c r="L169" i="3"/>
  <c r="L165" i="3"/>
  <c r="L161" i="3"/>
  <c r="L157" i="3"/>
  <c r="L155" i="3"/>
  <c r="L151" i="3"/>
  <c r="L147" i="3"/>
  <c r="L143" i="3"/>
  <c r="L136" i="3"/>
  <c r="L131" i="3"/>
  <c r="L129" i="3"/>
  <c r="L126" i="3"/>
  <c r="L121" i="3"/>
  <c r="N121" i="3"/>
  <c r="L116" i="3"/>
  <c r="M116" i="3"/>
  <c r="L113" i="3"/>
  <c r="N113" i="3"/>
  <c r="L108" i="3"/>
  <c r="M108" i="3"/>
  <c r="L105" i="3"/>
  <c r="N105" i="3"/>
  <c r="L97" i="3"/>
  <c r="M97" i="3"/>
  <c r="N97" i="3"/>
  <c r="L94" i="3"/>
  <c r="N94" i="3"/>
  <c r="M90" i="3"/>
  <c r="L79" i="3"/>
  <c r="M79" i="3"/>
  <c r="N79" i="3"/>
  <c r="L71" i="3"/>
  <c r="M71" i="3"/>
  <c r="N71" i="3"/>
  <c r="L63" i="3"/>
  <c r="M63" i="3"/>
  <c r="N63" i="3"/>
  <c r="L56" i="3"/>
  <c r="M56" i="3"/>
  <c r="N56" i="3"/>
  <c r="L48" i="3"/>
  <c r="M48" i="3"/>
  <c r="N48" i="3"/>
  <c r="L40" i="3"/>
  <c r="M40" i="3"/>
  <c r="N40" i="3"/>
  <c r="L32" i="3"/>
  <c r="M32" i="3"/>
  <c r="N32" i="3"/>
  <c r="L28" i="3"/>
  <c r="M28" i="3"/>
  <c r="N28" i="3"/>
  <c r="L26" i="3"/>
  <c r="N26" i="3"/>
  <c r="L15" i="3"/>
  <c r="M15" i="3"/>
  <c r="N15" i="3"/>
  <c r="L80" i="3"/>
  <c r="N80" i="3"/>
  <c r="L75" i="3"/>
  <c r="M75" i="3"/>
  <c r="L72" i="3"/>
  <c r="N72" i="3"/>
  <c r="L67" i="3"/>
  <c r="M67" i="3"/>
  <c r="L64" i="3"/>
  <c r="N64" i="3"/>
  <c r="L59" i="3"/>
  <c r="M59" i="3"/>
  <c r="L57" i="3"/>
  <c r="N57" i="3"/>
  <c r="L52" i="3"/>
  <c r="M52" i="3"/>
  <c r="L49" i="3"/>
  <c r="N49" i="3"/>
  <c r="L44" i="3"/>
  <c r="M44" i="3"/>
  <c r="L41" i="3"/>
  <c r="N41" i="3"/>
  <c r="L36" i="3"/>
  <c r="M36" i="3"/>
  <c r="L33" i="3"/>
  <c r="N33" i="3"/>
  <c r="L25" i="3"/>
  <c r="M25" i="3"/>
  <c r="N25" i="3"/>
  <c r="L22" i="3"/>
  <c r="N22" i="3"/>
  <c r="L11" i="3"/>
  <c r="M11" i="3"/>
  <c r="N11" i="3"/>
  <c r="L21" i="3"/>
  <c r="M21" i="3"/>
  <c r="N21" i="3"/>
  <c r="L18" i="3"/>
  <c r="N18" i="3"/>
  <c r="L7" i="3"/>
  <c r="M7" i="3"/>
  <c r="N7" i="3"/>
  <c r="N16" i="3"/>
  <c r="N12" i="3"/>
  <c r="N8" i="3"/>
  <c r="H85" i="3"/>
  <c r="G85" i="3"/>
  <c r="I85" i="3"/>
  <c r="H76" i="3"/>
  <c r="G76" i="3"/>
  <c r="I76" i="3"/>
  <c r="H32" i="3"/>
  <c r="I32" i="3"/>
  <c r="G32" i="3"/>
  <c r="H120" i="3"/>
  <c r="G120" i="3"/>
  <c r="H117" i="3"/>
  <c r="I117" i="3"/>
  <c r="H112" i="3"/>
  <c r="G112" i="3"/>
  <c r="H109" i="3"/>
  <c r="I109" i="3"/>
  <c r="H97" i="3"/>
  <c r="G97" i="3"/>
  <c r="I97" i="3"/>
  <c r="H94" i="3"/>
  <c r="I94" i="3"/>
  <c r="H48" i="3"/>
  <c r="I48" i="3"/>
  <c r="G48" i="3"/>
  <c r="H35" i="3"/>
  <c r="G35" i="3"/>
  <c r="I35" i="3"/>
  <c r="H31" i="3"/>
  <c r="G31" i="3"/>
  <c r="I31" i="3"/>
  <c r="H28" i="3"/>
  <c r="I28" i="3"/>
  <c r="H100" i="3"/>
  <c r="G100" i="3"/>
  <c r="I100" i="3"/>
  <c r="H98" i="3"/>
  <c r="I98" i="3"/>
  <c r="H68" i="3"/>
  <c r="G68" i="3"/>
  <c r="I68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2" i="3"/>
  <c r="I158" i="3"/>
  <c r="I156" i="3"/>
  <c r="I152" i="3"/>
  <c r="I148" i="3"/>
  <c r="I144" i="3"/>
  <c r="I140" i="3"/>
  <c r="I137" i="3"/>
  <c r="I132" i="3"/>
  <c r="I127" i="3"/>
  <c r="I124" i="3"/>
  <c r="H108" i="3"/>
  <c r="G108" i="3"/>
  <c r="I108" i="3"/>
  <c r="H105" i="3"/>
  <c r="I105" i="3"/>
  <c r="H93" i="3"/>
  <c r="G93" i="3"/>
  <c r="I93" i="3"/>
  <c r="H90" i="3"/>
  <c r="I90" i="3"/>
  <c r="H79" i="3"/>
  <c r="I79" i="3"/>
  <c r="G79" i="3"/>
  <c r="H71" i="3"/>
  <c r="I71" i="3"/>
  <c r="G71" i="3"/>
  <c r="H63" i="3"/>
  <c r="I63" i="3"/>
  <c r="G63" i="3"/>
  <c r="H51" i="3"/>
  <c r="G51" i="3"/>
  <c r="I51" i="3"/>
  <c r="H47" i="3"/>
  <c r="G47" i="3"/>
  <c r="I47" i="3"/>
  <c r="H44" i="3"/>
  <c r="I44" i="3"/>
  <c r="H166" i="3"/>
  <c r="I163" i="3"/>
  <c r="H162" i="3"/>
  <c r="I159" i="3"/>
  <c r="H158" i="3"/>
  <c r="H156" i="3"/>
  <c r="I153" i="3"/>
  <c r="H152" i="3"/>
  <c r="I149" i="3"/>
  <c r="H148" i="3"/>
  <c r="I145" i="3"/>
  <c r="H144" i="3"/>
  <c r="I141" i="3"/>
  <c r="H140" i="3"/>
  <c r="I138" i="3"/>
  <c r="H137" i="3"/>
  <c r="I134" i="3"/>
  <c r="I133" i="3"/>
  <c r="H132" i="3"/>
  <c r="I130" i="3"/>
  <c r="I128" i="3"/>
  <c r="H127" i="3"/>
  <c r="H124" i="3"/>
  <c r="I122" i="3"/>
  <c r="H121" i="3"/>
  <c r="I121" i="3"/>
  <c r="H116" i="3"/>
  <c r="G116" i="3"/>
  <c r="I114" i="3"/>
  <c r="H113" i="3"/>
  <c r="I113" i="3"/>
  <c r="H104" i="3"/>
  <c r="G104" i="3"/>
  <c r="I104" i="3"/>
  <c r="H101" i="3"/>
  <c r="I101" i="3"/>
  <c r="G98" i="3"/>
  <c r="H89" i="3"/>
  <c r="G89" i="3"/>
  <c r="I89" i="3"/>
  <c r="H86" i="3"/>
  <c r="I86" i="3"/>
  <c r="H82" i="3"/>
  <c r="G82" i="3"/>
  <c r="I82" i="3"/>
  <c r="H74" i="3"/>
  <c r="G74" i="3"/>
  <c r="I74" i="3"/>
  <c r="H66" i="3"/>
  <c r="G66" i="3"/>
  <c r="I66" i="3"/>
  <c r="H62" i="3"/>
  <c r="G62" i="3"/>
  <c r="I62" i="3"/>
  <c r="H59" i="3"/>
  <c r="I59" i="3"/>
  <c r="H78" i="3"/>
  <c r="G78" i="3"/>
  <c r="H75" i="3"/>
  <c r="I75" i="3"/>
  <c r="H70" i="3"/>
  <c r="G70" i="3"/>
  <c r="H67" i="3"/>
  <c r="I67" i="3"/>
  <c r="H58" i="3"/>
  <c r="G58" i="3"/>
  <c r="I58" i="3"/>
  <c r="H56" i="3"/>
  <c r="I56" i="3"/>
  <c r="H43" i="3"/>
  <c r="G43" i="3"/>
  <c r="I43" i="3"/>
  <c r="H40" i="3"/>
  <c r="I40" i="3"/>
  <c r="H25" i="3"/>
  <c r="I25" i="3"/>
  <c r="H21" i="3"/>
  <c r="G21" i="3"/>
  <c r="I21" i="3"/>
  <c r="H15" i="3"/>
  <c r="G15" i="3"/>
  <c r="I15" i="3"/>
  <c r="H11" i="3"/>
  <c r="G11" i="3"/>
  <c r="I11" i="3"/>
  <c r="H7" i="3"/>
  <c r="G7" i="3"/>
  <c r="I7" i="3"/>
  <c r="H4" i="3"/>
  <c r="G4" i="3"/>
  <c r="I4" i="3"/>
  <c r="H55" i="3"/>
  <c r="G55" i="3"/>
  <c r="I55" i="3"/>
  <c r="H52" i="3"/>
  <c r="I52" i="3"/>
  <c r="H39" i="3"/>
  <c r="G39" i="3"/>
  <c r="I39" i="3"/>
  <c r="H36" i="3"/>
  <c r="I36" i="3"/>
  <c r="I20" i="3"/>
  <c r="I14" i="3"/>
  <c r="I10" i="3"/>
  <c r="I6" i="3"/>
  <c r="I3" i="3"/>
  <c r="G24" i="3"/>
  <c r="G20" i="3"/>
  <c r="G14" i="3"/>
  <c r="G10" i="3"/>
  <c r="G6" i="3"/>
  <c r="G3" i="3"/>
  <c r="I22" i="3"/>
  <c r="AA1402" i="2"/>
  <c r="AB1402" i="2"/>
  <c r="AC1402" i="2"/>
  <c r="AA1399" i="2"/>
  <c r="AB1399" i="2"/>
  <c r="AC1399" i="2"/>
  <c r="AA1394" i="2"/>
  <c r="AB1394" i="2"/>
  <c r="AC1394" i="2"/>
  <c r="AA1390" i="2"/>
  <c r="AB1390" i="2"/>
  <c r="AC1390" i="2"/>
  <c r="AA1386" i="2"/>
  <c r="AB1386" i="2"/>
  <c r="AC1386" i="2"/>
  <c r="AA1382" i="2"/>
  <c r="AB1382" i="2"/>
  <c r="AC1382" i="2"/>
  <c r="AA1378" i="2"/>
  <c r="AB1378" i="2"/>
  <c r="AC1378" i="2"/>
  <c r="AA1374" i="2"/>
  <c r="AB1374" i="2"/>
  <c r="AC1374" i="2"/>
  <c r="AA1368" i="2"/>
  <c r="AB1368" i="2"/>
  <c r="AC1368" i="2"/>
  <c r="AA1364" i="2"/>
  <c r="AB1364" i="2"/>
  <c r="AC1364" i="2"/>
  <c r="AA1360" i="2"/>
  <c r="AB1360" i="2"/>
  <c r="AC1360" i="2"/>
  <c r="AA1356" i="2"/>
  <c r="AB1356" i="2"/>
  <c r="AC1356" i="2"/>
  <c r="AA1352" i="2"/>
  <c r="AB1352" i="2"/>
  <c r="AC1352" i="2"/>
  <c r="AA1348" i="2"/>
  <c r="AB1348" i="2"/>
  <c r="AC1348" i="2"/>
  <c r="AA1344" i="2"/>
  <c r="AB1344" i="2"/>
  <c r="AC1344" i="2"/>
  <c r="AA1340" i="2"/>
  <c r="AB1340" i="2"/>
  <c r="AC1340" i="2"/>
  <c r="AA1336" i="2"/>
  <c r="AB1336" i="2"/>
  <c r="AC1336" i="2"/>
  <c r="AA1330" i="2"/>
  <c r="AB1330" i="2"/>
  <c r="AC1330" i="2"/>
  <c r="AA1326" i="2"/>
  <c r="AB1326" i="2"/>
  <c r="AC1326" i="2"/>
  <c r="AA1324" i="2"/>
  <c r="AB1324" i="2"/>
  <c r="AC1324" i="2"/>
  <c r="AA1320" i="2"/>
  <c r="AB1320" i="2"/>
  <c r="AC1320" i="2"/>
  <c r="AA1316" i="2"/>
  <c r="AB1316" i="2"/>
  <c r="AC1316" i="2"/>
  <c r="AA1313" i="2"/>
  <c r="AB1313" i="2"/>
  <c r="AC1313" i="2"/>
  <c r="AA1309" i="2"/>
  <c r="AB1309" i="2"/>
  <c r="AC1309" i="2"/>
  <c r="AA1305" i="2"/>
  <c r="AB1305" i="2"/>
  <c r="AC1305" i="2"/>
  <c r="AA1302" i="2"/>
  <c r="AB1302" i="2"/>
  <c r="AC1302" i="2"/>
  <c r="AA1298" i="2"/>
  <c r="AB1298" i="2"/>
  <c r="AC1298" i="2"/>
  <c r="AA1294" i="2"/>
  <c r="AB1294" i="2"/>
  <c r="AC1294" i="2"/>
  <c r="AA1290" i="2"/>
  <c r="AB1290" i="2"/>
  <c r="AC1290" i="2"/>
  <c r="AA1286" i="2"/>
  <c r="AB1286" i="2"/>
  <c r="AC1286" i="2"/>
  <c r="AA1282" i="2"/>
  <c r="AB1282" i="2"/>
  <c r="AC1282" i="2"/>
  <c r="AA1278" i="2"/>
  <c r="AB1278" i="2"/>
  <c r="AC1278" i="2"/>
  <c r="AA1274" i="2"/>
  <c r="AB1274" i="2"/>
  <c r="AC1274" i="2"/>
  <c r="AA1270" i="2"/>
  <c r="AB1270" i="2"/>
  <c r="AC1270" i="2"/>
  <c r="AA1268" i="2"/>
  <c r="AB1268" i="2"/>
  <c r="AC1268" i="2"/>
  <c r="AA1265" i="2"/>
  <c r="AB1265" i="2"/>
  <c r="AC1265" i="2"/>
  <c r="AA1261" i="2"/>
  <c r="AB1261" i="2"/>
  <c r="AC1261" i="2"/>
  <c r="AA1258" i="2"/>
  <c r="AB1258" i="2"/>
  <c r="AC1258" i="2"/>
  <c r="AA1254" i="2"/>
  <c r="AB1254" i="2"/>
  <c r="AC1254" i="2"/>
  <c r="AA1252" i="2"/>
  <c r="AB1252" i="2"/>
  <c r="AC1252" i="2"/>
  <c r="AA1248" i="2"/>
  <c r="AB1248" i="2"/>
  <c r="AC1248" i="2"/>
  <c r="AA1242" i="2"/>
  <c r="AB1242" i="2"/>
  <c r="AC1242" i="2"/>
  <c r="AA1238" i="2"/>
  <c r="AB1238" i="2"/>
  <c r="AC1238" i="2"/>
  <c r="AA1234" i="2"/>
  <c r="AB1234" i="2"/>
  <c r="AC1234" i="2"/>
  <c r="AA1230" i="2"/>
  <c r="AB1230" i="2"/>
  <c r="AC1230" i="2"/>
  <c r="AA1225" i="2"/>
  <c r="AB1225" i="2"/>
  <c r="AC1225" i="2"/>
  <c r="AA1221" i="2"/>
  <c r="AB1221" i="2"/>
  <c r="AC1221" i="2"/>
  <c r="AA1159" i="2"/>
  <c r="AB1159" i="2"/>
  <c r="AC1159" i="2"/>
  <c r="AA1112" i="2"/>
  <c r="AC1112" i="2"/>
  <c r="AB1112" i="2"/>
  <c r="AA1100" i="2"/>
  <c r="AB1100" i="2"/>
  <c r="AC1100" i="2"/>
  <c r="AA1085" i="2"/>
  <c r="AB1085" i="2"/>
  <c r="AC1085" i="2"/>
  <c r="AC1605" i="2"/>
  <c r="AC1601" i="2"/>
  <c r="AC1597" i="2"/>
  <c r="AC1593" i="2"/>
  <c r="AC1589" i="2"/>
  <c r="AC1585" i="2"/>
  <c r="AC1581" i="2"/>
  <c r="AC1577" i="2"/>
  <c r="AC1574" i="2"/>
  <c r="AC1570" i="2"/>
  <c r="AC1566" i="2"/>
  <c r="AC1563" i="2"/>
  <c r="AC1559" i="2"/>
  <c r="AC1555" i="2"/>
  <c r="AC1551" i="2"/>
  <c r="AC1547" i="2"/>
  <c r="AC1543" i="2"/>
  <c r="AC1539" i="2"/>
  <c r="AC1535" i="2"/>
  <c r="AC1531" i="2"/>
  <c r="AC1527" i="2"/>
  <c r="AC1523" i="2"/>
  <c r="AC1519" i="2"/>
  <c r="AC1515" i="2"/>
  <c r="AC1508" i="2"/>
  <c r="AC1504" i="2"/>
  <c r="AC1500" i="2"/>
  <c r="AC1496" i="2"/>
  <c r="AC1492" i="2"/>
  <c r="AC1488" i="2"/>
  <c r="AC1485" i="2"/>
  <c r="AC1481" i="2"/>
  <c r="AC1477" i="2"/>
  <c r="AC1473" i="2"/>
  <c r="AC1472" i="2"/>
  <c r="AC1468" i="2"/>
  <c r="AC1464" i="2"/>
  <c r="AC1460" i="2"/>
  <c r="AC1456" i="2"/>
  <c r="AC1452" i="2"/>
  <c r="AC1448" i="2"/>
  <c r="AC1444" i="2"/>
  <c r="AC1440" i="2"/>
  <c r="AC1436" i="2"/>
  <c r="AC1430" i="2"/>
  <c r="AC1426" i="2"/>
  <c r="AC1422" i="2"/>
  <c r="AC1418" i="2"/>
  <c r="AC1414" i="2"/>
  <c r="AA1125" i="2"/>
  <c r="AC1125" i="2"/>
  <c r="AB1125" i="2"/>
  <c r="AA1115" i="2"/>
  <c r="AB1115" i="2"/>
  <c r="AC1115" i="2"/>
  <c r="AC1606" i="2"/>
  <c r="AB1605" i="2"/>
  <c r="AC1602" i="2"/>
  <c r="AB1601" i="2"/>
  <c r="AC1598" i="2"/>
  <c r="AB1597" i="2"/>
  <c r="AC1594" i="2"/>
  <c r="AB1593" i="2"/>
  <c r="AC1590" i="2"/>
  <c r="AB1589" i="2"/>
  <c r="AC1586" i="2"/>
  <c r="AB1585" i="2"/>
  <c r="AC1582" i="2"/>
  <c r="AB1581" i="2"/>
  <c r="AC1578" i="2"/>
  <c r="AB1577" i="2"/>
  <c r="AC1575" i="2"/>
  <c r="AB1574" i="2"/>
  <c r="AC1571" i="2"/>
  <c r="AB1570" i="2"/>
  <c r="AC1567" i="2"/>
  <c r="AB1566" i="2"/>
  <c r="AC1564" i="2"/>
  <c r="AB1563" i="2"/>
  <c r="AC1560" i="2"/>
  <c r="AB1559" i="2"/>
  <c r="AC1556" i="2"/>
  <c r="AB1555" i="2"/>
  <c r="AC1552" i="2"/>
  <c r="AB1551" i="2"/>
  <c r="AC1548" i="2"/>
  <c r="AB1547" i="2"/>
  <c r="AC1544" i="2"/>
  <c r="AB1543" i="2"/>
  <c r="AC1540" i="2"/>
  <c r="AB1539" i="2"/>
  <c r="AC1536" i="2"/>
  <c r="AB1535" i="2"/>
  <c r="AC1532" i="2"/>
  <c r="AB1531" i="2"/>
  <c r="AC1528" i="2"/>
  <c r="AB1527" i="2"/>
  <c r="AC1524" i="2"/>
  <c r="AB1523" i="2"/>
  <c r="AC1520" i="2"/>
  <c r="AB1519" i="2"/>
  <c r="AC1516" i="2"/>
  <c r="AB1515" i="2"/>
  <c r="AC1512" i="2"/>
  <c r="AC1509" i="2"/>
  <c r="AB1508" i="2"/>
  <c r="AC1505" i="2"/>
  <c r="AB1504" i="2"/>
  <c r="AC1501" i="2"/>
  <c r="AB1500" i="2"/>
  <c r="AC1497" i="2"/>
  <c r="AB1496" i="2"/>
  <c r="AC1493" i="2"/>
  <c r="AB1492" i="2"/>
  <c r="AC1489" i="2"/>
  <c r="AB1488" i="2"/>
  <c r="AC1486" i="2"/>
  <c r="AB1485" i="2"/>
  <c r="AC1482" i="2"/>
  <c r="AB1481" i="2"/>
  <c r="AC1478" i="2"/>
  <c r="AB1477" i="2"/>
  <c r="AC1474" i="2"/>
  <c r="AB1473" i="2"/>
  <c r="AB1472" i="2"/>
  <c r="AC1469" i="2"/>
  <c r="AB1468" i="2"/>
  <c r="AC1465" i="2"/>
  <c r="AB1464" i="2"/>
  <c r="AC1461" i="2"/>
  <c r="AB1460" i="2"/>
  <c r="AC1457" i="2"/>
  <c r="AB1456" i="2"/>
  <c r="AC1453" i="2"/>
  <c r="AB1452" i="2"/>
  <c r="AC1449" i="2"/>
  <c r="AB1448" i="2"/>
  <c r="AC1445" i="2"/>
  <c r="AB1444" i="2"/>
  <c r="AC1441" i="2"/>
  <c r="AB1440" i="2"/>
  <c r="AC1437" i="2"/>
  <c r="AB1436" i="2"/>
  <c r="AC1434" i="2"/>
  <c r="AC1431" i="2"/>
  <c r="AB1430" i="2"/>
  <c r="AC1427" i="2"/>
  <c r="AB1426" i="2"/>
  <c r="AC1423" i="2"/>
  <c r="AB1422" i="2"/>
  <c r="AC1419" i="2"/>
  <c r="AB1418" i="2"/>
  <c r="AC1415" i="2"/>
  <c r="AB1414" i="2"/>
  <c r="AA1140" i="2"/>
  <c r="AC1140" i="2"/>
  <c r="AB1140" i="2"/>
  <c r="AA1128" i="2"/>
  <c r="AB1128" i="2"/>
  <c r="AC1128" i="2"/>
  <c r="AB1606" i="2"/>
  <c r="AB1602" i="2"/>
  <c r="AB1598" i="2"/>
  <c r="AB1594" i="2"/>
  <c r="AB1590" i="2"/>
  <c r="AB1586" i="2"/>
  <c r="AB1582" i="2"/>
  <c r="AB1578" i="2"/>
  <c r="AB1575" i="2"/>
  <c r="AB1571" i="2"/>
  <c r="AB1567" i="2"/>
  <c r="AB1564" i="2"/>
  <c r="AB1560" i="2"/>
  <c r="AB1556" i="2"/>
  <c r="AB1552" i="2"/>
  <c r="AB1548" i="2"/>
  <c r="AB1544" i="2"/>
  <c r="AB1540" i="2"/>
  <c r="AB1536" i="2"/>
  <c r="AB1532" i="2"/>
  <c r="AB1528" i="2"/>
  <c r="AB1524" i="2"/>
  <c r="AB1520" i="2"/>
  <c r="AB1516" i="2"/>
  <c r="AB1512" i="2"/>
  <c r="AB1509" i="2"/>
  <c r="AB1505" i="2"/>
  <c r="AB1501" i="2"/>
  <c r="AB1497" i="2"/>
  <c r="AB1493" i="2"/>
  <c r="AB1489" i="2"/>
  <c r="AB1486" i="2"/>
  <c r="AB1482" i="2"/>
  <c r="AB1478" i="2"/>
  <c r="AB1474" i="2"/>
  <c r="AB1469" i="2"/>
  <c r="AB1465" i="2"/>
  <c r="AB1461" i="2"/>
  <c r="AB1457" i="2"/>
  <c r="AB1453" i="2"/>
  <c r="AB1449" i="2"/>
  <c r="AB1445" i="2"/>
  <c r="AB1441" i="2"/>
  <c r="AB1437" i="2"/>
  <c r="AB1434" i="2"/>
  <c r="AB1431" i="2"/>
  <c r="AB1427" i="2"/>
  <c r="AB1423" i="2"/>
  <c r="AB1419" i="2"/>
  <c r="AB1415" i="2"/>
  <c r="AA1403" i="2"/>
  <c r="AC1403" i="2"/>
  <c r="AA1400" i="2"/>
  <c r="AC1400" i="2"/>
  <c r="AA1398" i="2"/>
  <c r="AC1398" i="2"/>
  <c r="AA1395" i="2"/>
  <c r="AC1395" i="2"/>
  <c r="AA1391" i="2"/>
  <c r="AC1391" i="2"/>
  <c r="AA1387" i="2"/>
  <c r="AC1387" i="2"/>
  <c r="AA1383" i="2"/>
  <c r="AC1383" i="2"/>
  <c r="AA1379" i="2"/>
  <c r="AC1379" i="2"/>
  <c r="AA1375" i="2"/>
  <c r="AC1375" i="2"/>
  <c r="AA1369" i="2"/>
  <c r="AC1369" i="2"/>
  <c r="AA1365" i="2"/>
  <c r="AC1365" i="2"/>
  <c r="AA1361" i="2"/>
  <c r="AC1361" i="2"/>
  <c r="AA1357" i="2"/>
  <c r="AC1357" i="2"/>
  <c r="AA1353" i="2"/>
  <c r="AC1353" i="2"/>
  <c r="AA1349" i="2"/>
  <c r="AC1349" i="2"/>
  <c r="AA1345" i="2"/>
  <c r="AC1345" i="2"/>
  <c r="AA1341" i="2"/>
  <c r="AC1341" i="2"/>
  <c r="AA1337" i="2"/>
  <c r="AC1337" i="2"/>
  <c r="AA1333" i="2"/>
  <c r="AC1333" i="2"/>
  <c r="AA1331" i="2"/>
  <c r="AC1331" i="2"/>
  <c r="AA1327" i="2"/>
  <c r="AC1327" i="2"/>
  <c r="AA1321" i="2"/>
  <c r="AC1321" i="2"/>
  <c r="AA1317" i="2"/>
  <c r="AC1317" i="2"/>
  <c r="AA1310" i="2"/>
  <c r="AC1310" i="2"/>
  <c r="AA1306" i="2"/>
  <c r="AC1306" i="2"/>
  <c r="AA1303" i="2"/>
  <c r="AC1303" i="2"/>
  <c r="AA1299" i="2"/>
  <c r="AC1299" i="2"/>
  <c r="AA1156" i="2"/>
  <c r="AC1156" i="2"/>
  <c r="AB1156" i="2"/>
  <c r="AA1143" i="2"/>
  <c r="AB1143" i="2"/>
  <c r="AC1143" i="2"/>
  <c r="AA1072" i="2"/>
  <c r="AC1072" i="2"/>
  <c r="AB1072" i="2"/>
  <c r="AA1064" i="2"/>
  <c r="AC1064" i="2"/>
  <c r="AB1064" i="2"/>
  <c r="AA1058" i="2"/>
  <c r="AC1058" i="2"/>
  <c r="AB1058" i="2"/>
  <c r="AA1050" i="2"/>
  <c r="AC1050" i="2"/>
  <c r="AB1050" i="2"/>
  <c r="AA1042" i="2"/>
  <c r="AC1042" i="2"/>
  <c r="AB1042" i="2"/>
  <c r="AA1035" i="2"/>
  <c r="AC1035" i="2"/>
  <c r="AB1035" i="2"/>
  <c r="AA1029" i="2"/>
  <c r="AC1029" i="2"/>
  <c r="AB1029" i="2"/>
  <c r="AA1024" i="2"/>
  <c r="AC1024" i="2"/>
  <c r="AB1024" i="2"/>
  <c r="AA1020" i="2"/>
  <c r="AC1020" i="2"/>
  <c r="AB1020" i="2"/>
  <c r="AA1013" i="2"/>
  <c r="AC1013" i="2"/>
  <c r="AB1013" i="2"/>
  <c r="AA1005" i="2"/>
  <c r="AC1005" i="2"/>
  <c r="AB1005" i="2"/>
  <c r="AA999" i="2"/>
  <c r="AC999" i="2"/>
  <c r="AB999" i="2"/>
  <c r="AA988" i="2"/>
  <c r="AC988" i="2"/>
  <c r="AB988" i="2"/>
  <c r="AA959" i="2"/>
  <c r="AC959" i="2"/>
  <c r="AB959" i="2"/>
  <c r="AA946" i="2"/>
  <c r="AB946" i="2"/>
  <c r="AC946" i="2"/>
  <c r="AA931" i="2"/>
  <c r="AB931" i="2"/>
  <c r="AC931" i="2"/>
  <c r="AA915" i="2"/>
  <c r="AB915" i="2"/>
  <c r="AC915" i="2"/>
  <c r="AA901" i="2"/>
  <c r="AB901" i="2"/>
  <c r="AC901" i="2"/>
  <c r="AA887" i="2"/>
  <c r="AB887" i="2"/>
  <c r="AC887" i="2"/>
  <c r="AA861" i="2"/>
  <c r="AB861" i="2"/>
  <c r="AC861" i="2"/>
  <c r="AA835" i="2"/>
  <c r="AB835" i="2"/>
  <c r="AC835" i="2"/>
  <c r="AA830" i="2"/>
  <c r="AB830" i="2"/>
  <c r="AC830" i="2"/>
  <c r="AA821" i="2"/>
  <c r="AB821" i="2"/>
  <c r="AC821" i="2"/>
  <c r="AA814" i="2"/>
  <c r="AB814" i="2"/>
  <c r="AC814" i="2"/>
  <c r="AA1217" i="2"/>
  <c r="AB1217" i="2"/>
  <c r="AA1214" i="2"/>
  <c r="AC1214" i="2"/>
  <c r="AA1209" i="2"/>
  <c r="AB1209" i="2"/>
  <c r="AA1206" i="2"/>
  <c r="AC1206" i="2"/>
  <c r="AA1201" i="2"/>
  <c r="AB1201" i="2"/>
  <c r="AA1198" i="2"/>
  <c r="AC1198" i="2"/>
  <c r="AA1193" i="2"/>
  <c r="AB1193" i="2"/>
  <c r="AA1190" i="2"/>
  <c r="AC1190" i="2"/>
  <c r="AA1186" i="2"/>
  <c r="AB1186" i="2"/>
  <c r="AA1183" i="2"/>
  <c r="AC1183" i="2"/>
  <c r="AA1178" i="2"/>
  <c r="AB1178" i="2"/>
  <c r="AA1175" i="2"/>
  <c r="AC1175" i="2"/>
  <c r="AA1170" i="2"/>
  <c r="AB1170" i="2"/>
  <c r="AA1167" i="2"/>
  <c r="AC1167" i="2"/>
  <c r="AA1155" i="2"/>
  <c r="AB1155" i="2"/>
  <c r="AC1155" i="2"/>
  <c r="AA1152" i="2"/>
  <c r="AC1152" i="2"/>
  <c r="AA1139" i="2"/>
  <c r="AB1139" i="2"/>
  <c r="AC1139" i="2"/>
  <c r="AA1137" i="2"/>
  <c r="AC1137" i="2"/>
  <c r="AA1124" i="2"/>
  <c r="AB1124" i="2"/>
  <c r="AC1124" i="2"/>
  <c r="AA1111" i="2"/>
  <c r="AB1111" i="2"/>
  <c r="AC1111" i="2"/>
  <c r="AA1108" i="2"/>
  <c r="AC1108" i="2"/>
  <c r="AA1096" i="2"/>
  <c r="AB1096" i="2"/>
  <c r="AC1096" i="2"/>
  <c r="AA1081" i="2"/>
  <c r="AB1081" i="2"/>
  <c r="AC1081" i="2"/>
  <c r="AA1075" i="2"/>
  <c r="AB1075" i="2"/>
  <c r="AC1075" i="2"/>
  <c r="AA1067" i="2"/>
  <c r="AB1067" i="2"/>
  <c r="AC1067" i="2"/>
  <c r="AA1061" i="2"/>
  <c r="AB1061" i="2"/>
  <c r="AC1061" i="2"/>
  <c r="AA1053" i="2"/>
  <c r="AB1053" i="2"/>
  <c r="AC1053" i="2"/>
  <c r="AA1045" i="2"/>
  <c r="AB1045" i="2"/>
  <c r="AC1045" i="2"/>
  <c r="AA1037" i="2"/>
  <c r="AB1037" i="2"/>
  <c r="AC1037" i="2"/>
  <c r="AA1031" i="2"/>
  <c r="AB1031" i="2"/>
  <c r="AC1031" i="2"/>
  <c r="AA1026" i="2"/>
  <c r="AB1026" i="2"/>
  <c r="AC1026" i="2"/>
  <c r="AA1016" i="2"/>
  <c r="AB1016" i="2"/>
  <c r="AC1016" i="2"/>
  <c r="AA1008" i="2"/>
  <c r="AB1008" i="2"/>
  <c r="AC1008" i="2"/>
  <c r="AA1002" i="2"/>
  <c r="AB1002" i="2"/>
  <c r="AC1002" i="2"/>
  <c r="AA994" i="2"/>
  <c r="AB994" i="2"/>
  <c r="AC994" i="2"/>
  <c r="AA991" i="2"/>
  <c r="AB991" i="2"/>
  <c r="AC991" i="2"/>
  <c r="AA962" i="2"/>
  <c r="AB962" i="2"/>
  <c r="AC962" i="2"/>
  <c r="AB1397" i="2"/>
  <c r="AB1393" i="2"/>
  <c r="AB1389" i="2"/>
  <c r="AB1385" i="2"/>
  <c r="AB1381" i="2"/>
  <c r="AB1377" i="2"/>
  <c r="AB1373" i="2"/>
  <c r="AB1371" i="2"/>
  <c r="AB1367" i="2"/>
  <c r="AB1363" i="2"/>
  <c r="AB1359" i="2"/>
  <c r="AB1355" i="2"/>
  <c r="AB1351" i="2"/>
  <c r="AB1347" i="2"/>
  <c r="AB1343" i="2"/>
  <c r="AB1339" i="2"/>
  <c r="AB1335" i="2"/>
  <c r="AB1332" i="2"/>
  <c r="AB1329" i="2"/>
  <c r="AB1325" i="2"/>
  <c r="AB1323" i="2"/>
  <c r="AB1319" i="2"/>
  <c r="AB1315" i="2"/>
  <c r="AB1312" i="2"/>
  <c r="AB1308" i="2"/>
  <c r="AB1301" i="2"/>
  <c r="AB1297" i="2"/>
  <c r="AB1293" i="2"/>
  <c r="AB1289" i="2"/>
  <c r="AB1285" i="2"/>
  <c r="AB1281" i="2"/>
  <c r="AB1277" i="2"/>
  <c r="AB1273" i="2"/>
  <c r="AB1264" i="2"/>
  <c r="AB1257" i="2"/>
  <c r="AB1251" i="2"/>
  <c r="AB1247" i="2"/>
  <c r="AB1244" i="2"/>
  <c r="AB1241" i="2"/>
  <c r="AB1237" i="2"/>
  <c r="AB1233" i="2"/>
  <c r="AB1229" i="2"/>
  <c r="AB1224" i="2"/>
  <c r="AB1220" i="2"/>
  <c r="AB1215" i="2"/>
  <c r="AB1207" i="2"/>
  <c r="AB1199" i="2"/>
  <c r="AB1191" i="2"/>
  <c r="AA1166" i="2"/>
  <c r="AB1166" i="2"/>
  <c r="AC1166" i="2"/>
  <c r="AA1151" i="2"/>
  <c r="AB1151" i="2"/>
  <c r="AC1151" i="2"/>
  <c r="AA1148" i="2"/>
  <c r="AC1148" i="2"/>
  <c r="AA1136" i="2"/>
  <c r="AB1136" i="2"/>
  <c r="AC1136" i="2"/>
  <c r="AA1133" i="2"/>
  <c r="AC1133" i="2"/>
  <c r="AA1120" i="2"/>
  <c r="AC1120" i="2"/>
  <c r="AA1107" i="2"/>
  <c r="AB1107" i="2"/>
  <c r="AC1107" i="2"/>
  <c r="AA1077" i="2"/>
  <c r="AB1077" i="2"/>
  <c r="AC1077" i="2"/>
  <c r="AA1069" i="2"/>
  <c r="AB1069" i="2"/>
  <c r="AC1069" i="2"/>
  <c r="AA1055" i="2"/>
  <c r="AB1055" i="2"/>
  <c r="AC1055" i="2"/>
  <c r="AA1047" i="2"/>
  <c r="AB1047" i="2"/>
  <c r="AC1047" i="2"/>
  <c r="AA1039" i="2"/>
  <c r="AB1039" i="2"/>
  <c r="AC1039" i="2"/>
  <c r="AA1033" i="2"/>
  <c r="AB1033" i="2"/>
  <c r="AC1033" i="2"/>
  <c r="AA1017" i="2"/>
  <c r="AB1017" i="2"/>
  <c r="AC1017" i="2"/>
  <c r="AA1010" i="2"/>
  <c r="AB1010" i="2"/>
  <c r="AC1010" i="2"/>
  <c r="AA996" i="2"/>
  <c r="AB996" i="2"/>
  <c r="AC996" i="2"/>
  <c r="AA974" i="2"/>
  <c r="AC974" i="2"/>
  <c r="AB974" i="2"/>
  <c r="AC1295" i="2"/>
  <c r="AC1291" i="2"/>
  <c r="AC1287" i="2"/>
  <c r="AC1283" i="2"/>
  <c r="AC1279" i="2"/>
  <c r="AC1275" i="2"/>
  <c r="AC1271" i="2"/>
  <c r="AC1266" i="2"/>
  <c r="AC1262" i="2"/>
  <c r="AC1259" i="2"/>
  <c r="AC1255" i="2"/>
  <c r="AC1249" i="2"/>
  <c r="AC1245" i="2"/>
  <c r="AC1239" i="2"/>
  <c r="AC1235" i="2"/>
  <c r="AC1231" i="2"/>
  <c r="AC1227" i="2"/>
  <c r="AC1226" i="2"/>
  <c r="AC1222" i="2"/>
  <c r="AA1218" i="2"/>
  <c r="AC1218" i="2"/>
  <c r="AA1213" i="2"/>
  <c r="AB1213" i="2"/>
  <c r="AC1211" i="2"/>
  <c r="AA1210" i="2"/>
  <c r="AC1210" i="2"/>
  <c r="AA1205" i="2"/>
  <c r="AB1205" i="2"/>
  <c r="AC1203" i="2"/>
  <c r="AA1202" i="2"/>
  <c r="AC1202" i="2"/>
  <c r="AA1197" i="2"/>
  <c r="AB1197" i="2"/>
  <c r="AC1195" i="2"/>
  <c r="AA1194" i="2"/>
  <c r="AC1194" i="2"/>
  <c r="AC1188" i="2"/>
  <c r="AA1187" i="2"/>
  <c r="AC1187" i="2"/>
  <c r="AA1182" i="2"/>
  <c r="AB1182" i="2"/>
  <c r="AC1180" i="2"/>
  <c r="AA1179" i="2"/>
  <c r="AC1179" i="2"/>
  <c r="AA1174" i="2"/>
  <c r="AB1174" i="2"/>
  <c r="AC1172" i="2"/>
  <c r="AA1171" i="2"/>
  <c r="AC1171" i="2"/>
  <c r="AA1163" i="2"/>
  <c r="AB1163" i="2"/>
  <c r="AC1163" i="2"/>
  <c r="AA1160" i="2"/>
  <c r="AC1160" i="2"/>
  <c r="AA1147" i="2"/>
  <c r="AB1147" i="2"/>
  <c r="AC1147" i="2"/>
  <c r="AA1144" i="2"/>
  <c r="AC1144" i="2"/>
  <c r="AA1132" i="2"/>
  <c r="AB1132" i="2"/>
  <c r="AC1132" i="2"/>
  <c r="AA1129" i="2"/>
  <c r="AC1129" i="2"/>
  <c r="AA1119" i="2"/>
  <c r="AB1119" i="2"/>
  <c r="AC1119" i="2"/>
  <c r="AA1116" i="2"/>
  <c r="AC1116" i="2"/>
  <c r="AA1104" i="2"/>
  <c r="AB1104" i="2"/>
  <c r="AC1104" i="2"/>
  <c r="AA1089" i="2"/>
  <c r="AB1089" i="2"/>
  <c r="AC1089" i="2"/>
  <c r="AA977" i="2"/>
  <c r="AB977" i="2"/>
  <c r="AC977" i="2"/>
  <c r="AA987" i="2"/>
  <c r="AB987" i="2"/>
  <c r="AC987" i="2"/>
  <c r="AA971" i="2"/>
  <c r="AC971" i="2"/>
  <c r="AA958" i="2"/>
  <c r="AB958" i="2"/>
  <c r="AC958" i="2"/>
  <c r="AA955" i="2"/>
  <c r="AC955" i="2"/>
  <c r="AA942" i="2"/>
  <c r="AB942" i="2"/>
  <c r="AC942" i="2"/>
  <c r="AA927" i="2"/>
  <c r="AB927" i="2"/>
  <c r="AC927" i="2"/>
  <c r="AA911" i="2"/>
  <c r="AB911" i="2"/>
  <c r="AC911" i="2"/>
  <c r="AA899" i="2"/>
  <c r="AB899" i="2"/>
  <c r="AC899" i="2"/>
  <c r="AA883" i="2"/>
  <c r="AB883" i="2"/>
  <c r="AC883" i="2"/>
  <c r="AA857" i="2"/>
  <c r="AB857" i="2"/>
  <c r="AC857" i="2"/>
  <c r="AA846" i="2"/>
  <c r="AB846" i="2"/>
  <c r="AC846" i="2"/>
  <c r="AA823" i="2"/>
  <c r="AB823" i="2"/>
  <c r="AC823" i="2"/>
  <c r="AA1076" i="2"/>
  <c r="AC1076" i="2"/>
  <c r="AA1071" i="2"/>
  <c r="AB1071" i="2"/>
  <c r="AA1068" i="2"/>
  <c r="AC1068" i="2"/>
  <c r="AA1063" i="2"/>
  <c r="AB1063" i="2"/>
  <c r="AA1057" i="2"/>
  <c r="AB1057" i="2"/>
  <c r="AA1054" i="2"/>
  <c r="AC1054" i="2"/>
  <c r="AA1049" i="2"/>
  <c r="AB1049" i="2"/>
  <c r="AA1046" i="2"/>
  <c r="AC1046" i="2"/>
  <c r="AA1041" i="2"/>
  <c r="AB1041" i="2"/>
  <c r="AA1038" i="2"/>
  <c r="AC1038" i="2"/>
  <c r="AA1034" i="2"/>
  <c r="AB1034" i="2"/>
  <c r="AA1032" i="2"/>
  <c r="AC1032" i="2"/>
  <c r="AA1027" i="2"/>
  <c r="AC1027" i="2"/>
  <c r="AA1023" i="2"/>
  <c r="AB1023" i="2"/>
  <c r="AA1019" i="2"/>
  <c r="AB1019" i="2"/>
  <c r="AA1012" i="2"/>
  <c r="AB1012" i="2"/>
  <c r="AA1009" i="2"/>
  <c r="AC1009" i="2"/>
  <c r="AA1003" i="2"/>
  <c r="AC1003" i="2"/>
  <c r="AA998" i="2"/>
  <c r="AB998" i="2"/>
  <c r="AA995" i="2"/>
  <c r="AC995" i="2"/>
  <c r="AA985" i="2"/>
  <c r="AB985" i="2"/>
  <c r="AC985" i="2"/>
  <c r="AA982" i="2"/>
  <c r="AC982" i="2"/>
  <c r="AA970" i="2"/>
  <c r="AB970" i="2"/>
  <c r="AC970" i="2"/>
  <c r="AA967" i="2"/>
  <c r="AC967" i="2"/>
  <c r="AA954" i="2"/>
  <c r="AB954" i="2"/>
  <c r="AC954" i="2"/>
  <c r="AA938" i="2"/>
  <c r="AB938" i="2"/>
  <c r="AC938" i="2"/>
  <c r="AA923" i="2"/>
  <c r="AB923" i="2"/>
  <c r="AC923" i="2"/>
  <c r="AA907" i="2"/>
  <c r="AB907" i="2"/>
  <c r="AC907" i="2"/>
  <c r="AA895" i="2"/>
  <c r="AB895" i="2"/>
  <c r="AC895" i="2"/>
  <c r="AA869" i="2"/>
  <c r="AB869" i="2"/>
  <c r="AC869" i="2"/>
  <c r="AA842" i="2"/>
  <c r="AB842" i="2"/>
  <c r="AC842" i="2"/>
  <c r="AC1101" i="2"/>
  <c r="AC1097" i="2"/>
  <c r="AC1093" i="2"/>
  <c r="AC1090" i="2"/>
  <c r="AC1086" i="2"/>
  <c r="AC1082" i="2"/>
  <c r="AC1078" i="2"/>
  <c r="AA981" i="2"/>
  <c r="AB981" i="2"/>
  <c r="AC981" i="2"/>
  <c r="AA978" i="2"/>
  <c r="AC978" i="2"/>
  <c r="AA966" i="2"/>
  <c r="AB966" i="2"/>
  <c r="AC966" i="2"/>
  <c r="AA963" i="2"/>
  <c r="AC963" i="2"/>
  <c r="AA950" i="2"/>
  <c r="AB950" i="2"/>
  <c r="AC950" i="2"/>
  <c r="AA934" i="2"/>
  <c r="AB934" i="2"/>
  <c r="AC934" i="2"/>
  <c r="AA919" i="2"/>
  <c r="AB919" i="2"/>
  <c r="AC919" i="2"/>
  <c r="AA891" i="2"/>
  <c r="AB891" i="2"/>
  <c r="AC891" i="2"/>
  <c r="AA876" i="2"/>
  <c r="AB876" i="2"/>
  <c r="AC876" i="2"/>
  <c r="AA865" i="2"/>
  <c r="AB865" i="2"/>
  <c r="AC865" i="2"/>
  <c r="AA851" i="2"/>
  <c r="AB851" i="2"/>
  <c r="AC851" i="2"/>
  <c r="AA838" i="2"/>
  <c r="AB838" i="2"/>
  <c r="AC838" i="2"/>
  <c r="AA833" i="2"/>
  <c r="AC833" i="2"/>
  <c r="AB833" i="2"/>
  <c r="AA825" i="2"/>
  <c r="AC825" i="2"/>
  <c r="AB825" i="2"/>
  <c r="AA818" i="2"/>
  <c r="AC818" i="2"/>
  <c r="AB818" i="2"/>
  <c r="AA596" i="2"/>
  <c r="AB596" i="2"/>
  <c r="AC596" i="2"/>
  <c r="AA583" i="2"/>
  <c r="AB583" i="2"/>
  <c r="AC583" i="2"/>
  <c r="AA567" i="2"/>
  <c r="AB567" i="2"/>
  <c r="AC567" i="2"/>
  <c r="AA554" i="2"/>
  <c r="AB554" i="2"/>
  <c r="AC554" i="2"/>
  <c r="AA538" i="2"/>
  <c r="AB538" i="2"/>
  <c r="AC538" i="2"/>
  <c r="AA519" i="2"/>
  <c r="AB519" i="2"/>
  <c r="AC519" i="2"/>
  <c r="AA503" i="2"/>
  <c r="AB503" i="2"/>
  <c r="AC503" i="2"/>
  <c r="AA832" i="2"/>
  <c r="AB832" i="2"/>
  <c r="AA831" i="2"/>
  <c r="AC831" i="2"/>
  <c r="AA828" i="2"/>
  <c r="AB828" i="2"/>
  <c r="AA822" i="2"/>
  <c r="AC822" i="2"/>
  <c r="AA817" i="2"/>
  <c r="AB817" i="2"/>
  <c r="AA815" i="2"/>
  <c r="AC815" i="2"/>
  <c r="AA808" i="2"/>
  <c r="AC808" i="2"/>
  <c r="AA801" i="2"/>
  <c r="AC801" i="2"/>
  <c r="AA797" i="2"/>
  <c r="AC797" i="2"/>
  <c r="AA793" i="2"/>
  <c r="AC793" i="2"/>
  <c r="AA790" i="2"/>
  <c r="AC790" i="2"/>
  <c r="AA786" i="2"/>
  <c r="AC786" i="2"/>
  <c r="AA783" i="2"/>
  <c r="AC783" i="2"/>
  <c r="AA779" i="2"/>
  <c r="AC779" i="2"/>
  <c r="AA776" i="2"/>
  <c r="AC776" i="2"/>
  <c r="AA773" i="2"/>
  <c r="AC773" i="2"/>
  <c r="AA769" i="2"/>
  <c r="AC769" i="2"/>
  <c r="AA761" i="2"/>
  <c r="AC761" i="2"/>
  <c r="AA757" i="2"/>
  <c r="AC757" i="2"/>
  <c r="AA753" i="2"/>
  <c r="AC753" i="2"/>
  <c r="AA748" i="2"/>
  <c r="AC748" i="2"/>
  <c r="AA744" i="2"/>
  <c r="AC744" i="2"/>
  <c r="AA740" i="2"/>
  <c r="AC740" i="2"/>
  <c r="AA736" i="2"/>
  <c r="AC736" i="2"/>
  <c r="AA733" i="2"/>
  <c r="AC733" i="2"/>
  <c r="AA729" i="2"/>
  <c r="AC729" i="2"/>
  <c r="AA725" i="2"/>
  <c r="AC725" i="2"/>
  <c r="AA721" i="2"/>
  <c r="AC721" i="2"/>
  <c r="AA717" i="2"/>
  <c r="AC717" i="2"/>
  <c r="AA713" i="2"/>
  <c r="AC713" i="2"/>
  <c r="AA709" i="2"/>
  <c r="AC709" i="2"/>
  <c r="AA703" i="2"/>
  <c r="AC703" i="2"/>
  <c r="AA699" i="2"/>
  <c r="AC699" i="2"/>
  <c r="AA695" i="2"/>
  <c r="AC695" i="2"/>
  <c r="AC951" i="2"/>
  <c r="AC947" i="2"/>
  <c r="AC943" i="2"/>
  <c r="AC939" i="2"/>
  <c r="AC935" i="2"/>
  <c r="AC928" i="2"/>
  <c r="AC924" i="2"/>
  <c r="AC920" i="2"/>
  <c r="AC916" i="2"/>
  <c r="AC912" i="2"/>
  <c r="AC908" i="2"/>
  <c r="AC904" i="2"/>
  <c r="AC902" i="2"/>
  <c r="AC896" i="2"/>
  <c r="AC892" i="2"/>
  <c r="AC888" i="2"/>
  <c r="AC884" i="2"/>
  <c r="AC880" i="2"/>
  <c r="AC877" i="2"/>
  <c r="AC873" i="2"/>
  <c r="AC872" i="2"/>
  <c r="AC870" i="2"/>
  <c r="AC866" i="2"/>
  <c r="AC862" i="2"/>
  <c r="AC858" i="2"/>
  <c r="AC854" i="2"/>
  <c r="AC852" i="2"/>
  <c r="AC849" i="2"/>
  <c r="AC847" i="2"/>
  <c r="AC843" i="2"/>
  <c r="AC839" i="2"/>
  <c r="AA811" i="2"/>
  <c r="AB811" i="2"/>
  <c r="AC811" i="2"/>
  <c r="AA807" i="2"/>
  <c r="AB807" i="2"/>
  <c r="AC807" i="2"/>
  <c r="AA804" i="2"/>
  <c r="AB804" i="2"/>
  <c r="AC804" i="2"/>
  <c r="AA800" i="2"/>
  <c r="AB800" i="2"/>
  <c r="AC800" i="2"/>
  <c r="AA796" i="2"/>
  <c r="AB796" i="2"/>
  <c r="AC796" i="2"/>
  <c r="AA792" i="2"/>
  <c r="AB792" i="2"/>
  <c r="AC792" i="2"/>
  <c r="AA789" i="2"/>
  <c r="AB789" i="2"/>
  <c r="AC789" i="2"/>
  <c r="AA782" i="2"/>
  <c r="AB782" i="2"/>
  <c r="AC782" i="2"/>
  <c r="AA778" i="2"/>
  <c r="AB778" i="2"/>
  <c r="AC778" i="2"/>
  <c r="AA775" i="2"/>
  <c r="AB775" i="2"/>
  <c r="AC775" i="2"/>
  <c r="AA772" i="2"/>
  <c r="AB772" i="2"/>
  <c r="AC772" i="2"/>
  <c r="AA768" i="2"/>
  <c r="AB768" i="2"/>
  <c r="AC768" i="2"/>
  <c r="AA765" i="2"/>
  <c r="AB765" i="2"/>
  <c r="AC765" i="2"/>
  <c r="AA760" i="2"/>
  <c r="AB760" i="2"/>
  <c r="AC760" i="2"/>
  <c r="AA756" i="2"/>
  <c r="AB756" i="2"/>
  <c r="AC756" i="2"/>
  <c r="AA751" i="2"/>
  <c r="AB751" i="2"/>
  <c r="AC751" i="2"/>
  <c r="AA747" i="2"/>
  <c r="AB747" i="2"/>
  <c r="AC747" i="2"/>
  <c r="AA743" i="2"/>
  <c r="AB743" i="2"/>
  <c r="AC743" i="2"/>
  <c r="AA739" i="2"/>
  <c r="AB739" i="2"/>
  <c r="AC739" i="2"/>
  <c r="AA732" i="2"/>
  <c r="AB732" i="2"/>
  <c r="AC732" i="2"/>
  <c r="AA724" i="2"/>
  <c r="AB724" i="2"/>
  <c r="AC724" i="2"/>
  <c r="AA720" i="2"/>
  <c r="AB720" i="2"/>
  <c r="AC720" i="2"/>
  <c r="AA716" i="2"/>
  <c r="AB716" i="2"/>
  <c r="AC716" i="2"/>
  <c r="AA712" i="2"/>
  <c r="AB712" i="2"/>
  <c r="AC712" i="2"/>
  <c r="AA708" i="2"/>
  <c r="AB708" i="2"/>
  <c r="AC708" i="2"/>
  <c r="AA706" i="2"/>
  <c r="AB706" i="2"/>
  <c r="AC706" i="2"/>
  <c r="AA702" i="2"/>
  <c r="AB702" i="2"/>
  <c r="AC702" i="2"/>
  <c r="AA698" i="2"/>
  <c r="AB698" i="2"/>
  <c r="AC698" i="2"/>
  <c r="AA593" i="2"/>
  <c r="AB593" i="2"/>
  <c r="AC593" i="2"/>
  <c r="AA579" i="2"/>
  <c r="AB579" i="2"/>
  <c r="AC579" i="2"/>
  <c r="AA564" i="2"/>
  <c r="AB564" i="2"/>
  <c r="AC564" i="2"/>
  <c r="AA550" i="2"/>
  <c r="AB550" i="2"/>
  <c r="AC550" i="2"/>
  <c r="AA534" i="2"/>
  <c r="AB534" i="2"/>
  <c r="AC534" i="2"/>
  <c r="AA515" i="2"/>
  <c r="AB515" i="2"/>
  <c r="AC515" i="2"/>
  <c r="AA500" i="2"/>
  <c r="AB500" i="2"/>
  <c r="AC500" i="2"/>
  <c r="AA489" i="2"/>
  <c r="AB489" i="2"/>
  <c r="AC489" i="2"/>
  <c r="AA479" i="2"/>
  <c r="AB479" i="2"/>
  <c r="AC479" i="2"/>
  <c r="AA466" i="2"/>
  <c r="AB466" i="2"/>
  <c r="AC466" i="2"/>
  <c r="AA454" i="2"/>
  <c r="AB454" i="2"/>
  <c r="AC454" i="2"/>
  <c r="AA438" i="2"/>
  <c r="AB438" i="2"/>
  <c r="AC438" i="2"/>
  <c r="AA403" i="2"/>
  <c r="AB403" i="2"/>
  <c r="AC403" i="2"/>
  <c r="AA387" i="2"/>
  <c r="AB387" i="2"/>
  <c r="AC387" i="2"/>
  <c r="AA373" i="2"/>
  <c r="AB373" i="2"/>
  <c r="AC373" i="2"/>
  <c r="AA357" i="2"/>
  <c r="AB357" i="2"/>
  <c r="AC357" i="2"/>
  <c r="AA305" i="2"/>
  <c r="AB305" i="2"/>
  <c r="AC305" i="2"/>
  <c r="AA239" i="2"/>
  <c r="AC239" i="2"/>
  <c r="AB239" i="2"/>
  <c r="AA207" i="2"/>
  <c r="AC207" i="2"/>
  <c r="AB207" i="2"/>
  <c r="AA195" i="2"/>
  <c r="AB195" i="2"/>
  <c r="AC195" i="2"/>
  <c r="AA182" i="2"/>
  <c r="AB182" i="2"/>
  <c r="AC182" i="2"/>
  <c r="AA167" i="2"/>
  <c r="AB167" i="2"/>
  <c r="AC167" i="2"/>
  <c r="AA155" i="2"/>
  <c r="AB155" i="2"/>
  <c r="AC155" i="2"/>
  <c r="AA142" i="2"/>
  <c r="AB142" i="2"/>
  <c r="AC142" i="2"/>
  <c r="AA126" i="2"/>
  <c r="AB126" i="2"/>
  <c r="AC126" i="2"/>
  <c r="AB810" i="2"/>
  <c r="AB806" i="2"/>
  <c r="AB803" i="2"/>
  <c r="AB799" i="2"/>
  <c r="AB795" i="2"/>
  <c r="AB788" i="2"/>
  <c r="AB785" i="2"/>
  <c r="AB781" i="2"/>
  <c r="AB771" i="2"/>
  <c r="AB767" i="2"/>
  <c r="AB764" i="2"/>
  <c r="AB763" i="2"/>
  <c r="AB759" i="2"/>
  <c r="AB755" i="2"/>
  <c r="AB752" i="2"/>
  <c r="AB750" i="2"/>
  <c r="AB746" i="2"/>
  <c r="AB742" i="2"/>
  <c r="AB738" i="2"/>
  <c r="AB735" i="2"/>
  <c r="AB731" i="2"/>
  <c r="AB727" i="2"/>
  <c r="AB723" i="2"/>
  <c r="AB719" i="2"/>
  <c r="AB715" i="2"/>
  <c r="AB711" i="2"/>
  <c r="AB707" i="2"/>
  <c r="AB705" i="2"/>
  <c r="AB701" i="2"/>
  <c r="AB697" i="2"/>
  <c r="AC694" i="2"/>
  <c r="AB693" i="2"/>
  <c r="AA600" i="2"/>
  <c r="AB600" i="2"/>
  <c r="AC600" i="2"/>
  <c r="AA587" i="2"/>
  <c r="AB587" i="2"/>
  <c r="AC587" i="2"/>
  <c r="AA571" i="2"/>
  <c r="AB571" i="2"/>
  <c r="AC571" i="2"/>
  <c r="AA557" i="2"/>
  <c r="AB557" i="2"/>
  <c r="AC557" i="2"/>
  <c r="AA542" i="2"/>
  <c r="AB542" i="2"/>
  <c r="AC542" i="2"/>
  <c r="AA507" i="2"/>
  <c r="AB507" i="2"/>
  <c r="AC507" i="2"/>
  <c r="AB694" i="2"/>
  <c r="AA591" i="2"/>
  <c r="AB591" i="2"/>
  <c r="AC591" i="2"/>
  <c r="AA575" i="2"/>
  <c r="AB575" i="2"/>
  <c r="AC575" i="2"/>
  <c r="AA561" i="2"/>
  <c r="AB561" i="2"/>
  <c r="AC561" i="2"/>
  <c r="AA546" i="2"/>
  <c r="AB546" i="2"/>
  <c r="AC546" i="2"/>
  <c r="AA531" i="2"/>
  <c r="AB531" i="2"/>
  <c r="AC531" i="2"/>
  <c r="AA523" i="2"/>
  <c r="AB523" i="2"/>
  <c r="AC523" i="2"/>
  <c r="AA511" i="2"/>
  <c r="AB511" i="2"/>
  <c r="AC511" i="2"/>
  <c r="AA496" i="2"/>
  <c r="AB496" i="2"/>
  <c r="AC496" i="2"/>
  <c r="AB624" i="2"/>
  <c r="AB621" i="2"/>
  <c r="AB618" i="2"/>
  <c r="AA483" i="2"/>
  <c r="AB483" i="2"/>
  <c r="AC483" i="2"/>
  <c r="AA468" i="2"/>
  <c r="AB468" i="2"/>
  <c r="AC468" i="2"/>
  <c r="AA455" i="2"/>
  <c r="AB455" i="2"/>
  <c r="AC455" i="2"/>
  <c r="AA442" i="2"/>
  <c r="AB442" i="2"/>
  <c r="AC442" i="2"/>
  <c r="AA426" i="2"/>
  <c r="AB426" i="2"/>
  <c r="AC426" i="2"/>
  <c r="AA416" i="2"/>
  <c r="AB416" i="2"/>
  <c r="AC416" i="2"/>
  <c r="AA406" i="2"/>
  <c r="AB406" i="2"/>
  <c r="AC406" i="2"/>
  <c r="AA391" i="2"/>
  <c r="AB391" i="2"/>
  <c r="AC391" i="2"/>
  <c r="AA377" i="2"/>
  <c r="AB377" i="2"/>
  <c r="AC377" i="2"/>
  <c r="AA361" i="2"/>
  <c r="AB361" i="2"/>
  <c r="AC361" i="2"/>
  <c r="AA624" i="2"/>
  <c r="AA621" i="2"/>
  <c r="AA618" i="2"/>
  <c r="AA487" i="2"/>
  <c r="AB487" i="2"/>
  <c r="AC487" i="2"/>
  <c r="AA472" i="2"/>
  <c r="AB472" i="2"/>
  <c r="AC472" i="2"/>
  <c r="AA459" i="2"/>
  <c r="AB459" i="2"/>
  <c r="AC459" i="2"/>
  <c r="AA446" i="2"/>
  <c r="AB446" i="2"/>
  <c r="AC446" i="2"/>
  <c r="AA430" i="2"/>
  <c r="AB430" i="2"/>
  <c r="AC430" i="2"/>
  <c r="AA419" i="2"/>
  <c r="AB419" i="2"/>
  <c r="AC419" i="2"/>
  <c r="AA410" i="2"/>
  <c r="AB410" i="2"/>
  <c r="AC410" i="2"/>
  <c r="AA395" i="2"/>
  <c r="AB395" i="2"/>
  <c r="AC395" i="2"/>
  <c r="AA381" i="2"/>
  <c r="AB381" i="2"/>
  <c r="AC381" i="2"/>
  <c r="AA365" i="2"/>
  <c r="AB365" i="2"/>
  <c r="AC365" i="2"/>
  <c r="AA601" i="2"/>
  <c r="AC601" i="2"/>
  <c r="AA597" i="2"/>
  <c r="AC597" i="2"/>
  <c r="AA592" i="2"/>
  <c r="AC592" i="2"/>
  <c r="AA588" i="2"/>
  <c r="AC588" i="2"/>
  <c r="AA584" i="2"/>
  <c r="AC584" i="2"/>
  <c r="AA580" i="2"/>
  <c r="AC580" i="2"/>
  <c r="AA576" i="2"/>
  <c r="AC576" i="2"/>
  <c r="AA572" i="2"/>
  <c r="AC572" i="2"/>
  <c r="AA568" i="2"/>
  <c r="AC568" i="2"/>
  <c r="AA562" i="2"/>
  <c r="AC562" i="2"/>
  <c r="AA558" i="2"/>
  <c r="AC558" i="2"/>
  <c r="AA555" i="2"/>
  <c r="AC555" i="2"/>
  <c r="AA551" i="2"/>
  <c r="AC551" i="2"/>
  <c r="AA547" i="2"/>
  <c r="AC547" i="2"/>
  <c r="AA543" i="2"/>
  <c r="AC543" i="2"/>
  <c r="AA539" i="2"/>
  <c r="AC539" i="2"/>
  <c r="AA535" i="2"/>
  <c r="AC535" i="2"/>
  <c r="AA532" i="2"/>
  <c r="AC532" i="2"/>
  <c r="AA528" i="2"/>
  <c r="AC528" i="2"/>
  <c r="AA526" i="2"/>
  <c r="AC526" i="2"/>
  <c r="AA520" i="2"/>
  <c r="AC520" i="2"/>
  <c r="AA516" i="2"/>
  <c r="AC516" i="2"/>
  <c r="AA512" i="2"/>
  <c r="AC512" i="2"/>
  <c r="AA508" i="2"/>
  <c r="AC508" i="2"/>
  <c r="AA504" i="2"/>
  <c r="AC504" i="2"/>
  <c r="AA501" i="2"/>
  <c r="AC501" i="2"/>
  <c r="AA497" i="2"/>
  <c r="AC497" i="2"/>
  <c r="AA490" i="2"/>
  <c r="AC490" i="2"/>
  <c r="AA475" i="2"/>
  <c r="AB475" i="2"/>
  <c r="AC475" i="2"/>
  <c r="AA463" i="2"/>
  <c r="AB463" i="2"/>
  <c r="AC463" i="2"/>
  <c r="AA450" i="2"/>
  <c r="AB450" i="2"/>
  <c r="AC450" i="2"/>
  <c r="AA434" i="2"/>
  <c r="AB434" i="2"/>
  <c r="AC434" i="2"/>
  <c r="AA421" i="2"/>
  <c r="AB421" i="2"/>
  <c r="AC421" i="2"/>
  <c r="AA399" i="2"/>
  <c r="AB399" i="2"/>
  <c r="AC399" i="2"/>
  <c r="AA369" i="2"/>
  <c r="AB369" i="2"/>
  <c r="AC369" i="2"/>
  <c r="AA353" i="2"/>
  <c r="AB353" i="2"/>
  <c r="AC353" i="2"/>
  <c r="AB599" i="2"/>
  <c r="AB595" i="2"/>
  <c r="AB590" i="2"/>
  <c r="AB586" i="2"/>
  <c r="AB582" i="2"/>
  <c r="AB578" i="2"/>
  <c r="AB574" i="2"/>
  <c r="AB570" i="2"/>
  <c r="AB566" i="2"/>
  <c r="AB560" i="2"/>
  <c r="AB556" i="2"/>
  <c r="AB553" i="2"/>
  <c r="AB549" i="2"/>
  <c r="AB545" i="2"/>
  <c r="AB541" i="2"/>
  <c r="AB537" i="2"/>
  <c r="AB530" i="2"/>
  <c r="AB527" i="2"/>
  <c r="AB524" i="2"/>
  <c r="AB522" i="2"/>
  <c r="AB518" i="2"/>
  <c r="AB514" i="2"/>
  <c r="AB510" i="2"/>
  <c r="AB506" i="2"/>
  <c r="AB502" i="2"/>
  <c r="AB499" i="2"/>
  <c r="AB495" i="2"/>
  <c r="AB494" i="2"/>
  <c r="AB492" i="2"/>
  <c r="AB488" i="2"/>
  <c r="AC486" i="2"/>
  <c r="AB485" i="2"/>
  <c r="AC482" i="2"/>
  <c r="AB481" i="2"/>
  <c r="AC478" i="2"/>
  <c r="AB477" i="2"/>
  <c r="AB474" i="2"/>
  <c r="AC471" i="2"/>
  <c r="AB470" i="2"/>
  <c r="AC467" i="2"/>
  <c r="AB465" i="2"/>
  <c r="AC462" i="2"/>
  <c r="AB461" i="2"/>
  <c r="AC458" i="2"/>
  <c r="AB457" i="2"/>
  <c r="AC453" i="2"/>
  <c r="AB452" i="2"/>
  <c r="AC449" i="2"/>
  <c r="AB448" i="2"/>
  <c r="AC445" i="2"/>
  <c r="AB444" i="2"/>
  <c r="AC441" i="2"/>
  <c r="AB440" i="2"/>
  <c r="AC437" i="2"/>
  <c r="AB436" i="2"/>
  <c r="AC433" i="2"/>
  <c r="AB432" i="2"/>
  <c r="AC429" i="2"/>
  <c r="AB428" i="2"/>
  <c r="AC425" i="2"/>
  <c r="AB424" i="2"/>
  <c r="AB420" i="2"/>
  <c r="AB418" i="2"/>
  <c r="AC415" i="2"/>
  <c r="AB414" i="2"/>
  <c r="AC412" i="2"/>
  <c r="AC409" i="2"/>
  <c r="AB408" i="2"/>
  <c r="AC405" i="2"/>
  <c r="AB404" i="2"/>
  <c r="AC402" i="2"/>
  <c r="AB401" i="2"/>
  <c r="AC398" i="2"/>
  <c r="AB397" i="2"/>
  <c r="AC394" i="2"/>
  <c r="AB393" i="2"/>
  <c r="AC390" i="2"/>
  <c r="AB389" i="2"/>
  <c r="AC386" i="2"/>
  <c r="AC384" i="2"/>
  <c r="AB383" i="2"/>
  <c r="AC380" i="2"/>
  <c r="AB379" i="2"/>
  <c r="AC376" i="2"/>
  <c r="AB375" i="2"/>
  <c r="AC372" i="2"/>
  <c r="AB371" i="2"/>
  <c r="AC368" i="2"/>
  <c r="AB367" i="2"/>
  <c r="AC364" i="2"/>
  <c r="AB363" i="2"/>
  <c r="AC360" i="2"/>
  <c r="AB359" i="2"/>
  <c r="AC356" i="2"/>
  <c r="AB355" i="2"/>
  <c r="AC352" i="2"/>
  <c r="AB351" i="2"/>
  <c r="AA309" i="2"/>
  <c r="AB309" i="2"/>
  <c r="AC309" i="2"/>
  <c r="AA242" i="2"/>
  <c r="AB242" i="2"/>
  <c r="AC242" i="2"/>
  <c r="AA210" i="2"/>
  <c r="AB210" i="2"/>
  <c r="AC210" i="2"/>
  <c r="AB486" i="2"/>
  <c r="AB482" i="2"/>
  <c r="AB478" i="2"/>
  <c r="AB471" i="2"/>
  <c r="AB467" i="2"/>
  <c r="AB462" i="2"/>
  <c r="AB458" i="2"/>
  <c r="AB453" i="2"/>
  <c r="AB449" i="2"/>
  <c r="AB445" i="2"/>
  <c r="AB441" i="2"/>
  <c r="AB437" i="2"/>
  <c r="AB433" i="2"/>
  <c r="AB429" i="2"/>
  <c r="AB425" i="2"/>
  <c r="AB415" i="2"/>
  <c r="AB412" i="2"/>
  <c r="AB409" i="2"/>
  <c r="AB405" i="2"/>
  <c r="AB402" i="2"/>
  <c r="AB398" i="2"/>
  <c r="AB394" i="2"/>
  <c r="AB390" i="2"/>
  <c r="AB386" i="2"/>
  <c r="AB384" i="2"/>
  <c r="AB380" i="2"/>
  <c r="AB376" i="2"/>
  <c r="AB372" i="2"/>
  <c r="AB368" i="2"/>
  <c r="AB364" i="2"/>
  <c r="AB360" i="2"/>
  <c r="AB356" i="2"/>
  <c r="AB352" i="2"/>
  <c r="AA336" i="2"/>
  <c r="AC336" i="2"/>
  <c r="AA332" i="2"/>
  <c r="AC332" i="2"/>
  <c r="AA328" i="2"/>
  <c r="AC328" i="2"/>
  <c r="AA324" i="2"/>
  <c r="AC324" i="2"/>
  <c r="AA320" i="2"/>
  <c r="AC320" i="2"/>
  <c r="AA317" i="2"/>
  <c r="AC317" i="2"/>
  <c r="AA313" i="2"/>
  <c r="AC313" i="2"/>
  <c r="AA298" i="2"/>
  <c r="AB298" i="2"/>
  <c r="AC298" i="2"/>
  <c r="AA253" i="2"/>
  <c r="AC253" i="2"/>
  <c r="AB253" i="2"/>
  <c r="AA223" i="2"/>
  <c r="AC223" i="2"/>
  <c r="AB223" i="2"/>
  <c r="AA335" i="2"/>
  <c r="AB335" i="2"/>
  <c r="AC335" i="2"/>
  <c r="AA331" i="2"/>
  <c r="AB331" i="2"/>
  <c r="AC331" i="2"/>
  <c r="AA327" i="2"/>
  <c r="AB327" i="2"/>
  <c r="AC327" i="2"/>
  <c r="AA323" i="2"/>
  <c r="AB323" i="2"/>
  <c r="AC323" i="2"/>
  <c r="AA319" i="2"/>
  <c r="AB319" i="2"/>
  <c r="AC319" i="2"/>
  <c r="AA316" i="2"/>
  <c r="AB316" i="2"/>
  <c r="AC316" i="2"/>
  <c r="AA312" i="2"/>
  <c r="AB312" i="2"/>
  <c r="AC312" i="2"/>
  <c r="AA302" i="2"/>
  <c r="AB302" i="2"/>
  <c r="AC302" i="2"/>
  <c r="AA256" i="2"/>
  <c r="AB256" i="2"/>
  <c r="AC256" i="2"/>
  <c r="AA226" i="2"/>
  <c r="AB226" i="2"/>
  <c r="AC226" i="2"/>
  <c r="AB334" i="2"/>
  <c r="AB330" i="2"/>
  <c r="AB326" i="2"/>
  <c r="AB322" i="2"/>
  <c r="AB315" i="2"/>
  <c r="AB311" i="2"/>
  <c r="AC308" i="2"/>
  <c r="AB307" i="2"/>
  <c r="AB304" i="2"/>
  <c r="AC301" i="2"/>
  <c r="AB300" i="2"/>
  <c r="AC297" i="2"/>
  <c r="AB296" i="2"/>
  <c r="AA252" i="2"/>
  <c r="AB252" i="2"/>
  <c r="AC252" i="2"/>
  <c r="AA249" i="2"/>
  <c r="AC249" i="2"/>
  <c r="AA238" i="2"/>
  <c r="AB238" i="2"/>
  <c r="AC238" i="2"/>
  <c r="AA235" i="2"/>
  <c r="AC235" i="2"/>
  <c r="AA222" i="2"/>
  <c r="AB222" i="2"/>
  <c r="AC222" i="2"/>
  <c r="AA219" i="2"/>
  <c r="AC219" i="2"/>
  <c r="AA206" i="2"/>
  <c r="AB206" i="2"/>
  <c r="AC206" i="2"/>
  <c r="AA203" i="2"/>
  <c r="AC203" i="2"/>
  <c r="AA192" i="2"/>
  <c r="AB192" i="2"/>
  <c r="AC192" i="2"/>
  <c r="AA178" i="2"/>
  <c r="AB178" i="2"/>
  <c r="AC178" i="2"/>
  <c r="AA163" i="2"/>
  <c r="AB163" i="2"/>
  <c r="AC163" i="2"/>
  <c r="AA152" i="2"/>
  <c r="AB152" i="2"/>
  <c r="AC152" i="2"/>
  <c r="AA138" i="2"/>
  <c r="AB138" i="2"/>
  <c r="AC138" i="2"/>
  <c r="AB308" i="2"/>
  <c r="AB301" i="2"/>
  <c r="AB297" i="2"/>
  <c r="AA248" i="2"/>
  <c r="AB248" i="2"/>
  <c r="AC248" i="2"/>
  <c r="AA245" i="2"/>
  <c r="AC245" i="2"/>
  <c r="AA234" i="2"/>
  <c r="AB234" i="2"/>
  <c r="AC234" i="2"/>
  <c r="AA231" i="2"/>
  <c r="AC231" i="2"/>
  <c r="AA218" i="2"/>
  <c r="AB218" i="2"/>
  <c r="AC218" i="2"/>
  <c r="AA215" i="2"/>
  <c r="AC215" i="2"/>
  <c r="AA202" i="2"/>
  <c r="AB202" i="2"/>
  <c r="AC202" i="2"/>
  <c r="AA188" i="2"/>
  <c r="AB188" i="2"/>
  <c r="AC188" i="2"/>
  <c r="AA174" i="2"/>
  <c r="AB174" i="2"/>
  <c r="AC174" i="2"/>
  <c r="AA150" i="2"/>
  <c r="AB150" i="2"/>
  <c r="AC150" i="2"/>
  <c r="AA134" i="2"/>
  <c r="AB134" i="2"/>
  <c r="AC134" i="2"/>
  <c r="AA244" i="2"/>
  <c r="AB244" i="2"/>
  <c r="AC244" i="2"/>
  <c r="AA230" i="2"/>
  <c r="AB230" i="2"/>
  <c r="AC230" i="2"/>
  <c r="AA227" i="2"/>
  <c r="AC227" i="2"/>
  <c r="AA214" i="2"/>
  <c r="AB214" i="2"/>
  <c r="AC214" i="2"/>
  <c r="AA211" i="2"/>
  <c r="AC211" i="2"/>
  <c r="AA198" i="2"/>
  <c r="AB198" i="2"/>
  <c r="AC198" i="2"/>
  <c r="AA185" i="2"/>
  <c r="AB185" i="2"/>
  <c r="AC185" i="2"/>
  <c r="AA146" i="2"/>
  <c r="AB146" i="2"/>
  <c r="AC146" i="2"/>
  <c r="AA130" i="2"/>
  <c r="AB130" i="2"/>
  <c r="AC130" i="2"/>
  <c r="AC199" i="2"/>
  <c r="AC189" i="2"/>
  <c r="AC183" i="2"/>
  <c r="AC179" i="2"/>
  <c r="AC175" i="2"/>
  <c r="AC171" i="2"/>
  <c r="AC168" i="2"/>
  <c r="AC164" i="2"/>
  <c r="AC161" i="2"/>
  <c r="AC159" i="2"/>
  <c r="AC156" i="2"/>
  <c r="AC153" i="2"/>
  <c r="AC151" i="2"/>
  <c r="AC147" i="2"/>
  <c r="AC143" i="2"/>
  <c r="AC139" i="2"/>
  <c r="AC135" i="2"/>
  <c r="AC131" i="2"/>
  <c r="AC127" i="2"/>
  <c r="AB77" i="2"/>
  <c r="AA77" i="2"/>
  <c r="AC77" i="2"/>
  <c r="AC76" i="2"/>
  <c r="AA75" i="2"/>
  <c r="AB75" i="2"/>
  <c r="AA73" i="2"/>
  <c r="AB73" i="2"/>
  <c r="AA71" i="2"/>
  <c r="AB71" i="2"/>
  <c r="AA69" i="2"/>
  <c r="AB69" i="2"/>
  <c r="AA67" i="2"/>
  <c r="AB67" i="2"/>
  <c r="AA65" i="2"/>
  <c r="AB65" i="2"/>
  <c r="AA63" i="2"/>
  <c r="AB63" i="2"/>
  <c r="AA61" i="2"/>
  <c r="AB61" i="2"/>
  <c r="AA60" i="2"/>
  <c r="AB60" i="2"/>
  <c r="AA58" i="2"/>
  <c r="AB58" i="2"/>
  <c r="AA56" i="2"/>
  <c r="AB56" i="2"/>
  <c r="AA54" i="2"/>
  <c r="AB54" i="2"/>
  <c r="AA52" i="2"/>
  <c r="AB52" i="2"/>
  <c r="AA50" i="2"/>
  <c r="AB50" i="2"/>
  <c r="AA48" i="2"/>
  <c r="AB48" i="2"/>
  <c r="AA46" i="2"/>
  <c r="AB46" i="2"/>
  <c r="AA44" i="2"/>
  <c r="AB44" i="2"/>
  <c r="AA42" i="2"/>
  <c r="AB42" i="2"/>
  <c r="AA40" i="2"/>
  <c r="AB40" i="2"/>
  <c r="AA38" i="2"/>
  <c r="AB38" i="2"/>
  <c r="AA36" i="2"/>
  <c r="AB36" i="2"/>
  <c r="AA34" i="2"/>
  <c r="AB34" i="2"/>
  <c r="AA32" i="2"/>
  <c r="AB32" i="2"/>
  <c r="AA30" i="2"/>
  <c r="AB30" i="2"/>
  <c r="AA29" i="2"/>
  <c r="AB29" i="2"/>
  <c r="AA27" i="2"/>
  <c r="AB27" i="2"/>
  <c r="AA25" i="2"/>
  <c r="AB25" i="2"/>
  <c r="AA22" i="2"/>
  <c r="AB22" i="2"/>
  <c r="AA20" i="2"/>
  <c r="AB20" i="2"/>
  <c r="AA18" i="2"/>
  <c r="AB18" i="2"/>
  <c r="AA16" i="2"/>
  <c r="AB16" i="2"/>
  <c r="AA14" i="2"/>
  <c r="AB14" i="2"/>
  <c r="AA12" i="2"/>
  <c r="AB12" i="2"/>
  <c r="AA10" i="2"/>
  <c r="AB10" i="2"/>
  <c r="AA8" i="2"/>
  <c r="AB8" i="2"/>
  <c r="AA6" i="2"/>
  <c r="AB6" i="2"/>
  <c r="AA4" i="2"/>
  <c r="AB4" i="2"/>
  <c r="AA76" i="2"/>
  <c r="AA74" i="2"/>
  <c r="AB74" i="2"/>
  <c r="AA72" i="2"/>
  <c r="AB72" i="2"/>
  <c r="AA70" i="2"/>
  <c r="AB70" i="2"/>
  <c r="AA68" i="2"/>
  <c r="AB68" i="2"/>
  <c r="AA66" i="2"/>
  <c r="AB66" i="2"/>
  <c r="AA64" i="2"/>
  <c r="AB64" i="2"/>
  <c r="AA62" i="2"/>
  <c r="AB62" i="2"/>
  <c r="AA59" i="2"/>
  <c r="AB59" i="2"/>
  <c r="AA57" i="2"/>
  <c r="AB57" i="2"/>
  <c r="AA55" i="2"/>
  <c r="AB55" i="2"/>
  <c r="AA53" i="2"/>
  <c r="AB53" i="2"/>
  <c r="AA51" i="2"/>
  <c r="AB51" i="2"/>
  <c r="AA49" i="2"/>
  <c r="AB49" i="2"/>
  <c r="AA47" i="2"/>
  <c r="AB47" i="2"/>
  <c r="AA45" i="2"/>
  <c r="AB45" i="2"/>
  <c r="AA43" i="2"/>
  <c r="AB43" i="2"/>
  <c r="AA41" i="2"/>
  <c r="AB41" i="2"/>
  <c r="AA39" i="2"/>
  <c r="AB39" i="2"/>
  <c r="AA37" i="2"/>
  <c r="AB37" i="2"/>
  <c r="AA35" i="2"/>
  <c r="AB35" i="2"/>
  <c r="AA33" i="2"/>
  <c r="AB33" i="2"/>
  <c r="AA31" i="2"/>
  <c r="AB31" i="2"/>
  <c r="AA28" i="2"/>
  <c r="AB28" i="2"/>
  <c r="AA26" i="2"/>
  <c r="AB26" i="2"/>
  <c r="AA24" i="2"/>
  <c r="AB24" i="2"/>
  <c r="AA23" i="2"/>
  <c r="AB23" i="2"/>
  <c r="AA21" i="2"/>
  <c r="AB21" i="2"/>
  <c r="AA19" i="2"/>
  <c r="AB19" i="2"/>
  <c r="AA17" i="2"/>
  <c r="AB17" i="2"/>
  <c r="AA15" i="2"/>
  <c r="AB15" i="2"/>
  <c r="AA13" i="2"/>
  <c r="AB13" i="2"/>
  <c r="AA11" i="2"/>
  <c r="AB11" i="2"/>
  <c r="AA9" i="2"/>
  <c r="AB9" i="2"/>
  <c r="AA7" i="2"/>
  <c r="AB7" i="2"/>
  <c r="AA5" i="2"/>
  <c r="AB5" i="2"/>
  <c r="AB3" i="2"/>
  <c r="X1816" i="2"/>
  <c r="X1814" i="2"/>
  <c r="X1812" i="2"/>
  <c r="X1810" i="2"/>
  <c r="X1808" i="2"/>
  <c r="X1807" i="2"/>
  <c r="X1805" i="2"/>
  <c r="X1804" i="2"/>
  <c r="X1800" i="2"/>
  <c r="X1798" i="2"/>
  <c r="W1817" i="2"/>
  <c r="W1814" i="2"/>
  <c r="W1812" i="2"/>
  <c r="W1810" i="2"/>
  <c r="W1807" i="2"/>
  <c r="W1805" i="2"/>
  <c r="W1803" i="2"/>
  <c r="W1802" i="2"/>
  <c r="X1792" i="2"/>
  <c r="X1785" i="2"/>
  <c r="X1779" i="2"/>
  <c r="X1775" i="2"/>
  <c r="X1771" i="2"/>
  <c r="X1767" i="2"/>
  <c r="X1763" i="2"/>
  <c r="X1759" i="2"/>
  <c r="X1755" i="2"/>
  <c r="X1751" i="2"/>
  <c r="X1747" i="2"/>
  <c r="X1743" i="2"/>
  <c r="X1740" i="2"/>
  <c r="X1736" i="2"/>
  <c r="X1730" i="2"/>
  <c r="X1817" i="2"/>
  <c r="X1815" i="2"/>
  <c r="X1813" i="2"/>
  <c r="X1811" i="2"/>
  <c r="X1809" i="2"/>
  <c r="X1806" i="2"/>
  <c r="X1803" i="2"/>
  <c r="X1802" i="2"/>
  <c r="X1801" i="2"/>
  <c r="X1799" i="2"/>
  <c r="X1797" i="2"/>
  <c r="X1796" i="2"/>
  <c r="W1816" i="2"/>
  <c r="W1815" i="2"/>
  <c r="W1813" i="2"/>
  <c r="W1811" i="2"/>
  <c r="W1809" i="2"/>
  <c r="W1808" i="2"/>
  <c r="W1806" i="2"/>
  <c r="W1804" i="2"/>
  <c r="W1801" i="2"/>
  <c r="W1800" i="2"/>
  <c r="W1799" i="2"/>
  <c r="W1798" i="2"/>
  <c r="W1797" i="2"/>
  <c r="W1796" i="2"/>
  <c r="X1789" i="2"/>
  <c r="X1793" i="2"/>
  <c r="W1792" i="2"/>
  <c r="X1790" i="2"/>
  <c r="W1789" i="2"/>
  <c r="X1786" i="2"/>
  <c r="W1785" i="2"/>
  <c r="X1782" i="2"/>
  <c r="X1780" i="2"/>
  <c r="W1779" i="2"/>
  <c r="X1776" i="2"/>
  <c r="W1775" i="2"/>
  <c r="X1772" i="2"/>
  <c r="W1771" i="2"/>
  <c r="X1768" i="2"/>
  <c r="W1767" i="2"/>
  <c r="X1764" i="2"/>
  <c r="W1763" i="2"/>
  <c r="X1760" i="2"/>
  <c r="W1759" i="2"/>
  <c r="X1756" i="2"/>
  <c r="W1755" i="2"/>
  <c r="X1752" i="2"/>
  <c r="W1751" i="2"/>
  <c r="X1748" i="2"/>
  <c r="W1747" i="2"/>
  <c r="X1744" i="2"/>
  <c r="W1743" i="2"/>
  <c r="W1740" i="2"/>
  <c r="X1737" i="2"/>
  <c r="W1736" i="2"/>
  <c r="X1733" i="2"/>
  <c r="X1731" i="2"/>
  <c r="W1730" i="2"/>
  <c r="V77" i="2"/>
  <c r="W77" i="2"/>
  <c r="V75" i="2"/>
  <c r="W75" i="2"/>
  <c r="V73" i="2"/>
  <c r="W73" i="2"/>
  <c r="V71" i="2"/>
  <c r="W71" i="2"/>
  <c r="V69" i="2"/>
  <c r="W69" i="2"/>
  <c r="V67" i="2"/>
  <c r="W67" i="2"/>
  <c r="V65" i="2"/>
  <c r="W65" i="2"/>
  <c r="V63" i="2"/>
  <c r="W63" i="2"/>
  <c r="V61" i="2"/>
  <c r="W61" i="2"/>
  <c r="V60" i="2"/>
  <c r="W60" i="2"/>
  <c r="V58" i="2"/>
  <c r="W58" i="2"/>
  <c r="V56" i="2"/>
  <c r="W56" i="2"/>
  <c r="V54" i="2"/>
  <c r="W54" i="2"/>
  <c r="V52" i="2"/>
  <c r="W52" i="2"/>
  <c r="V50" i="2"/>
  <c r="W50" i="2"/>
  <c r="V48" i="2"/>
  <c r="W48" i="2"/>
  <c r="V46" i="2"/>
  <c r="W46" i="2"/>
  <c r="V44" i="2"/>
  <c r="W44" i="2"/>
  <c r="V42" i="2"/>
  <c r="W42" i="2"/>
  <c r="V40" i="2"/>
  <c r="W40" i="2"/>
  <c r="V38" i="2"/>
  <c r="W38" i="2"/>
  <c r="V36" i="2"/>
  <c r="W36" i="2"/>
  <c r="V34" i="2"/>
  <c r="W34" i="2"/>
  <c r="V32" i="2"/>
  <c r="W32" i="2"/>
  <c r="V30" i="2"/>
  <c r="W30" i="2"/>
  <c r="V29" i="2"/>
  <c r="W29" i="2"/>
  <c r="V27" i="2"/>
  <c r="W27" i="2"/>
  <c r="V25" i="2"/>
  <c r="W25" i="2"/>
  <c r="V22" i="2"/>
  <c r="W22" i="2"/>
  <c r="V20" i="2"/>
  <c r="W20" i="2"/>
  <c r="V18" i="2"/>
  <c r="W18" i="2"/>
  <c r="V16" i="2"/>
  <c r="W16" i="2"/>
  <c r="V14" i="2"/>
  <c r="W14" i="2"/>
  <c r="V12" i="2"/>
  <c r="W12" i="2"/>
  <c r="V10" i="2"/>
  <c r="W10" i="2"/>
  <c r="V8" i="2"/>
  <c r="W8" i="2"/>
  <c r="V6" i="2"/>
  <c r="W6" i="2"/>
  <c r="V4" i="2"/>
  <c r="W4" i="2"/>
  <c r="V78" i="2"/>
  <c r="W78" i="2"/>
  <c r="V76" i="2"/>
  <c r="W76" i="2"/>
  <c r="V74" i="2"/>
  <c r="W74" i="2"/>
  <c r="V72" i="2"/>
  <c r="W72" i="2"/>
  <c r="V70" i="2"/>
  <c r="W70" i="2"/>
  <c r="V68" i="2"/>
  <c r="W68" i="2"/>
  <c r="V66" i="2"/>
  <c r="W66" i="2"/>
  <c r="V64" i="2"/>
  <c r="W64" i="2"/>
  <c r="V62" i="2"/>
  <c r="W62" i="2"/>
  <c r="V59" i="2"/>
  <c r="W59" i="2"/>
  <c r="V57" i="2"/>
  <c r="W57" i="2"/>
  <c r="V55" i="2"/>
  <c r="W55" i="2"/>
  <c r="V53" i="2"/>
  <c r="W53" i="2"/>
  <c r="V51" i="2"/>
  <c r="W51" i="2"/>
  <c r="V49" i="2"/>
  <c r="W49" i="2"/>
  <c r="V47" i="2"/>
  <c r="W47" i="2"/>
  <c r="V45" i="2"/>
  <c r="W45" i="2"/>
  <c r="V43" i="2"/>
  <c r="W43" i="2"/>
  <c r="V41" i="2"/>
  <c r="W41" i="2"/>
  <c r="V39" i="2"/>
  <c r="W39" i="2"/>
  <c r="V37" i="2"/>
  <c r="W37" i="2"/>
  <c r="V35" i="2"/>
  <c r="W35" i="2"/>
  <c r="V33" i="2"/>
  <c r="W33" i="2"/>
  <c r="V31" i="2"/>
  <c r="W31" i="2"/>
  <c r="V28" i="2"/>
  <c r="W28" i="2"/>
  <c r="V26" i="2"/>
  <c r="W26" i="2"/>
  <c r="V24" i="2"/>
  <c r="W24" i="2"/>
  <c r="V23" i="2"/>
  <c r="W23" i="2"/>
  <c r="V21" i="2"/>
  <c r="W21" i="2"/>
  <c r="V19" i="2"/>
  <c r="W19" i="2"/>
  <c r="V17" i="2"/>
  <c r="W17" i="2"/>
  <c r="V15" i="2"/>
  <c r="W15" i="2"/>
  <c r="V13" i="2"/>
  <c r="W13" i="2"/>
  <c r="V11" i="2"/>
  <c r="W11" i="2"/>
  <c r="V9" i="2"/>
  <c r="W9" i="2"/>
  <c r="V7" i="2"/>
  <c r="W7" i="2"/>
  <c r="V5" i="2"/>
  <c r="W5" i="2"/>
  <c r="W3" i="2"/>
  <c r="Q1803" i="2"/>
  <c r="S1803" i="2"/>
  <c r="Q1802" i="2"/>
  <c r="S1802" i="2"/>
  <c r="Q1798" i="2"/>
  <c r="S1798" i="2"/>
  <c r="Q1787" i="2"/>
  <c r="S1787" i="2"/>
  <c r="Q1783" i="2"/>
  <c r="S1783" i="2"/>
  <c r="Q1781" i="2"/>
  <c r="S1781" i="2"/>
  <c r="Q1777" i="2"/>
  <c r="S1777" i="2"/>
  <c r="Q1773" i="2"/>
  <c r="S1773" i="2"/>
  <c r="Q1769" i="2"/>
  <c r="S1769" i="2"/>
  <c r="Q1765" i="2"/>
  <c r="S1765" i="2"/>
  <c r="Q1761" i="2"/>
  <c r="S1761" i="2"/>
  <c r="Q1757" i="2"/>
  <c r="S1757" i="2"/>
  <c r="Q1753" i="2"/>
  <c r="S1753" i="2"/>
  <c r="Q1749" i="2"/>
  <c r="S1749" i="2"/>
  <c r="Q1745" i="2"/>
  <c r="S1745" i="2"/>
  <c r="Q1741" i="2"/>
  <c r="S1741" i="2"/>
  <c r="Q1738" i="2"/>
  <c r="S1738" i="2"/>
  <c r="Q1734" i="2"/>
  <c r="S1734" i="2"/>
  <c r="Q1732" i="2"/>
  <c r="S1732" i="2"/>
  <c r="Q1728" i="2"/>
  <c r="S1728" i="2"/>
  <c r="Q1724" i="2"/>
  <c r="S1724" i="2"/>
  <c r="Q1720" i="2"/>
  <c r="S1720" i="2"/>
  <c r="Q1716" i="2"/>
  <c r="S1716" i="2"/>
  <c r="Q1712" i="2"/>
  <c r="S1712" i="2"/>
  <c r="Q1708" i="2"/>
  <c r="S1708" i="2"/>
  <c r="Q1704" i="2"/>
  <c r="S1704" i="2"/>
  <c r="Q1701" i="2"/>
  <c r="S1701" i="2"/>
  <c r="Q1697" i="2"/>
  <c r="S1697" i="2"/>
  <c r="Q1691" i="2"/>
  <c r="S1691" i="2"/>
  <c r="Q1687" i="2"/>
  <c r="S1687" i="2"/>
  <c r="Q1683" i="2"/>
  <c r="S1683" i="2"/>
  <c r="Q1679" i="2"/>
  <c r="S1679" i="2"/>
  <c r="Q1677" i="2"/>
  <c r="S1677" i="2"/>
  <c r="Q1673" i="2"/>
  <c r="S1673" i="2"/>
  <c r="Q1669" i="2"/>
  <c r="S1669" i="2"/>
  <c r="Q1665" i="2"/>
  <c r="S1665" i="2"/>
  <c r="Q1661" i="2"/>
  <c r="S1661" i="2"/>
  <c r="Q1658" i="2"/>
  <c r="S1658" i="2"/>
  <c r="Q1652" i="2"/>
  <c r="S1652" i="2"/>
  <c r="Q1649" i="2"/>
  <c r="S1649" i="2"/>
  <c r="Q1646" i="2"/>
  <c r="S1646" i="2"/>
  <c r="Q1642" i="2"/>
  <c r="S1642" i="2"/>
  <c r="Q1638" i="2"/>
  <c r="S1638" i="2"/>
  <c r="Q1634" i="2"/>
  <c r="S1634" i="2"/>
  <c r="Q1630" i="2"/>
  <c r="S1630" i="2"/>
  <c r="Q1626" i="2"/>
  <c r="S1626" i="2"/>
  <c r="Q1622" i="2"/>
  <c r="S1622" i="2"/>
  <c r="Q1618" i="2"/>
  <c r="S1618" i="2"/>
  <c r="Q1614" i="2"/>
  <c r="S1614" i="2"/>
  <c r="Q1610" i="2"/>
  <c r="S1610" i="2"/>
  <c r="Q1606" i="2"/>
  <c r="S1606" i="2"/>
  <c r="Q1602" i="2"/>
  <c r="S1602" i="2"/>
  <c r="Q1598" i="2"/>
  <c r="S1598" i="2"/>
  <c r="Q1594" i="2"/>
  <c r="S1594" i="2"/>
  <c r="Q1590" i="2"/>
  <c r="S1590" i="2"/>
  <c r="Q1586" i="2"/>
  <c r="S1586" i="2"/>
  <c r="Q1582" i="2"/>
  <c r="S1582" i="2"/>
  <c r="Q1578" i="2"/>
  <c r="S1578" i="2"/>
  <c r="Q1575" i="2"/>
  <c r="S1575" i="2"/>
  <c r="Q1571" i="2"/>
  <c r="S1571" i="2"/>
  <c r="Q1567" i="2"/>
  <c r="S1567" i="2"/>
  <c r="Q1564" i="2"/>
  <c r="S1564" i="2"/>
  <c r="R1539" i="2"/>
  <c r="Q1539" i="2"/>
  <c r="R1508" i="2"/>
  <c r="Q1508" i="2"/>
  <c r="R1506" i="2"/>
  <c r="Q1506" i="2"/>
  <c r="R1492" i="2"/>
  <c r="Q1492" i="2"/>
  <c r="R1477" i="2"/>
  <c r="Q1477" i="2"/>
  <c r="R1475" i="2"/>
  <c r="Q1475" i="2"/>
  <c r="R1464" i="2"/>
  <c r="Q1464" i="2"/>
  <c r="R1448" i="2"/>
  <c r="Q1448" i="2"/>
  <c r="R1446" i="2"/>
  <c r="Q1446" i="2"/>
  <c r="R1263" i="2"/>
  <c r="Q1263" i="2"/>
  <c r="S1263" i="2"/>
  <c r="R1250" i="2"/>
  <c r="Q1250" i="2"/>
  <c r="S1250" i="2"/>
  <c r="R1236" i="2"/>
  <c r="Q1236" i="2"/>
  <c r="S1236" i="2"/>
  <c r="R1212" i="2"/>
  <c r="Q1212" i="2"/>
  <c r="S1212" i="2"/>
  <c r="R1196" i="2"/>
  <c r="Q1196" i="2"/>
  <c r="S1196" i="2"/>
  <c r="R1181" i="2"/>
  <c r="Q1181" i="2"/>
  <c r="S1181" i="2"/>
  <c r="R1165" i="2"/>
  <c r="Q1165" i="2"/>
  <c r="S1165" i="2"/>
  <c r="R1150" i="2"/>
  <c r="Q1150" i="2"/>
  <c r="S1150" i="2"/>
  <c r="R1135" i="2"/>
  <c r="Q1135" i="2"/>
  <c r="S1135" i="2"/>
  <c r="R1106" i="2"/>
  <c r="Q1106" i="2"/>
  <c r="S1106" i="2"/>
  <c r="R1092" i="2"/>
  <c r="Q1092" i="2"/>
  <c r="S1092" i="2"/>
  <c r="R1076" i="2"/>
  <c r="Q1076" i="2"/>
  <c r="S1076" i="2"/>
  <c r="R1046" i="2"/>
  <c r="Q1046" i="2"/>
  <c r="S1046" i="2"/>
  <c r="Q1807" i="2"/>
  <c r="S1807" i="2"/>
  <c r="Q1805" i="2"/>
  <c r="S1805" i="2"/>
  <c r="Q1800" i="2"/>
  <c r="S1800" i="2"/>
  <c r="Q1796" i="2"/>
  <c r="S1796" i="2"/>
  <c r="Q1789" i="2"/>
  <c r="S1789" i="2"/>
  <c r="Q1785" i="2"/>
  <c r="S1785" i="2"/>
  <c r="Q1779" i="2"/>
  <c r="S1779" i="2"/>
  <c r="Q1775" i="2"/>
  <c r="S1775" i="2"/>
  <c r="Q1771" i="2"/>
  <c r="S1771" i="2"/>
  <c r="Q1767" i="2"/>
  <c r="S1767" i="2"/>
  <c r="Q1763" i="2"/>
  <c r="S1763" i="2"/>
  <c r="Q1759" i="2"/>
  <c r="S1759" i="2"/>
  <c r="Q1755" i="2"/>
  <c r="S1755" i="2"/>
  <c r="Q1751" i="2"/>
  <c r="S1751" i="2"/>
  <c r="Q1747" i="2"/>
  <c r="S1747" i="2"/>
  <c r="Q1743" i="2"/>
  <c r="S1743" i="2"/>
  <c r="Q1740" i="2"/>
  <c r="S1740" i="2"/>
  <c r="Q1736" i="2"/>
  <c r="S1736" i="2"/>
  <c r="Q1730" i="2"/>
  <c r="S1730" i="2"/>
  <c r="Q1726" i="2"/>
  <c r="S1726" i="2"/>
  <c r="Q1722" i="2"/>
  <c r="S1722" i="2"/>
  <c r="Q1718" i="2"/>
  <c r="S1718" i="2"/>
  <c r="Q1714" i="2"/>
  <c r="S1714" i="2"/>
  <c r="Q1710" i="2"/>
  <c r="S1710" i="2"/>
  <c r="Q1706" i="2"/>
  <c r="S1706" i="2"/>
  <c r="Q1699" i="2"/>
  <c r="S1699" i="2"/>
  <c r="Q1695" i="2"/>
  <c r="S1695" i="2"/>
  <c r="Q1693" i="2"/>
  <c r="S1693" i="2"/>
  <c r="Q1689" i="2"/>
  <c r="S1689" i="2"/>
  <c r="Q1685" i="2"/>
  <c r="S1685" i="2"/>
  <c r="Q1681" i="2"/>
  <c r="S1681" i="2"/>
  <c r="Q1675" i="2"/>
  <c r="S1675" i="2"/>
  <c r="Q1671" i="2"/>
  <c r="S1671" i="2"/>
  <c r="Q1667" i="2"/>
  <c r="S1667" i="2"/>
  <c r="Q1663" i="2"/>
  <c r="S1663" i="2"/>
  <c r="Q1659" i="2"/>
  <c r="S1659" i="2"/>
  <c r="Q1654" i="2"/>
  <c r="S1654" i="2"/>
  <c r="Q1648" i="2"/>
  <c r="S1648" i="2"/>
  <c r="Q1644" i="2"/>
  <c r="S1644" i="2"/>
  <c r="Q1640" i="2"/>
  <c r="S1640" i="2"/>
  <c r="Q1636" i="2"/>
  <c r="S1636" i="2"/>
  <c r="Q1632" i="2"/>
  <c r="S1632" i="2"/>
  <c r="Q1628" i="2"/>
  <c r="S1628" i="2"/>
  <c r="Q1624" i="2"/>
  <c r="S1624" i="2"/>
  <c r="Q1620" i="2"/>
  <c r="S1620" i="2"/>
  <c r="Q1616" i="2"/>
  <c r="S1616" i="2"/>
  <c r="Q1612" i="2"/>
  <c r="S1612" i="2"/>
  <c r="Q1608" i="2"/>
  <c r="S1608" i="2"/>
  <c r="Q1604" i="2"/>
  <c r="S1604" i="2"/>
  <c r="Q1600" i="2"/>
  <c r="S1600" i="2"/>
  <c r="Q1596" i="2"/>
  <c r="S1596" i="2"/>
  <c r="Q1592" i="2"/>
  <c r="S1592" i="2"/>
  <c r="Q1588" i="2"/>
  <c r="S1588" i="2"/>
  <c r="Q1584" i="2"/>
  <c r="S1584" i="2"/>
  <c r="Q1580" i="2"/>
  <c r="S1580" i="2"/>
  <c r="Q1573" i="2"/>
  <c r="S1573" i="2"/>
  <c r="Q1569" i="2"/>
  <c r="S1569" i="2"/>
  <c r="Q1565" i="2"/>
  <c r="S1565" i="2"/>
  <c r="Q1562" i="2"/>
  <c r="S1562" i="2"/>
  <c r="R1555" i="2"/>
  <c r="Q1555" i="2"/>
  <c r="R1553" i="2"/>
  <c r="Q1553" i="2"/>
  <c r="R1537" i="2"/>
  <c r="Q1537" i="2"/>
  <c r="R1523" i="2"/>
  <c r="Q1523" i="2"/>
  <c r="R1521" i="2"/>
  <c r="Q1521" i="2"/>
  <c r="R1490" i="2"/>
  <c r="Q1490" i="2"/>
  <c r="R1462" i="2"/>
  <c r="Q1462" i="2"/>
  <c r="R1307" i="2"/>
  <c r="Q1307" i="2"/>
  <c r="S1307" i="2"/>
  <c r="R1292" i="2"/>
  <c r="Q1292" i="2"/>
  <c r="S1292" i="2"/>
  <c r="R1276" i="2"/>
  <c r="Q1276" i="2"/>
  <c r="S1276" i="2"/>
  <c r="S1817" i="2"/>
  <c r="R1816" i="2"/>
  <c r="S1813" i="2"/>
  <c r="R1812" i="2"/>
  <c r="S1809" i="2"/>
  <c r="R1808" i="2"/>
  <c r="R1551" i="2"/>
  <c r="Q1551" i="2"/>
  <c r="R1549" i="2"/>
  <c r="Q1549" i="2"/>
  <c r="R1535" i="2"/>
  <c r="Q1535" i="2"/>
  <c r="R1533" i="2"/>
  <c r="Q1533" i="2"/>
  <c r="R1519" i="2"/>
  <c r="Q1519" i="2"/>
  <c r="R1517" i="2"/>
  <c r="Q1517" i="2"/>
  <c r="R1504" i="2"/>
  <c r="Q1504" i="2"/>
  <c r="R1502" i="2"/>
  <c r="Q1502" i="2"/>
  <c r="R1488" i="2"/>
  <c r="Q1488" i="2"/>
  <c r="R1487" i="2"/>
  <c r="Q1487" i="2"/>
  <c r="R1473" i="2"/>
  <c r="Q1473" i="2"/>
  <c r="R1460" i="2"/>
  <c r="Q1460" i="2"/>
  <c r="R1458" i="2"/>
  <c r="Q1458" i="2"/>
  <c r="R1444" i="2"/>
  <c r="Q1444" i="2"/>
  <c r="R1442" i="2"/>
  <c r="Q1442" i="2"/>
  <c r="R1304" i="2"/>
  <c r="Q1304" i="2"/>
  <c r="S1304" i="2"/>
  <c r="R1288" i="2"/>
  <c r="Q1288" i="2"/>
  <c r="S1288" i="2"/>
  <c r="R1272" i="2"/>
  <c r="Q1272" i="2"/>
  <c r="S1272" i="2"/>
  <c r="R1260" i="2"/>
  <c r="Q1260" i="2"/>
  <c r="S1260" i="2"/>
  <c r="R1246" i="2"/>
  <c r="Q1246" i="2"/>
  <c r="S1246" i="2"/>
  <c r="R1232" i="2"/>
  <c r="Q1232" i="2"/>
  <c r="S1232" i="2"/>
  <c r="R1223" i="2"/>
  <c r="Q1223" i="2"/>
  <c r="S1223" i="2"/>
  <c r="R1208" i="2"/>
  <c r="Q1208" i="2"/>
  <c r="S1208" i="2"/>
  <c r="R1192" i="2"/>
  <c r="Q1192" i="2"/>
  <c r="S1192" i="2"/>
  <c r="R1177" i="2"/>
  <c r="Q1177" i="2"/>
  <c r="S1177" i="2"/>
  <c r="R1162" i="2"/>
  <c r="Q1162" i="2"/>
  <c r="S1162" i="2"/>
  <c r="R1146" i="2"/>
  <c r="Q1146" i="2"/>
  <c r="S1146" i="2"/>
  <c r="R1131" i="2"/>
  <c r="Q1131" i="2"/>
  <c r="S1131" i="2"/>
  <c r="R1118" i="2"/>
  <c r="Q1118" i="2"/>
  <c r="S1118" i="2"/>
  <c r="R1103" i="2"/>
  <c r="Q1103" i="2"/>
  <c r="S1103" i="2"/>
  <c r="R1088" i="2"/>
  <c r="Q1088" i="2"/>
  <c r="S1088" i="2"/>
  <c r="R1072" i="2"/>
  <c r="Q1072" i="2"/>
  <c r="S1072" i="2"/>
  <c r="R1058" i="2"/>
  <c r="Q1058" i="2"/>
  <c r="S1058" i="2"/>
  <c r="R1042" i="2"/>
  <c r="Q1042" i="2"/>
  <c r="S1042" i="2"/>
  <c r="R1038" i="2"/>
  <c r="Q1038" i="2"/>
  <c r="S1038" i="2"/>
  <c r="R1035" i="2"/>
  <c r="Q1035" i="2"/>
  <c r="S1035" i="2"/>
  <c r="R1032" i="2"/>
  <c r="Q1032" i="2"/>
  <c r="S1032" i="2"/>
  <c r="R1029" i="2"/>
  <c r="Q1029" i="2"/>
  <c r="S1029" i="2"/>
  <c r="R1027" i="2"/>
  <c r="Q1027" i="2"/>
  <c r="S1027" i="2"/>
  <c r="R1024" i="2"/>
  <c r="Q1024" i="2"/>
  <c r="S1024" i="2"/>
  <c r="R1020" i="2"/>
  <c r="Q1020" i="2"/>
  <c r="S1020" i="2"/>
  <c r="R1013" i="2"/>
  <c r="Q1013" i="2"/>
  <c r="S1013" i="2"/>
  <c r="Q1794" i="2"/>
  <c r="S1794" i="2"/>
  <c r="Q1806" i="2"/>
  <c r="S1806" i="2"/>
  <c r="Q1801" i="2"/>
  <c r="S1801" i="2"/>
  <c r="Q1797" i="2"/>
  <c r="S1797" i="2"/>
  <c r="Q1793" i="2"/>
  <c r="S1793" i="2"/>
  <c r="Q1790" i="2"/>
  <c r="S1790" i="2"/>
  <c r="Q1786" i="2"/>
  <c r="S1786" i="2"/>
  <c r="Q1782" i="2"/>
  <c r="S1782" i="2"/>
  <c r="Q1780" i="2"/>
  <c r="S1780" i="2"/>
  <c r="Q1776" i="2"/>
  <c r="S1776" i="2"/>
  <c r="Q1772" i="2"/>
  <c r="S1772" i="2"/>
  <c r="Q1768" i="2"/>
  <c r="S1768" i="2"/>
  <c r="Q1764" i="2"/>
  <c r="S1764" i="2"/>
  <c r="Q1760" i="2"/>
  <c r="S1760" i="2"/>
  <c r="Q1756" i="2"/>
  <c r="S1756" i="2"/>
  <c r="Q1752" i="2"/>
  <c r="S1752" i="2"/>
  <c r="Q1748" i="2"/>
  <c r="S1748" i="2"/>
  <c r="Q1744" i="2"/>
  <c r="S1744" i="2"/>
  <c r="Q1737" i="2"/>
  <c r="S1737" i="2"/>
  <c r="Q1733" i="2"/>
  <c r="S1733" i="2"/>
  <c r="Q1731" i="2"/>
  <c r="S1731" i="2"/>
  <c r="Q1727" i="2"/>
  <c r="S1727" i="2"/>
  <c r="Q1723" i="2"/>
  <c r="S1723" i="2"/>
  <c r="Q1719" i="2"/>
  <c r="S1719" i="2"/>
  <c r="Q1715" i="2"/>
  <c r="S1715" i="2"/>
  <c r="Q1711" i="2"/>
  <c r="S1711" i="2"/>
  <c r="Q1707" i="2"/>
  <c r="S1707" i="2"/>
  <c r="Q1703" i="2"/>
  <c r="S1703" i="2"/>
  <c r="Q1700" i="2"/>
  <c r="S1700" i="2"/>
  <c r="Q1696" i="2"/>
  <c r="S1696" i="2"/>
  <c r="Q1692" i="2"/>
  <c r="S1692" i="2"/>
  <c r="Q1688" i="2"/>
  <c r="S1688" i="2"/>
  <c r="Q1684" i="2"/>
  <c r="S1684" i="2"/>
  <c r="Q1680" i="2"/>
  <c r="S1680" i="2"/>
  <c r="Q1676" i="2"/>
  <c r="S1676" i="2"/>
  <c r="Q1672" i="2"/>
  <c r="S1672" i="2"/>
  <c r="Q1668" i="2"/>
  <c r="S1668" i="2"/>
  <c r="Q1664" i="2"/>
  <c r="S1664" i="2"/>
  <c r="Q1660" i="2"/>
  <c r="S1660" i="2"/>
  <c r="Q1657" i="2"/>
  <c r="S1657" i="2"/>
  <c r="Q1655" i="2"/>
  <c r="S1655" i="2"/>
  <c r="Q1651" i="2"/>
  <c r="S1651" i="2"/>
  <c r="Q1645" i="2"/>
  <c r="S1645" i="2"/>
  <c r="Q1641" i="2"/>
  <c r="S1641" i="2"/>
  <c r="Q1637" i="2"/>
  <c r="S1637" i="2"/>
  <c r="Q1633" i="2"/>
  <c r="S1633" i="2"/>
  <c r="Q1629" i="2"/>
  <c r="S1629" i="2"/>
  <c r="Q1625" i="2"/>
  <c r="S1625" i="2"/>
  <c r="Q1621" i="2"/>
  <c r="S1621" i="2"/>
  <c r="Q1617" i="2"/>
  <c r="S1617" i="2"/>
  <c r="Q1613" i="2"/>
  <c r="S1613" i="2"/>
  <c r="Q1609" i="2"/>
  <c r="S1609" i="2"/>
  <c r="Q1605" i="2"/>
  <c r="S1605" i="2"/>
  <c r="Q1601" i="2"/>
  <c r="S1601" i="2"/>
  <c r="Q1597" i="2"/>
  <c r="S1597" i="2"/>
  <c r="Q1593" i="2"/>
  <c r="S1593" i="2"/>
  <c r="Q1589" i="2"/>
  <c r="S1589" i="2"/>
  <c r="Q1585" i="2"/>
  <c r="S1585" i="2"/>
  <c r="Q1581" i="2"/>
  <c r="S1581" i="2"/>
  <c r="Q1577" i="2"/>
  <c r="S1577" i="2"/>
  <c r="Q1574" i="2"/>
  <c r="S1574" i="2"/>
  <c r="Q1570" i="2"/>
  <c r="S1570" i="2"/>
  <c r="Q1566" i="2"/>
  <c r="S1566" i="2"/>
  <c r="Q1563" i="2"/>
  <c r="S1563" i="2"/>
  <c r="R1545" i="2"/>
  <c r="Q1545" i="2"/>
  <c r="R1529" i="2"/>
  <c r="Q1529" i="2"/>
  <c r="R1515" i="2"/>
  <c r="Q1515" i="2"/>
  <c r="R1513" i="2"/>
  <c r="Q1513" i="2"/>
  <c r="R1500" i="2"/>
  <c r="Q1500" i="2"/>
  <c r="R1498" i="2"/>
  <c r="Q1498" i="2"/>
  <c r="R1485" i="2"/>
  <c r="Q1485" i="2"/>
  <c r="R1483" i="2"/>
  <c r="Q1483" i="2"/>
  <c r="R1472" i="2"/>
  <c r="Q1472" i="2"/>
  <c r="R1470" i="2"/>
  <c r="Q1470" i="2"/>
  <c r="R1456" i="2"/>
  <c r="Q1456" i="2"/>
  <c r="R1454" i="2"/>
  <c r="Q1454" i="2"/>
  <c r="R1440" i="2"/>
  <c r="Q1440" i="2"/>
  <c r="R1438" i="2"/>
  <c r="Q1438" i="2"/>
  <c r="R1432" i="2"/>
  <c r="Q1432" i="2"/>
  <c r="S1432" i="2"/>
  <c r="R1428" i="2"/>
  <c r="Q1428" i="2"/>
  <c r="S1428" i="2"/>
  <c r="R1424" i="2"/>
  <c r="Q1424" i="2"/>
  <c r="S1424" i="2"/>
  <c r="R1420" i="2"/>
  <c r="Q1420" i="2"/>
  <c r="S1420" i="2"/>
  <c r="R1416" i="2"/>
  <c r="Q1416" i="2"/>
  <c r="S1416" i="2"/>
  <c r="R1412" i="2"/>
  <c r="Q1412" i="2"/>
  <c r="S1412" i="2"/>
  <c r="R1408" i="2"/>
  <c r="Q1408" i="2"/>
  <c r="S1408" i="2"/>
  <c r="R1404" i="2"/>
  <c r="Q1404" i="2"/>
  <c r="S1404" i="2"/>
  <c r="R1401" i="2"/>
  <c r="Q1401" i="2"/>
  <c r="S1401" i="2"/>
  <c r="R1396" i="2"/>
  <c r="Q1396" i="2"/>
  <c r="S1396" i="2"/>
  <c r="R1392" i="2"/>
  <c r="Q1392" i="2"/>
  <c r="S1392" i="2"/>
  <c r="R1388" i="2"/>
  <c r="Q1388" i="2"/>
  <c r="S1388" i="2"/>
  <c r="R1384" i="2"/>
  <c r="Q1384" i="2"/>
  <c r="S1384" i="2"/>
  <c r="R1380" i="2"/>
  <c r="Q1380" i="2"/>
  <c r="S1380" i="2"/>
  <c r="R1376" i="2"/>
  <c r="Q1376" i="2"/>
  <c r="S1376" i="2"/>
  <c r="R1372" i="2"/>
  <c r="Q1372" i="2"/>
  <c r="S1372" i="2"/>
  <c r="R1370" i="2"/>
  <c r="Q1370" i="2"/>
  <c r="S1370" i="2"/>
  <c r="R1366" i="2"/>
  <c r="Q1366" i="2"/>
  <c r="S1366" i="2"/>
  <c r="R1362" i="2"/>
  <c r="Q1362" i="2"/>
  <c r="S1362" i="2"/>
  <c r="R1358" i="2"/>
  <c r="Q1358" i="2"/>
  <c r="S1358" i="2"/>
  <c r="R1354" i="2"/>
  <c r="Q1354" i="2"/>
  <c r="S1354" i="2"/>
  <c r="R1350" i="2"/>
  <c r="Q1350" i="2"/>
  <c r="S1350" i="2"/>
  <c r="R1346" i="2"/>
  <c r="Q1346" i="2"/>
  <c r="S1346" i="2"/>
  <c r="R1342" i="2"/>
  <c r="Q1342" i="2"/>
  <c r="S1342" i="2"/>
  <c r="R1338" i="2"/>
  <c r="Q1338" i="2"/>
  <c r="S1338" i="2"/>
  <c r="R1334" i="2"/>
  <c r="Q1334" i="2"/>
  <c r="S1334" i="2"/>
  <c r="R1328" i="2"/>
  <c r="Q1328" i="2"/>
  <c r="S1328" i="2"/>
  <c r="R1322" i="2"/>
  <c r="Q1322" i="2"/>
  <c r="S1322" i="2"/>
  <c r="R1318" i="2"/>
  <c r="Q1318" i="2"/>
  <c r="S1318" i="2"/>
  <c r="R1314" i="2"/>
  <c r="Q1314" i="2"/>
  <c r="S1314" i="2"/>
  <c r="R1300" i="2"/>
  <c r="Q1300" i="2"/>
  <c r="S1300" i="2"/>
  <c r="R1284" i="2"/>
  <c r="Q1284" i="2"/>
  <c r="S1284" i="2"/>
  <c r="R1269" i="2"/>
  <c r="Q1269" i="2"/>
  <c r="S1269" i="2"/>
  <c r="R1256" i="2"/>
  <c r="Q1256" i="2"/>
  <c r="S1256" i="2"/>
  <c r="R1243" i="2"/>
  <c r="Q1243" i="2"/>
  <c r="S1243" i="2"/>
  <c r="R1228" i="2"/>
  <c r="Q1228" i="2"/>
  <c r="S1228" i="2"/>
  <c r="R1219" i="2"/>
  <c r="Q1219" i="2"/>
  <c r="S1219" i="2"/>
  <c r="R1204" i="2"/>
  <c r="Q1204" i="2"/>
  <c r="S1204" i="2"/>
  <c r="R1189" i="2"/>
  <c r="Q1189" i="2"/>
  <c r="S1189" i="2"/>
  <c r="R1173" i="2"/>
  <c r="Q1173" i="2"/>
  <c r="S1173" i="2"/>
  <c r="R1158" i="2"/>
  <c r="Q1158" i="2"/>
  <c r="S1158" i="2"/>
  <c r="R1142" i="2"/>
  <c r="Q1142" i="2"/>
  <c r="S1142" i="2"/>
  <c r="R1127" i="2"/>
  <c r="Q1127" i="2"/>
  <c r="S1127" i="2"/>
  <c r="R1114" i="2"/>
  <c r="Q1114" i="2"/>
  <c r="S1114" i="2"/>
  <c r="R1099" i="2"/>
  <c r="Q1099" i="2"/>
  <c r="S1099" i="2"/>
  <c r="R1084" i="2"/>
  <c r="Q1084" i="2"/>
  <c r="S1084" i="2"/>
  <c r="R1068" i="2"/>
  <c r="Q1068" i="2"/>
  <c r="S1068" i="2"/>
  <c r="R1054" i="2"/>
  <c r="Q1054" i="2"/>
  <c r="S1054" i="2"/>
  <c r="Q1792" i="2"/>
  <c r="S1792" i="2"/>
  <c r="S1814" i="2"/>
  <c r="S1810" i="2"/>
  <c r="Q1804" i="2"/>
  <c r="S1804" i="2"/>
  <c r="Q1799" i="2"/>
  <c r="S1799" i="2"/>
  <c r="Q1795" i="2"/>
  <c r="S1795" i="2"/>
  <c r="Q1791" i="2"/>
  <c r="S1791" i="2"/>
  <c r="Q1788" i="2"/>
  <c r="S1788" i="2"/>
  <c r="Q1784" i="2"/>
  <c r="S1784" i="2"/>
  <c r="Q1778" i="2"/>
  <c r="S1778" i="2"/>
  <c r="Q1774" i="2"/>
  <c r="S1774" i="2"/>
  <c r="Q1770" i="2"/>
  <c r="S1770" i="2"/>
  <c r="Q1766" i="2"/>
  <c r="S1766" i="2"/>
  <c r="Q1762" i="2"/>
  <c r="S1762" i="2"/>
  <c r="Q1758" i="2"/>
  <c r="S1758" i="2"/>
  <c r="Q1754" i="2"/>
  <c r="S1754" i="2"/>
  <c r="Q1750" i="2"/>
  <c r="S1750" i="2"/>
  <c r="Q1746" i="2"/>
  <c r="S1746" i="2"/>
  <c r="Q1742" i="2"/>
  <c r="S1742" i="2"/>
  <c r="Q1739" i="2"/>
  <c r="S1739" i="2"/>
  <c r="Q1735" i="2"/>
  <c r="S1735" i="2"/>
  <c r="Q1729" i="2"/>
  <c r="S1729" i="2"/>
  <c r="Q1725" i="2"/>
  <c r="S1725" i="2"/>
  <c r="Q1721" i="2"/>
  <c r="S1721" i="2"/>
  <c r="Q1717" i="2"/>
  <c r="S1717" i="2"/>
  <c r="Q1713" i="2"/>
  <c r="S1713" i="2"/>
  <c r="Q1709" i="2"/>
  <c r="S1709" i="2"/>
  <c r="Q1705" i="2"/>
  <c r="S1705" i="2"/>
  <c r="Q1702" i="2"/>
  <c r="S1702" i="2"/>
  <c r="Q1698" i="2"/>
  <c r="S1698" i="2"/>
  <c r="Q1694" i="2"/>
  <c r="S1694" i="2"/>
  <c r="Q1690" i="2"/>
  <c r="S1690" i="2"/>
  <c r="Q1686" i="2"/>
  <c r="S1686" i="2"/>
  <c r="Q1682" i="2"/>
  <c r="S1682" i="2"/>
  <c r="Q1678" i="2"/>
  <c r="S1678" i="2"/>
  <c r="Q1674" i="2"/>
  <c r="S1674" i="2"/>
  <c r="Q1670" i="2"/>
  <c r="S1670" i="2"/>
  <c r="Q1666" i="2"/>
  <c r="S1666" i="2"/>
  <c r="Q1662" i="2"/>
  <c r="S1662" i="2"/>
  <c r="Q1656" i="2"/>
  <c r="S1656" i="2"/>
  <c r="Q1653" i="2"/>
  <c r="S1653" i="2"/>
  <c r="Q1650" i="2"/>
  <c r="S1650" i="2"/>
  <c r="Q1647" i="2"/>
  <c r="S1647" i="2"/>
  <c r="Q1643" i="2"/>
  <c r="S1643" i="2"/>
  <c r="Q1639" i="2"/>
  <c r="S1639" i="2"/>
  <c r="Q1635" i="2"/>
  <c r="S1635" i="2"/>
  <c r="Q1631" i="2"/>
  <c r="S1631" i="2"/>
  <c r="Q1627" i="2"/>
  <c r="S1627" i="2"/>
  <c r="Q1623" i="2"/>
  <c r="S1623" i="2"/>
  <c r="Q1619" i="2"/>
  <c r="S1619" i="2"/>
  <c r="Q1615" i="2"/>
  <c r="S1615" i="2"/>
  <c r="Q1611" i="2"/>
  <c r="S1611" i="2"/>
  <c r="Q1607" i="2"/>
  <c r="S1607" i="2"/>
  <c r="Q1603" i="2"/>
  <c r="S1603" i="2"/>
  <c r="Q1599" i="2"/>
  <c r="S1599" i="2"/>
  <c r="Q1595" i="2"/>
  <c r="S1595" i="2"/>
  <c r="Q1591" i="2"/>
  <c r="S1591" i="2"/>
  <c r="Q1587" i="2"/>
  <c r="S1587" i="2"/>
  <c r="Q1583" i="2"/>
  <c r="S1583" i="2"/>
  <c r="Q1579" i="2"/>
  <c r="S1579" i="2"/>
  <c r="Q1576" i="2"/>
  <c r="S1576" i="2"/>
  <c r="Q1572" i="2"/>
  <c r="S1572" i="2"/>
  <c r="Q1568" i="2"/>
  <c r="S1568" i="2"/>
  <c r="Q1561" i="2"/>
  <c r="S1561" i="2"/>
  <c r="R1547" i="2"/>
  <c r="Q1547" i="2"/>
  <c r="R1531" i="2"/>
  <c r="Q1531" i="2"/>
  <c r="R1814" i="2"/>
  <c r="R1810" i="2"/>
  <c r="R1807" i="2"/>
  <c r="R1805" i="2"/>
  <c r="R1803" i="2"/>
  <c r="R1802" i="2"/>
  <c r="R1800" i="2"/>
  <c r="R1798" i="2"/>
  <c r="R1796" i="2"/>
  <c r="R1794" i="2"/>
  <c r="R1792" i="2"/>
  <c r="R1789" i="2"/>
  <c r="R1787" i="2"/>
  <c r="R1785" i="2"/>
  <c r="R1783" i="2"/>
  <c r="R1781" i="2"/>
  <c r="R1779" i="2"/>
  <c r="R1777" i="2"/>
  <c r="R1775" i="2"/>
  <c r="R1773" i="2"/>
  <c r="R1771" i="2"/>
  <c r="R1769" i="2"/>
  <c r="R1767" i="2"/>
  <c r="R1765" i="2"/>
  <c r="R1763" i="2"/>
  <c r="R1761" i="2"/>
  <c r="R1759" i="2"/>
  <c r="R1757" i="2"/>
  <c r="R1755" i="2"/>
  <c r="R1753" i="2"/>
  <c r="R1751" i="2"/>
  <c r="R1749" i="2"/>
  <c r="R1747" i="2"/>
  <c r="R1745" i="2"/>
  <c r="R1743" i="2"/>
  <c r="R1741" i="2"/>
  <c r="R1740" i="2"/>
  <c r="R1738" i="2"/>
  <c r="R1736" i="2"/>
  <c r="R1734" i="2"/>
  <c r="R1732" i="2"/>
  <c r="R1730" i="2"/>
  <c r="R1728" i="2"/>
  <c r="R1726" i="2"/>
  <c r="R1724" i="2"/>
  <c r="R1722" i="2"/>
  <c r="R1720" i="2"/>
  <c r="R1718" i="2"/>
  <c r="R1716" i="2"/>
  <c r="R1714" i="2"/>
  <c r="R1712" i="2"/>
  <c r="R1710" i="2"/>
  <c r="R1708" i="2"/>
  <c r="R1706" i="2"/>
  <c r="R1704" i="2"/>
  <c r="R1701" i="2"/>
  <c r="R1699" i="2"/>
  <c r="R1697" i="2"/>
  <c r="R1695" i="2"/>
  <c r="R1693" i="2"/>
  <c r="R1691" i="2"/>
  <c r="R1689" i="2"/>
  <c r="R1687" i="2"/>
  <c r="R1685" i="2"/>
  <c r="R1683" i="2"/>
  <c r="R1681" i="2"/>
  <c r="R1679" i="2"/>
  <c r="R1677" i="2"/>
  <c r="R1675" i="2"/>
  <c r="R1673" i="2"/>
  <c r="R1671" i="2"/>
  <c r="R1669" i="2"/>
  <c r="R1667" i="2"/>
  <c r="R1665" i="2"/>
  <c r="R1663" i="2"/>
  <c r="R1661" i="2"/>
  <c r="R1659" i="2"/>
  <c r="R1658" i="2"/>
  <c r="R1654" i="2"/>
  <c r="R1652" i="2"/>
  <c r="R1649" i="2"/>
  <c r="R1648" i="2"/>
  <c r="R1646" i="2"/>
  <c r="R1644" i="2"/>
  <c r="R1642" i="2"/>
  <c r="R1640" i="2"/>
  <c r="R1638" i="2"/>
  <c r="R1636" i="2"/>
  <c r="R1634" i="2"/>
  <c r="R1632" i="2"/>
  <c r="R1630" i="2"/>
  <c r="R1628" i="2"/>
  <c r="R1626" i="2"/>
  <c r="R1624" i="2"/>
  <c r="R1622" i="2"/>
  <c r="R1620" i="2"/>
  <c r="R1618" i="2"/>
  <c r="R1616" i="2"/>
  <c r="R1614" i="2"/>
  <c r="R1612" i="2"/>
  <c r="R1610" i="2"/>
  <c r="R1608" i="2"/>
  <c r="R1606" i="2"/>
  <c r="R1604" i="2"/>
  <c r="R1602" i="2"/>
  <c r="R1600" i="2"/>
  <c r="R1598" i="2"/>
  <c r="R1596" i="2"/>
  <c r="R1594" i="2"/>
  <c r="R1592" i="2"/>
  <c r="R1590" i="2"/>
  <c r="R1588" i="2"/>
  <c r="R1586" i="2"/>
  <c r="R1584" i="2"/>
  <c r="R1582" i="2"/>
  <c r="R1580" i="2"/>
  <c r="R1578" i="2"/>
  <c r="R1575" i="2"/>
  <c r="R1573" i="2"/>
  <c r="R1571" i="2"/>
  <c r="R1569" i="2"/>
  <c r="R1567" i="2"/>
  <c r="R1565" i="2"/>
  <c r="R1564" i="2"/>
  <c r="R1562" i="2"/>
  <c r="R1559" i="2"/>
  <c r="Q1559" i="2"/>
  <c r="R1557" i="2"/>
  <c r="Q1557" i="2"/>
  <c r="S1555" i="2"/>
  <c r="S1553" i="2"/>
  <c r="R1543" i="2"/>
  <c r="Q1543" i="2"/>
  <c r="R1541" i="2"/>
  <c r="Q1541" i="2"/>
  <c r="S1539" i="2"/>
  <c r="S1537" i="2"/>
  <c r="R1527" i="2"/>
  <c r="Q1527" i="2"/>
  <c r="R1525" i="2"/>
  <c r="Q1525" i="2"/>
  <c r="S1523" i="2"/>
  <c r="S1521" i="2"/>
  <c r="R1510" i="2"/>
  <c r="Q1510" i="2"/>
  <c r="S1508" i="2"/>
  <c r="S1506" i="2"/>
  <c r="R1496" i="2"/>
  <c r="Q1496" i="2"/>
  <c r="R1494" i="2"/>
  <c r="Q1494" i="2"/>
  <c r="S1492" i="2"/>
  <c r="S1490" i="2"/>
  <c r="R1481" i="2"/>
  <c r="Q1481" i="2"/>
  <c r="R1479" i="2"/>
  <c r="Q1479" i="2"/>
  <c r="S1477" i="2"/>
  <c r="S1475" i="2"/>
  <c r="R1468" i="2"/>
  <c r="Q1468" i="2"/>
  <c r="R1466" i="2"/>
  <c r="Q1466" i="2"/>
  <c r="S1464" i="2"/>
  <c r="S1462" i="2"/>
  <c r="R1452" i="2"/>
  <c r="Q1452" i="2"/>
  <c r="R1450" i="2"/>
  <c r="Q1450" i="2"/>
  <c r="S1448" i="2"/>
  <c r="S1446" i="2"/>
  <c r="R1311" i="2"/>
  <c r="Q1311" i="2"/>
  <c r="S1311" i="2"/>
  <c r="R1296" i="2"/>
  <c r="Q1296" i="2"/>
  <c r="S1296" i="2"/>
  <c r="R1280" i="2"/>
  <c r="Q1280" i="2"/>
  <c r="S1280" i="2"/>
  <c r="R1267" i="2"/>
  <c r="Q1267" i="2"/>
  <c r="S1267" i="2"/>
  <c r="R1253" i="2"/>
  <c r="Q1253" i="2"/>
  <c r="S1253" i="2"/>
  <c r="R1240" i="2"/>
  <c r="Q1240" i="2"/>
  <c r="S1240" i="2"/>
  <c r="R1216" i="2"/>
  <c r="Q1216" i="2"/>
  <c r="S1216" i="2"/>
  <c r="R1200" i="2"/>
  <c r="Q1200" i="2"/>
  <c r="S1200" i="2"/>
  <c r="R1185" i="2"/>
  <c r="Q1185" i="2"/>
  <c r="S1185" i="2"/>
  <c r="R1169" i="2"/>
  <c r="Q1169" i="2"/>
  <c r="S1169" i="2"/>
  <c r="R1154" i="2"/>
  <c r="Q1154" i="2"/>
  <c r="S1154" i="2"/>
  <c r="R1123" i="2"/>
  <c r="Q1123" i="2"/>
  <c r="S1123" i="2"/>
  <c r="R1110" i="2"/>
  <c r="Q1110" i="2"/>
  <c r="S1110" i="2"/>
  <c r="R1095" i="2"/>
  <c r="Q1095" i="2"/>
  <c r="S1095" i="2"/>
  <c r="R1080" i="2"/>
  <c r="Q1080" i="2"/>
  <c r="S1080" i="2"/>
  <c r="R1064" i="2"/>
  <c r="Q1064" i="2"/>
  <c r="S1064" i="2"/>
  <c r="R1050" i="2"/>
  <c r="Q1050" i="2"/>
  <c r="S1050" i="2"/>
  <c r="R645" i="2"/>
  <c r="Q645" i="2"/>
  <c r="S645" i="2"/>
  <c r="R640" i="2"/>
  <c r="S640" i="2"/>
  <c r="Q640" i="2"/>
  <c r="R614" i="2"/>
  <c r="S614" i="2"/>
  <c r="Q614" i="2"/>
  <c r="R603" i="2"/>
  <c r="Q603" i="2"/>
  <c r="S603" i="2"/>
  <c r="R592" i="2"/>
  <c r="Q592" i="2"/>
  <c r="S592" i="2"/>
  <c r="R587" i="2"/>
  <c r="S587" i="2"/>
  <c r="Q587" i="2"/>
  <c r="R583" i="2"/>
  <c r="Q583" i="2"/>
  <c r="S583" i="2"/>
  <c r="R579" i="2"/>
  <c r="Q579" i="2"/>
  <c r="S579" i="2"/>
  <c r="R575" i="2"/>
  <c r="Q575" i="2"/>
  <c r="S575" i="2"/>
  <c r="R571" i="2"/>
  <c r="Q571" i="2"/>
  <c r="S571" i="2"/>
  <c r="R562" i="2"/>
  <c r="Q562" i="2"/>
  <c r="S562" i="2"/>
  <c r="R439" i="2"/>
  <c r="Q439" i="2"/>
  <c r="S439" i="2"/>
  <c r="R434" i="2"/>
  <c r="S434" i="2"/>
  <c r="Q434" i="2"/>
  <c r="R413" i="2"/>
  <c r="Q413" i="2"/>
  <c r="S413" i="2"/>
  <c r="R402" i="2"/>
  <c r="Q402" i="2"/>
  <c r="S402" i="2"/>
  <c r="R388" i="2"/>
  <c r="Q388" i="2"/>
  <c r="S388" i="2"/>
  <c r="Q375" i="2"/>
  <c r="S375" i="2"/>
  <c r="R375" i="2"/>
  <c r="Q348" i="2"/>
  <c r="S348" i="2"/>
  <c r="R348" i="2"/>
  <c r="Q312" i="2"/>
  <c r="S312" i="2"/>
  <c r="R312" i="2"/>
  <c r="Q286" i="2"/>
  <c r="S286" i="2"/>
  <c r="R286" i="2"/>
  <c r="Q259" i="2"/>
  <c r="S259" i="2"/>
  <c r="R259" i="2"/>
  <c r="Q245" i="2"/>
  <c r="S245" i="2"/>
  <c r="R245" i="2"/>
  <c r="Q204" i="2"/>
  <c r="R204" i="2"/>
  <c r="S204" i="2"/>
  <c r="Q119" i="2"/>
  <c r="S119" i="2"/>
  <c r="R119" i="2"/>
  <c r="Q79" i="2"/>
  <c r="R79" i="2"/>
  <c r="S79" i="2"/>
  <c r="Q1436" i="2"/>
  <c r="Q1430" i="2"/>
  <c r="Q1426" i="2"/>
  <c r="Q1422" i="2"/>
  <c r="Q1418" i="2"/>
  <c r="Q1414" i="2"/>
  <c r="Q1410" i="2"/>
  <c r="Q1406" i="2"/>
  <c r="Q1402" i="2"/>
  <c r="Q1399" i="2"/>
  <c r="Q1394" i="2"/>
  <c r="Q1390" i="2"/>
  <c r="Q1386" i="2"/>
  <c r="Q1382" i="2"/>
  <c r="Q1378" i="2"/>
  <c r="Q1374" i="2"/>
  <c r="Q1368" i="2"/>
  <c r="Q1364" i="2"/>
  <c r="Q1360" i="2"/>
  <c r="Q1356" i="2"/>
  <c r="Q1352" i="2"/>
  <c r="Q1348" i="2"/>
  <c r="Q1344" i="2"/>
  <c r="Q1340" i="2"/>
  <c r="Q1336" i="2"/>
  <c r="Q1330" i="2"/>
  <c r="Q1326" i="2"/>
  <c r="Q1324" i="2"/>
  <c r="Q1320" i="2"/>
  <c r="Q1316" i="2"/>
  <c r="R1011" i="2"/>
  <c r="S1011" i="2"/>
  <c r="R1009" i="2"/>
  <c r="S1009" i="2"/>
  <c r="R1007" i="2"/>
  <c r="S1007" i="2"/>
  <c r="R1005" i="2"/>
  <c r="S1005" i="2"/>
  <c r="R1004" i="2"/>
  <c r="S1004" i="2"/>
  <c r="R1003" i="2"/>
  <c r="S1003" i="2"/>
  <c r="R1001" i="2"/>
  <c r="S1001" i="2"/>
  <c r="R999" i="2"/>
  <c r="S999" i="2"/>
  <c r="R997" i="2"/>
  <c r="S997" i="2"/>
  <c r="R995" i="2"/>
  <c r="S995" i="2"/>
  <c r="R993" i="2"/>
  <c r="S993" i="2"/>
  <c r="R637" i="2"/>
  <c r="Q637" i="2"/>
  <c r="S637" i="2"/>
  <c r="R632" i="2"/>
  <c r="S632" i="2"/>
  <c r="Q632" i="2"/>
  <c r="R623" i="2"/>
  <c r="Q623" i="2"/>
  <c r="S623" i="2"/>
  <c r="R613" i="2"/>
  <c r="Q613" i="2"/>
  <c r="S613" i="2"/>
  <c r="R608" i="2"/>
  <c r="S608" i="2"/>
  <c r="Q608" i="2"/>
  <c r="R595" i="2"/>
  <c r="Q595" i="2"/>
  <c r="S595" i="2"/>
  <c r="Q1041" i="2"/>
  <c r="Q1037" i="2"/>
  <c r="Q1034" i="2"/>
  <c r="Q1031" i="2"/>
  <c r="Q1026" i="2"/>
  <c r="Q1023" i="2"/>
  <c r="Q1019" i="2"/>
  <c r="Q1016" i="2"/>
  <c r="Q1012" i="2"/>
  <c r="R661" i="2"/>
  <c r="Q661" i="2"/>
  <c r="S661" i="2"/>
  <c r="R657" i="2"/>
  <c r="Q657" i="2"/>
  <c r="S657" i="2"/>
  <c r="R653" i="2"/>
  <c r="Q653" i="2"/>
  <c r="S653" i="2"/>
  <c r="R643" i="2"/>
  <c r="Q643" i="2"/>
  <c r="S643" i="2"/>
  <c r="R629" i="2"/>
  <c r="Q629" i="2"/>
  <c r="S629" i="2"/>
  <c r="R626" i="2"/>
  <c r="S626" i="2"/>
  <c r="Q626" i="2"/>
  <c r="R617" i="2"/>
  <c r="Q617" i="2"/>
  <c r="S617" i="2"/>
  <c r="R605" i="2"/>
  <c r="Q605" i="2"/>
  <c r="S605" i="2"/>
  <c r="R600" i="2"/>
  <c r="S600" i="2"/>
  <c r="Q600" i="2"/>
  <c r="R590" i="2"/>
  <c r="Q590" i="2"/>
  <c r="S590" i="2"/>
  <c r="S1558" i="2"/>
  <c r="S1554" i="2"/>
  <c r="S1550" i="2"/>
  <c r="S1546" i="2"/>
  <c r="S1542" i="2"/>
  <c r="S1538" i="2"/>
  <c r="S1534" i="2"/>
  <c r="S1530" i="2"/>
  <c r="S1526" i="2"/>
  <c r="S1522" i="2"/>
  <c r="S1518" i="2"/>
  <c r="S1514" i="2"/>
  <c r="S1511" i="2"/>
  <c r="S1507" i="2"/>
  <c r="S1503" i="2"/>
  <c r="S1499" i="2"/>
  <c r="S1495" i="2"/>
  <c r="S1491" i="2"/>
  <c r="S1484" i="2"/>
  <c r="S1480" i="2"/>
  <c r="S1476" i="2"/>
  <c r="S1471" i="2"/>
  <c r="S1467" i="2"/>
  <c r="S1463" i="2"/>
  <c r="S1459" i="2"/>
  <c r="S1455" i="2"/>
  <c r="S1451" i="2"/>
  <c r="S1447" i="2"/>
  <c r="S1443" i="2"/>
  <c r="S1439" i="2"/>
  <c r="S1435" i="2"/>
  <c r="S1433" i="2"/>
  <c r="S1429" i="2"/>
  <c r="S1425" i="2"/>
  <c r="S1421" i="2"/>
  <c r="S1417" i="2"/>
  <c r="S1413" i="2"/>
  <c r="S1409" i="2"/>
  <c r="S1405" i="2"/>
  <c r="S1397" i="2"/>
  <c r="S1393" i="2"/>
  <c r="S1389" i="2"/>
  <c r="S1385" i="2"/>
  <c r="S1381" i="2"/>
  <c r="S1377" i="2"/>
  <c r="S1373" i="2"/>
  <c r="S1371" i="2"/>
  <c r="S1367" i="2"/>
  <c r="S1363" i="2"/>
  <c r="S1359" i="2"/>
  <c r="S1355" i="2"/>
  <c r="S1351" i="2"/>
  <c r="S1347" i="2"/>
  <c r="S1343" i="2"/>
  <c r="S1339" i="2"/>
  <c r="S1335" i="2"/>
  <c r="S1332" i="2"/>
  <c r="S1329" i="2"/>
  <c r="S1325" i="2"/>
  <c r="S1323" i="2"/>
  <c r="S1319" i="2"/>
  <c r="S1315" i="2"/>
  <c r="S1312" i="2"/>
  <c r="S1308" i="2"/>
  <c r="S1301" i="2"/>
  <c r="S1297" i="2"/>
  <c r="S1293" i="2"/>
  <c r="S1289" i="2"/>
  <c r="S1285" i="2"/>
  <c r="S1281" i="2"/>
  <c r="S1277" i="2"/>
  <c r="S1273" i="2"/>
  <c r="S1264" i="2"/>
  <c r="S1257" i="2"/>
  <c r="S1251" i="2"/>
  <c r="S1247" i="2"/>
  <c r="S1244" i="2"/>
  <c r="S1241" i="2"/>
  <c r="S1237" i="2"/>
  <c r="S1233" i="2"/>
  <c r="S1229" i="2"/>
  <c r="S1224" i="2"/>
  <c r="S1220" i="2"/>
  <c r="S1217" i="2"/>
  <c r="S1213" i="2"/>
  <c r="S1209" i="2"/>
  <c r="S1205" i="2"/>
  <c r="S1201" i="2"/>
  <c r="S1197" i="2"/>
  <c r="S1193" i="2"/>
  <c r="S1186" i="2"/>
  <c r="S1182" i="2"/>
  <c r="S1178" i="2"/>
  <c r="S1174" i="2"/>
  <c r="S1170" i="2"/>
  <c r="S1166" i="2"/>
  <c r="S1163" i="2"/>
  <c r="S1159" i="2"/>
  <c r="S1155" i="2"/>
  <c r="S1151" i="2"/>
  <c r="S1147" i="2"/>
  <c r="S1143" i="2"/>
  <c r="S1139" i="2"/>
  <c r="S1136" i="2"/>
  <c r="S1132" i="2"/>
  <c r="S1128" i="2"/>
  <c r="S1124" i="2"/>
  <c r="S1119" i="2"/>
  <c r="S1115" i="2"/>
  <c r="S1111" i="2"/>
  <c r="S1107" i="2"/>
  <c r="S1104" i="2"/>
  <c r="S1100" i="2"/>
  <c r="S1096" i="2"/>
  <c r="S1089" i="2"/>
  <c r="S1085" i="2"/>
  <c r="S1081" i="2"/>
  <c r="S1077" i="2"/>
  <c r="S1073" i="2"/>
  <c r="S1069" i="2"/>
  <c r="S1065" i="2"/>
  <c r="S1059" i="2"/>
  <c r="S1055" i="2"/>
  <c r="S1051" i="2"/>
  <c r="S1047" i="2"/>
  <c r="S1043" i="2"/>
  <c r="S1039" i="2"/>
  <c r="S1033" i="2"/>
  <c r="S1030" i="2"/>
  <c r="S1021" i="2"/>
  <c r="S1017" i="2"/>
  <c r="S1014" i="2"/>
  <c r="R1010" i="2"/>
  <c r="S1010" i="2"/>
  <c r="R1008" i="2"/>
  <c r="S1008" i="2"/>
  <c r="R1006" i="2"/>
  <c r="S1006" i="2"/>
  <c r="R1002" i="2"/>
  <c r="S1002" i="2"/>
  <c r="R1000" i="2"/>
  <c r="S1000" i="2"/>
  <c r="R998" i="2"/>
  <c r="S998" i="2"/>
  <c r="R996" i="2"/>
  <c r="S996" i="2"/>
  <c r="R994" i="2"/>
  <c r="S994" i="2"/>
  <c r="R992" i="2"/>
  <c r="S992" i="2"/>
  <c r="R648" i="2"/>
  <c r="S648" i="2"/>
  <c r="Q648" i="2"/>
  <c r="R635" i="2"/>
  <c r="Q635" i="2"/>
  <c r="S635" i="2"/>
  <c r="R621" i="2"/>
  <c r="S621" i="2"/>
  <c r="Q621" i="2"/>
  <c r="R611" i="2"/>
  <c r="Q611" i="2"/>
  <c r="S611" i="2"/>
  <c r="R597" i="2"/>
  <c r="Q597" i="2"/>
  <c r="S597" i="2"/>
  <c r="R593" i="2"/>
  <c r="S593" i="2"/>
  <c r="Q593" i="2"/>
  <c r="S660" i="2"/>
  <c r="Q659" i="2"/>
  <c r="S656" i="2"/>
  <c r="Q655" i="2"/>
  <c r="S652" i="2"/>
  <c r="S650" i="2"/>
  <c r="Q649" i="2"/>
  <c r="Q641" i="2"/>
  <c r="Q633" i="2"/>
  <c r="Q615" i="2"/>
  <c r="Q609" i="2"/>
  <c r="Q601" i="2"/>
  <c r="Q588" i="2"/>
  <c r="R431" i="2"/>
  <c r="Q431" i="2"/>
  <c r="S431" i="2"/>
  <c r="R426" i="2"/>
  <c r="S426" i="2"/>
  <c r="Q426" i="2"/>
  <c r="R411" i="2"/>
  <c r="Q411" i="2"/>
  <c r="S411" i="2"/>
  <c r="R406" i="2"/>
  <c r="S406" i="2"/>
  <c r="Q406" i="2"/>
  <c r="R394" i="2"/>
  <c r="Q394" i="2"/>
  <c r="S394" i="2"/>
  <c r="Q378" i="2"/>
  <c r="R378" i="2"/>
  <c r="S378" i="2"/>
  <c r="Q315" i="2"/>
  <c r="R315" i="2"/>
  <c r="S315" i="2"/>
  <c r="Q262" i="2"/>
  <c r="R262" i="2"/>
  <c r="S262" i="2"/>
  <c r="R647" i="2"/>
  <c r="Q647" i="2"/>
  <c r="R644" i="2"/>
  <c r="S644" i="2"/>
  <c r="R639" i="2"/>
  <c r="Q639" i="2"/>
  <c r="R636" i="2"/>
  <c r="S636" i="2"/>
  <c r="R631" i="2"/>
  <c r="Q631" i="2"/>
  <c r="R628" i="2"/>
  <c r="S628" i="2"/>
  <c r="R624" i="2"/>
  <c r="S624" i="2"/>
  <c r="R620" i="2"/>
  <c r="Q620" i="2"/>
  <c r="R618" i="2"/>
  <c r="S618" i="2"/>
  <c r="R612" i="2"/>
  <c r="S612" i="2"/>
  <c r="R607" i="2"/>
  <c r="Q607" i="2"/>
  <c r="R604" i="2"/>
  <c r="S604" i="2"/>
  <c r="R599" i="2"/>
  <c r="Q599" i="2"/>
  <c r="R596" i="2"/>
  <c r="S596" i="2"/>
  <c r="R591" i="2"/>
  <c r="S591" i="2"/>
  <c r="R568" i="2"/>
  <c r="Q568" i="2"/>
  <c r="S568" i="2"/>
  <c r="R437" i="2"/>
  <c r="Q437" i="2"/>
  <c r="S437" i="2"/>
  <c r="R423" i="2"/>
  <c r="Q423" i="2"/>
  <c r="S423" i="2"/>
  <c r="R421" i="2"/>
  <c r="S421" i="2"/>
  <c r="Q421" i="2"/>
  <c r="R412" i="2"/>
  <c r="Q412" i="2"/>
  <c r="S412" i="2"/>
  <c r="R399" i="2"/>
  <c r="S399" i="2"/>
  <c r="Q399" i="2"/>
  <c r="R386" i="2"/>
  <c r="Q386" i="2"/>
  <c r="S386" i="2"/>
  <c r="Q343" i="2"/>
  <c r="S343" i="2"/>
  <c r="R343" i="2"/>
  <c r="Q317" i="2"/>
  <c r="S317" i="2"/>
  <c r="R317" i="2"/>
  <c r="Q282" i="2"/>
  <c r="S282" i="2"/>
  <c r="R282" i="2"/>
  <c r="Q264" i="2"/>
  <c r="S264" i="2"/>
  <c r="R264" i="2"/>
  <c r="R584" i="2"/>
  <c r="S584" i="2"/>
  <c r="R580" i="2"/>
  <c r="S580" i="2"/>
  <c r="R576" i="2"/>
  <c r="S576" i="2"/>
  <c r="R572" i="2"/>
  <c r="S572" i="2"/>
  <c r="R558" i="2"/>
  <c r="Q558" i="2"/>
  <c r="S558" i="2"/>
  <c r="R555" i="2"/>
  <c r="Q555" i="2"/>
  <c r="S555" i="2"/>
  <c r="R551" i="2"/>
  <c r="Q551" i="2"/>
  <c r="S551" i="2"/>
  <c r="R547" i="2"/>
  <c r="Q547" i="2"/>
  <c r="S547" i="2"/>
  <c r="R543" i="2"/>
  <c r="Q543" i="2"/>
  <c r="S543" i="2"/>
  <c r="R539" i="2"/>
  <c r="Q539" i="2"/>
  <c r="S539" i="2"/>
  <c r="R535" i="2"/>
  <c r="Q535" i="2"/>
  <c r="S535" i="2"/>
  <c r="R532" i="2"/>
  <c r="Q532" i="2"/>
  <c r="S532" i="2"/>
  <c r="R528" i="2"/>
  <c r="Q528" i="2"/>
  <c r="S528" i="2"/>
  <c r="R526" i="2"/>
  <c r="Q526" i="2"/>
  <c r="S526" i="2"/>
  <c r="R520" i="2"/>
  <c r="Q520" i="2"/>
  <c r="S520" i="2"/>
  <c r="R516" i="2"/>
  <c r="Q516" i="2"/>
  <c r="S516" i="2"/>
  <c r="R512" i="2"/>
  <c r="Q512" i="2"/>
  <c r="S512" i="2"/>
  <c r="R508" i="2"/>
  <c r="Q508" i="2"/>
  <c r="S508" i="2"/>
  <c r="R504" i="2"/>
  <c r="Q504" i="2"/>
  <c r="S504" i="2"/>
  <c r="R501" i="2"/>
  <c r="Q501" i="2"/>
  <c r="S501" i="2"/>
  <c r="R497" i="2"/>
  <c r="Q497" i="2"/>
  <c r="S497" i="2"/>
  <c r="R490" i="2"/>
  <c r="Q490" i="2"/>
  <c r="S490" i="2"/>
  <c r="R487" i="2"/>
  <c r="Q487" i="2"/>
  <c r="S487" i="2"/>
  <c r="R483" i="2"/>
  <c r="Q483" i="2"/>
  <c r="S483" i="2"/>
  <c r="R479" i="2"/>
  <c r="Q479" i="2"/>
  <c r="S479" i="2"/>
  <c r="R475" i="2"/>
  <c r="Q475" i="2"/>
  <c r="S475" i="2"/>
  <c r="R472" i="2"/>
  <c r="Q472" i="2"/>
  <c r="S472" i="2"/>
  <c r="R468" i="2"/>
  <c r="Q468" i="2"/>
  <c r="S468" i="2"/>
  <c r="R466" i="2"/>
  <c r="Q466" i="2"/>
  <c r="S466" i="2"/>
  <c r="R463" i="2"/>
  <c r="Q463" i="2"/>
  <c r="S463" i="2"/>
  <c r="R459" i="2"/>
  <c r="Q459" i="2"/>
  <c r="S459" i="2"/>
  <c r="R455" i="2"/>
  <c r="Q455" i="2"/>
  <c r="S455" i="2"/>
  <c r="R454" i="2"/>
  <c r="Q454" i="2"/>
  <c r="S454" i="2"/>
  <c r="R450" i="2"/>
  <c r="Q450" i="2"/>
  <c r="S450" i="2"/>
  <c r="R446" i="2"/>
  <c r="Q446" i="2"/>
  <c r="S446" i="2"/>
  <c r="R442" i="2"/>
  <c r="Q442" i="2"/>
  <c r="S442" i="2"/>
  <c r="R429" i="2"/>
  <c r="Q429" i="2"/>
  <c r="S429" i="2"/>
  <c r="R416" i="2"/>
  <c r="S416" i="2"/>
  <c r="Q416" i="2"/>
  <c r="R409" i="2"/>
  <c r="Q409" i="2"/>
  <c r="S409" i="2"/>
  <c r="R396" i="2"/>
  <c r="Q396" i="2"/>
  <c r="S396" i="2"/>
  <c r="R391" i="2"/>
  <c r="S391" i="2"/>
  <c r="Q391" i="2"/>
  <c r="Q346" i="2"/>
  <c r="R346" i="2"/>
  <c r="S346" i="2"/>
  <c r="Q284" i="2"/>
  <c r="R284" i="2"/>
  <c r="S284" i="2"/>
  <c r="Q586" i="2"/>
  <c r="Q582" i="2"/>
  <c r="Q578" i="2"/>
  <c r="Q574" i="2"/>
  <c r="Q570" i="2"/>
  <c r="S567" i="2"/>
  <c r="Q566" i="2"/>
  <c r="S564" i="2"/>
  <c r="S561" i="2"/>
  <c r="Q560" i="2"/>
  <c r="S557" i="2"/>
  <c r="Q556" i="2"/>
  <c r="S554" i="2"/>
  <c r="Q553" i="2"/>
  <c r="S550" i="2"/>
  <c r="Q549" i="2"/>
  <c r="S546" i="2"/>
  <c r="Q545" i="2"/>
  <c r="S542" i="2"/>
  <c r="Q541" i="2"/>
  <c r="S538" i="2"/>
  <c r="Q537" i="2"/>
  <c r="S534" i="2"/>
  <c r="S531" i="2"/>
  <c r="Q530" i="2"/>
  <c r="Q527" i="2"/>
  <c r="Q524" i="2"/>
  <c r="S523" i="2"/>
  <c r="Q522" i="2"/>
  <c r="S519" i="2"/>
  <c r="Q518" i="2"/>
  <c r="S515" i="2"/>
  <c r="Q514" i="2"/>
  <c r="S511" i="2"/>
  <c r="Q510" i="2"/>
  <c r="S507" i="2"/>
  <c r="Q506" i="2"/>
  <c r="S503" i="2"/>
  <c r="Q502" i="2"/>
  <c r="S500" i="2"/>
  <c r="Q499" i="2"/>
  <c r="S496" i="2"/>
  <c r="Q495" i="2"/>
  <c r="Q494" i="2"/>
  <c r="Q492" i="2"/>
  <c r="S489" i="2"/>
  <c r="Q488" i="2"/>
  <c r="S486" i="2"/>
  <c r="Q485" i="2"/>
  <c r="S482" i="2"/>
  <c r="Q481" i="2"/>
  <c r="S478" i="2"/>
  <c r="Q477" i="2"/>
  <c r="Q474" i="2"/>
  <c r="S471" i="2"/>
  <c r="Q470" i="2"/>
  <c r="S467" i="2"/>
  <c r="Q465" i="2"/>
  <c r="S462" i="2"/>
  <c r="Q461" i="2"/>
  <c r="S458" i="2"/>
  <c r="Q457" i="2"/>
  <c r="S453" i="2"/>
  <c r="Q452" i="2"/>
  <c r="S449" i="2"/>
  <c r="Q448" i="2"/>
  <c r="S445" i="2"/>
  <c r="Q444" i="2"/>
  <c r="Q435" i="2"/>
  <c r="Q427" i="2"/>
  <c r="Q422" i="2"/>
  <c r="Q417" i="2"/>
  <c r="Q407" i="2"/>
  <c r="Q400" i="2"/>
  <c r="Q392" i="2"/>
  <c r="Q385" i="2"/>
  <c r="Q356" i="2"/>
  <c r="S356" i="2"/>
  <c r="Q354" i="2"/>
  <c r="R354" i="2"/>
  <c r="Q351" i="2"/>
  <c r="S351" i="2"/>
  <c r="Q324" i="2"/>
  <c r="S324" i="2"/>
  <c r="Q322" i="2"/>
  <c r="R322" i="2"/>
  <c r="Q319" i="2"/>
  <c r="S319" i="2"/>
  <c r="Q294" i="2"/>
  <c r="S294" i="2"/>
  <c r="Q292" i="2"/>
  <c r="R292" i="2"/>
  <c r="Q289" i="2"/>
  <c r="S289" i="2"/>
  <c r="Q267" i="2"/>
  <c r="S267" i="2"/>
  <c r="Q256" i="2"/>
  <c r="R256" i="2"/>
  <c r="S256" i="2"/>
  <c r="Q252" i="2"/>
  <c r="R252" i="2"/>
  <c r="S252" i="2"/>
  <c r="Q232" i="2"/>
  <c r="R232" i="2"/>
  <c r="S232" i="2"/>
  <c r="Q567" i="2"/>
  <c r="Q564" i="2"/>
  <c r="Q561" i="2"/>
  <c r="R441" i="2"/>
  <c r="Q441" i="2"/>
  <c r="R438" i="2"/>
  <c r="S438" i="2"/>
  <c r="R433" i="2"/>
  <c r="Q433" i="2"/>
  <c r="R430" i="2"/>
  <c r="S430" i="2"/>
  <c r="R425" i="2"/>
  <c r="Q425" i="2"/>
  <c r="R419" i="2"/>
  <c r="S419" i="2"/>
  <c r="R415" i="2"/>
  <c r="Q415" i="2"/>
  <c r="R410" i="2"/>
  <c r="S410" i="2"/>
  <c r="R405" i="2"/>
  <c r="Q405" i="2"/>
  <c r="R403" i="2"/>
  <c r="S403" i="2"/>
  <c r="R398" i="2"/>
  <c r="Q398" i="2"/>
  <c r="R395" i="2"/>
  <c r="S395" i="2"/>
  <c r="R390" i="2"/>
  <c r="Q390" i="2"/>
  <c r="R387" i="2"/>
  <c r="S387" i="2"/>
  <c r="R384" i="2"/>
  <c r="Q384" i="2"/>
  <c r="R381" i="2"/>
  <c r="S381" i="2"/>
  <c r="Q364" i="2"/>
  <c r="S364" i="2"/>
  <c r="Q362" i="2"/>
  <c r="R362" i="2"/>
  <c r="Q359" i="2"/>
  <c r="S359" i="2"/>
  <c r="Q332" i="2"/>
  <c r="S332" i="2"/>
  <c r="Q330" i="2"/>
  <c r="R330" i="2"/>
  <c r="Q327" i="2"/>
  <c r="S327" i="2"/>
  <c r="Q302" i="2"/>
  <c r="S302" i="2"/>
  <c r="Q300" i="2"/>
  <c r="R300" i="2"/>
  <c r="Q297" i="2"/>
  <c r="S297" i="2"/>
  <c r="Q272" i="2"/>
  <c r="S272" i="2"/>
  <c r="Q270" i="2"/>
  <c r="R270" i="2"/>
  <c r="Q236" i="2"/>
  <c r="R236" i="2"/>
  <c r="S236" i="2"/>
  <c r="Q215" i="2"/>
  <c r="S215" i="2"/>
  <c r="R215" i="2"/>
  <c r="Q211" i="2"/>
  <c r="S211" i="2"/>
  <c r="R211" i="2"/>
  <c r="R380" i="2"/>
  <c r="Q380" i="2"/>
  <c r="S380" i="2"/>
  <c r="Q372" i="2"/>
  <c r="S372" i="2"/>
  <c r="Q370" i="2"/>
  <c r="R370" i="2"/>
  <c r="Q367" i="2"/>
  <c r="S367" i="2"/>
  <c r="Q340" i="2"/>
  <c r="S340" i="2"/>
  <c r="Q338" i="2"/>
  <c r="R338" i="2"/>
  <c r="Q335" i="2"/>
  <c r="S335" i="2"/>
  <c r="Q309" i="2"/>
  <c r="S309" i="2"/>
  <c r="Q307" i="2"/>
  <c r="R307" i="2"/>
  <c r="Q278" i="2"/>
  <c r="R278" i="2"/>
  <c r="Q275" i="2"/>
  <c r="S275" i="2"/>
  <c r="Q226" i="2"/>
  <c r="R226" i="2"/>
  <c r="S226" i="2"/>
  <c r="Q222" i="2"/>
  <c r="R222" i="2"/>
  <c r="S222" i="2"/>
  <c r="Q254" i="2"/>
  <c r="R254" i="2"/>
  <c r="Q248" i="2"/>
  <c r="R248" i="2"/>
  <c r="Q244" i="2"/>
  <c r="R244" i="2"/>
  <c r="S244" i="2"/>
  <c r="Q239" i="2"/>
  <c r="S239" i="2"/>
  <c r="Q235" i="2"/>
  <c r="S235" i="2"/>
  <c r="R235" i="2"/>
  <c r="Q224" i="2"/>
  <c r="R224" i="2"/>
  <c r="Q218" i="2"/>
  <c r="R218" i="2"/>
  <c r="Q214" i="2"/>
  <c r="R214" i="2"/>
  <c r="S214" i="2"/>
  <c r="Q207" i="2"/>
  <c r="S207" i="2"/>
  <c r="Q203" i="2"/>
  <c r="S203" i="2"/>
  <c r="R203" i="2"/>
  <c r="Q134" i="2"/>
  <c r="S134" i="2"/>
  <c r="R134" i="2"/>
  <c r="Q122" i="2"/>
  <c r="R122" i="2"/>
  <c r="S122" i="2"/>
  <c r="Q121" i="2"/>
  <c r="R121" i="2"/>
  <c r="S121" i="2"/>
  <c r="Q118" i="2"/>
  <c r="R118" i="2"/>
  <c r="S118" i="2"/>
  <c r="Q115" i="2"/>
  <c r="S115" i="2"/>
  <c r="Q92" i="2"/>
  <c r="S92" i="2"/>
  <c r="R92" i="2"/>
  <c r="Q246" i="2"/>
  <c r="R246" i="2"/>
  <c r="Q242" i="2"/>
  <c r="R242" i="2"/>
  <c r="Q238" i="2"/>
  <c r="R238" i="2"/>
  <c r="S238" i="2"/>
  <c r="Q231" i="2"/>
  <c r="S231" i="2"/>
  <c r="Q227" i="2"/>
  <c r="S227" i="2"/>
  <c r="R227" i="2"/>
  <c r="Q216" i="2"/>
  <c r="R216" i="2"/>
  <c r="Q210" i="2"/>
  <c r="R210" i="2"/>
  <c r="Q206" i="2"/>
  <c r="R206" i="2"/>
  <c r="S206" i="2"/>
  <c r="Q137" i="2"/>
  <c r="R137" i="2"/>
  <c r="S137" i="2"/>
  <c r="Q133" i="2"/>
  <c r="R133" i="2"/>
  <c r="S133" i="2"/>
  <c r="Q130" i="2"/>
  <c r="S130" i="2"/>
  <c r="Q374" i="2"/>
  <c r="R374" i="2"/>
  <c r="Q371" i="2"/>
  <c r="S371" i="2"/>
  <c r="Q366" i="2"/>
  <c r="R366" i="2"/>
  <c r="Q363" i="2"/>
  <c r="S363" i="2"/>
  <c r="Q358" i="2"/>
  <c r="R358" i="2"/>
  <c r="Q355" i="2"/>
  <c r="S355" i="2"/>
  <c r="Q350" i="2"/>
  <c r="R350" i="2"/>
  <c r="Q347" i="2"/>
  <c r="S347" i="2"/>
  <c r="Q342" i="2"/>
  <c r="R342" i="2"/>
  <c r="Q339" i="2"/>
  <c r="S339" i="2"/>
  <c r="Q334" i="2"/>
  <c r="R334" i="2"/>
  <c r="Q331" i="2"/>
  <c r="S331" i="2"/>
  <c r="Q326" i="2"/>
  <c r="R326" i="2"/>
  <c r="Q323" i="2"/>
  <c r="S323" i="2"/>
  <c r="Q316" i="2"/>
  <c r="S316" i="2"/>
  <c r="Q311" i="2"/>
  <c r="R311" i="2"/>
  <c r="Q308" i="2"/>
  <c r="S308" i="2"/>
  <c r="Q304" i="2"/>
  <c r="R304" i="2"/>
  <c r="Q301" i="2"/>
  <c r="S301" i="2"/>
  <c r="Q296" i="2"/>
  <c r="R296" i="2"/>
  <c r="Q293" i="2"/>
  <c r="S293" i="2"/>
  <c r="Q288" i="2"/>
  <c r="R288" i="2"/>
  <c r="Q285" i="2"/>
  <c r="S285" i="2"/>
  <c r="Q281" i="2"/>
  <c r="R281" i="2"/>
  <c r="Q279" i="2"/>
  <c r="S279" i="2"/>
  <c r="Q274" i="2"/>
  <c r="R274" i="2"/>
  <c r="Q271" i="2"/>
  <c r="S271" i="2"/>
  <c r="Q266" i="2"/>
  <c r="R266" i="2"/>
  <c r="Q263" i="2"/>
  <c r="S263" i="2"/>
  <c r="Q258" i="2"/>
  <c r="R258" i="2"/>
  <c r="Q253" i="2"/>
  <c r="S253" i="2"/>
  <c r="Q249" i="2"/>
  <c r="S249" i="2"/>
  <c r="R249" i="2"/>
  <c r="Q240" i="2"/>
  <c r="R240" i="2"/>
  <c r="Q234" i="2"/>
  <c r="R234" i="2"/>
  <c r="Q230" i="2"/>
  <c r="R230" i="2"/>
  <c r="S230" i="2"/>
  <c r="S228" i="2"/>
  <c r="Q223" i="2"/>
  <c r="S223" i="2"/>
  <c r="Q219" i="2"/>
  <c r="S219" i="2"/>
  <c r="R219" i="2"/>
  <c r="Q208" i="2"/>
  <c r="R208" i="2"/>
  <c r="Q202" i="2"/>
  <c r="R202" i="2"/>
  <c r="Q129" i="2"/>
  <c r="R129" i="2"/>
  <c r="S129" i="2"/>
  <c r="Q126" i="2"/>
  <c r="S126" i="2"/>
  <c r="Q107" i="2"/>
  <c r="S107" i="2"/>
  <c r="R107" i="2"/>
  <c r="Q95" i="2"/>
  <c r="R95" i="2"/>
  <c r="S95" i="2"/>
  <c r="Q91" i="2"/>
  <c r="R91" i="2"/>
  <c r="S91" i="2"/>
  <c r="Q88" i="2"/>
  <c r="S88" i="2"/>
  <c r="Q142" i="2"/>
  <c r="S142" i="2"/>
  <c r="Q110" i="2"/>
  <c r="R110" i="2"/>
  <c r="S110" i="2"/>
  <c r="Q106" i="2"/>
  <c r="R106" i="2"/>
  <c r="S106" i="2"/>
  <c r="Q103" i="2"/>
  <c r="S103" i="2"/>
  <c r="Q102" i="2"/>
  <c r="R102" i="2"/>
  <c r="S102" i="2"/>
  <c r="Q99" i="2"/>
  <c r="S99" i="2"/>
  <c r="Q87" i="2"/>
  <c r="R87" i="2"/>
  <c r="S87" i="2"/>
  <c r="Q84" i="2"/>
  <c r="S84" i="2"/>
  <c r="Q141" i="2"/>
  <c r="R141" i="2"/>
  <c r="S141" i="2"/>
  <c r="Q138" i="2"/>
  <c r="S138" i="2"/>
  <c r="Q123" i="2"/>
  <c r="S123" i="2"/>
  <c r="Q114" i="2"/>
  <c r="R114" i="2"/>
  <c r="S114" i="2"/>
  <c r="Q111" i="2"/>
  <c r="S111" i="2"/>
  <c r="Q96" i="2"/>
  <c r="S96" i="2"/>
  <c r="Q83" i="2"/>
  <c r="R83" i="2"/>
  <c r="S83" i="2"/>
  <c r="Q80" i="2"/>
  <c r="S80" i="2"/>
  <c r="Q77" i="2"/>
  <c r="R77" i="2"/>
  <c r="Q75" i="2"/>
  <c r="R75" i="2"/>
  <c r="Q73" i="2"/>
  <c r="R73" i="2"/>
  <c r="Q71" i="2"/>
  <c r="R71" i="2"/>
  <c r="Q69" i="2"/>
  <c r="R69" i="2"/>
  <c r="Q67" i="2"/>
  <c r="R67" i="2"/>
  <c r="Q65" i="2"/>
  <c r="R65" i="2"/>
  <c r="Q63" i="2"/>
  <c r="R63" i="2"/>
  <c r="Q61" i="2"/>
  <c r="R61" i="2"/>
  <c r="Q60" i="2"/>
  <c r="R60" i="2"/>
  <c r="Q58" i="2"/>
  <c r="R58" i="2"/>
  <c r="Q56" i="2"/>
  <c r="R56" i="2"/>
  <c r="Q54" i="2"/>
  <c r="R54" i="2"/>
  <c r="Q52" i="2"/>
  <c r="R52" i="2"/>
  <c r="Q50" i="2"/>
  <c r="R50" i="2"/>
  <c r="Q48" i="2"/>
  <c r="R48" i="2"/>
  <c r="Q46" i="2"/>
  <c r="R46" i="2"/>
  <c r="Q44" i="2"/>
  <c r="R44" i="2"/>
  <c r="Q42" i="2"/>
  <c r="R42" i="2"/>
  <c r="Q40" i="2"/>
  <c r="R40" i="2"/>
  <c r="Q38" i="2"/>
  <c r="R38" i="2"/>
  <c r="Q36" i="2"/>
  <c r="R36" i="2"/>
  <c r="Q34" i="2"/>
  <c r="R34" i="2"/>
  <c r="Q32" i="2"/>
  <c r="R32" i="2"/>
  <c r="Q30" i="2"/>
  <c r="R30" i="2"/>
  <c r="Q29" i="2"/>
  <c r="R29" i="2"/>
  <c r="Q27" i="2"/>
  <c r="R27" i="2"/>
  <c r="Q25" i="2"/>
  <c r="R25" i="2"/>
  <c r="Q22" i="2"/>
  <c r="R22" i="2"/>
  <c r="Q20" i="2"/>
  <c r="R20" i="2"/>
  <c r="Q18" i="2"/>
  <c r="R18" i="2"/>
  <c r="Q16" i="2"/>
  <c r="R16" i="2"/>
  <c r="Q14" i="2"/>
  <c r="R14" i="2"/>
  <c r="Q12" i="2"/>
  <c r="R12" i="2"/>
  <c r="Q10" i="2"/>
  <c r="R10" i="2"/>
  <c r="Q8" i="2"/>
  <c r="R8" i="2"/>
  <c r="Q6" i="2"/>
  <c r="R6" i="2"/>
  <c r="Q4" i="2"/>
  <c r="R4" i="2"/>
  <c r="Q76" i="2"/>
  <c r="R76" i="2"/>
  <c r="Q74" i="2"/>
  <c r="R74" i="2"/>
  <c r="Q72" i="2"/>
  <c r="R72" i="2"/>
  <c r="Q70" i="2"/>
  <c r="R70" i="2"/>
  <c r="Q68" i="2"/>
  <c r="R68" i="2"/>
  <c r="Q66" i="2"/>
  <c r="R66" i="2"/>
  <c r="Q64" i="2"/>
  <c r="R64" i="2"/>
  <c r="Q62" i="2"/>
  <c r="R62" i="2"/>
  <c r="Q59" i="2"/>
  <c r="R59" i="2"/>
  <c r="Q57" i="2"/>
  <c r="R57" i="2"/>
  <c r="Q55" i="2"/>
  <c r="R55" i="2"/>
  <c r="Q53" i="2"/>
  <c r="R53" i="2"/>
  <c r="Q51" i="2"/>
  <c r="R51" i="2"/>
  <c r="Q49" i="2"/>
  <c r="R49" i="2"/>
  <c r="Q47" i="2"/>
  <c r="R47" i="2"/>
  <c r="Q45" i="2"/>
  <c r="R45" i="2"/>
  <c r="Q43" i="2"/>
  <c r="R43" i="2"/>
  <c r="Q41" i="2"/>
  <c r="R41" i="2"/>
  <c r="Q39" i="2"/>
  <c r="R39" i="2"/>
  <c r="Q37" i="2"/>
  <c r="R37" i="2"/>
  <c r="Q35" i="2"/>
  <c r="R35" i="2"/>
  <c r="Q33" i="2"/>
  <c r="R33" i="2"/>
  <c r="Q31" i="2"/>
  <c r="R31" i="2"/>
  <c r="Q28" i="2"/>
  <c r="R28" i="2"/>
  <c r="Q26" i="2"/>
  <c r="R26" i="2"/>
  <c r="Q24" i="2"/>
  <c r="R24" i="2"/>
  <c r="Q23" i="2"/>
  <c r="R23" i="2"/>
  <c r="Q21" i="2"/>
  <c r="R21" i="2"/>
  <c r="Q19" i="2"/>
  <c r="R19" i="2"/>
  <c r="Q17" i="2"/>
  <c r="R17" i="2"/>
  <c r="Q15" i="2"/>
  <c r="R15" i="2"/>
  <c r="Q13" i="2"/>
  <c r="R13" i="2"/>
  <c r="Q11" i="2"/>
  <c r="R11" i="2"/>
  <c r="Q9" i="2"/>
  <c r="R9" i="2"/>
  <c r="Q7" i="2"/>
  <c r="R7" i="2"/>
  <c r="Q5" i="2"/>
  <c r="R5" i="2"/>
  <c r="R3" i="2"/>
  <c r="M141" i="2"/>
  <c r="N141" i="2"/>
  <c r="M136" i="2"/>
  <c r="L136" i="2"/>
  <c r="M133" i="2"/>
  <c r="N133" i="2"/>
  <c r="M128" i="2"/>
  <c r="L128" i="2"/>
  <c r="M121" i="2"/>
  <c r="N121" i="2"/>
  <c r="M117" i="2"/>
  <c r="L117" i="2"/>
  <c r="N263" i="2"/>
  <c r="M262" i="2"/>
  <c r="N259" i="2"/>
  <c r="M258" i="2"/>
  <c r="M256" i="2"/>
  <c r="N253" i="2"/>
  <c r="M252" i="2"/>
  <c r="N249" i="2"/>
  <c r="M248" i="2"/>
  <c r="N245" i="2"/>
  <c r="M244" i="2"/>
  <c r="M242" i="2"/>
  <c r="N239" i="2"/>
  <c r="M238" i="2"/>
  <c r="N235" i="2"/>
  <c r="M234" i="2"/>
  <c r="N231" i="2"/>
  <c r="M230" i="2"/>
  <c r="N227" i="2"/>
  <c r="M226" i="2"/>
  <c r="N223" i="2"/>
  <c r="M222" i="2"/>
  <c r="N219" i="2"/>
  <c r="M218" i="2"/>
  <c r="N215" i="2"/>
  <c r="M214" i="2"/>
  <c r="N211" i="2"/>
  <c r="M210" i="2"/>
  <c r="N207" i="2"/>
  <c r="M206" i="2"/>
  <c r="N203" i="2"/>
  <c r="M202" i="2"/>
  <c r="N199" i="2"/>
  <c r="M198" i="2"/>
  <c r="M195" i="2"/>
  <c r="M192" i="2"/>
  <c r="N189" i="2"/>
  <c r="M188" i="2"/>
  <c r="M185" i="2"/>
  <c r="N183" i="2"/>
  <c r="M182" i="2"/>
  <c r="N179" i="2"/>
  <c r="M178" i="2"/>
  <c r="N175" i="2"/>
  <c r="M174" i="2"/>
  <c r="N171" i="2"/>
  <c r="N168" i="2"/>
  <c r="M167" i="2"/>
  <c r="N164" i="2"/>
  <c r="M163" i="2"/>
  <c r="N161" i="2"/>
  <c r="N159" i="2"/>
  <c r="N156" i="2"/>
  <c r="M155" i="2"/>
  <c r="N153" i="2"/>
  <c r="M152" i="2"/>
  <c r="N151" i="2"/>
  <c r="M150" i="2"/>
  <c r="N147" i="2"/>
  <c r="M146" i="2"/>
  <c r="L142" i="2"/>
  <c r="L134" i="2"/>
  <c r="L126" i="2"/>
  <c r="M115" i="2"/>
  <c r="L115" i="2"/>
  <c r="M113" i="2"/>
  <c r="L113" i="2"/>
  <c r="N264" i="2"/>
  <c r="N260" i="2"/>
  <c r="N254" i="2"/>
  <c r="N250" i="2"/>
  <c r="N246" i="2"/>
  <c r="N240" i="2"/>
  <c r="N236" i="2"/>
  <c r="N232" i="2"/>
  <c r="N228" i="2"/>
  <c r="N224" i="2"/>
  <c r="N220" i="2"/>
  <c r="N216" i="2"/>
  <c r="N212" i="2"/>
  <c r="N208" i="2"/>
  <c r="N204" i="2"/>
  <c r="N200" i="2"/>
  <c r="N196" i="2"/>
  <c r="N193" i="2"/>
  <c r="N190" i="2"/>
  <c r="N186" i="2"/>
  <c r="N184" i="2"/>
  <c r="N180" i="2"/>
  <c r="N176" i="2"/>
  <c r="N172" i="2"/>
  <c r="N169" i="2"/>
  <c r="N165" i="2"/>
  <c r="N157" i="2"/>
  <c r="N154" i="2"/>
  <c r="N148" i="2"/>
  <c r="N144" i="2"/>
  <c r="M140" i="2"/>
  <c r="L140" i="2"/>
  <c r="N138" i="2"/>
  <c r="M137" i="2"/>
  <c r="N137" i="2"/>
  <c r="M132" i="2"/>
  <c r="L132" i="2"/>
  <c r="N130" i="2"/>
  <c r="M129" i="2"/>
  <c r="N129" i="2"/>
  <c r="M125" i="2"/>
  <c r="L125" i="2"/>
  <c r="N123" i="2"/>
  <c r="M122" i="2"/>
  <c r="N122" i="2"/>
  <c r="M120" i="2"/>
  <c r="L120" i="2"/>
  <c r="N119" i="2"/>
  <c r="M111" i="2"/>
  <c r="L111" i="2"/>
  <c r="M109" i="2"/>
  <c r="L109" i="2"/>
  <c r="M105" i="2"/>
  <c r="L105" i="2"/>
  <c r="N105" i="2"/>
  <c r="M101" i="2"/>
  <c r="L101" i="2"/>
  <c r="N101" i="2"/>
  <c r="M98" i="2"/>
  <c r="L98" i="2"/>
  <c r="N98" i="2"/>
  <c r="M94" i="2"/>
  <c r="L94" i="2"/>
  <c r="N94" i="2"/>
  <c r="M90" i="2"/>
  <c r="L90" i="2"/>
  <c r="N90" i="2"/>
  <c r="M86" i="2"/>
  <c r="L86" i="2"/>
  <c r="N86" i="2"/>
  <c r="M264" i="2"/>
  <c r="M260" i="2"/>
  <c r="M254" i="2"/>
  <c r="M250" i="2"/>
  <c r="M246" i="2"/>
  <c r="M240" i="2"/>
  <c r="M236" i="2"/>
  <c r="M232" i="2"/>
  <c r="M228" i="2"/>
  <c r="M224" i="2"/>
  <c r="M220" i="2"/>
  <c r="M216" i="2"/>
  <c r="M212" i="2"/>
  <c r="M208" i="2"/>
  <c r="M204" i="2"/>
  <c r="M200" i="2"/>
  <c r="M196" i="2"/>
  <c r="M193" i="2"/>
  <c r="M190" i="2"/>
  <c r="M186" i="2"/>
  <c r="M184" i="2"/>
  <c r="M180" i="2"/>
  <c r="M176" i="2"/>
  <c r="M172" i="2"/>
  <c r="M169" i="2"/>
  <c r="M165" i="2"/>
  <c r="M157" i="2"/>
  <c r="M154" i="2"/>
  <c r="M148" i="2"/>
  <c r="M144" i="2"/>
  <c r="L141" i="2"/>
  <c r="L138" i="2"/>
  <c r="N136" i="2"/>
  <c r="L133" i="2"/>
  <c r="L130" i="2"/>
  <c r="N128" i="2"/>
  <c r="L123" i="2"/>
  <c r="L121" i="2"/>
  <c r="L119" i="2"/>
  <c r="N117" i="2"/>
  <c r="L107" i="2"/>
  <c r="L103" i="2"/>
  <c r="L99" i="2"/>
  <c r="L96" i="2"/>
  <c r="L92" i="2"/>
  <c r="L88" i="2"/>
  <c r="L84" i="2"/>
  <c r="N118" i="2"/>
  <c r="N114" i="2"/>
  <c r="N110" i="2"/>
  <c r="N106" i="2"/>
  <c r="N102" i="2"/>
  <c r="N95" i="2"/>
  <c r="N91" i="2"/>
  <c r="N87" i="2"/>
  <c r="N83" i="2"/>
  <c r="L77" i="2"/>
  <c r="M77" i="2"/>
  <c r="L75" i="2"/>
  <c r="M75" i="2"/>
  <c r="L73" i="2"/>
  <c r="M73" i="2"/>
  <c r="L71" i="2"/>
  <c r="M71" i="2"/>
  <c r="L69" i="2"/>
  <c r="M69" i="2"/>
  <c r="L67" i="2"/>
  <c r="M67" i="2"/>
  <c r="L65" i="2"/>
  <c r="M65" i="2"/>
  <c r="L63" i="2"/>
  <c r="M63" i="2"/>
  <c r="L61" i="2"/>
  <c r="M61" i="2"/>
  <c r="L60" i="2"/>
  <c r="M60" i="2"/>
  <c r="L58" i="2"/>
  <c r="M58" i="2"/>
  <c r="L56" i="2"/>
  <c r="M56" i="2"/>
  <c r="L54" i="2"/>
  <c r="M54" i="2"/>
  <c r="L52" i="2"/>
  <c r="M52" i="2"/>
  <c r="L50" i="2"/>
  <c r="M50" i="2"/>
  <c r="L48" i="2"/>
  <c r="M48" i="2"/>
  <c r="L46" i="2"/>
  <c r="M46" i="2"/>
  <c r="L44" i="2"/>
  <c r="M44" i="2"/>
  <c r="L42" i="2"/>
  <c r="M42" i="2"/>
  <c r="L40" i="2"/>
  <c r="M40" i="2"/>
  <c r="L38" i="2"/>
  <c r="M38" i="2"/>
  <c r="L36" i="2"/>
  <c r="M36" i="2"/>
  <c r="L34" i="2"/>
  <c r="M34" i="2"/>
  <c r="L32" i="2"/>
  <c r="M32" i="2"/>
  <c r="L30" i="2"/>
  <c r="M30" i="2"/>
  <c r="L29" i="2"/>
  <c r="M29" i="2"/>
  <c r="L27" i="2"/>
  <c r="M27" i="2"/>
  <c r="L25" i="2"/>
  <c r="M25" i="2"/>
  <c r="L22" i="2"/>
  <c r="M22" i="2"/>
  <c r="L20" i="2"/>
  <c r="M20" i="2"/>
  <c r="L18" i="2"/>
  <c r="M18" i="2"/>
  <c r="L16" i="2"/>
  <c r="M16" i="2"/>
  <c r="L14" i="2"/>
  <c r="M14" i="2"/>
  <c r="L12" i="2"/>
  <c r="M12" i="2"/>
  <c r="L10" i="2"/>
  <c r="M10" i="2"/>
  <c r="L8" i="2"/>
  <c r="M8" i="2"/>
  <c r="L6" i="2"/>
  <c r="M6" i="2"/>
  <c r="L4" i="2"/>
  <c r="M4" i="2"/>
  <c r="L78" i="2"/>
  <c r="M78" i="2"/>
  <c r="L76" i="2"/>
  <c r="M76" i="2"/>
  <c r="L74" i="2"/>
  <c r="M74" i="2"/>
  <c r="L72" i="2"/>
  <c r="M72" i="2"/>
  <c r="L70" i="2"/>
  <c r="M70" i="2"/>
  <c r="L68" i="2"/>
  <c r="M68" i="2"/>
  <c r="L66" i="2"/>
  <c r="M66" i="2"/>
  <c r="L64" i="2"/>
  <c r="M64" i="2"/>
  <c r="L62" i="2"/>
  <c r="M62" i="2"/>
  <c r="L59" i="2"/>
  <c r="M59" i="2"/>
  <c r="L57" i="2"/>
  <c r="M57" i="2"/>
  <c r="L55" i="2"/>
  <c r="M55" i="2"/>
  <c r="L53" i="2"/>
  <c r="M53" i="2"/>
  <c r="L51" i="2"/>
  <c r="M51" i="2"/>
  <c r="L49" i="2"/>
  <c r="M49" i="2"/>
  <c r="L47" i="2"/>
  <c r="M47" i="2"/>
  <c r="L45" i="2"/>
  <c r="M45" i="2"/>
  <c r="L43" i="2"/>
  <c r="M43" i="2"/>
  <c r="L41" i="2"/>
  <c r="M41" i="2"/>
  <c r="L39" i="2"/>
  <c r="M39" i="2"/>
  <c r="L37" i="2"/>
  <c r="M37" i="2"/>
  <c r="L35" i="2"/>
  <c r="M35" i="2"/>
  <c r="L33" i="2"/>
  <c r="M33" i="2"/>
  <c r="L31" i="2"/>
  <c r="M31" i="2"/>
  <c r="L28" i="2"/>
  <c r="M28" i="2"/>
  <c r="L26" i="2"/>
  <c r="M26" i="2"/>
  <c r="L24" i="2"/>
  <c r="M24" i="2"/>
  <c r="L23" i="2"/>
  <c r="M23" i="2"/>
  <c r="L21" i="2"/>
  <c r="M21" i="2"/>
  <c r="L19" i="2"/>
  <c r="M19" i="2"/>
  <c r="L17" i="2"/>
  <c r="M17" i="2"/>
  <c r="L15" i="2"/>
  <c r="M15" i="2"/>
  <c r="L13" i="2"/>
  <c r="M13" i="2"/>
  <c r="L11" i="2"/>
  <c r="M11" i="2"/>
  <c r="L9" i="2"/>
  <c r="M9" i="2"/>
  <c r="L7" i="2"/>
  <c r="M7" i="2"/>
  <c r="L5" i="2"/>
  <c r="M5" i="2"/>
  <c r="M3" i="2"/>
  <c r="I1816" i="2"/>
  <c r="I1814" i="2"/>
  <c r="I1812" i="2"/>
  <c r="I1810" i="2"/>
  <c r="I1808" i="2"/>
  <c r="I1806" i="2"/>
  <c r="I1804" i="2"/>
  <c r="I1803" i="2"/>
  <c r="I1801" i="2"/>
  <c r="I1798" i="2"/>
  <c r="I1796" i="2"/>
  <c r="I1794" i="2"/>
  <c r="I1792" i="2"/>
  <c r="I1789" i="2"/>
  <c r="I1787" i="2"/>
  <c r="I1785" i="2"/>
  <c r="I1783" i="2"/>
  <c r="I1779" i="2"/>
  <c r="I1777" i="2"/>
  <c r="I1775" i="2"/>
  <c r="I1772" i="2"/>
  <c r="I1770" i="2"/>
  <c r="I1768" i="2"/>
  <c r="I1766" i="2"/>
  <c r="I1764" i="2"/>
  <c r="I1762" i="2"/>
  <c r="I1760" i="2"/>
  <c r="I1758" i="2"/>
  <c r="I1755" i="2"/>
  <c r="I1753" i="2"/>
  <c r="I1751" i="2"/>
  <c r="I1749" i="2"/>
  <c r="I1747" i="2"/>
  <c r="I1746" i="2"/>
  <c r="I1744" i="2"/>
  <c r="I1742" i="2"/>
  <c r="I1740" i="2"/>
  <c r="I1738" i="2"/>
  <c r="I1736" i="2"/>
  <c r="I1734" i="2"/>
  <c r="I1732" i="2"/>
  <c r="I1730" i="2"/>
  <c r="I1728" i="2"/>
  <c r="I1726" i="2"/>
  <c r="I1724" i="2"/>
  <c r="I1723" i="2"/>
  <c r="I1721" i="2"/>
  <c r="I1719" i="2"/>
  <c r="I1717" i="2"/>
  <c r="I1716" i="2"/>
  <c r="I1713" i="2"/>
  <c r="I1710" i="2"/>
  <c r="I1708" i="2"/>
  <c r="I1706" i="2"/>
  <c r="I1704" i="2"/>
  <c r="I1702" i="2"/>
  <c r="I1700" i="2"/>
  <c r="I1698" i="2"/>
  <c r="I1696" i="2"/>
  <c r="I1694" i="2"/>
  <c r="I1691" i="2"/>
  <c r="I1688" i="2"/>
  <c r="I1686" i="2"/>
  <c r="I1684" i="2"/>
  <c r="I1682" i="2"/>
  <c r="I1680" i="2"/>
  <c r="I1678" i="2"/>
  <c r="I1676" i="2"/>
  <c r="I1674" i="2"/>
  <c r="I1672" i="2"/>
  <c r="I1670" i="2"/>
  <c r="I1669" i="2"/>
  <c r="I1667" i="2"/>
  <c r="I1665" i="2"/>
  <c r="I1663" i="2"/>
  <c r="I1662" i="2"/>
  <c r="I1660" i="2"/>
  <c r="I1657" i="2"/>
  <c r="I1654" i="2"/>
  <c r="I1652" i="2"/>
  <c r="I1647" i="2"/>
  <c r="I1642" i="2"/>
  <c r="I1641" i="2"/>
  <c r="I1639" i="2"/>
  <c r="I1636" i="2"/>
  <c r="I1634" i="2"/>
  <c r="I1632" i="2"/>
  <c r="I1630" i="2"/>
  <c r="I1628" i="2"/>
  <c r="I1626" i="2"/>
  <c r="I1624" i="2"/>
  <c r="I1622" i="2"/>
  <c r="I1617" i="2"/>
  <c r="I1565" i="2"/>
  <c r="I1554" i="2"/>
  <c r="I1542" i="2"/>
  <c r="I1534" i="2"/>
  <c r="I1530" i="2"/>
  <c r="I1526" i="2"/>
  <c r="I1522" i="2"/>
  <c r="I1518" i="2"/>
  <c r="I1514" i="2"/>
  <c r="I1511" i="2"/>
  <c r="I1507" i="2"/>
  <c r="I1499" i="2"/>
  <c r="I1484" i="2"/>
  <c r="I1467" i="2"/>
  <c r="I1459" i="2"/>
  <c r="I1451" i="2"/>
  <c r="I1447" i="2"/>
  <c r="I1443" i="2"/>
  <c r="I1439" i="2"/>
  <c r="I1435" i="2"/>
  <c r="I1433" i="2"/>
  <c r="I1429" i="2"/>
  <c r="I1425" i="2"/>
  <c r="I1421" i="2"/>
  <c r="I1417" i="2"/>
  <c r="I1413" i="2"/>
  <c r="I1409" i="2"/>
  <c r="I1405" i="2"/>
  <c r="I1397" i="2"/>
  <c r="I1393" i="2"/>
  <c r="I1389" i="2"/>
  <c r="I1385" i="2"/>
  <c r="I1381" i="2"/>
  <c r="I1377" i="2"/>
  <c r="I1373" i="2"/>
  <c r="I1371" i="2"/>
  <c r="I1367" i="2"/>
  <c r="I1363" i="2"/>
  <c r="I1359" i="2"/>
  <c r="I1355" i="2"/>
  <c r="I1351" i="2"/>
  <c r="I1347" i="2"/>
  <c r="I1343" i="2"/>
  <c r="I1339" i="2"/>
  <c r="I1335" i="2"/>
  <c r="I1332" i="2"/>
  <c r="I1329" i="2"/>
  <c r="I1325" i="2"/>
  <c r="H1321" i="2"/>
  <c r="G1321" i="2"/>
  <c r="I1319" i="2"/>
  <c r="H1318" i="2"/>
  <c r="I1318" i="2"/>
  <c r="I1312" i="2"/>
  <c r="H1311" i="2"/>
  <c r="I1311" i="2"/>
  <c r="H1306" i="2"/>
  <c r="G1306" i="2"/>
  <c r="H1304" i="2"/>
  <c r="I1304" i="2"/>
  <c r="H1299" i="2"/>
  <c r="G1299" i="2"/>
  <c r="I1297" i="2"/>
  <c r="H1296" i="2"/>
  <c r="I1296" i="2"/>
  <c r="H1291" i="2"/>
  <c r="G1291" i="2"/>
  <c r="I1289" i="2"/>
  <c r="I1817" i="2"/>
  <c r="I1815" i="2"/>
  <c r="I1813" i="2"/>
  <c r="I1811" i="2"/>
  <c r="I1809" i="2"/>
  <c r="I1807" i="2"/>
  <c r="I1805" i="2"/>
  <c r="I1802" i="2"/>
  <c r="I1800" i="2"/>
  <c r="I1799" i="2"/>
  <c r="I1797" i="2"/>
  <c r="I1795" i="2"/>
  <c r="I1793" i="2"/>
  <c r="I1791" i="2"/>
  <c r="I1790" i="2"/>
  <c r="I1788" i="2"/>
  <c r="I1786" i="2"/>
  <c r="I1784" i="2"/>
  <c r="I1782" i="2"/>
  <c r="I1781" i="2"/>
  <c r="I1780" i="2"/>
  <c r="I1778" i="2"/>
  <c r="I1776" i="2"/>
  <c r="I1774" i="2"/>
  <c r="I1773" i="2"/>
  <c r="I1771" i="2"/>
  <c r="I1769" i="2"/>
  <c r="I1767" i="2"/>
  <c r="I1765" i="2"/>
  <c r="I1763" i="2"/>
  <c r="I1761" i="2"/>
  <c r="I1759" i="2"/>
  <c r="I1757" i="2"/>
  <c r="I1756" i="2"/>
  <c r="I1754" i="2"/>
  <c r="I1752" i="2"/>
  <c r="I1750" i="2"/>
  <c r="I1748" i="2"/>
  <c r="I1745" i="2"/>
  <c r="I1743" i="2"/>
  <c r="I1741" i="2"/>
  <c r="I1739" i="2"/>
  <c r="I1737" i="2"/>
  <c r="I1735" i="2"/>
  <c r="I1733" i="2"/>
  <c r="I1731" i="2"/>
  <c r="I1729" i="2"/>
  <c r="I1727" i="2"/>
  <c r="I1725" i="2"/>
  <c r="I1722" i="2"/>
  <c r="I1720" i="2"/>
  <c r="I1718" i="2"/>
  <c r="I1715" i="2"/>
  <c r="I1714" i="2"/>
  <c r="I1712" i="2"/>
  <c r="I1711" i="2"/>
  <c r="I1709" i="2"/>
  <c r="I1707" i="2"/>
  <c r="I1705" i="2"/>
  <c r="I1703" i="2"/>
  <c r="I1701" i="2"/>
  <c r="I1699" i="2"/>
  <c r="I1697" i="2"/>
  <c r="I1695" i="2"/>
  <c r="I1693" i="2"/>
  <c r="I1692" i="2"/>
  <c r="I1690" i="2"/>
  <c r="I1689" i="2"/>
  <c r="I1687" i="2"/>
  <c r="I1685" i="2"/>
  <c r="I1683" i="2"/>
  <c r="I1681" i="2"/>
  <c r="I1679" i="2"/>
  <c r="I1677" i="2"/>
  <c r="I1675" i="2"/>
  <c r="I1673" i="2"/>
  <c r="I1671" i="2"/>
  <c r="I1668" i="2"/>
  <c r="I1666" i="2"/>
  <c r="I1664" i="2"/>
  <c r="I1661" i="2"/>
  <c r="I1659" i="2"/>
  <c r="I1658" i="2"/>
  <c r="I1656" i="2"/>
  <c r="I1655" i="2"/>
  <c r="I1653" i="2"/>
  <c r="I1651" i="2"/>
  <c r="I1650" i="2"/>
  <c r="I1649" i="2"/>
  <c r="I1648" i="2"/>
  <c r="I1646" i="2"/>
  <c r="I1645" i="2"/>
  <c r="I1644" i="2"/>
  <c r="I1643" i="2"/>
  <c r="I1640" i="2"/>
  <c r="I1638" i="2"/>
  <c r="I1637" i="2"/>
  <c r="I1635" i="2"/>
  <c r="I1633" i="2"/>
  <c r="I1631" i="2"/>
  <c r="I1629" i="2"/>
  <c r="I1627" i="2"/>
  <c r="I1625" i="2"/>
  <c r="I1623" i="2"/>
  <c r="I1621" i="2"/>
  <c r="I1620" i="2"/>
  <c r="I1619" i="2"/>
  <c r="I1618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2" i="2"/>
  <c r="I1558" i="2"/>
  <c r="I1550" i="2"/>
  <c r="I1546" i="2"/>
  <c r="I1538" i="2"/>
  <c r="I1503" i="2"/>
  <c r="I1495" i="2"/>
  <c r="I1491" i="2"/>
  <c r="I1480" i="2"/>
  <c r="I1476" i="2"/>
  <c r="I1471" i="2"/>
  <c r="I1463" i="2"/>
  <c r="I1455" i="2"/>
  <c r="H1569" i="2"/>
  <c r="I1566" i="2"/>
  <c r="H1565" i="2"/>
  <c r="I1563" i="2"/>
  <c r="H1562" i="2"/>
  <c r="I1559" i="2"/>
  <c r="H1558" i="2"/>
  <c r="I1555" i="2"/>
  <c r="H1554" i="2"/>
  <c r="I1551" i="2"/>
  <c r="H1550" i="2"/>
  <c r="I1547" i="2"/>
  <c r="H1546" i="2"/>
  <c r="I1543" i="2"/>
  <c r="H1542" i="2"/>
  <c r="I1539" i="2"/>
  <c r="H1538" i="2"/>
  <c r="I1535" i="2"/>
  <c r="H1534" i="2"/>
  <c r="I1531" i="2"/>
  <c r="H1530" i="2"/>
  <c r="I1527" i="2"/>
  <c r="H1526" i="2"/>
  <c r="I1523" i="2"/>
  <c r="H1522" i="2"/>
  <c r="I1519" i="2"/>
  <c r="H1518" i="2"/>
  <c r="I1515" i="2"/>
  <c r="H1514" i="2"/>
  <c r="H1511" i="2"/>
  <c r="I1508" i="2"/>
  <c r="H1507" i="2"/>
  <c r="I1504" i="2"/>
  <c r="H1503" i="2"/>
  <c r="I1500" i="2"/>
  <c r="H1499" i="2"/>
  <c r="I1496" i="2"/>
  <c r="H1495" i="2"/>
  <c r="I1492" i="2"/>
  <c r="H1491" i="2"/>
  <c r="I1488" i="2"/>
  <c r="I1485" i="2"/>
  <c r="H1484" i="2"/>
  <c r="I1481" i="2"/>
  <c r="H1480" i="2"/>
  <c r="I1477" i="2"/>
  <c r="H1476" i="2"/>
  <c r="I1473" i="2"/>
  <c r="I1472" i="2"/>
  <c r="H1471" i="2"/>
  <c r="I1468" i="2"/>
  <c r="H1467" i="2"/>
  <c r="I1464" i="2"/>
  <c r="H1463" i="2"/>
  <c r="I1460" i="2"/>
  <c r="H1459" i="2"/>
  <c r="I1456" i="2"/>
  <c r="H1455" i="2"/>
  <c r="I1452" i="2"/>
  <c r="H1451" i="2"/>
  <c r="I1448" i="2"/>
  <c r="H1447" i="2"/>
  <c r="I1444" i="2"/>
  <c r="H1443" i="2"/>
  <c r="I1440" i="2"/>
  <c r="H1439" i="2"/>
  <c r="I1436" i="2"/>
  <c r="H1435" i="2"/>
  <c r="H1433" i="2"/>
  <c r="I1430" i="2"/>
  <c r="H1429" i="2"/>
  <c r="I1426" i="2"/>
  <c r="H1425" i="2"/>
  <c r="I1422" i="2"/>
  <c r="H1421" i="2"/>
  <c r="I1418" i="2"/>
  <c r="H1417" i="2"/>
  <c r="I1414" i="2"/>
  <c r="H1413" i="2"/>
  <c r="I1410" i="2"/>
  <c r="H1409" i="2"/>
  <c r="I1406" i="2"/>
  <c r="H1405" i="2"/>
  <c r="I1402" i="2"/>
  <c r="I1399" i="2"/>
  <c r="H1397" i="2"/>
  <c r="I1394" i="2"/>
  <c r="H1393" i="2"/>
  <c r="I1390" i="2"/>
  <c r="H1389" i="2"/>
  <c r="I1386" i="2"/>
  <c r="H1385" i="2"/>
  <c r="I1382" i="2"/>
  <c r="H1381" i="2"/>
  <c r="I1378" i="2"/>
  <c r="H1377" i="2"/>
  <c r="I1374" i="2"/>
  <c r="H1373" i="2"/>
  <c r="H1371" i="2"/>
  <c r="I1368" i="2"/>
  <c r="H1367" i="2"/>
  <c r="I1364" i="2"/>
  <c r="H1363" i="2"/>
  <c r="I1360" i="2"/>
  <c r="H1359" i="2"/>
  <c r="I1356" i="2"/>
  <c r="H1355" i="2"/>
  <c r="I1352" i="2"/>
  <c r="H1351" i="2"/>
  <c r="I1348" i="2"/>
  <c r="H1347" i="2"/>
  <c r="I1344" i="2"/>
  <c r="H1343" i="2"/>
  <c r="I1340" i="2"/>
  <c r="H1339" i="2"/>
  <c r="I1336" i="2"/>
  <c r="H1335" i="2"/>
  <c r="H1332" i="2"/>
  <c r="I1330" i="2"/>
  <c r="H1329" i="2"/>
  <c r="G1325" i="2"/>
  <c r="G1319" i="2"/>
  <c r="G1312" i="2"/>
  <c r="G1297" i="2"/>
  <c r="G1289" i="2"/>
  <c r="H1322" i="2"/>
  <c r="I1322" i="2"/>
  <c r="H1317" i="2"/>
  <c r="G1317" i="2"/>
  <c r="H1314" i="2"/>
  <c r="I1314" i="2"/>
  <c r="H1310" i="2"/>
  <c r="G1310" i="2"/>
  <c r="H1307" i="2"/>
  <c r="I1307" i="2"/>
  <c r="H1303" i="2"/>
  <c r="G1303" i="2"/>
  <c r="H1300" i="2"/>
  <c r="I1300" i="2"/>
  <c r="H1295" i="2"/>
  <c r="G1295" i="2"/>
  <c r="H1292" i="2"/>
  <c r="I1292" i="2"/>
  <c r="H1287" i="2"/>
  <c r="G1287" i="2"/>
  <c r="H1283" i="2"/>
  <c r="G1283" i="2"/>
  <c r="I1283" i="2"/>
  <c r="H1279" i="2"/>
  <c r="G1279" i="2"/>
  <c r="I1279" i="2"/>
  <c r="H1275" i="2"/>
  <c r="G1275" i="2"/>
  <c r="I1275" i="2"/>
  <c r="H1271" i="2"/>
  <c r="G1271" i="2"/>
  <c r="I1271" i="2"/>
  <c r="H1266" i="2"/>
  <c r="G1266" i="2"/>
  <c r="I1266" i="2"/>
  <c r="H1262" i="2"/>
  <c r="G1262" i="2"/>
  <c r="I1262" i="2"/>
  <c r="H1493" i="2"/>
  <c r="H1489" i="2"/>
  <c r="H1486" i="2"/>
  <c r="H1482" i="2"/>
  <c r="H1478" i="2"/>
  <c r="H1474" i="2"/>
  <c r="H1469" i="2"/>
  <c r="H1465" i="2"/>
  <c r="H1461" i="2"/>
  <c r="H1457" i="2"/>
  <c r="H1453" i="2"/>
  <c r="H1449" i="2"/>
  <c r="H1445" i="2"/>
  <c r="H1441" i="2"/>
  <c r="H1437" i="2"/>
  <c r="H1434" i="2"/>
  <c r="H1431" i="2"/>
  <c r="H1427" i="2"/>
  <c r="H1423" i="2"/>
  <c r="H1419" i="2"/>
  <c r="H1415" i="2"/>
  <c r="H1411" i="2"/>
  <c r="H1407" i="2"/>
  <c r="H1403" i="2"/>
  <c r="H1400" i="2"/>
  <c r="H1398" i="2"/>
  <c r="H1395" i="2"/>
  <c r="H1391" i="2"/>
  <c r="H1387" i="2"/>
  <c r="H1383" i="2"/>
  <c r="H1379" i="2"/>
  <c r="H1375" i="2"/>
  <c r="H1369" i="2"/>
  <c r="H1365" i="2"/>
  <c r="H1361" i="2"/>
  <c r="H1357" i="2"/>
  <c r="H1353" i="2"/>
  <c r="H1349" i="2"/>
  <c r="H1345" i="2"/>
  <c r="H1341" i="2"/>
  <c r="H1337" i="2"/>
  <c r="H1333" i="2"/>
  <c r="H1331" i="2"/>
  <c r="H1327" i="2"/>
  <c r="G1323" i="2"/>
  <c r="I1321" i="2"/>
  <c r="G1318" i="2"/>
  <c r="G1315" i="2"/>
  <c r="G1311" i="2"/>
  <c r="G1285" i="2"/>
  <c r="G1281" i="2"/>
  <c r="G1277" i="2"/>
  <c r="G1273" i="2"/>
  <c r="G1264" i="2"/>
  <c r="G1257" i="2"/>
  <c r="G1251" i="2"/>
  <c r="G1247" i="2"/>
  <c r="G1244" i="2"/>
  <c r="G1241" i="2"/>
  <c r="G1237" i="2"/>
  <c r="H1188" i="2"/>
  <c r="G1188" i="2"/>
  <c r="I1188" i="2"/>
  <c r="H1180" i="2"/>
  <c r="G1180" i="2"/>
  <c r="I1180" i="2"/>
  <c r="H1172" i="2"/>
  <c r="G1172" i="2"/>
  <c r="I1172" i="2"/>
  <c r="I1259" i="2"/>
  <c r="I1255" i="2"/>
  <c r="I1249" i="2"/>
  <c r="I1245" i="2"/>
  <c r="I1239" i="2"/>
  <c r="H1235" i="2"/>
  <c r="I1235" i="2"/>
  <c r="H1233" i="2"/>
  <c r="I1233" i="2"/>
  <c r="H1231" i="2"/>
  <c r="I1231" i="2"/>
  <c r="H1229" i="2"/>
  <c r="I1229" i="2"/>
  <c r="H1227" i="2"/>
  <c r="I1227" i="2"/>
  <c r="H1226" i="2"/>
  <c r="I1226" i="2"/>
  <c r="H1224" i="2"/>
  <c r="I1224" i="2"/>
  <c r="H1222" i="2"/>
  <c r="I1222" i="2"/>
  <c r="H1220" i="2"/>
  <c r="I1220" i="2"/>
  <c r="H1217" i="2"/>
  <c r="I1217" i="2"/>
  <c r="H1215" i="2"/>
  <c r="I1215" i="2"/>
  <c r="H1213" i="2"/>
  <c r="I1213" i="2"/>
  <c r="H1211" i="2"/>
  <c r="I1211" i="2"/>
  <c r="H1209" i="2"/>
  <c r="I1209" i="2"/>
  <c r="H1207" i="2"/>
  <c r="I1207" i="2"/>
  <c r="H1205" i="2"/>
  <c r="I1205" i="2"/>
  <c r="H1203" i="2"/>
  <c r="I1203" i="2"/>
  <c r="H1201" i="2"/>
  <c r="I1201" i="2"/>
  <c r="H1199" i="2"/>
  <c r="I1199" i="2"/>
  <c r="H1197" i="2"/>
  <c r="I1197" i="2"/>
  <c r="H1195" i="2"/>
  <c r="I1195" i="2"/>
  <c r="H1193" i="2"/>
  <c r="I1193" i="2"/>
  <c r="H1191" i="2"/>
  <c r="I1191" i="2"/>
  <c r="I1288" i="2"/>
  <c r="I1284" i="2"/>
  <c r="I1280" i="2"/>
  <c r="I1276" i="2"/>
  <c r="I1272" i="2"/>
  <c r="I1269" i="2"/>
  <c r="I1267" i="2"/>
  <c r="I1263" i="2"/>
  <c r="I1260" i="2"/>
  <c r="G1259" i="2"/>
  <c r="I1256" i="2"/>
  <c r="G1255" i="2"/>
  <c r="I1253" i="2"/>
  <c r="I1250" i="2"/>
  <c r="G1249" i="2"/>
  <c r="I1246" i="2"/>
  <c r="G1245" i="2"/>
  <c r="I1243" i="2"/>
  <c r="I1240" i="2"/>
  <c r="G1239" i="2"/>
  <c r="H1190" i="2"/>
  <c r="G1190" i="2"/>
  <c r="I1190" i="2"/>
  <c r="H1183" i="2"/>
  <c r="I1183" i="2"/>
  <c r="G1183" i="2"/>
  <c r="H1175" i="2"/>
  <c r="I1175" i="2"/>
  <c r="G1175" i="2"/>
  <c r="H1167" i="2"/>
  <c r="I1167" i="2"/>
  <c r="G1167" i="2"/>
  <c r="H1236" i="2"/>
  <c r="I1236" i="2"/>
  <c r="H1234" i="2"/>
  <c r="I1234" i="2"/>
  <c r="H1232" i="2"/>
  <c r="I1232" i="2"/>
  <c r="H1230" i="2"/>
  <c r="I1230" i="2"/>
  <c r="H1228" i="2"/>
  <c r="I1228" i="2"/>
  <c r="H1225" i="2"/>
  <c r="I1225" i="2"/>
  <c r="H1223" i="2"/>
  <c r="I1223" i="2"/>
  <c r="H1221" i="2"/>
  <c r="I1221" i="2"/>
  <c r="H1219" i="2"/>
  <c r="I1219" i="2"/>
  <c r="H1218" i="2"/>
  <c r="I1218" i="2"/>
  <c r="H1216" i="2"/>
  <c r="I1216" i="2"/>
  <c r="H1214" i="2"/>
  <c r="I1214" i="2"/>
  <c r="H1212" i="2"/>
  <c r="I1212" i="2"/>
  <c r="H1210" i="2"/>
  <c r="I1210" i="2"/>
  <c r="H1208" i="2"/>
  <c r="I1208" i="2"/>
  <c r="H1206" i="2"/>
  <c r="I1206" i="2"/>
  <c r="H1204" i="2"/>
  <c r="I1204" i="2"/>
  <c r="H1202" i="2"/>
  <c r="I1202" i="2"/>
  <c r="H1200" i="2"/>
  <c r="I1200" i="2"/>
  <c r="H1198" i="2"/>
  <c r="I1198" i="2"/>
  <c r="H1196" i="2"/>
  <c r="I1196" i="2"/>
  <c r="H1194" i="2"/>
  <c r="I1194" i="2"/>
  <c r="H1192" i="2"/>
  <c r="I1192" i="2"/>
  <c r="H1186" i="2"/>
  <c r="G1186" i="2"/>
  <c r="I1186" i="2"/>
  <c r="H1178" i="2"/>
  <c r="G1178" i="2"/>
  <c r="I1178" i="2"/>
  <c r="H1170" i="2"/>
  <c r="G1170" i="2"/>
  <c r="I1170" i="2"/>
  <c r="H1163" i="2"/>
  <c r="G1163" i="2"/>
  <c r="H1160" i="2"/>
  <c r="I1160" i="2"/>
  <c r="H1141" i="2"/>
  <c r="G1141" i="2"/>
  <c r="I1141" i="2"/>
  <c r="H1153" i="2"/>
  <c r="I1153" i="2"/>
  <c r="H1149" i="2"/>
  <c r="I1149" i="2"/>
  <c r="H1145" i="2"/>
  <c r="I1145" i="2"/>
  <c r="H1130" i="2"/>
  <c r="G1130" i="2"/>
  <c r="I1130" i="2"/>
  <c r="H1126" i="2"/>
  <c r="G1126" i="2"/>
  <c r="I1126" i="2"/>
  <c r="H1122" i="2"/>
  <c r="G1122" i="2"/>
  <c r="I1122" i="2"/>
  <c r="H1121" i="2"/>
  <c r="G1121" i="2"/>
  <c r="I1121" i="2"/>
  <c r="H1117" i="2"/>
  <c r="G1117" i="2"/>
  <c r="I1117" i="2"/>
  <c r="H1113" i="2"/>
  <c r="G1113" i="2"/>
  <c r="I1113" i="2"/>
  <c r="H1109" i="2"/>
  <c r="G1109" i="2"/>
  <c r="I1109" i="2"/>
  <c r="H1105" i="2"/>
  <c r="G1105" i="2"/>
  <c r="I1105" i="2"/>
  <c r="H1187" i="2"/>
  <c r="I1187" i="2"/>
  <c r="H1182" i="2"/>
  <c r="G1182" i="2"/>
  <c r="H1179" i="2"/>
  <c r="I1179" i="2"/>
  <c r="H1174" i="2"/>
  <c r="G1174" i="2"/>
  <c r="H1171" i="2"/>
  <c r="I1171" i="2"/>
  <c r="H1166" i="2"/>
  <c r="G1166" i="2"/>
  <c r="I1164" i="2"/>
  <c r="H1159" i="2"/>
  <c r="G1159" i="2"/>
  <c r="I1157" i="2"/>
  <c r="H1156" i="2"/>
  <c r="I1156" i="2"/>
  <c r="H1152" i="2"/>
  <c r="G1152" i="2"/>
  <c r="I1152" i="2"/>
  <c r="H1148" i="2"/>
  <c r="G1148" i="2"/>
  <c r="I1148" i="2"/>
  <c r="H1134" i="2"/>
  <c r="G1134" i="2"/>
  <c r="I1134" i="2"/>
  <c r="G1164" i="2"/>
  <c r="I1163" i="2"/>
  <c r="G1160" i="2"/>
  <c r="G1157" i="2"/>
  <c r="H1138" i="2"/>
  <c r="G1138" i="2"/>
  <c r="I1138" i="2"/>
  <c r="G1155" i="2"/>
  <c r="G1151" i="2"/>
  <c r="G1147" i="2"/>
  <c r="I1144" i="2"/>
  <c r="G1143" i="2"/>
  <c r="I1140" i="2"/>
  <c r="G1139" i="2"/>
  <c r="I1137" i="2"/>
  <c r="G1136" i="2"/>
  <c r="I1133" i="2"/>
  <c r="G1132" i="2"/>
  <c r="I1129" i="2"/>
  <c r="G1128" i="2"/>
  <c r="I1125" i="2"/>
  <c r="G1124" i="2"/>
  <c r="I1120" i="2"/>
  <c r="G1119" i="2"/>
  <c r="I1116" i="2"/>
  <c r="G1115" i="2"/>
  <c r="I1112" i="2"/>
  <c r="G1111" i="2"/>
  <c r="I1108" i="2"/>
  <c r="G1107" i="2"/>
  <c r="G1104" i="2"/>
  <c r="I1101" i="2"/>
  <c r="G1100" i="2"/>
  <c r="I1097" i="2"/>
  <c r="G1096" i="2"/>
  <c r="I1093" i="2"/>
  <c r="I1090" i="2"/>
  <c r="G1089" i="2"/>
  <c r="G1083" i="2"/>
  <c r="G1075" i="2"/>
  <c r="G1067" i="2"/>
  <c r="G1061" i="2"/>
  <c r="G1053" i="2"/>
  <c r="G1045" i="2"/>
  <c r="G1037" i="2"/>
  <c r="G1031" i="2"/>
  <c r="G1026" i="2"/>
  <c r="H1017" i="2"/>
  <c r="G1017" i="2"/>
  <c r="I1017" i="2"/>
  <c r="H1015" i="2"/>
  <c r="I1015" i="2"/>
  <c r="H1001" i="2"/>
  <c r="I1001" i="2"/>
  <c r="H990" i="2"/>
  <c r="I990" i="2"/>
  <c r="H979" i="2"/>
  <c r="G979" i="2"/>
  <c r="I979" i="2"/>
  <c r="H976" i="2"/>
  <c r="I976" i="2"/>
  <c r="H964" i="2"/>
  <c r="G964" i="2"/>
  <c r="I964" i="2"/>
  <c r="G1144" i="2"/>
  <c r="G1140" i="2"/>
  <c r="G1137" i="2"/>
  <c r="G1133" i="2"/>
  <c r="I1102" i="2"/>
  <c r="I1098" i="2"/>
  <c r="I1094" i="2"/>
  <c r="I1091" i="2"/>
  <c r="I1087" i="2"/>
  <c r="H1086" i="2"/>
  <c r="I1086" i="2"/>
  <c r="H1081" i="2"/>
  <c r="G1081" i="2"/>
  <c r="I1079" i="2"/>
  <c r="H1078" i="2"/>
  <c r="I1078" i="2"/>
  <c r="H1073" i="2"/>
  <c r="G1073" i="2"/>
  <c r="I1071" i="2"/>
  <c r="H1070" i="2"/>
  <c r="I1070" i="2"/>
  <c r="H1065" i="2"/>
  <c r="G1065" i="2"/>
  <c r="I1063" i="2"/>
  <c r="H1062" i="2"/>
  <c r="I1062" i="2"/>
  <c r="H1059" i="2"/>
  <c r="G1059" i="2"/>
  <c r="I1057" i="2"/>
  <c r="H1056" i="2"/>
  <c r="I1056" i="2"/>
  <c r="H1051" i="2"/>
  <c r="G1051" i="2"/>
  <c r="I1049" i="2"/>
  <c r="H1048" i="2"/>
  <c r="I1048" i="2"/>
  <c r="H1043" i="2"/>
  <c r="G1043" i="2"/>
  <c r="I1041" i="2"/>
  <c r="H1040" i="2"/>
  <c r="I1040" i="2"/>
  <c r="I1034" i="2"/>
  <c r="H1030" i="2"/>
  <c r="G1030" i="2"/>
  <c r="H1028" i="2"/>
  <c r="I1028" i="2"/>
  <c r="H1014" i="2"/>
  <c r="G1014" i="2"/>
  <c r="I1014" i="2"/>
  <c r="H1011" i="2"/>
  <c r="I1011" i="2"/>
  <c r="H1000" i="2"/>
  <c r="G1000" i="2"/>
  <c r="I1000" i="2"/>
  <c r="H997" i="2"/>
  <c r="I997" i="2"/>
  <c r="H989" i="2"/>
  <c r="G989" i="2"/>
  <c r="I989" i="2"/>
  <c r="H986" i="2"/>
  <c r="I986" i="2"/>
  <c r="H975" i="2"/>
  <c r="G975" i="2"/>
  <c r="I975" i="2"/>
  <c r="H973" i="2"/>
  <c r="I973" i="2"/>
  <c r="H960" i="2"/>
  <c r="G960" i="2"/>
  <c r="I960" i="2"/>
  <c r="G1102" i="2"/>
  <c r="G1098" i="2"/>
  <c r="G1094" i="2"/>
  <c r="G1091" i="2"/>
  <c r="G1087" i="2"/>
  <c r="G1079" i="2"/>
  <c r="G1071" i="2"/>
  <c r="G1063" i="2"/>
  <c r="G1057" i="2"/>
  <c r="G1049" i="2"/>
  <c r="G1041" i="2"/>
  <c r="G1034" i="2"/>
  <c r="H1022" i="2"/>
  <c r="I1022" i="2"/>
  <c r="H1010" i="2"/>
  <c r="G1010" i="2"/>
  <c r="I1010" i="2"/>
  <c r="H1007" i="2"/>
  <c r="I1007" i="2"/>
  <c r="H996" i="2"/>
  <c r="G996" i="2"/>
  <c r="I996" i="2"/>
  <c r="H993" i="2"/>
  <c r="I993" i="2"/>
  <c r="H984" i="2"/>
  <c r="I984" i="2"/>
  <c r="H972" i="2"/>
  <c r="G972" i="2"/>
  <c r="I972" i="2"/>
  <c r="H969" i="2"/>
  <c r="I969" i="2"/>
  <c r="H956" i="2"/>
  <c r="G956" i="2"/>
  <c r="I956" i="2"/>
  <c r="H1085" i="2"/>
  <c r="G1085" i="2"/>
  <c r="H1082" i="2"/>
  <c r="I1082" i="2"/>
  <c r="H1077" i="2"/>
  <c r="G1077" i="2"/>
  <c r="H1074" i="2"/>
  <c r="I1074" i="2"/>
  <c r="H1069" i="2"/>
  <c r="G1069" i="2"/>
  <c r="H1066" i="2"/>
  <c r="I1066" i="2"/>
  <c r="H1060" i="2"/>
  <c r="I1060" i="2"/>
  <c r="H1055" i="2"/>
  <c r="G1055" i="2"/>
  <c r="H1052" i="2"/>
  <c r="I1052" i="2"/>
  <c r="H1047" i="2"/>
  <c r="G1047" i="2"/>
  <c r="H1044" i="2"/>
  <c r="I1044" i="2"/>
  <c r="H1039" i="2"/>
  <c r="G1039" i="2"/>
  <c r="H1036" i="2"/>
  <c r="I1036" i="2"/>
  <c r="H1033" i="2"/>
  <c r="G1033" i="2"/>
  <c r="H1025" i="2"/>
  <c r="I1025" i="2"/>
  <c r="H1021" i="2"/>
  <c r="G1021" i="2"/>
  <c r="I1021" i="2"/>
  <c r="H1018" i="2"/>
  <c r="I1018" i="2"/>
  <c r="H1006" i="2"/>
  <c r="G1006" i="2"/>
  <c r="I1006" i="2"/>
  <c r="H1004" i="2"/>
  <c r="I1004" i="2"/>
  <c r="H992" i="2"/>
  <c r="G992" i="2"/>
  <c r="I992" i="2"/>
  <c r="H983" i="2"/>
  <c r="G983" i="2"/>
  <c r="I983" i="2"/>
  <c r="H980" i="2"/>
  <c r="I980" i="2"/>
  <c r="H968" i="2"/>
  <c r="G968" i="2"/>
  <c r="I968" i="2"/>
  <c r="H952" i="2"/>
  <c r="G952" i="2"/>
  <c r="I952" i="2"/>
  <c r="G744" i="2"/>
  <c r="H744" i="2"/>
  <c r="I744" i="2"/>
  <c r="G736" i="2"/>
  <c r="H736" i="2"/>
  <c r="I736" i="2"/>
  <c r="G729" i="2"/>
  <c r="H729" i="2"/>
  <c r="I729" i="2"/>
  <c r="G725" i="2"/>
  <c r="H725" i="2"/>
  <c r="I725" i="2"/>
  <c r="G717" i="2"/>
  <c r="H717" i="2"/>
  <c r="I717" i="2"/>
  <c r="G709" i="2"/>
  <c r="H709" i="2"/>
  <c r="I709" i="2"/>
  <c r="G703" i="2"/>
  <c r="H703" i="2"/>
  <c r="I703" i="2"/>
  <c r="G695" i="2"/>
  <c r="H695" i="2"/>
  <c r="I695" i="2"/>
  <c r="G684" i="2"/>
  <c r="H684" i="2"/>
  <c r="I684" i="2"/>
  <c r="G670" i="2"/>
  <c r="H670" i="2"/>
  <c r="I670" i="2"/>
  <c r="G655" i="2"/>
  <c r="H655" i="2"/>
  <c r="I655" i="2"/>
  <c r="G641" i="2"/>
  <c r="H641" i="2"/>
  <c r="I641" i="2"/>
  <c r="G615" i="2"/>
  <c r="H615" i="2"/>
  <c r="I615" i="2"/>
  <c r="G601" i="2"/>
  <c r="H601" i="2"/>
  <c r="I601" i="2"/>
  <c r="G588" i="2"/>
  <c r="H588" i="2"/>
  <c r="I588" i="2"/>
  <c r="G577" i="2"/>
  <c r="H577" i="2"/>
  <c r="I577" i="2"/>
  <c r="G563" i="2"/>
  <c r="H563" i="2"/>
  <c r="I563" i="2"/>
  <c r="I354" i="2"/>
  <c r="H354" i="2"/>
  <c r="G354" i="2"/>
  <c r="I326" i="2"/>
  <c r="H326" i="2"/>
  <c r="G326" i="2"/>
  <c r="I948" i="2"/>
  <c r="I944" i="2"/>
  <c r="I940" i="2"/>
  <c r="I936" i="2"/>
  <c r="I932" i="2"/>
  <c r="I929" i="2"/>
  <c r="I925" i="2"/>
  <c r="I921" i="2"/>
  <c r="I917" i="2"/>
  <c r="I913" i="2"/>
  <c r="I909" i="2"/>
  <c r="I905" i="2"/>
  <c r="I903" i="2"/>
  <c r="I897" i="2"/>
  <c r="I893" i="2"/>
  <c r="I889" i="2"/>
  <c r="I885" i="2"/>
  <c r="I881" i="2"/>
  <c r="I878" i="2"/>
  <c r="I874" i="2"/>
  <c r="I871" i="2"/>
  <c r="I867" i="2"/>
  <c r="I863" i="2"/>
  <c r="I859" i="2"/>
  <c r="I855" i="2"/>
  <c r="H852" i="2"/>
  <c r="I852" i="2"/>
  <c r="H847" i="2"/>
  <c r="I847" i="2"/>
  <c r="H842" i="2"/>
  <c r="G842" i="2"/>
  <c r="I840" i="2"/>
  <c r="H839" i="2"/>
  <c r="I839" i="2"/>
  <c r="H835" i="2"/>
  <c r="G835" i="2"/>
  <c r="I834" i="2"/>
  <c r="H833" i="2"/>
  <c r="I833" i="2"/>
  <c r="H830" i="2"/>
  <c r="G830" i="2"/>
  <c r="I826" i="2"/>
  <c r="H825" i="2"/>
  <c r="I825" i="2"/>
  <c r="H821" i="2"/>
  <c r="G821" i="2"/>
  <c r="I819" i="2"/>
  <c r="H818" i="2"/>
  <c r="I818" i="2"/>
  <c r="H812" i="2"/>
  <c r="I812" i="2"/>
  <c r="H808" i="2"/>
  <c r="I808" i="2"/>
  <c r="H801" i="2"/>
  <c r="I801" i="2"/>
  <c r="H797" i="2"/>
  <c r="I797" i="2"/>
  <c r="H793" i="2"/>
  <c r="I793" i="2"/>
  <c r="H790" i="2"/>
  <c r="I790" i="2"/>
  <c r="H786" i="2"/>
  <c r="I786" i="2"/>
  <c r="H783" i="2"/>
  <c r="I783" i="2"/>
  <c r="H779" i="2"/>
  <c r="I779" i="2"/>
  <c r="H776" i="2"/>
  <c r="I776" i="2"/>
  <c r="H773" i="2"/>
  <c r="I773" i="2"/>
  <c r="H769" i="2"/>
  <c r="I769" i="2"/>
  <c r="H761" i="2"/>
  <c r="I761" i="2"/>
  <c r="H757" i="2"/>
  <c r="I757" i="2"/>
  <c r="H753" i="2"/>
  <c r="I753" i="2"/>
  <c r="G688" i="2"/>
  <c r="H688" i="2"/>
  <c r="I688" i="2"/>
  <c r="G674" i="2"/>
  <c r="H674" i="2"/>
  <c r="I674" i="2"/>
  <c r="G659" i="2"/>
  <c r="H659" i="2"/>
  <c r="I659" i="2"/>
  <c r="G645" i="2"/>
  <c r="H645" i="2"/>
  <c r="I645" i="2"/>
  <c r="G629" i="2"/>
  <c r="H629" i="2"/>
  <c r="I629" i="2"/>
  <c r="G605" i="2"/>
  <c r="H605" i="2"/>
  <c r="I605" i="2"/>
  <c r="G592" i="2"/>
  <c r="H592" i="2"/>
  <c r="I592" i="2"/>
  <c r="I965" i="2"/>
  <c r="I961" i="2"/>
  <c r="I957" i="2"/>
  <c r="I953" i="2"/>
  <c r="I949" i="2"/>
  <c r="G948" i="2"/>
  <c r="I945" i="2"/>
  <c r="G944" i="2"/>
  <c r="I941" i="2"/>
  <c r="G940" i="2"/>
  <c r="I937" i="2"/>
  <c r="G936" i="2"/>
  <c r="I933" i="2"/>
  <c r="G932" i="2"/>
  <c r="I930" i="2"/>
  <c r="G929" i="2"/>
  <c r="I926" i="2"/>
  <c r="G925" i="2"/>
  <c r="I922" i="2"/>
  <c r="G921" i="2"/>
  <c r="I918" i="2"/>
  <c r="G917" i="2"/>
  <c r="I914" i="2"/>
  <c r="G913" i="2"/>
  <c r="I910" i="2"/>
  <c r="G909" i="2"/>
  <c r="I906" i="2"/>
  <c r="G905" i="2"/>
  <c r="G903" i="2"/>
  <c r="I900" i="2"/>
  <c r="I898" i="2"/>
  <c r="G897" i="2"/>
  <c r="I894" i="2"/>
  <c r="G893" i="2"/>
  <c r="I890" i="2"/>
  <c r="G889" i="2"/>
  <c r="I886" i="2"/>
  <c r="G885" i="2"/>
  <c r="I882" i="2"/>
  <c r="G881" i="2"/>
  <c r="I879" i="2"/>
  <c r="G878" i="2"/>
  <c r="I875" i="2"/>
  <c r="G874" i="2"/>
  <c r="G871" i="2"/>
  <c r="I868" i="2"/>
  <c r="G867" i="2"/>
  <c r="I864" i="2"/>
  <c r="G863" i="2"/>
  <c r="I860" i="2"/>
  <c r="G859" i="2"/>
  <c r="I856" i="2"/>
  <c r="G855" i="2"/>
  <c r="G840" i="2"/>
  <c r="G834" i="2"/>
  <c r="G826" i="2"/>
  <c r="G819" i="2"/>
  <c r="H815" i="2"/>
  <c r="G815" i="2"/>
  <c r="I815" i="2"/>
  <c r="H811" i="2"/>
  <c r="G811" i="2"/>
  <c r="I811" i="2"/>
  <c r="H807" i="2"/>
  <c r="G807" i="2"/>
  <c r="I807" i="2"/>
  <c r="H804" i="2"/>
  <c r="G804" i="2"/>
  <c r="I804" i="2"/>
  <c r="H800" i="2"/>
  <c r="G800" i="2"/>
  <c r="I800" i="2"/>
  <c r="H796" i="2"/>
  <c r="G796" i="2"/>
  <c r="I796" i="2"/>
  <c r="H792" i="2"/>
  <c r="G792" i="2"/>
  <c r="I792" i="2"/>
  <c r="H789" i="2"/>
  <c r="G789" i="2"/>
  <c r="I789" i="2"/>
  <c r="H782" i="2"/>
  <c r="G782" i="2"/>
  <c r="I782" i="2"/>
  <c r="H778" i="2"/>
  <c r="G778" i="2"/>
  <c r="I778" i="2"/>
  <c r="H775" i="2"/>
  <c r="G775" i="2"/>
  <c r="I775" i="2"/>
  <c r="H772" i="2"/>
  <c r="G772" i="2"/>
  <c r="I772" i="2"/>
  <c r="H768" i="2"/>
  <c r="G768" i="2"/>
  <c r="I768" i="2"/>
  <c r="H765" i="2"/>
  <c r="G765" i="2"/>
  <c r="I765" i="2"/>
  <c r="H760" i="2"/>
  <c r="G760" i="2"/>
  <c r="I760" i="2"/>
  <c r="H756" i="2"/>
  <c r="G756" i="2"/>
  <c r="I756" i="2"/>
  <c r="G747" i="2"/>
  <c r="I747" i="2"/>
  <c r="H747" i="2"/>
  <c r="G739" i="2"/>
  <c r="I739" i="2"/>
  <c r="H739" i="2"/>
  <c r="G732" i="2"/>
  <c r="I732" i="2"/>
  <c r="H732" i="2"/>
  <c r="G720" i="2"/>
  <c r="I720" i="2"/>
  <c r="H720" i="2"/>
  <c r="G712" i="2"/>
  <c r="I712" i="2"/>
  <c r="H712" i="2"/>
  <c r="G706" i="2"/>
  <c r="I706" i="2"/>
  <c r="H706" i="2"/>
  <c r="G698" i="2"/>
  <c r="I698" i="2"/>
  <c r="H698" i="2"/>
  <c r="G676" i="2"/>
  <c r="H676" i="2"/>
  <c r="I676" i="2"/>
  <c r="G663" i="2"/>
  <c r="H663" i="2"/>
  <c r="I663" i="2"/>
  <c r="G649" i="2"/>
  <c r="H649" i="2"/>
  <c r="I649" i="2"/>
  <c r="G633" i="2"/>
  <c r="H633" i="2"/>
  <c r="I633" i="2"/>
  <c r="G609" i="2"/>
  <c r="H609" i="2"/>
  <c r="I609" i="2"/>
  <c r="H851" i="2"/>
  <c r="G851" i="2"/>
  <c r="H849" i="2"/>
  <c r="I849" i="2"/>
  <c r="H846" i="2"/>
  <c r="G846" i="2"/>
  <c r="H843" i="2"/>
  <c r="I843" i="2"/>
  <c r="H838" i="2"/>
  <c r="G838" i="2"/>
  <c r="H832" i="2"/>
  <c r="G832" i="2"/>
  <c r="H831" i="2"/>
  <c r="I831" i="2"/>
  <c r="H828" i="2"/>
  <c r="G828" i="2"/>
  <c r="H822" i="2"/>
  <c r="I822" i="2"/>
  <c r="H817" i="2"/>
  <c r="G817" i="2"/>
  <c r="G750" i="2"/>
  <c r="H750" i="2"/>
  <c r="I750" i="2"/>
  <c r="G742" i="2"/>
  <c r="H742" i="2"/>
  <c r="I742" i="2"/>
  <c r="G735" i="2"/>
  <c r="H735" i="2"/>
  <c r="I735" i="2"/>
  <c r="G723" i="2"/>
  <c r="H723" i="2"/>
  <c r="I723" i="2"/>
  <c r="G715" i="2"/>
  <c r="H715" i="2"/>
  <c r="I715" i="2"/>
  <c r="G707" i="2"/>
  <c r="H707" i="2"/>
  <c r="I707" i="2"/>
  <c r="G701" i="2"/>
  <c r="H701" i="2"/>
  <c r="I701" i="2"/>
  <c r="G693" i="2"/>
  <c r="H693" i="2"/>
  <c r="I693" i="2"/>
  <c r="G680" i="2"/>
  <c r="H680" i="2"/>
  <c r="I680" i="2"/>
  <c r="G667" i="2"/>
  <c r="H667" i="2"/>
  <c r="I667" i="2"/>
  <c r="G637" i="2"/>
  <c r="H637" i="2"/>
  <c r="I637" i="2"/>
  <c r="G613" i="2"/>
  <c r="H613" i="2"/>
  <c r="I613" i="2"/>
  <c r="G597" i="2"/>
  <c r="H597" i="2"/>
  <c r="I597" i="2"/>
  <c r="G581" i="2"/>
  <c r="H581" i="2"/>
  <c r="I581" i="2"/>
  <c r="G565" i="2"/>
  <c r="H565" i="2"/>
  <c r="I565" i="2"/>
  <c r="I374" i="2"/>
  <c r="H374" i="2"/>
  <c r="G374" i="2"/>
  <c r="I361" i="2"/>
  <c r="G361" i="2"/>
  <c r="H361" i="2"/>
  <c r="I357" i="2"/>
  <c r="G357" i="2"/>
  <c r="H357" i="2"/>
  <c r="G814" i="2"/>
  <c r="G810" i="2"/>
  <c r="G806" i="2"/>
  <c r="G803" i="2"/>
  <c r="G799" i="2"/>
  <c r="G795" i="2"/>
  <c r="G788" i="2"/>
  <c r="G785" i="2"/>
  <c r="G781" i="2"/>
  <c r="G771" i="2"/>
  <c r="G767" i="2"/>
  <c r="G764" i="2"/>
  <c r="G763" i="2"/>
  <c r="G759" i="2"/>
  <c r="G755" i="2"/>
  <c r="G752" i="2"/>
  <c r="H752" i="2"/>
  <c r="G751" i="2"/>
  <c r="I751" i="2"/>
  <c r="G746" i="2"/>
  <c r="H746" i="2"/>
  <c r="G743" i="2"/>
  <c r="I743" i="2"/>
  <c r="G738" i="2"/>
  <c r="H738" i="2"/>
  <c r="G731" i="2"/>
  <c r="H731" i="2"/>
  <c r="G727" i="2"/>
  <c r="H727" i="2"/>
  <c r="G724" i="2"/>
  <c r="I724" i="2"/>
  <c r="G719" i="2"/>
  <c r="H719" i="2"/>
  <c r="G716" i="2"/>
  <c r="I716" i="2"/>
  <c r="G711" i="2"/>
  <c r="H711" i="2"/>
  <c r="G708" i="2"/>
  <c r="I708" i="2"/>
  <c r="G705" i="2"/>
  <c r="H705" i="2"/>
  <c r="G702" i="2"/>
  <c r="I702" i="2"/>
  <c r="G697" i="2"/>
  <c r="H697" i="2"/>
  <c r="G694" i="2"/>
  <c r="I694" i="2"/>
  <c r="G691" i="2"/>
  <c r="H691" i="2"/>
  <c r="G585" i="2"/>
  <c r="H585" i="2"/>
  <c r="I585" i="2"/>
  <c r="G569" i="2"/>
  <c r="H569" i="2"/>
  <c r="I569" i="2"/>
  <c r="G689" i="2"/>
  <c r="I689" i="2"/>
  <c r="G685" i="2"/>
  <c r="I685" i="2"/>
  <c r="G681" i="2"/>
  <c r="I681" i="2"/>
  <c r="G677" i="2"/>
  <c r="I677" i="2"/>
  <c r="G671" i="2"/>
  <c r="I671" i="2"/>
  <c r="G664" i="2"/>
  <c r="I664" i="2"/>
  <c r="G660" i="2"/>
  <c r="I660" i="2"/>
  <c r="G656" i="2"/>
  <c r="I656" i="2"/>
  <c r="G652" i="2"/>
  <c r="I652" i="2"/>
  <c r="G650" i="2"/>
  <c r="I650" i="2"/>
  <c r="G646" i="2"/>
  <c r="I646" i="2"/>
  <c r="G642" i="2"/>
  <c r="I642" i="2"/>
  <c r="G638" i="2"/>
  <c r="I638" i="2"/>
  <c r="G634" i="2"/>
  <c r="I634" i="2"/>
  <c r="G630" i="2"/>
  <c r="I630" i="2"/>
  <c r="G627" i="2"/>
  <c r="I627" i="2"/>
  <c r="G625" i="2"/>
  <c r="I625" i="2"/>
  <c r="G622" i="2"/>
  <c r="I622" i="2"/>
  <c r="G619" i="2"/>
  <c r="I619" i="2"/>
  <c r="G616" i="2"/>
  <c r="I616" i="2"/>
  <c r="G610" i="2"/>
  <c r="I610" i="2"/>
  <c r="G606" i="2"/>
  <c r="I606" i="2"/>
  <c r="G602" i="2"/>
  <c r="I602" i="2"/>
  <c r="G598" i="2"/>
  <c r="I598" i="2"/>
  <c r="G594" i="2"/>
  <c r="I594" i="2"/>
  <c r="G589" i="2"/>
  <c r="I589" i="2"/>
  <c r="G573" i="2"/>
  <c r="H573" i="2"/>
  <c r="I573" i="2"/>
  <c r="G559" i="2"/>
  <c r="H559" i="2"/>
  <c r="I559" i="2"/>
  <c r="H687" i="2"/>
  <c r="H683" i="2"/>
  <c r="H679" i="2"/>
  <c r="H673" i="2"/>
  <c r="H669" i="2"/>
  <c r="H666" i="2"/>
  <c r="H662" i="2"/>
  <c r="H658" i="2"/>
  <c r="H654" i="2"/>
  <c r="H651" i="2"/>
  <c r="H648" i="2"/>
  <c r="H644" i="2"/>
  <c r="H640" i="2"/>
  <c r="H636" i="2"/>
  <c r="H632" i="2"/>
  <c r="H628" i="2"/>
  <c r="H626" i="2"/>
  <c r="H624" i="2"/>
  <c r="H621" i="2"/>
  <c r="H618" i="2"/>
  <c r="H614" i="2"/>
  <c r="H612" i="2"/>
  <c r="H608" i="2"/>
  <c r="H604" i="2"/>
  <c r="H600" i="2"/>
  <c r="H596" i="2"/>
  <c r="H593" i="2"/>
  <c r="H591" i="2"/>
  <c r="H587" i="2"/>
  <c r="I584" i="2"/>
  <c r="H583" i="2"/>
  <c r="I580" i="2"/>
  <c r="H579" i="2"/>
  <c r="I576" i="2"/>
  <c r="H575" i="2"/>
  <c r="I572" i="2"/>
  <c r="H571" i="2"/>
  <c r="I568" i="2"/>
  <c r="H567" i="2"/>
  <c r="H564" i="2"/>
  <c r="I562" i="2"/>
  <c r="H561" i="2"/>
  <c r="I558" i="2"/>
  <c r="H557" i="2"/>
  <c r="I555" i="2"/>
  <c r="I388" i="2"/>
  <c r="H388" i="2"/>
  <c r="G388" i="2"/>
  <c r="I377" i="2"/>
  <c r="G377" i="2"/>
  <c r="H377" i="2"/>
  <c r="I373" i="2"/>
  <c r="G373" i="2"/>
  <c r="H373" i="2"/>
  <c r="I370" i="2"/>
  <c r="H370" i="2"/>
  <c r="I342" i="2"/>
  <c r="H342" i="2"/>
  <c r="G342" i="2"/>
  <c r="I329" i="2"/>
  <c r="G329" i="2"/>
  <c r="H329" i="2"/>
  <c r="I325" i="2"/>
  <c r="G325" i="2"/>
  <c r="H325" i="2"/>
  <c r="I322" i="2"/>
  <c r="H322" i="2"/>
  <c r="H584" i="2"/>
  <c r="H580" i="2"/>
  <c r="H576" i="2"/>
  <c r="H572" i="2"/>
  <c r="H568" i="2"/>
  <c r="H562" i="2"/>
  <c r="H558" i="2"/>
  <c r="H555" i="2"/>
  <c r="G532" i="2"/>
  <c r="I532" i="2"/>
  <c r="G528" i="2"/>
  <c r="I528" i="2"/>
  <c r="G526" i="2"/>
  <c r="I526" i="2"/>
  <c r="G520" i="2"/>
  <c r="I520" i="2"/>
  <c r="G516" i="2"/>
  <c r="I516" i="2"/>
  <c r="G512" i="2"/>
  <c r="I512" i="2"/>
  <c r="G508" i="2"/>
  <c r="I508" i="2"/>
  <c r="G504" i="2"/>
  <c r="I504" i="2"/>
  <c r="G501" i="2"/>
  <c r="I501" i="2"/>
  <c r="G497" i="2"/>
  <c r="I497" i="2"/>
  <c r="G490" i="2"/>
  <c r="I490" i="2"/>
  <c r="G487" i="2"/>
  <c r="I487" i="2"/>
  <c r="G483" i="2"/>
  <c r="I483" i="2"/>
  <c r="G479" i="2"/>
  <c r="I479" i="2"/>
  <c r="G475" i="2"/>
  <c r="I475" i="2"/>
  <c r="G472" i="2"/>
  <c r="I472" i="2"/>
  <c r="G468" i="2"/>
  <c r="I468" i="2"/>
  <c r="G466" i="2"/>
  <c r="I466" i="2"/>
  <c r="G463" i="2"/>
  <c r="I463" i="2"/>
  <c r="G459" i="2"/>
  <c r="I459" i="2"/>
  <c r="G455" i="2"/>
  <c r="I455" i="2"/>
  <c r="G454" i="2"/>
  <c r="I454" i="2"/>
  <c r="G450" i="2"/>
  <c r="I450" i="2"/>
  <c r="G446" i="2"/>
  <c r="I446" i="2"/>
  <c r="G442" i="2"/>
  <c r="I442" i="2"/>
  <c r="G438" i="2"/>
  <c r="I438" i="2"/>
  <c r="G434" i="2"/>
  <c r="I434" i="2"/>
  <c r="G430" i="2"/>
  <c r="I430" i="2"/>
  <c r="G426" i="2"/>
  <c r="I426" i="2"/>
  <c r="I391" i="2"/>
  <c r="G391" i="2"/>
  <c r="H391" i="2"/>
  <c r="I387" i="2"/>
  <c r="G387" i="2"/>
  <c r="H387" i="2"/>
  <c r="I385" i="2"/>
  <c r="H385" i="2"/>
  <c r="I345" i="2"/>
  <c r="G345" i="2"/>
  <c r="H345" i="2"/>
  <c r="I341" i="2"/>
  <c r="G341" i="2"/>
  <c r="H341" i="2"/>
  <c r="I338" i="2"/>
  <c r="H338" i="2"/>
  <c r="G531" i="2"/>
  <c r="H531" i="2"/>
  <c r="I531" i="2"/>
  <c r="G523" i="2"/>
  <c r="H523" i="2"/>
  <c r="I523" i="2"/>
  <c r="G519" i="2"/>
  <c r="H519" i="2"/>
  <c r="I519" i="2"/>
  <c r="G515" i="2"/>
  <c r="H515" i="2"/>
  <c r="I515" i="2"/>
  <c r="G511" i="2"/>
  <c r="H511" i="2"/>
  <c r="I511" i="2"/>
  <c r="G507" i="2"/>
  <c r="H507" i="2"/>
  <c r="I507" i="2"/>
  <c r="G503" i="2"/>
  <c r="H503" i="2"/>
  <c r="I503" i="2"/>
  <c r="G500" i="2"/>
  <c r="H500" i="2"/>
  <c r="I500" i="2"/>
  <c r="G496" i="2"/>
  <c r="H496" i="2"/>
  <c r="I496" i="2"/>
  <c r="G489" i="2"/>
  <c r="H489" i="2"/>
  <c r="I489" i="2"/>
  <c r="G486" i="2"/>
  <c r="H486" i="2"/>
  <c r="I486" i="2"/>
  <c r="G482" i="2"/>
  <c r="H482" i="2"/>
  <c r="I482" i="2"/>
  <c r="G478" i="2"/>
  <c r="H478" i="2"/>
  <c r="I478" i="2"/>
  <c r="G471" i="2"/>
  <c r="H471" i="2"/>
  <c r="I471" i="2"/>
  <c r="G467" i="2"/>
  <c r="H467" i="2"/>
  <c r="I467" i="2"/>
  <c r="G462" i="2"/>
  <c r="H462" i="2"/>
  <c r="I462" i="2"/>
  <c r="G458" i="2"/>
  <c r="H458" i="2"/>
  <c r="I458" i="2"/>
  <c r="G453" i="2"/>
  <c r="H453" i="2"/>
  <c r="I453" i="2"/>
  <c r="G449" i="2"/>
  <c r="H449" i="2"/>
  <c r="I449" i="2"/>
  <c r="G445" i="2"/>
  <c r="H445" i="2"/>
  <c r="I445" i="2"/>
  <c r="G441" i="2"/>
  <c r="H441" i="2"/>
  <c r="I441" i="2"/>
  <c r="G437" i="2"/>
  <c r="H437" i="2"/>
  <c r="I437" i="2"/>
  <c r="G433" i="2"/>
  <c r="H433" i="2"/>
  <c r="I433" i="2"/>
  <c r="G429" i="2"/>
  <c r="H429" i="2"/>
  <c r="I429" i="2"/>
  <c r="G425" i="2"/>
  <c r="H425" i="2"/>
  <c r="I425" i="2"/>
  <c r="I358" i="2"/>
  <c r="H358" i="2"/>
  <c r="G358" i="2"/>
  <c r="I314" i="2"/>
  <c r="G314" i="2"/>
  <c r="H314" i="2"/>
  <c r="H530" i="2"/>
  <c r="H527" i="2"/>
  <c r="H524" i="2"/>
  <c r="H522" i="2"/>
  <c r="H518" i="2"/>
  <c r="H514" i="2"/>
  <c r="H510" i="2"/>
  <c r="H506" i="2"/>
  <c r="H502" i="2"/>
  <c r="H499" i="2"/>
  <c r="H495" i="2"/>
  <c r="H494" i="2"/>
  <c r="H492" i="2"/>
  <c r="H488" i="2"/>
  <c r="H485" i="2"/>
  <c r="H481" i="2"/>
  <c r="H477" i="2"/>
  <c r="H474" i="2"/>
  <c r="H470" i="2"/>
  <c r="H465" i="2"/>
  <c r="H461" i="2"/>
  <c r="H457" i="2"/>
  <c r="H452" i="2"/>
  <c r="H448" i="2"/>
  <c r="H444" i="2"/>
  <c r="H440" i="2"/>
  <c r="H436" i="2"/>
  <c r="H432" i="2"/>
  <c r="H428" i="2"/>
  <c r="H424" i="2"/>
  <c r="I382" i="2"/>
  <c r="H382" i="2"/>
  <c r="I369" i="2"/>
  <c r="G369" i="2"/>
  <c r="H369" i="2"/>
  <c r="I366" i="2"/>
  <c r="H366" i="2"/>
  <c r="I353" i="2"/>
  <c r="G353" i="2"/>
  <c r="H353" i="2"/>
  <c r="I350" i="2"/>
  <c r="H350" i="2"/>
  <c r="I337" i="2"/>
  <c r="G337" i="2"/>
  <c r="H337" i="2"/>
  <c r="I334" i="2"/>
  <c r="H334" i="2"/>
  <c r="I321" i="2"/>
  <c r="G321" i="2"/>
  <c r="H321" i="2"/>
  <c r="I392" i="2"/>
  <c r="H392" i="2"/>
  <c r="I381" i="2"/>
  <c r="G381" i="2"/>
  <c r="H381" i="2"/>
  <c r="I378" i="2"/>
  <c r="H378" i="2"/>
  <c r="I365" i="2"/>
  <c r="G365" i="2"/>
  <c r="H365" i="2"/>
  <c r="I362" i="2"/>
  <c r="H362" i="2"/>
  <c r="I349" i="2"/>
  <c r="G349" i="2"/>
  <c r="H349" i="2"/>
  <c r="I346" i="2"/>
  <c r="H346" i="2"/>
  <c r="I333" i="2"/>
  <c r="G333" i="2"/>
  <c r="H333" i="2"/>
  <c r="I330" i="2"/>
  <c r="H330" i="2"/>
  <c r="I318" i="2"/>
  <c r="G318" i="2"/>
  <c r="H318" i="2"/>
  <c r="I315" i="2"/>
  <c r="H315" i="2"/>
  <c r="G77" i="2"/>
  <c r="H77" i="2"/>
  <c r="G75" i="2"/>
  <c r="H75" i="2"/>
  <c r="G73" i="2"/>
  <c r="H73" i="2"/>
  <c r="G71" i="2"/>
  <c r="H71" i="2"/>
  <c r="G69" i="2"/>
  <c r="H69" i="2"/>
  <c r="G67" i="2"/>
  <c r="H67" i="2"/>
  <c r="G65" i="2"/>
  <c r="H65" i="2"/>
  <c r="G63" i="2"/>
  <c r="H63" i="2"/>
  <c r="G61" i="2"/>
  <c r="H61" i="2"/>
  <c r="G60" i="2"/>
  <c r="H60" i="2"/>
  <c r="G58" i="2"/>
  <c r="H58" i="2"/>
  <c r="G56" i="2"/>
  <c r="H56" i="2"/>
  <c r="G54" i="2"/>
  <c r="H54" i="2"/>
  <c r="G52" i="2"/>
  <c r="H52" i="2"/>
  <c r="G50" i="2"/>
  <c r="H50" i="2"/>
  <c r="G48" i="2"/>
  <c r="H48" i="2"/>
  <c r="G46" i="2"/>
  <c r="H46" i="2"/>
  <c r="G44" i="2"/>
  <c r="H44" i="2"/>
  <c r="G42" i="2"/>
  <c r="H42" i="2"/>
  <c r="G40" i="2"/>
  <c r="H40" i="2"/>
  <c r="G38" i="2"/>
  <c r="H38" i="2"/>
  <c r="G36" i="2"/>
  <c r="H36" i="2"/>
  <c r="G34" i="2"/>
  <c r="H34" i="2"/>
  <c r="G32" i="2"/>
  <c r="H32" i="2"/>
  <c r="G30" i="2"/>
  <c r="H30" i="2"/>
  <c r="G29" i="2"/>
  <c r="H29" i="2"/>
  <c r="G27" i="2"/>
  <c r="H27" i="2"/>
  <c r="G25" i="2"/>
  <c r="H25" i="2"/>
  <c r="G22" i="2"/>
  <c r="H22" i="2"/>
  <c r="G20" i="2"/>
  <c r="H20" i="2"/>
  <c r="G18" i="2"/>
  <c r="H18" i="2"/>
  <c r="G16" i="2"/>
  <c r="H16" i="2"/>
  <c r="G14" i="2"/>
  <c r="H14" i="2"/>
  <c r="G12" i="2"/>
  <c r="H12" i="2"/>
  <c r="G10" i="2"/>
  <c r="H10" i="2"/>
  <c r="G8" i="2"/>
  <c r="H8" i="2"/>
  <c r="G6" i="2"/>
  <c r="H6" i="2"/>
  <c r="G4" i="2"/>
  <c r="H4" i="2"/>
  <c r="G78" i="2"/>
  <c r="H78" i="2"/>
  <c r="G76" i="2"/>
  <c r="H76" i="2"/>
  <c r="G74" i="2"/>
  <c r="H74" i="2"/>
  <c r="G72" i="2"/>
  <c r="H72" i="2"/>
  <c r="G70" i="2"/>
  <c r="H70" i="2"/>
  <c r="G68" i="2"/>
  <c r="H68" i="2"/>
  <c r="G66" i="2"/>
  <c r="H66" i="2"/>
  <c r="G64" i="2"/>
  <c r="H64" i="2"/>
  <c r="G62" i="2"/>
  <c r="H62" i="2"/>
  <c r="G59" i="2"/>
  <c r="H59" i="2"/>
  <c r="G57" i="2"/>
  <c r="H57" i="2"/>
  <c r="G55" i="2"/>
  <c r="H55" i="2"/>
  <c r="G53" i="2"/>
  <c r="H53" i="2"/>
  <c r="G51" i="2"/>
  <c r="H51" i="2"/>
  <c r="G49" i="2"/>
  <c r="H49" i="2"/>
  <c r="G47" i="2"/>
  <c r="H47" i="2"/>
  <c r="G45" i="2"/>
  <c r="H45" i="2"/>
  <c r="G43" i="2"/>
  <c r="H43" i="2"/>
  <c r="G41" i="2"/>
  <c r="H41" i="2"/>
  <c r="G39" i="2"/>
  <c r="H39" i="2"/>
  <c r="G37" i="2"/>
  <c r="H37" i="2"/>
  <c r="G35" i="2"/>
  <c r="H35" i="2"/>
  <c r="G33" i="2"/>
  <c r="H33" i="2"/>
  <c r="G31" i="2"/>
  <c r="H31" i="2"/>
  <c r="G28" i="2"/>
  <c r="H28" i="2"/>
  <c r="G26" i="2"/>
  <c r="H26" i="2"/>
  <c r="G24" i="2"/>
  <c r="H24" i="2"/>
  <c r="G23" i="2"/>
  <c r="H23" i="2"/>
  <c r="G21" i="2"/>
  <c r="H21" i="2"/>
  <c r="G19" i="2"/>
  <c r="H19" i="2"/>
  <c r="G17" i="2"/>
  <c r="H17" i="2"/>
  <c r="G15" i="2"/>
  <c r="H15" i="2"/>
  <c r="G13" i="2"/>
  <c r="H13" i="2"/>
  <c r="G11" i="2"/>
  <c r="H11" i="2"/>
  <c r="G9" i="2"/>
  <c r="H9" i="2"/>
  <c r="G7" i="2"/>
  <c r="H7" i="2"/>
  <c r="G5" i="2"/>
  <c r="H5" i="2"/>
  <c r="H3" i="2"/>
  <c r="AA77" i="1"/>
  <c r="AB77" i="1"/>
  <c r="AA73" i="1"/>
  <c r="AB73" i="1"/>
  <c r="AA69" i="1"/>
  <c r="AB69" i="1"/>
  <c r="AA65" i="1"/>
  <c r="AB65" i="1"/>
  <c r="AA61" i="1"/>
  <c r="AB61" i="1"/>
  <c r="AA57" i="1"/>
  <c r="AB57" i="1"/>
  <c r="AA53" i="1"/>
  <c r="AB53" i="1"/>
  <c r="AA45" i="1"/>
  <c r="AB45" i="1"/>
  <c r="AA41" i="1"/>
  <c r="AB41" i="1"/>
  <c r="AA37" i="1"/>
  <c r="AB37" i="1"/>
  <c r="AA33" i="1"/>
  <c r="AB33" i="1"/>
  <c r="AA29" i="1"/>
  <c r="AB29" i="1"/>
  <c r="AA25" i="1"/>
  <c r="AB25" i="1"/>
  <c r="AA21" i="1"/>
  <c r="AB21" i="1"/>
  <c r="AA17" i="1"/>
  <c r="AB17" i="1"/>
  <c r="AA15" i="1"/>
  <c r="AB15" i="1"/>
  <c r="AA13" i="1"/>
  <c r="AB13" i="1"/>
  <c r="AA11" i="1"/>
  <c r="AB11" i="1"/>
  <c r="AA75" i="1"/>
  <c r="AB75" i="1"/>
  <c r="AA71" i="1"/>
  <c r="AB71" i="1"/>
  <c r="AA67" i="1"/>
  <c r="AB67" i="1"/>
  <c r="AA63" i="1"/>
  <c r="AB63" i="1"/>
  <c r="AA59" i="1"/>
  <c r="AB59" i="1"/>
  <c r="AA55" i="1"/>
  <c r="AB55" i="1"/>
  <c r="AA51" i="1"/>
  <c r="AB51" i="1"/>
  <c r="AA49" i="1"/>
  <c r="AB49" i="1"/>
  <c r="AA43" i="1"/>
  <c r="AB43" i="1"/>
  <c r="AA39" i="1"/>
  <c r="AB39" i="1"/>
  <c r="AA35" i="1"/>
  <c r="AB35" i="1"/>
  <c r="AA31" i="1"/>
  <c r="AB31" i="1"/>
  <c r="AA27" i="1"/>
  <c r="AB27" i="1"/>
  <c r="AA23" i="1"/>
  <c r="AB23" i="1"/>
  <c r="AA19" i="1"/>
  <c r="AB19" i="1"/>
  <c r="AA10" i="1"/>
  <c r="AB10" i="1"/>
  <c r="AC10" i="1"/>
  <c r="AA76" i="1"/>
  <c r="AB76" i="1"/>
  <c r="AA74" i="1"/>
  <c r="AB74" i="1"/>
  <c r="AA72" i="1"/>
  <c r="AB72" i="1"/>
  <c r="AA70" i="1"/>
  <c r="AB70" i="1"/>
  <c r="AA68" i="1"/>
  <c r="AB68" i="1"/>
  <c r="AA66" i="1"/>
  <c r="AB66" i="1"/>
  <c r="AA64" i="1"/>
  <c r="AB64" i="1"/>
  <c r="AA62" i="1"/>
  <c r="AB62" i="1"/>
  <c r="AA60" i="1"/>
  <c r="AB60" i="1"/>
  <c r="AA58" i="1"/>
  <c r="AB58" i="1"/>
  <c r="AA56" i="1"/>
  <c r="AB56" i="1"/>
  <c r="AA54" i="1"/>
  <c r="AB54" i="1"/>
  <c r="AA52" i="1"/>
  <c r="AB52" i="1"/>
  <c r="AA50" i="1"/>
  <c r="AB50" i="1"/>
  <c r="AA48" i="1"/>
  <c r="AB48" i="1"/>
  <c r="AA47" i="1"/>
  <c r="AB47" i="1"/>
  <c r="AA46" i="1"/>
  <c r="AB46" i="1"/>
  <c r="AA44" i="1"/>
  <c r="AB44" i="1"/>
  <c r="AA42" i="1"/>
  <c r="AB42" i="1"/>
  <c r="AA40" i="1"/>
  <c r="AB40" i="1"/>
  <c r="AA38" i="1"/>
  <c r="AB38" i="1"/>
  <c r="AA36" i="1"/>
  <c r="AB36" i="1"/>
  <c r="AA34" i="1"/>
  <c r="AB34" i="1"/>
  <c r="AA32" i="1"/>
  <c r="AB32" i="1"/>
  <c r="AA30" i="1"/>
  <c r="AB30" i="1"/>
  <c r="AA28" i="1"/>
  <c r="AB28" i="1"/>
  <c r="AA26" i="1"/>
  <c r="AB26" i="1"/>
  <c r="AA24" i="1"/>
  <c r="AB24" i="1"/>
  <c r="AA22" i="1"/>
  <c r="AB22" i="1"/>
  <c r="AA20" i="1"/>
  <c r="AB20" i="1"/>
  <c r="AA18" i="1"/>
  <c r="AB18" i="1"/>
  <c r="AA16" i="1"/>
  <c r="AB16" i="1"/>
  <c r="AA14" i="1"/>
  <c r="AB14" i="1"/>
  <c r="AA12" i="1"/>
  <c r="AB12" i="1"/>
  <c r="AC9" i="1"/>
  <c r="AB9" i="1"/>
  <c r="AB8" i="1"/>
  <c r="AB7" i="1"/>
  <c r="AB6" i="1"/>
  <c r="AB5" i="1"/>
  <c r="AB4" i="1"/>
  <c r="AB3" i="1"/>
  <c r="X76" i="1"/>
  <c r="V65" i="1"/>
  <c r="W65" i="1"/>
  <c r="V67" i="1"/>
  <c r="W67" i="1"/>
  <c r="V63" i="1"/>
  <c r="W63" i="1"/>
  <c r="X77" i="1"/>
  <c r="W76" i="1"/>
  <c r="X73" i="1"/>
  <c r="W72" i="1"/>
  <c r="X69" i="1"/>
  <c r="W68" i="1"/>
  <c r="W77" i="1"/>
  <c r="X74" i="1"/>
  <c r="W73" i="1"/>
  <c r="X70" i="1"/>
  <c r="W69" i="1"/>
  <c r="V66" i="1"/>
  <c r="W66" i="1"/>
  <c r="V64" i="1"/>
  <c r="W64" i="1"/>
  <c r="W62" i="1"/>
  <c r="W61" i="1"/>
  <c r="L77" i="1"/>
  <c r="M77" i="1"/>
  <c r="L73" i="1"/>
  <c r="M73" i="1"/>
  <c r="L69" i="1"/>
  <c r="M69" i="1"/>
  <c r="L65" i="1"/>
  <c r="M65" i="1"/>
  <c r="L61" i="1"/>
  <c r="M61" i="1"/>
  <c r="L57" i="1"/>
  <c r="M57" i="1"/>
  <c r="L53" i="1"/>
  <c r="M53" i="1"/>
  <c r="L45" i="1"/>
  <c r="M45" i="1"/>
  <c r="L41" i="1"/>
  <c r="M41" i="1"/>
  <c r="L37" i="1"/>
  <c r="M37" i="1"/>
  <c r="L33" i="1"/>
  <c r="M33" i="1"/>
  <c r="L29" i="1"/>
  <c r="M29" i="1"/>
  <c r="L25" i="1"/>
  <c r="M25" i="1"/>
  <c r="L19" i="1"/>
  <c r="M19" i="1"/>
  <c r="L15" i="1"/>
  <c r="M15" i="1"/>
  <c r="L11" i="1"/>
  <c r="M11" i="1"/>
  <c r="L9" i="1"/>
  <c r="M9" i="1"/>
  <c r="L5" i="1"/>
  <c r="M5" i="1"/>
  <c r="L4" i="1"/>
  <c r="N4" i="1"/>
  <c r="M4" i="1"/>
  <c r="L75" i="1"/>
  <c r="M75" i="1"/>
  <c r="L71" i="1"/>
  <c r="M71" i="1"/>
  <c r="L67" i="1"/>
  <c r="M67" i="1"/>
  <c r="L63" i="1"/>
  <c r="M63" i="1"/>
  <c r="L59" i="1"/>
  <c r="M59" i="1"/>
  <c r="L55" i="1"/>
  <c r="M55" i="1"/>
  <c r="L51" i="1"/>
  <c r="M51" i="1"/>
  <c r="L49" i="1"/>
  <c r="M49" i="1"/>
  <c r="L43" i="1"/>
  <c r="M43" i="1"/>
  <c r="L39" i="1"/>
  <c r="M39" i="1"/>
  <c r="L35" i="1"/>
  <c r="M35" i="1"/>
  <c r="L31" i="1"/>
  <c r="M31" i="1"/>
  <c r="L27" i="1"/>
  <c r="M27" i="1"/>
  <c r="L23" i="1"/>
  <c r="M23" i="1"/>
  <c r="L21" i="1"/>
  <c r="M21" i="1"/>
  <c r="L17" i="1"/>
  <c r="M17" i="1"/>
  <c r="L13" i="1"/>
  <c r="M13" i="1"/>
  <c r="L7" i="1"/>
  <c r="M7" i="1"/>
  <c r="L76" i="1"/>
  <c r="M76" i="1"/>
  <c r="L74" i="1"/>
  <c r="M74" i="1"/>
  <c r="L72" i="1"/>
  <c r="M72" i="1"/>
  <c r="L70" i="1"/>
  <c r="M70" i="1"/>
  <c r="L68" i="1"/>
  <c r="M68" i="1"/>
  <c r="L66" i="1"/>
  <c r="M66" i="1"/>
  <c r="L64" i="1"/>
  <c r="M64" i="1"/>
  <c r="L62" i="1"/>
  <c r="M62" i="1"/>
  <c r="L60" i="1"/>
  <c r="M60" i="1"/>
  <c r="L58" i="1"/>
  <c r="M58" i="1"/>
  <c r="L56" i="1"/>
  <c r="M56" i="1"/>
  <c r="L54" i="1"/>
  <c r="M54" i="1"/>
  <c r="L52" i="1"/>
  <c r="M52" i="1"/>
  <c r="L50" i="1"/>
  <c r="M50" i="1"/>
  <c r="L48" i="1"/>
  <c r="M48" i="1"/>
  <c r="L47" i="1"/>
  <c r="M47" i="1"/>
  <c r="L46" i="1"/>
  <c r="M46" i="1"/>
  <c r="L44" i="1"/>
  <c r="M44" i="1"/>
  <c r="L42" i="1"/>
  <c r="M42" i="1"/>
  <c r="L40" i="1"/>
  <c r="M40" i="1"/>
  <c r="L38" i="1"/>
  <c r="M38" i="1"/>
  <c r="L36" i="1"/>
  <c r="M36" i="1"/>
  <c r="L34" i="1"/>
  <c r="M34" i="1"/>
  <c r="L32" i="1"/>
  <c r="M32" i="1"/>
  <c r="L30" i="1"/>
  <c r="M30" i="1"/>
  <c r="L28" i="1"/>
  <c r="M28" i="1"/>
  <c r="L26" i="1"/>
  <c r="M26" i="1"/>
  <c r="L24" i="1"/>
  <c r="M24" i="1"/>
  <c r="L22" i="1"/>
  <c r="M22" i="1"/>
  <c r="L20" i="1"/>
  <c r="M20" i="1"/>
  <c r="L18" i="1"/>
  <c r="M18" i="1"/>
  <c r="L16" i="1"/>
  <c r="M16" i="1"/>
  <c r="L14" i="1"/>
  <c r="M14" i="1"/>
  <c r="L12" i="1"/>
  <c r="M12" i="1"/>
  <c r="L10" i="1"/>
  <c r="M10" i="1"/>
  <c r="L8" i="1"/>
  <c r="M8" i="1"/>
  <c r="L6" i="1"/>
  <c r="M6" i="1"/>
  <c r="M3" i="1"/>
  <c r="N3" i="1"/>
  <c r="G77" i="1"/>
  <c r="I77" i="1"/>
  <c r="G73" i="1"/>
  <c r="I73" i="1"/>
  <c r="G69" i="1"/>
  <c r="I69" i="1"/>
  <c r="G65" i="1"/>
  <c r="I65" i="1"/>
  <c r="G61" i="1"/>
  <c r="I61" i="1"/>
  <c r="G57" i="1"/>
  <c r="I57" i="1"/>
  <c r="G53" i="1"/>
  <c r="I53" i="1"/>
  <c r="G45" i="1"/>
  <c r="I45" i="1"/>
  <c r="G41" i="1"/>
  <c r="I41" i="1"/>
  <c r="G37" i="1"/>
  <c r="I37" i="1"/>
  <c r="G33" i="1"/>
  <c r="I33" i="1"/>
  <c r="G29" i="1"/>
  <c r="I29" i="1"/>
  <c r="G25" i="1"/>
  <c r="I25" i="1"/>
  <c r="G19" i="1"/>
  <c r="I19" i="1"/>
  <c r="G15" i="1"/>
  <c r="I15" i="1"/>
  <c r="G11" i="1"/>
  <c r="I11" i="1"/>
  <c r="G7" i="1"/>
  <c r="I7" i="1"/>
  <c r="G75" i="1"/>
  <c r="I75" i="1"/>
  <c r="G71" i="1"/>
  <c r="I71" i="1"/>
  <c r="G67" i="1"/>
  <c r="I67" i="1"/>
  <c r="G63" i="1"/>
  <c r="I63" i="1"/>
  <c r="G59" i="1"/>
  <c r="I59" i="1"/>
  <c r="G55" i="1"/>
  <c r="I55" i="1"/>
  <c r="G51" i="1"/>
  <c r="I51" i="1"/>
  <c r="G49" i="1"/>
  <c r="I49" i="1"/>
  <c r="G43" i="1"/>
  <c r="I43" i="1"/>
  <c r="G39" i="1"/>
  <c r="I39" i="1"/>
  <c r="G35" i="1"/>
  <c r="I35" i="1"/>
  <c r="G31" i="1"/>
  <c r="I31" i="1"/>
  <c r="G27" i="1"/>
  <c r="I27" i="1"/>
  <c r="G23" i="1"/>
  <c r="I23" i="1"/>
  <c r="G21" i="1"/>
  <c r="I21" i="1"/>
  <c r="G17" i="1"/>
  <c r="I17" i="1"/>
  <c r="G13" i="1"/>
  <c r="I13" i="1"/>
  <c r="G9" i="1"/>
  <c r="I9" i="1"/>
  <c r="G5" i="1"/>
  <c r="I5" i="1"/>
  <c r="G76" i="1"/>
  <c r="I76" i="1"/>
  <c r="G74" i="1"/>
  <c r="I74" i="1"/>
  <c r="G72" i="1"/>
  <c r="I72" i="1"/>
  <c r="G70" i="1"/>
  <c r="I70" i="1"/>
  <c r="G68" i="1"/>
  <c r="I68" i="1"/>
  <c r="G66" i="1"/>
  <c r="I66" i="1"/>
  <c r="G64" i="1"/>
  <c r="I64" i="1"/>
  <c r="G62" i="1"/>
  <c r="I62" i="1"/>
  <c r="G60" i="1"/>
  <c r="I60" i="1"/>
  <c r="G58" i="1"/>
  <c r="I58" i="1"/>
  <c r="G56" i="1"/>
  <c r="I56" i="1"/>
  <c r="G54" i="1"/>
  <c r="I54" i="1"/>
  <c r="G52" i="1"/>
  <c r="I52" i="1"/>
  <c r="G50" i="1"/>
  <c r="I50" i="1"/>
  <c r="G48" i="1"/>
  <c r="I48" i="1"/>
  <c r="G47" i="1"/>
  <c r="I47" i="1"/>
  <c r="G46" i="1"/>
  <c r="I46" i="1"/>
  <c r="G44" i="1"/>
  <c r="I44" i="1"/>
  <c r="G42" i="1"/>
  <c r="I42" i="1"/>
  <c r="G40" i="1"/>
  <c r="I40" i="1"/>
  <c r="G38" i="1"/>
  <c r="I38" i="1"/>
  <c r="G36" i="1"/>
  <c r="I36" i="1"/>
  <c r="G34" i="1"/>
  <c r="I34" i="1"/>
  <c r="G32" i="1"/>
  <c r="I32" i="1"/>
  <c r="G30" i="1"/>
  <c r="I30" i="1"/>
  <c r="G28" i="1"/>
  <c r="I28" i="1"/>
  <c r="G26" i="1"/>
  <c r="I26" i="1"/>
  <c r="G24" i="1"/>
  <c r="I24" i="1"/>
  <c r="G22" i="1"/>
  <c r="I22" i="1"/>
  <c r="G20" i="1"/>
  <c r="I20" i="1"/>
  <c r="G18" i="1"/>
  <c r="I18" i="1"/>
  <c r="G16" i="1"/>
  <c r="I16" i="1"/>
  <c r="G14" i="1"/>
  <c r="I14" i="1"/>
  <c r="G12" i="1"/>
  <c r="I12" i="1"/>
  <c r="G10" i="1"/>
  <c r="I10" i="1"/>
  <c r="G8" i="1"/>
  <c r="I8" i="1"/>
  <c r="G6" i="1"/>
  <c r="I6" i="1"/>
  <c r="I4" i="1"/>
  <c r="I3" i="1"/>
  <c r="H3" i="1"/>
  <c r="AA2" i="3"/>
  <c r="AB2" i="3"/>
  <c r="V2" i="3"/>
  <c r="W2" i="3"/>
  <c r="V2" i="2"/>
  <c r="W2" i="2"/>
  <c r="Q2" i="3"/>
  <c r="R2" i="3"/>
  <c r="Q2" i="2"/>
  <c r="R2" i="2"/>
  <c r="L2" i="3"/>
  <c r="M2" i="3"/>
  <c r="L2" i="2"/>
  <c r="M2" i="2"/>
  <c r="G2" i="3"/>
  <c r="H2" i="3"/>
  <c r="G2" i="2"/>
  <c r="H2" i="2"/>
  <c r="L2" i="4" l="1"/>
  <c r="L9" i="4"/>
  <c r="L3" i="4"/>
  <c r="L12" i="4"/>
  <c r="L10" i="4"/>
  <c r="L5" i="4"/>
  <c r="L15" i="4"/>
  <c r="L4" i="4"/>
  <c r="L6" i="4"/>
  <c r="L16" i="4"/>
  <c r="L14" i="4"/>
  <c r="L19" i="4"/>
  <c r="L18" i="4"/>
  <c r="L13" i="4"/>
  <c r="K2" i="4"/>
  <c r="K6" i="4"/>
  <c r="K16" i="4"/>
  <c r="K13" i="4"/>
  <c r="K5" i="4"/>
  <c r="K15" i="4"/>
  <c r="K12" i="4"/>
  <c r="K4" i="4"/>
  <c r="K14" i="4"/>
  <c r="K11" i="4"/>
  <c r="K3" i="4"/>
  <c r="K10" i="4"/>
  <c r="K9" i="4"/>
  <c r="K19" i="4"/>
  <c r="K8" i="4"/>
  <c r="K18" i="4"/>
  <c r="K7" i="4"/>
  <c r="K17" i="4"/>
  <c r="J3" i="4"/>
  <c r="J19" i="4"/>
  <c r="J16" i="4"/>
  <c r="J12" i="4"/>
  <c r="J13" i="4"/>
  <c r="J2" i="4"/>
  <c r="J4" i="4"/>
  <c r="J5" i="4"/>
  <c r="J8" i="4"/>
  <c r="J18" i="4"/>
  <c r="J9" i="4"/>
</calcChain>
</file>

<file path=xl/sharedStrings.xml><?xml version="1.0" encoding="utf-8"?>
<sst xmlns="http://schemas.openxmlformats.org/spreadsheetml/2006/main" count="15408" uniqueCount="5680">
  <si>
    <t>Space Group</t>
    <phoneticPr fontId="2"/>
  </si>
  <si>
    <t>Struct.formula</t>
    <phoneticPr fontId="2"/>
  </si>
  <si>
    <t>元素1</t>
    <rPh sb="0" eb="2">
      <t>ゲンソ</t>
    </rPh>
    <phoneticPr fontId="2"/>
  </si>
  <si>
    <t>元素1数</t>
    <rPh sb="0" eb="2">
      <t>ゲンソ</t>
    </rPh>
    <rPh sb="3" eb="4">
      <t>カズ</t>
    </rPh>
    <phoneticPr fontId="2"/>
  </si>
  <si>
    <t>族1</t>
    <rPh sb="0" eb="1">
      <t>ゾク</t>
    </rPh>
    <phoneticPr fontId="2"/>
  </si>
  <si>
    <t>周期1</t>
    <rPh sb="0" eb="2">
      <t>シュウキ</t>
    </rPh>
    <phoneticPr fontId="2"/>
  </si>
  <si>
    <t>元素2</t>
    <rPh sb="0" eb="2">
      <t>ゲンソ</t>
    </rPh>
    <phoneticPr fontId="2"/>
  </si>
  <si>
    <t>元素2数</t>
    <rPh sb="0" eb="2">
      <t>ゲンソ</t>
    </rPh>
    <rPh sb="3" eb="4">
      <t>カズ</t>
    </rPh>
    <phoneticPr fontId="2"/>
  </si>
  <si>
    <t>族2</t>
    <rPh sb="0" eb="1">
      <t>ゾク</t>
    </rPh>
    <phoneticPr fontId="2"/>
  </si>
  <si>
    <t>周期2</t>
    <rPh sb="0" eb="2">
      <t>シュウキ</t>
    </rPh>
    <phoneticPr fontId="2"/>
  </si>
  <si>
    <t>Table No.</t>
    <phoneticPr fontId="2"/>
  </si>
  <si>
    <t>ICSD No.</t>
    <phoneticPr fontId="2"/>
  </si>
  <si>
    <t>元素3</t>
    <rPh sb="0" eb="2">
      <t>ゲンソ</t>
    </rPh>
    <phoneticPr fontId="2"/>
  </si>
  <si>
    <t>元素3数</t>
    <rPh sb="0" eb="2">
      <t>ゲンソ</t>
    </rPh>
    <rPh sb="3" eb="4">
      <t>カズ</t>
    </rPh>
    <phoneticPr fontId="2"/>
  </si>
  <si>
    <t>族3</t>
    <rPh sb="0" eb="1">
      <t>ゾク</t>
    </rPh>
    <phoneticPr fontId="2"/>
  </si>
  <si>
    <t>周期3</t>
    <rPh sb="0" eb="2">
      <t>シュウキ</t>
    </rPh>
    <phoneticPr fontId="2"/>
  </si>
  <si>
    <t>元素4</t>
    <rPh sb="0" eb="2">
      <t>ゲンソ</t>
    </rPh>
    <phoneticPr fontId="2"/>
  </si>
  <si>
    <t>元素4数</t>
    <rPh sb="0" eb="2">
      <t>ゲンソ</t>
    </rPh>
    <rPh sb="3" eb="4">
      <t>カズ</t>
    </rPh>
    <phoneticPr fontId="2"/>
  </si>
  <si>
    <t>族4</t>
    <rPh sb="0" eb="1">
      <t>ゾク</t>
    </rPh>
    <phoneticPr fontId="2"/>
  </si>
  <si>
    <t>周期4</t>
    <rPh sb="0" eb="2">
      <t>シュウキ</t>
    </rPh>
    <phoneticPr fontId="2"/>
  </si>
  <si>
    <t>元素</t>
    <rPh sb="0" eb="2">
      <t>ゲンソ</t>
    </rPh>
    <phoneticPr fontId="2"/>
  </si>
  <si>
    <t>族</t>
    <rPh sb="0" eb="1">
      <t>ゾク</t>
    </rPh>
    <phoneticPr fontId="2"/>
  </si>
  <si>
    <t>周期</t>
    <rPh sb="0" eb="2">
      <t>シュウキ</t>
    </rPh>
    <phoneticPr fontId="2"/>
  </si>
  <si>
    <t>H</t>
    <phoneticPr fontId="2"/>
  </si>
  <si>
    <t>He</t>
    <phoneticPr fontId="2"/>
  </si>
  <si>
    <t>Li</t>
    <phoneticPr fontId="2"/>
  </si>
  <si>
    <t>Be</t>
    <phoneticPr fontId="2"/>
  </si>
  <si>
    <t>B</t>
    <phoneticPr fontId="2"/>
  </si>
  <si>
    <t>C</t>
    <phoneticPr fontId="2"/>
  </si>
  <si>
    <t>N</t>
    <phoneticPr fontId="2"/>
  </si>
  <si>
    <t>O</t>
    <phoneticPr fontId="2"/>
  </si>
  <si>
    <t>F</t>
    <phoneticPr fontId="2"/>
  </si>
  <si>
    <t>Ne</t>
    <phoneticPr fontId="2"/>
  </si>
  <si>
    <t>Na</t>
    <phoneticPr fontId="2"/>
  </si>
  <si>
    <t>Mg</t>
    <phoneticPr fontId="2"/>
  </si>
  <si>
    <t>Al</t>
    <phoneticPr fontId="2"/>
  </si>
  <si>
    <t>Si</t>
    <phoneticPr fontId="2"/>
  </si>
  <si>
    <t>P</t>
    <phoneticPr fontId="2"/>
  </si>
  <si>
    <t>S</t>
    <phoneticPr fontId="2"/>
  </si>
  <si>
    <t>Cl</t>
    <phoneticPr fontId="2"/>
  </si>
  <si>
    <t>Ar</t>
    <phoneticPr fontId="2"/>
  </si>
  <si>
    <t>K</t>
    <phoneticPr fontId="2"/>
  </si>
  <si>
    <t>Ca</t>
    <phoneticPr fontId="2"/>
  </si>
  <si>
    <t>Sc</t>
    <phoneticPr fontId="2"/>
  </si>
  <si>
    <t>Ti</t>
    <phoneticPr fontId="2"/>
  </si>
  <si>
    <t>V</t>
    <phoneticPr fontId="2"/>
  </si>
  <si>
    <t>Cr</t>
    <phoneticPr fontId="2"/>
  </si>
  <si>
    <t>Mn</t>
    <phoneticPr fontId="2"/>
  </si>
  <si>
    <t>Fe</t>
    <phoneticPr fontId="2"/>
  </si>
  <si>
    <t>Co</t>
    <phoneticPr fontId="2"/>
  </si>
  <si>
    <t>Ni</t>
    <phoneticPr fontId="2"/>
  </si>
  <si>
    <t>Cu</t>
    <phoneticPr fontId="2"/>
  </si>
  <si>
    <t>Zn</t>
    <phoneticPr fontId="2"/>
  </si>
  <si>
    <t>Ga</t>
    <phoneticPr fontId="2"/>
  </si>
  <si>
    <t>Ge</t>
    <phoneticPr fontId="2"/>
  </si>
  <si>
    <t>As</t>
    <phoneticPr fontId="2"/>
  </si>
  <si>
    <t>Se</t>
    <phoneticPr fontId="2"/>
  </si>
  <si>
    <t>Br</t>
    <phoneticPr fontId="2"/>
  </si>
  <si>
    <t>Kr</t>
    <phoneticPr fontId="2"/>
  </si>
  <si>
    <t>Rb</t>
    <phoneticPr fontId="2"/>
  </si>
  <si>
    <t>Sr</t>
    <phoneticPr fontId="2"/>
  </si>
  <si>
    <t>Y</t>
    <phoneticPr fontId="2"/>
  </si>
  <si>
    <t>Zr</t>
    <phoneticPr fontId="2"/>
  </si>
  <si>
    <t>Nb</t>
    <phoneticPr fontId="2"/>
  </si>
  <si>
    <t>Mo</t>
    <phoneticPr fontId="2"/>
  </si>
  <si>
    <t>Tc</t>
    <phoneticPr fontId="2"/>
  </si>
  <si>
    <t>Ru</t>
    <phoneticPr fontId="2"/>
  </si>
  <si>
    <t>Rh</t>
    <phoneticPr fontId="2"/>
  </si>
  <si>
    <t>Pd</t>
    <phoneticPr fontId="2"/>
  </si>
  <si>
    <t>Ag</t>
    <phoneticPr fontId="2"/>
  </si>
  <si>
    <t>Cd</t>
    <phoneticPr fontId="2"/>
  </si>
  <si>
    <t>In</t>
    <phoneticPr fontId="2"/>
  </si>
  <si>
    <t>Sn</t>
    <phoneticPr fontId="2"/>
  </si>
  <si>
    <t>Sb</t>
    <phoneticPr fontId="2"/>
  </si>
  <si>
    <t>Te</t>
    <phoneticPr fontId="2"/>
  </si>
  <si>
    <t>I</t>
    <phoneticPr fontId="2"/>
  </si>
  <si>
    <t>Xe</t>
    <phoneticPr fontId="2"/>
  </si>
  <si>
    <t>Cs</t>
    <phoneticPr fontId="2"/>
  </si>
  <si>
    <t>Ba</t>
    <phoneticPr fontId="2"/>
  </si>
  <si>
    <t>La</t>
    <phoneticPr fontId="2"/>
  </si>
  <si>
    <t>Ce</t>
    <phoneticPr fontId="2"/>
  </si>
  <si>
    <t>Pr</t>
    <phoneticPr fontId="2"/>
  </si>
  <si>
    <t>Nd</t>
    <phoneticPr fontId="2"/>
  </si>
  <si>
    <t>Pm</t>
    <phoneticPr fontId="2"/>
  </si>
  <si>
    <t>Sm</t>
    <phoneticPr fontId="2"/>
  </si>
  <si>
    <t>Eu</t>
    <phoneticPr fontId="2"/>
  </si>
  <si>
    <t>Gd</t>
    <phoneticPr fontId="2"/>
  </si>
  <si>
    <t>Tb</t>
    <phoneticPr fontId="2"/>
  </si>
  <si>
    <t>Dy</t>
    <phoneticPr fontId="2"/>
  </si>
  <si>
    <t>Ho</t>
    <phoneticPr fontId="2"/>
  </si>
  <si>
    <t>Er</t>
    <phoneticPr fontId="2"/>
  </si>
  <si>
    <t>Tm</t>
    <phoneticPr fontId="2"/>
  </si>
  <si>
    <t>Yb</t>
    <phoneticPr fontId="2"/>
  </si>
  <si>
    <t>Lu</t>
    <phoneticPr fontId="2"/>
  </si>
  <si>
    <t>Hf</t>
    <phoneticPr fontId="2"/>
  </si>
  <si>
    <t>Ta</t>
    <phoneticPr fontId="2"/>
  </si>
  <si>
    <t>W</t>
    <phoneticPr fontId="2"/>
  </si>
  <si>
    <t>Re</t>
    <phoneticPr fontId="2"/>
  </si>
  <si>
    <t>Os</t>
    <phoneticPr fontId="2"/>
  </si>
  <si>
    <t>Ir</t>
    <phoneticPr fontId="2"/>
  </si>
  <si>
    <t>Pt</t>
    <phoneticPr fontId="2"/>
  </si>
  <si>
    <t>Au</t>
    <phoneticPr fontId="2"/>
  </si>
  <si>
    <t>Hg</t>
    <phoneticPr fontId="2"/>
  </si>
  <si>
    <t>Tl</t>
    <phoneticPr fontId="2"/>
  </si>
  <si>
    <t>Pb</t>
    <phoneticPr fontId="2"/>
  </si>
  <si>
    <t>Bi</t>
    <phoneticPr fontId="2"/>
  </si>
  <si>
    <t>Po</t>
    <phoneticPr fontId="2"/>
  </si>
  <si>
    <t>At</t>
    <phoneticPr fontId="2"/>
  </si>
  <si>
    <t>Rn</t>
    <phoneticPr fontId="2"/>
  </si>
  <si>
    <t>Fr</t>
    <phoneticPr fontId="2"/>
  </si>
  <si>
    <t>Ra</t>
    <phoneticPr fontId="2"/>
  </si>
  <si>
    <t>Ac</t>
    <phoneticPr fontId="2"/>
  </si>
  <si>
    <t>Th</t>
    <phoneticPr fontId="2"/>
  </si>
  <si>
    <t>Pa</t>
    <phoneticPr fontId="2"/>
  </si>
  <si>
    <t>U</t>
    <phoneticPr fontId="2"/>
  </si>
  <si>
    <t>Np</t>
    <phoneticPr fontId="2"/>
  </si>
  <si>
    <t>Pu</t>
    <phoneticPr fontId="2"/>
  </si>
  <si>
    <t>Am</t>
    <phoneticPr fontId="2"/>
  </si>
  <si>
    <t>Cm</t>
    <phoneticPr fontId="2"/>
  </si>
  <si>
    <t>Bk</t>
    <phoneticPr fontId="2"/>
  </si>
  <si>
    <t>Cf</t>
    <phoneticPr fontId="2"/>
  </si>
  <si>
    <t>Es</t>
    <phoneticPr fontId="2"/>
  </si>
  <si>
    <t>Fm</t>
    <phoneticPr fontId="2"/>
  </si>
  <si>
    <t>Md</t>
    <phoneticPr fontId="2"/>
  </si>
  <si>
    <t>No</t>
    <phoneticPr fontId="2"/>
  </si>
  <si>
    <t>Lr</t>
    <phoneticPr fontId="2"/>
  </si>
  <si>
    <t>Rf</t>
    <phoneticPr fontId="2"/>
  </si>
  <si>
    <t>Db</t>
    <phoneticPr fontId="2"/>
  </si>
  <si>
    <t>Sg</t>
    <phoneticPr fontId="2"/>
  </si>
  <si>
    <t>Bh</t>
    <phoneticPr fontId="2"/>
  </si>
  <si>
    <t>Hs</t>
    <phoneticPr fontId="2"/>
  </si>
  <si>
    <t>Mt</t>
    <phoneticPr fontId="2"/>
  </si>
  <si>
    <t>Ds</t>
    <phoneticPr fontId="2"/>
  </si>
  <si>
    <t>Rg</t>
    <phoneticPr fontId="2"/>
  </si>
  <si>
    <t>Cn</t>
    <phoneticPr fontId="2"/>
  </si>
  <si>
    <t>Nh</t>
    <phoneticPr fontId="2"/>
  </si>
  <si>
    <t>Fl</t>
    <phoneticPr fontId="2"/>
  </si>
  <si>
    <t>Mc</t>
    <phoneticPr fontId="2"/>
  </si>
  <si>
    <t>Lv</t>
    <phoneticPr fontId="2"/>
  </si>
  <si>
    <t>Ts</t>
    <phoneticPr fontId="2"/>
  </si>
  <si>
    <t>Og</t>
    <phoneticPr fontId="2"/>
  </si>
  <si>
    <t>D</t>
    <phoneticPr fontId="2"/>
  </si>
  <si>
    <t>T</t>
    <phoneticPr fontId="2"/>
  </si>
  <si>
    <t>P 1</t>
  </si>
  <si>
    <t>Tl8 Pb4 Sb21 As19 S68</t>
  </si>
  <si>
    <t>Pb2 Ba4 Zn4 B14 O31</t>
  </si>
  <si>
    <t>Al4 Fe0.08 Mg1.92 Si5 O18.78</t>
  </si>
  <si>
    <t>P -1</t>
  </si>
  <si>
    <t>K2 Sb4 S7 H2 O</t>
  </si>
  <si>
    <t>Rb Sb3 S5 H2 O</t>
  </si>
  <si>
    <t>Na2 Fe5.16 Ti1.1 Si5.74 O20</t>
  </si>
  <si>
    <t>C -1</t>
  </si>
  <si>
    <t>I -1</t>
  </si>
  <si>
    <t>C3 F6 N6 O3 S3</t>
  </si>
  <si>
    <t>Cl4 W N Te F5</t>
  </si>
  <si>
    <t>Ca0.8 Na0.2 Al1.77 Si2.23 O8</t>
  </si>
  <si>
    <t>Ca0.86 Na0.14 Al1.94 Si2.06 O8</t>
  </si>
  <si>
    <t>Pb2 Sr2 Ho Cu3 O8</t>
  </si>
  <si>
    <t>Ca2.8 Fe8.7 Al1.2 Si0.8 O20</t>
  </si>
  <si>
    <t>Mg1.68 Zn0.32 Ga V3 O11</t>
  </si>
  <si>
    <t>Pb2 Sr2 Y Cu3 O8</t>
  </si>
  <si>
    <t>Na0.622 Ca0.368 Al1.29 Si2.71 O8</t>
  </si>
  <si>
    <t>H10 N4 Na4 O11 P4</t>
  </si>
  <si>
    <t>K0.0625 Cu1.125 As0.94 O5.515 H4.06</t>
  </si>
  <si>
    <t>Na Mg3 Al Mo5 O20</t>
  </si>
  <si>
    <t>La4 Cu2 Zn Mo O12</t>
  </si>
  <si>
    <t>Ca2 Cu Te4 O10 Cl2</t>
  </si>
  <si>
    <t>Na2 Cu3 Ge3.13 Si0.87 O12</t>
  </si>
  <si>
    <t>Na2 Cu3 Ge2.28 Si1.72 O12</t>
  </si>
  <si>
    <t>Mn3 Zn Ca Si5 O15</t>
  </si>
  <si>
    <t>Ba2 Cu2 Te4 O11 Br2</t>
  </si>
  <si>
    <t>Ag9 Hg0.5 As6 S12.14 Te1.86</t>
  </si>
  <si>
    <t>Ag19.09 Pb3.85 As15.49 Sb21.57 S72</t>
  </si>
  <si>
    <t>Bi6.42 Cu0.58 P2 O14.84 F0.74</t>
  </si>
  <si>
    <t>K6.5 Bi2.5 W4 P6 O34</t>
  </si>
  <si>
    <t>C6 H7 In4 O26 P5</t>
  </si>
  <si>
    <t>Na0.93 Ag2.07 As Mo3 O13</t>
  </si>
  <si>
    <t>La5 Li O N10 Si4</t>
  </si>
  <si>
    <t>Li2 Cs2 B2 P4 O15</t>
  </si>
  <si>
    <t>Am Cr4 Cs3 H2 O17</t>
  </si>
  <si>
    <t>Ba La Mn Mo O6</t>
  </si>
  <si>
    <t>Li0.725 Mn3.92 Na0.27 Si5 O15</t>
  </si>
  <si>
    <t>C29 H63 N6 Cu11 I17</t>
  </si>
  <si>
    <t>Li2 Na B P2 O8</t>
  </si>
  <si>
    <t>La0.8 Sr0.2 Ti O2.2 N0.8</t>
  </si>
  <si>
    <t>C11 H23 N3 O8 Si</t>
  </si>
  <si>
    <t>C6 H12 N4 O8 Si</t>
  </si>
  <si>
    <t>P 1 2 1</t>
  </si>
  <si>
    <t>K Ho Co Si2 O7</t>
  </si>
  <si>
    <t>Pb3 Te Co3 V2 O14</t>
  </si>
  <si>
    <t>Pb3 Te Co3 P2 O14</t>
  </si>
  <si>
    <t>Pb3 Te Zn3 P2 O14</t>
  </si>
  <si>
    <t>P 1 1 21</t>
  </si>
  <si>
    <t>P 1 21 1</t>
  </si>
  <si>
    <t>Ag2 I F H2 O</t>
  </si>
  <si>
    <t>Ba3 Fe2 Ga2 Al2 O12</t>
  </si>
  <si>
    <t>Rb S O3 C F3</t>
  </si>
  <si>
    <t>B 1 21 1</t>
  </si>
  <si>
    <t>Pr2 Ba Li Ru O7</t>
  </si>
  <si>
    <t>La2 Ba Li Ru O7</t>
  </si>
  <si>
    <t>In K2 Li Mo3 O12</t>
  </si>
  <si>
    <t>Na La Fe W O6</t>
  </si>
  <si>
    <t>Na Nd Fe W O6</t>
  </si>
  <si>
    <t>C 1 2 1</t>
  </si>
  <si>
    <t>A 1 2 1</t>
  </si>
  <si>
    <t>Li Tl P O3 H</t>
  </si>
  <si>
    <t>Ca1.919 Ta1.926 Nd0.081 Zr0.074 O7</t>
  </si>
  <si>
    <t>La3 Sb Zn3 Ge2 O14</t>
  </si>
  <si>
    <t>I 1 2 1</t>
  </si>
  <si>
    <t>Nd4 Cu Te5 O15 Cl3</t>
  </si>
  <si>
    <t>Gd3 Al3.774 Si2.226 O12.774 N1.226</t>
  </si>
  <si>
    <t>Na2 Cs Be6 B5 O15</t>
  </si>
  <si>
    <t>La2.54 Ca1.46 Si12 O4.45 N16.55</t>
  </si>
  <si>
    <t>P 1 m 1</t>
  </si>
  <si>
    <t>Sb1.95 Bi0.05 Sr5 Ca4.51 O14.53</t>
  </si>
  <si>
    <t>C 1 m 1</t>
  </si>
  <si>
    <t>La2 Ce1.18 Ta O6 Cl3.63</t>
  </si>
  <si>
    <t>Nb0.61 O3 Pb1 Ti0.08 Zn0.31</t>
  </si>
  <si>
    <t>C 1 c 1</t>
  </si>
  <si>
    <t>Na2 Zn2 Mn B4.68 O11</t>
  </si>
  <si>
    <t>Bi2.09 Sr1.9 Ca Cu2 O8.22</t>
  </si>
  <si>
    <t>P 1 2/m 1</t>
  </si>
  <si>
    <t>Ga3.39 In0.61 Sn1.87 Ti0.135 O10</t>
  </si>
  <si>
    <t>C 1 2/c 1</t>
  </si>
  <si>
    <t>A 1 2/a 1</t>
  </si>
  <si>
    <t>B 1 1 2/b</t>
  </si>
  <si>
    <t>Mg0.31 Fe0.67 Ca0.015 Si O3</t>
  </si>
  <si>
    <t>Ca0.91 Mn0.18 Fe0.91 Si2 O6</t>
  </si>
  <si>
    <t>I 1 2/a 1</t>
  </si>
  <si>
    <t>Ba2 Ca Mg Al2 F14</t>
  </si>
  <si>
    <t>Ba2 Ca Co V2 F14</t>
  </si>
  <si>
    <t>Ba2 Cd Mn Fe2 F14</t>
  </si>
  <si>
    <t>Rb5 Li Ni Si2 O8</t>
  </si>
  <si>
    <t>Ba2 Mn Cu Al2 F14</t>
  </si>
  <si>
    <t>Ba2 Mn Co Al2 F14</t>
  </si>
  <si>
    <t>Ca0.90 Mg0.71 Fe0.25 Si2 O6</t>
  </si>
  <si>
    <t>Na3.17 Zr1.93 Si1.9 P1.1 O12</t>
  </si>
  <si>
    <t>Ba2 Ca Cu Cr2 F14</t>
  </si>
  <si>
    <t>Ba2 Ca Cu Fe2 F14</t>
  </si>
  <si>
    <t>K Cu Ho2 Mo4 O16</t>
  </si>
  <si>
    <t>Ca0.71 Ti1.16 Yb0.66 Zr1.46 O7</t>
  </si>
  <si>
    <t>Hg3 Fe2 C10 O8.5 Cl2</t>
  </si>
  <si>
    <t>Ce3 Si6.25 Al1.75 N9.25 O5.75</t>
  </si>
  <si>
    <t>La3 Si6.5 Al1.5 N9.5 O5.5</t>
  </si>
  <si>
    <t>Na2 K2 Gd4 Nb2 O13</t>
  </si>
  <si>
    <t>K1.87 Ti2 Nb6 Cl14.23 O4.78</t>
  </si>
  <si>
    <t>La5.84 Mg4 Ta2 W2 O24</t>
  </si>
  <si>
    <t>Rb2 Y Ga Si4 O12</t>
  </si>
  <si>
    <t>Rb2 Eu Ga Si4 O12</t>
  </si>
  <si>
    <t>Rb2 Gd Ga Si4 O12</t>
  </si>
  <si>
    <t>Rb2 Tb Ga Si4 O12</t>
  </si>
  <si>
    <t>Ba2 Ca V2 Cu F14</t>
  </si>
  <si>
    <t>Ba2 Ca Cr2 Cu F14</t>
  </si>
  <si>
    <t>Pb32 As3.168 Si0.808 O36.70 Cl9</t>
  </si>
  <si>
    <t>Na0.5 Li0.5 Fe Ge2 O6</t>
  </si>
  <si>
    <t>Ba3 Bi Ru Ir O9</t>
  </si>
  <si>
    <t>La0.9 Sr0.1 Ga0.8 Mg0.2 O2.75</t>
  </si>
  <si>
    <t>Bi6 Zn P2 O14 F2</t>
  </si>
  <si>
    <t>Nd4 K2 Na2 Nb2 O13</t>
  </si>
  <si>
    <t>Sm4 K2 Na2 Nb2 O13</t>
  </si>
  <si>
    <t>Eu4 K2 Na2 Nb2 O13</t>
  </si>
  <si>
    <t>Gd4 K2 Na2 Nb2 O13</t>
  </si>
  <si>
    <t>Sm4 K2 Na2 Ta2 O13</t>
  </si>
  <si>
    <t>Eu4 K2 Na2 Ta2 O13</t>
  </si>
  <si>
    <t>H10 As6 Cu3 O27 Sr4</t>
  </si>
  <si>
    <t>Na6.40 Ag49.60 As16 Mo72 O284</t>
  </si>
  <si>
    <t>F5 H2 K2 O V</t>
  </si>
  <si>
    <t>Eu0.02 Na0.98 Sc Si2 O6</t>
  </si>
  <si>
    <t>Eu0.13 Na0.94 Sc0.94 Si2 O6</t>
  </si>
  <si>
    <t>Ba2 Cu2 Te2 P2 O13</t>
  </si>
  <si>
    <t>Ba2 Ca1.31 Fe0.69 Al2 F14</t>
  </si>
  <si>
    <t>Ba2 Ca Fe0.90 Al2 F14</t>
  </si>
  <si>
    <t>K Fe S O4 F</t>
  </si>
  <si>
    <t>La2 Sr Cr2 O7 F2</t>
  </si>
  <si>
    <t>Li Cu S O4 F</t>
  </si>
  <si>
    <t>Ag1.97 Co1.98 Fe1.02 O12 V3</t>
  </si>
  <si>
    <t>P 1 21/m 1</t>
  </si>
  <si>
    <t>K I Cl2 H2 O</t>
  </si>
  <si>
    <t>Hg Br S C N</t>
  </si>
  <si>
    <t>Cu6 Ag Pb Bi12 S22</t>
  </si>
  <si>
    <t>Na0.33 La1.22 Mg W O6</t>
  </si>
  <si>
    <t>Cu Pb3 Bi7 Se4 S10</t>
  </si>
  <si>
    <t>K Mg Cu4 V3 O13</t>
  </si>
  <si>
    <t>Na2 Pr4 Br9 N O</t>
  </si>
  <si>
    <t>Na La Mg Te O6</t>
  </si>
  <si>
    <t>Ba2 Mn Ni F7 Cl</t>
  </si>
  <si>
    <t>Ba2 Fe Co F7 Cl</t>
  </si>
  <si>
    <t>Na2 Gd4 Cl9 O N</t>
  </si>
  <si>
    <t>Na1.35 Gd4 Cl9 O1.65 N0.35</t>
  </si>
  <si>
    <t>Ba Mg2 Cu8 V6 O26</t>
  </si>
  <si>
    <t>Pb Fe Ge3 O10 H4</t>
  </si>
  <si>
    <t>Cu3 Ag2 Pb3 Bi7 S16</t>
  </si>
  <si>
    <t>Na2 Nd4 O N Cl9</t>
  </si>
  <si>
    <t>Ba Si3 Al3 O4 N5</t>
  </si>
  <si>
    <t>K5 Eu2 F Si4 O13</t>
  </si>
  <si>
    <t>Bi Co2 B P2 O10</t>
  </si>
  <si>
    <t>Bi Ni2 B P2 O10</t>
  </si>
  <si>
    <t>Ca2.56 Na0.44 Fe7.49 Nb0.51 As6</t>
  </si>
  <si>
    <t>Li Na2 B5 P2 O14</t>
  </si>
  <si>
    <t>C 1 2/m 1</t>
  </si>
  <si>
    <t>I 1 2/m 1</t>
  </si>
  <si>
    <t>A 1 2/m 1</t>
  </si>
  <si>
    <t>B 1 1 2/m</t>
  </si>
  <si>
    <t>Na2 Co5 Mo4 Cl4 O16</t>
  </si>
  <si>
    <t>Na6 Fe Si8 Al4 O26</t>
  </si>
  <si>
    <t>Sr0.84 Na0.03 Al1.69 Si2.29 O8</t>
  </si>
  <si>
    <t>H Fe2 Al9 Si4 O24</t>
  </si>
  <si>
    <t>H3 K Co2 Mo2 O10</t>
  </si>
  <si>
    <t>K0.88 Mg2.5 Si4 O10 F2</t>
  </si>
  <si>
    <t>Ca2 Mg5 Si8 O22 F2</t>
  </si>
  <si>
    <t>K Fe0.28 Al0.72 Si3 O8</t>
  </si>
  <si>
    <t>Ba1.239 Al0.631 Fe1.847 Ti5.522 O16</t>
  </si>
  <si>
    <t>Ba1.246 Al0.325 Fe2.166 Ti5.509 O16</t>
  </si>
  <si>
    <t>Li0.82 Na0.04 Ti1.15 Ga4.85 O10</t>
  </si>
  <si>
    <t>Y2 Ba3 Cu2 Pt O10</t>
  </si>
  <si>
    <t>Ba3 Y2 Cu2 Pt O10</t>
  </si>
  <si>
    <t>Er2 Ba3 Cu2 Pt O10</t>
  </si>
  <si>
    <t>Cu0.22 Ag0.88 Pb0.9 Bi3.5 S6.5</t>
  </si>
  <si>
    <t>Pb2 Sr2 Pr Cu3 O8</t>
  </si>
  <si>
    <t>Pb2 Sr2 Nd Cu3 O8</t>
  </si>
  <si>
    <t>Pb2 Sr2 Tb0.96 Cu3 O8</t>
  </si>
  <si>
    <t>K Mg2.5 Ge4 O10 F2</t>
  </si>
  <si>
    <t>Ca3.17 Na2 Al8.3 Si27.7 O72</t>
  </si>
  <si>
    <t>Ag1.04 Cu3 Pb12.27 Bi13.19 S34</t>
  </si>
  <si>
    <t>Pb9.167 Sb9.833 S23 Cl O0.5</t>
  </si>
  <si>
    <t>Ba3 Y2 Pt Cu2 O10</t>
  </si>
  <si>
    <t>Ba3 Ho2 Pt Cu2 O10</t>
  </si>
  <si>
    <t>La5 Ti3.25 Zr0.25 S5 O9.25</t>
  </si>
  <si>
    <t>Na La Mg W O6</t>
  </si>
  <si>
    <t>Ga3.18 In0.82 Sn2.7 Ti0.3 O12</t>
  </si>
  <si>
    <t>Ga2.54 In1.46 Sn4.37 Ti0.63 O16</t>
  </si>
  <si>
    <t>Na La Sc Nb O6</t>
  </si>
  <si>
    <t>Mn8 Si6 O24 Cl H9</t>
  </si>
  <si>
    <t>Nd2.64 Y0.36 Fe21.6 Co6.1 Mo1.32</t>
  </si>
  <si>
    <t>Nd2.1 Dy0.9 Fe27.5 Ti0.7 Mo0.8</t>
  </si>
  <si>
    <t>Ag2.08 Bi17.92 Cu8 Pb4 S36</t>
  </si>
  <si>
    <t>Cu1.1 Ag2.1 Pb0.90 Bi14.38 S22</t>
  </si>
  <si>
    <t>Cu4 Ag1.621 Pb2 Bi9.379 S19</t>
  </si>
  <si>
    <t>La Pr Ti2 Si O9</t>
  </si>
  <si>
    <t>La2 Ti1.8 Nb0.2 Si O9.1</t>
  </si>
  <si>
    <t>Ba3 Li2 V2 O7 Cl4</t>
  </si>
  <si>
    <t>Pb2 Ba2 Bi Fe5 O13</t>
  </si>
  <si>
    <t>Li1.2 Co0.1 Mn0.556 Ni0.13 O2</t>
  </si>
  <si>
    <t>Ba La Cu Sb O6</t>
  </si>
  <si>
    <t>Ba Sr Y Ir O6</t>
  </si>
  <si>
    <t>Ba0.8 Sr1.2 Y Ir O6</t>
  </si>
  <si>
    <t>La Ba Zn Sb O6</t>
  </si>
  <si>
    <t>Li1.6 Mn0.3 Co0.2 Ni0.3 O2</t>
  </si>
  <si>
    <t>P 1 2/n 1</t>
  </si>
  <si>
    <t>K2.473 Nb2.844 Ti1.156 P2.5 O17</t>
  </si>
  <si>
    <t>K2.92 Nb2.576 Ti1.424 P2.5 O17</t>
  </si>
  <si>
    <t>P 1 21/c 1</t>
  </si>
  <si>
    <t>P 1 21/n 1</t>
  </si>
  <si>
    <t>P 1 21/a 1</t>
  </si>
  <si>
    <t>P 1 1 21/b</t>
  </si>
  <si>
    <t>B10 H13 N C S</t>
  </si>
  <si>
    <t>Tl Zn S O4 Cl</t>
  </si>
  <si>
    <t>P 1 1 21/a</t>
  </si>
  <si>
    <t>Mg2 La4 Ti3 Si4 O22</t>
  </si>
  <si>
    <t>Co2 Nd4 Ti3 Si4 O22</t>
  </si>
  <si>
    <t>Li N H4 S O4</t>
  </si>
  <si>
    <t>Cu Cl C5 H5 N</t>
  </si>
  <si>
    <t>C5 H F8 N3 O2</t>
  </si>
  <si>
    <t>Os9 C30 O33 B3 H9</t>
  </si>
  <si>
    <t>I N S O F2</t>
  </si>
  <si>
    <t>Hg Cl2 K2 Cr2 O7</t>
  </si>
  <si>
    <t>Na2 Al B As4 O14</t>
  </si>
  <si>
    <t>Sr Eu Li Te O6</t>
  </si>
  <si>
    <t>La1.5 Nd0.5 Li Sb O6</t>
  </si>
  <si>
    <t>Cs Na La6 Br14 N2</t>
  </si>
  <si>
    <t>Sr La Mn Ta O6</t>
  </si>
  <si>
    <t>Ca Ga0.7 Fe0.7 Al0.6 O4</t>
  </si>
  <si>
    <t>Sr La Mn Mo O6</t>
  </si>
  <si>
    <t>Sr La Cu Ru O6</t>
  </si>
  <si>
    <t>Sr La Ni Ru O6</t>
  </si>
  <si>
    <t>Cs2 H4 In2 O16 P4</t>
  </si>
  <si>
    <t>Dy Cu Te2 O6 Cl</t>
  </si>
  <si>
    <t>Er Cu Te2 O6 Cl</t>
  </si>
  <si>
    <t>Er Cu Te2 O6 Br</t>
  </si>
  <si>
    <t>Sm2 Mn Te5 O13 Cl2</t>
  </si>
  <si>
    <t>Dy2 Cu Te5 O13 Br2</t>
  </si>
  <si>
    <t>C4 H12 Cl3 N5 Zn</t>
  </si>
  <si>
    <t>C4 H12 Cl4 S2 Sn</t>
  </si>
  <si>
    <t>C6 H16 Eu N O12</t>
  </si>
  <si>
    <t>Sr2 Cu2 Te O6 Br2</t>
  </si>
  <si>
    <t>Sr1.6 Nd0.4 Fe Mo O6</t>
  </si>
  <si>
    <t>Cs2 Np2 F7 P O4</t>
  </si>
  <si>
    <t>Rb0.7 Tl0.3 H2 P O4</t>
  </si>
  <si>
    <t>Rb0.5 Tl0.5 H2 P O4</t>
  </si>
  <si>
    <t>Na La Sc Sb O6</t>
  </si>
  <si>
    <t>Ca1.8 La0.2 Fe Re O6</t>
  </si>
  <si>
    <t>Ca1.6 La0.4 Fe Re O6</t>
  </si>
  <si>
    <t>La2 Ni0.333 Co Sb0.667 O6</t>
  </si>
  <si>
    <t>La2 Ni0.667 Co0.667 Sb0.667 O6</t>
  </si>
  <si>
    <t>La2 Ni Co0.333 Sb0.667 O6</t>
  </si>
  <si>
    <t>Fe Y2 Be2 Si2 O10</t>
  </si>
  <si>
    <t>Pb20.21 Ag4 As10.23 Sb13.56 S58</t>
  </si>
  <si>
    <t>Sr La Mg Ta O6</t>
  </si>
  <si>
    <t>Ca La Mg Ta O6</t>
  </si>
  <si>
    <t>Ce K Fe Mo O6</t>
  </si>
  <si>
    <t>La Sr Co Ru O6</t>
  </si>
  <si>
    <t>Ca1.5 Sr0.5 La Sb O6</t>
  </si>
  <si>
    <t>Ca Sr La Sb O6</t>
  </si>
  <si>
    <t>Ca1.5 Sr0.5 Sm Sb O6</t>
  </si>
  <si>
    <t>Ca Sr Sm Sb O6</t>
  </si>
  <si>
    <t>Ca La Mn Mo O6</t>
  </si>
  <si>
    <t>Sr Nd Zn Ru O6</t>
  </si>
  <si>
    <t>Sr Nd Co Ru O6</t>
  </si>
  <si>
    <t>Sr Nd Mg Ru O6</t>
  </si>
  <si>
    <t>Sr Nd Ni Ru O6</t>
  </si>
  <si>
    <t>Fe8 Te12 O32 Cl3 Br3</t>
  </si>
  <si>
    <t>Ca Co2 Te3 O8 Cl2</t>
  </si>
  <si>
    <t>Sr Co2 Te3 O8 Cl2</t>
  </si>
  <si>
    <t>Sr Ni2 Te3 O8 Cl2</t>
  </si>
  <si>
    <t>La Ca Co Nb O6</t>
  </si>
  <si>
    <t>La Sr Co Nb O6</t>
  </si>
  <si>
    <t>F8 H2 K0.4191 Rb1.5829 Zr1</t>
  </si>
  <si>
    <t>Rb2 Cu3 F4 P4 O12</t>
  </si>
  <si>
    <t>Na2 Sr Mg P2 O8</t>
  </si>
  <si>
    <t>Li K2 B P2 O8</t>
  </si>
  <si>
    <t>Ag4 As10.23 Pb20.21 S58 Sb13.56</t>
  </si>
  <si>
    <t>Li0.8 Mg2.1 B2 O5 F</t>
  </si>
  <si>
    <t>Ca1.921 Ce0.079 Mn Re O6</t>
  </si>
  <si>
    <t>La Pb Co Sb O6</t>
  </si>
  <si>
    <t>La Pb Ni Sb O6</t>
  </si>
  <si>
    <t>Na2 Sr Ba2 Al4 F20</t>
  </si>
  <si>
    <t>Pr Pb Co Sb O6</t>
  </si>
  <si>
    <t>Nd Pb Co Sb O6</t>
  </si>
  <si>
    <t>Sr Co2 B P O7</t>
  </si>
  <si>
    <t>Ca La Fe Ti O6</t>
  </si>
  <si>
    <t>Cs Ba2 Sn S4 Cl</t>
  </si>
  <si>
    <t>Na2 Y2 Te B2 O10</t>
  </si>
  <si>
    <t>Na2 Dy2 Te B2 O10</t>
  </si>
  <si>
    <t>Na2 Ho2 Te B2 O10</t>
  </si>
  <si>
    <t>Na2 Er2 Te B2 O10</t>
  </si>
  <si>
    <t>Na2 Tm2 Te B2 O10</t>
  </si>
  <si>
    <t>Na2 Yb2 Te B2 O10</t>
  </si>
  <si>
    <t>Na2 Lu2 Te B2 O10</t>
  </si>
  <si>
    <t>C138 H60 N4 Ni Sc2</t>
  </si>
  <si>
    <t>La Pb Mg Sb O6</t>
  </si>
  <si>
    <t>Pr Pb Mg Sb O6</t>
  </si>
  <si>
    <t>Nd Pb Mg Sb O6</t>
  </si>
  <si>
    <t>Ag3 Pb9.736 As11.596 Sb7.668 S40</t>
  </si>
  <si>
    <t>Sr La Mg Re O6</t>
  </si>
  <si>
    <t>Sr La Mn Re O6</t>
  </si>
  <si>
    <t>Sr La Co Re O6</t>
  </si>
  <si>
    <t>Sr La Ni Re O6</t>
  </si>
  <si>
    <t>Ba0.6 Sr1.4 Y Ir O6</t>
  </si>
  <si>
    <t>Ba0.4 Sr1.6 Y Ir O6</t>
  </si>
  <si>
    <t>Ba0.2 Sr1.8 Y Ir O6</t>
  </si>
  <si>
    <t>Ba F2 Mn P O4</t>
  </si>
  <si>
    <t>La Sr Zn Sb O6</t>
  </si>
  <si>
    <t>C3 H2 Na O7 Zn</t>
  </si>
  <si>
    <t>Ca3.8 Ce0.2 F2 Si2 O7</t>
  </si>
  <si>
    <t>C8 H16 N4 O8 Si</t>
  </si>
  <si>
    <t>C8 H18 N4 O9 Si2</t>
  </si>
  <si>
    <t>Sr Ca Co Te O6</t>
  </si>
  <si>
    <t>Sr Ca Ni Te O6</t>
  </si>
  <si>
    <t>Ba2 Zn2 Te P2 O11</t>
  </si>
  <si>
    <t>Pb2 Zn3 Te2 P2 O14</t>
  </si>
  <si>
    <t>Sr2 Zn3 Te2 P2 O14</t>
  </si>
  <si>
    <t>Y4 Si Al O8 N</t>
  </si>
  <si>
    <t>Ag1.05 Pb5.84 As4.63 Sb4.48 S20</t>
  </si>
  <si>
    <t>P 2 2 21</t>
  </si>
  <si>
    <t>P 21 21 2</t>
  </si>
  <si>
    <t>K3 P S4 H2 O</t>
  </si>
  <si>
    <t>Na3 Al Be Si2 O8</t>
  </si>
  <si>
    <t>P 21 21 21</t>
  </si>
  <si>
    <t>Na N H2 S O3</t>
  </si>
  <si>
    <t>K2 S O4 Sb F3</t>
  </si>
  <si>
    <t>Sr Si Al2 N2 O3</t>
  </si>
  <si>
    <t>C6 H12 Cl6 N9 Sb</t>
  </si>
  <si>
    <t>Na2 Li Fe Te O6</t>
  </si>
  <si>
    <t>Rb Se3 H B2 O10</t>
  </si>
  <si>
    <t>Cs Se3 H B2 O10</t>
  </si>
  <si>
    <t>Rb Na2 B6 O10 Cl</t>
  </si>
  <si>
    <t>C6 H14 N2 O4 Si</t>
  </si>
  <si>
    <t>C 2 2 21</t>
  </si>
  <si>
    <t>Na Ca H Si O4</t>
  </si>
  <si>
    <t>F 2 2 2</t>
  </si>
  <si>
    <t>Bi0.28 Sr3.66 Ca6.024 Cu16.447 O28.63</t>
  </si>
  <si>
    <t>P m c 21</t>
  </si>
  <si>
    <t>P 21 a m</t>
  </si>
  <si>
    <t>P b 21 m</t>
  </si>
  <si>
    <t>Cu4 Fe Pb Bi S6</t>
  </si>
  <si>
    <t>Pb2 Sr2 Cu Fe O6</t>
  </si>
  <si>
    <t>P 21 m a</t>
  </si>
  <si>
    <t>Ba6 Mn4 Si12 O34 Cl3</t>
  </si>
  <si>
    <t>Ba6 Fe5 Si11 O34 Cl3</t>
  </si>
  <si>
    <t>P c m 21</t>
  </si>
  <si>
    <t>Ca2.5 Sr0.5 Ga1.2 Mn1.8 O8</t>
  </si>
  <si>
    <t>Ca2.5 Sr0.5 Ga Mn2 O8</t>
  </si>
  <si>
    <t>La Ca2 Fe2 Ga O8</t>
  </si>
  <si>
    <t>P c a 21</t>
  </si>
  <si>
    <t>K3 W O S3 Cl</t>
  </si>
  <si>
    <t>Fe0.19 Co0.27 Ni0.54 As1.04 S0.96</t>
  </si>
  <si>
    <t>K4 Nb7 V P4 S40</t>
  </si>
  <si>
    <t>Ba2 In2 Si3 O10 S</t>
  </si>
  <si>
    <t>P 2 a n</t>
  </si>
  <si>
    <t>Bi5 Pb Ti3 O14 Cl</t>
  </si>
  <si>
    <t>Bi6 Cr Ti2 O14 Cl</t>
  </si>
  <si>
    <t>Bi6 Fe Ti2 O14 Cl</t>
  </si>
  <si>
    <t>Bi6 Mn Ti2 O14 Cl</t>
  </si>
  <si>
    <t>P m n 21</t>
  </si>
  <si>
    <t>P 21 m n</t>
  </si>
  <si>
    <t>Bi3.574 Sr3.164 Ca0.838 Cu2.636 O14.4</t>
  </si>
  <si>
    <t>Cu2 Ge0.50 Mn Sn0.50 S4</t>
  </si>
  <si>
    <t>Sr5 Al5 Si21 N35 O2</t>
  </si>
  <si>
    <t>Ag Cd0.85 Mn1.15 Ga S4</t>
  </si>
  <si>
    <t>Cu2 Mn0.68 Co0.32 Ge S4</t>
  </si>
  <si>
    <t>P n m 21</t>
  </si>
  <si>
    <t>Pb4 As2 S6 I Cl</t>
  </si>
  <si>
    <t>La3 Ba Si5 N9 O2</t>
  </si>
  <si>
    <t>P b a 2</t>
  </si>
  <si>
    <t>Mo7.31 V1.69 Te0.69 Nb1.0 O28.69</t>
  </si>
  <si>
    <t>P n a 21</t>
  </si>
  <si>
    <t>K Hg I3 H2 O</t>
  </si>
  <si>
    <t>Li N2 H5 S O4</t>
  </si>
  <si>
    <t>P n 21 a</t>
  </si>
  <si>
    <t>Rb Sb F2 S O4</t>
  </si>
  <si>
    <t>K1.97 Nb1.38 Al0.99 As1.63 O10</t>
  </si>
  <si>
    <t>La4 Ti3 Nb0.5 Fe0.5 O14</t>
  </si>
  <si>
    <t>Li6.48 H9.2 P12 N24 Cl3.68</t>
  </si>
  <si>
    <t>As Au F14 Sb2 Xe</t>
  </si>
  <si>
    <t>Sr0.25 Ba0.75 Si2 O2 N2</t>
  </si>
  <si>
    <t>C21 H50 B2 N2 Si1</t>
  </si>
  <si>
    <t>Sr8 Bi7 Y Ge2 Se24</t>
  </si>
  <si>
    <t>Cs8 Cu4.40 O63.60 P16 V7.60</t>
  </si>
  <si>
    <t>A 2 m m</t>
  </si>
  <si>
    <t>Tl5 Ba3 Sr5 Cu3 O19</t>
  </si>
  <si>
    <t>C m c 21</t>
  </si>
  <si>
    <t>A 21 a m</t>
  </si>
  <si>
    <t>K0.56 Ba0.44 Dy Cu1.575 Te3</t>
  </si>
  <si>
    <t>Pb0.81 Sr0.14 Bi2.05 Nb2 O9</t>
  </si>
  <si>
    <t>Pb0.75 Sr0.24 Bi2.01 Nb2 O9</t>
  </si>
  <si>
    <t>Pb0.62 Sr0.38 Bi2.01 Nb2 O9</t>
  </si>
  <si>
    <t>Pb0.49 Sr0.50 Bi2 Nb2 O9</t>
  </si>
  <si>
    <t>Pb0.38 Sr0.63 Bi2.01 Nb2 O9</t>
  </si>
  <si>
    <t>Pb0.25 Sr0.76 Bi1.99 Nb2 O9</t>
  </si>
  <si>
    <t>Pb0.16 Sr0.855 Bi1.985 Nb2 O9</t>
  </si>
  <si>
    <t>Sr0.89 Co0.07 Bi2.04 Ta2 O9</t>
  </si>
  <si>
    <t>Ba0.2 Na0.4 Bi4.4 Ti4 O15</t>
  </si>
  <si>
    <t>Ba0.8 Na0.1 Bi4.1 Ti4 O15</t>
  </si>
  <si>
    <t>Li0.985 Tb0.005 Si2 N2.9125 O0.0875</t>
  </si>
  <si>
    <t>Pb0.8 Bi4.2 Ti3.8 Mn0.2 O15</t>
  </si>
  <si>
    <t>Pb0.6 Bi4.4 Ti3.6 Mn0.4 O15</t>
  </si>
  <si>
    <t>Pb0.4 Bi4.6 Ti3.4 Mn0.6 O15</t>
  </si>
  <si>
    <t>Na B21 F2.80 H21.20 O3</t>
  </si>
  <si>
    <t>C c c 2</t>
  </si>
  <si>
    <t>Ca8.2 Sr5.8 Cu23.62 Bi0.38 O41</t>
  </si>
  <si>
    <t>A 2 a a</t>
  </si>
  <si>
    <t>Bi Pb Sr2 Mn O6</t>
  </si>
  <si>
    <t>Bi2.06 Sr1.94 Ca1.8 Cu3 O10</t>
  </si>
  <si>
    <t>C m 2 m</t>
  </si>
  <si>
    <t>Bi4 Mn0.33 W0.67 O8 Cl</t>
  </si>
  <si>
    <t>A m a 2</t>
  </si>
  <si>
    <t>Na Ba3 Gd3 Si6 O20</t>
  </si>
  <si>
    <t>Na Ba3 Nd3 Si6 O20</t>
  </si>
  <si>
    <t>Na Ba3 Sm3 Si6 O20</t>
  </si>
  <si>
    <t>Na Ba3 Y3 Si6 O20</t>
  </si>
  <si>
    <t>A b a 2</t>
  </si>
  <si>
    <t>Hg3 Tl4 As8 Sb2 S20</t>
  </si>
  <si>
    <t>B 2 c b</t>
  </si>
  <si>
    <t>Sr2 Bi2 Nb1.75 Ti0.76 O12</t>
  </si>
  <si>
    <t>F m m 2</t>
  </si>
  <si>
    <t>Pb Ba2 Y Cu3 O7</t>
  </si>
  <si>
    <t>Bi2.8 Nd1.9 Fe Ti3 O15</t>
  </si>
  <si>
    <t>I m m 2</t>
  </si>
  <si>
    <t>K2 Mn2 Zn4 Si4 O15</t>
  </si>
  <si>
    <t>Al Ba Si5 N7 O2</t>
  </si>
  <si>
    <t>La2 Sr2 Li Ru O8</t>
  </si>
  <si>
    <t>I m a 2</t>
  </si>
  <si>
    <t>La Sr Cu Ga O5</t>
  </si>
  <si>
    <t>Na2 Ba Ti2 Si4 O14</t>
  </si>
  <si>
    <t>I 2 c m</t>
  </si>
  <si>
    <t>La Sr2 Cu2 Ga O7</t>
  </si>
  <si>
    <t>Y Sr1.95 Ga0.95 Cu2 O6.93</t>
  </si>
  <si>
    <t>Y Sr2 Ga Cu2 O7</t>
  </si>
  <si>
    <t>Y Sr2 Ga0.97 Cu1.984 O7</t>
  </si>
  <si>
    <t>Nd Sr1.98 Ga0.95 Cu2 O6.93</t>
  </si>
  <si>
    <t>Nd Sr1.98 Ga0.94 Cu2 O6.91</t>
  </si>
  <si>
    <t>Nd Sr2 Ga Cu2 O7</t>
  </si>
  <si>
    <t>Er Sr2 Ga Cu2 O7</t>
  </si>
  <si>
    <t>Ho Sr2 Ga Cu2 O7</t>
  </si>
  <si>
    <t>Dy Sr2 Ga Cu2 O7</t>
  </si>
  <si>
    <t>Tb Sr2 Ga Cu2 O7</t>
  </si>
  <si>
    <t>Gd Sr2 Ga Cu2 O7</t>
  </si>
  <si>
    <t>Eu Sr2 Ga Cu2 O7</t>
  </si>
  <si>
    <t>Sm Sr2 Ga Cu2 O7</t>
  </si>
  <si>
    <t>Pr Sr2 Ga Cu2 O7</t>
  </si>
  <si>
    <t>La Sr2 Ga Cu2 O7</t>
  </si>
  <si>
    <t>Y Sr2 Cu2 Co O7</t>
  </si>
  <si>
    <t>La Ca Cu Ga O5</t>
  </si>
  <si>
    <t>Na4.695 Fe P2 O8.695 F0.305</t>
  </si>
  <si>
    <t>Co Sr2 Y Cu2 O7</t>
  </si>
  <si>
    <t>Ga Sr2 Y Cu2 O6.99</t>
  </si>
  <si>
    <t>Al Sr2 Y Cu2 O7.053</t>
  </si>
  <si>
    <t>Sr Ca Mn Ga O5</t>
  </si>
  <si>
    <t>Gd Sr2 Co Cu2 O7</t>
  </si>
  <si>
    <t>Fe Sr2 Y Cu2 O7.11</t>
  </si>
  <si>
    <t>Bi5 Ti Nb W O15</t>
  </si>
  <si>
    <t>La Ca2 Cu2 Ga O7</t>
  </si>
  <si>
    <t>Ga Sr2 Y Cu2 O7.02</t>
  </si>
  <si>
    <t>Y0.95 Sr2.05 Cu1.7 Co1.3 O7</t>
  </si>
  <si>
    <t>Rb Bi2 Ti2 Nb O10</t>
  </si>
  <si>
    <t>P m m m</t>
  </si>
  <si>
    <t>Ba8 Ca Y2 U4 O24</t>
  </si>
  <si>
    <t>Y Ba2 Cu2.8 Ni0.2 O6.85</t>
  </si>
  <si>
    <t>Y Ba2 Cu2.7 Zn0.3 O6.75</t>
  </si>
  <si>
    <t>Y0.5 La0.8 Ba1.7 Cu3 O7.19</t>
  </si>
  <si>
    <t>Ba1.86 La0.14 Y Cu3 O6.91</t>
  </si>
  <si>
    <t>Y0.94 Ba1.97 Cu2.87 Zn0.13 O6.9</t>
  </si>
  <si>
    <t>Pb2 Sr2 Y Cu3 O9.47</t>
  </si>
  <si>
    <t>Y Ba2 Cu2.92 Au0.08 O7.04</t>
  </si>
  <si>
    <t>Y Ba2 Cu3 O6.72 F0.18</t>
  </si>
  <si>
    <t>Y Ba2 Cu3 O6.72 F0.27</t>
  </si>
  <si>
    <t>Y0.957 Ba1.988 Cu2.912 Mn0.088 O6.989</t>
  </si>
  <si>
    <t>La Ba2 Cu2.9 Zn0.1 O6.74</t>
  </si>
  <si>
    <t>Y0.974 Ba2.058 Cu2.943 Li0.057 O6.950</t>
  </si>
  <si>
    <t>Y0.929 Ba2.174 Cu2.842 Li0.158 O6.899</t>
  </si>
  <si>
    <t>Y0.970 Ba2.120 Cu2.804 Li0.196 O6.882</t>
  </si>
  <si>
    <t>Pb2 Sr2 Y Cu3 O9.67</t>
  </si>
  <si>
    <t>Pb2 Sr La Cu2 O7.5</t>
  </si>
  <si>
    <t>Y0.91 Na0.09 Ba2 Cu3 O7.044</t>
  </si>
  <si>
    <t>Y0.93 Na0.07 Ba2 Cu3 O7.006</t>
  </si>
  <si>
    <t>Y0.93 Na0.07 Ba2 Cu3 O7.06</t>
  </si>
  <si>
    <t>Y0.91 Na0.09 Ba2 Cu3 O7</t>
  </si>
  <si>
    <t>Pb2 Sr2 Y Cu3 O9.32</t>
  </si>
  <si>
    <t>Pb2 Sr2 Y Cu3 O9.61</t>
  </si>
  <si>
    <t>Pb2 Sr2 Y Cu3 O9.46</t>
  </si>
  <si>
    <t>Pb2 Sr2 Y Cu3 O9.71</t>
  </si>
  <si>
    <t>Y0.8 Ca0.2 Ba2 Cu3 O6.89</t>
  </si>
  <si>
    <t>Lu0.676 Ca0.289 Ba2 Cu2.98 O6.87</t>
  </si>
  <si>
    <t>La Ba2 Fe0.03 Cu2.97 O8</t>
  </si>
  <si>
    <t>La Ba2 Fe0.25 Cu2.75 O8.13</t>
  </si>
  <si>
    <t>La Ba2 Fe0.5 Cu2.5 O8.23</t>
  </si>
  <si>
    <t>Pr Ba2 Cu2.64 Zn0.36 O7.04</t>
  </si>
  <si>
    <t>Y Ba2 Cu2.5 Pd0.5 O7</t>
  </si>
  <si>
    <t>Ba1.8 La0.2 Y0.94 Cu3 O7.05</t>
  </si>
  <si>
    <t>Y0.91 Ca0.09 Ba2 Cu3 O6.96</t>
  </si>
  <si>
    <t>Y0.84 Ca0.16 Ba2 Cu3 O6.95</t>
  </si>
  <si>
    <t>Y Ba2 Cu2.91 Li0.09 O6.96</t>
  </si>
  <si>
    <t>Y Ba2 Cu2.91 Li0.09 O6.89</t>
  </si>
  <si>
    <t>Y0.98 Ba2 Cu2.82 Li0.18 O6.77</t>
  </si>
  <si>
    <t>Y Ba2 Cu2.94 Li0.06 O6.91</t>
  </si>
  <si>
    <t>Gd0.94 Ca0.04 Ba2 Cu3 O6.88</t>
  </si>
  <si>
    <t>Gd0.848 Ca0.148 Ba2 Cu3 O6.856</t>
  </si>
  <si>
    <t>Bi4 Sr4 Ca2 Cu4 O20</t>
  </si>
  <si>
    <t>Ba2 Y Cu2.89 Al0.11 O7</t>
  </si>
  <si>
    <t>Y0.95 Pr0.05 Ba2 Cu3 O7</t>
  </si>
  <si>
    <t>Y0.9 Pr0.1 Ba2 Cu3 O7</t>
  </si>
  <si>
    <t>Y0.85 Pr0.15 Ba2 Cu3 O7</t>
  </si>
  <si>
    <t>Y0.8 Pr0.2 Ba2 Cu3 O7</t>
  </si>
  <si>
    <t>Y0.77 Pr0.25 Ba1.98 Cu3 O7</t>
  </si>
  <si>
    <t>Y0.73 Pr0.3 Ba1.97 Cu3 O7</t>
  </si>
  <si>
    <t>Y0.62 Pr0.4 Ba1.98 Cu3 O7</t>
  </si>
  <si>
    <t>Y0.53 Pr0.5 Ba1.97 Cu3 O7</t>
  </si>
  <si>
    <t>Y0.43 Pr0.6 Ba1.97 Cu3 O7</t>
  </si>
  <si>
    <t>Ba Sr Eu Cu3 O7.06</t>
  </si>
  <si>
    <t>Ba Sr Gd Cu3 O7.01</t>
  </si>
  <si>
    <t>Ba Sr Dy Cu3 O7.06</t>
  </si>
  <si>
    <t>Ba Sr Ho Cu3 O6.97</t>
  </si>
  <si>
    <t>Ba Sr Er Cu3 O6.94</t>
  </si>
  <si>
    <t>Gd Ba2 Cu2.975 Ru0.025 O6.822</t>
  </si>
  <si>
    <t>Gd Ba2 Cu2.95 Ru0.05 O6.869</t>
  </si>
  <si>
    <t>Gd Ba2 Cu2.925 Ru0.075 O6.897</t>
  </si>
  <si>
    <t>Gd Ba2 Cu2.85 Ru0.15 O6.952</t>
  </si>
  <si>
    <t>Gd Ba2 Cu2.7 Ru0.3 O7.087</t>
  </si>
  <si>
    <t>Sm Ba Co1.9 Cu0.1 O6</t>
  </si>
  <si>
    <t>Ba1.96 Pr0.05 Gd0.85 Cu3 O7</t>
  </si>
  <si>
    <t>Ba1.93 Pr0.08 Gd0.92 Cu3 O7</t>
  </si>
  <si>
    <t>Ba1.96 Cu3 Gd0.84 Pr0.03 O6.48</t>
  </si>
  <si>
    <t>Ba1.95 Cu3 Gd0.86 Pr0.05 O6.44</t>
  </si>
  <si>
    <t>Ba1.91 Cu3 Gd0.89 Pr0.08 O6.32</t>
  </si>
  <si>
    <t>P n n n Z</t>
  </si>
  <si>
    <t>Bi1.94 Sr1.78 Ca0.716 Cu1.864 O8.4</t>
  </si>
  <si>
    <t>P m m a</t>
  </si>
  <si>
    <t>P b m m</t>
  </si>
  <si>
    <t>Bi3.86 Sr3.62 Ca0.87 Cu2.74 O14</t>
  </si>
  <si>
    <t>Bi4 Sr4 Ca Cu3 O14</t>
  </si>
  <si>
    <t>Cs K Zr6 Cl15 B</t>
  </si>
  <si>
    <t>P n a n</t>
  </si>
  <si>
    <t>Bi1.9 Ca1.3 Nd0.7 Cu0.88 O5.24</t>
  </si>
  <si>
    <t>P m a n</t>
  </si>
  <si>
    <t>Pb2 Sr La Cu1.835 O6</t>
  </si>
  <si>
    <t>Pb2 Sr La Cu1.84 O6</t>
  </si>
  <si>
    <t>P b m n</t>
  </si>
  <si>
    <t>Bi3.45 Sr3.5 Ca1.42 Cu2.7 O14</t>
  </si>
  <si>
    <t>P b a m</t>
  </si>
  <si>
    <t>La6.65 Sr1.35 Cu7.38 Pt0.34 O20</t>
  </si>
  <si>
    <t>Ba4 Nd2 Ti4 Ta6 O30</t>
  </si>
  <si>
    <t>Ba5 Nd Ti3 Ta7 O30</t>
  </si>
  <si>
    <t>Y Ba Co Mn O5</t>
  </si>
  <si>
    <t>Ca1.8 Y0.2 Eu0.2 Sn0.8 O4</t>
  </si>
  <si>
    <t>Ru Sr2 Gd Cu2 O8</t>
  </si>
  <si>
    <t>Pb4 Bi Fe4 O11 Cl</t>
  </si>
  <si>
    <t>P b c m</t>
  </si>
  <si>
    <t>K S O3 N H2</t>
  </si>
  <si>
    <t>P b m a</t>
  </si>
  <si>
    <t>K N H2 S O3</t>
  </si>
  <si>
    <t>La0.96 Sr1.04 Cu Al O5</t>
  </si>
  <si>
    <t>Nd8 Co3.35 Al0.65 Ge2 C3</t>
  </si>
  <si>
    <t>P n n m</t>
  </si>
  <si>
    <t>Ba3 K Sb4 S9 Cl</t>
  </si>
  <si>
    <t>La2 Ta2 Zr S2 O8</t>
  </si>
  <si>
    <t>La2 Ta2 Ti S2 O8</t>
  </si>
  <si>
    <t>La2 Nb2 Ti S2 O8</t>
  </si>
  <si>
    <t>P m m n Z</t>
  </si>
  <si>
    <t>Ca20 Al26 Mg3 Si3 O68</t>
  </si>
  <si>
    <t>Cs3.31 K2.25 Rb1.44 Ga2 Sb5</t>
  </si>
  <si>
    <t>La Cu0.73 Zn0.03 Mo0.25 O3</t>
  </si>
  <si>
    <t>P b c n</t>
  </si>
  <si>
    <t>K As O H F5</t>
  </si>
  <si>
    <t>Pb2 Fe1.78 Ge2.11 Mg0.11 O9</t>
  </si>
  <si>
    <t>Ta0.9 Fe0.9 Zn0.1 O3.6 F0.2</t>
  </si>
  <si>
    <t>Nb0.75 Fe0.75 Zn0.25 O3 F0.5</t>
  </si>
  <si>
    <t>Fe0.791 Mn0.209 Nb1.898 Ta0.102 O6</t>
  </si>
  <si>
    <t>Nd Si5.6 Al1.4 O0.4 N9.6</t>
  </si>
  <si>
    <t>P b c a</t>
  </si>
  <si>
    <t>Mg1.56 Fe0.39 Ca0.05 Si2 O6</t>
  </si>
  <si>
    <t>K Sb F3 N O3</t>
  </si>
  <si>
    <t>Na2 Ti Zn2 Si O7</t>
  </si>
  <si>
    <t>Na2 Zn2 Ti Ge O7</t>
  </si>
  <si>
    <t>C7 H5 O5 S Rb</t>
  </si>
  <si>
    <t>Os3 C12 O10 S H6</t>
  </si>
  <si>
    <t>Cu2 H3 B P2 O10</t>
  </si>
  <si>
    <t>C5 H12 N2 O4 Si</t>
  </si>
  <si>
    <t>P n m a</t>
  </si>
  <si>
    <t>Sn N C S F</t>
  </si>
  <si>
    <t>P m c n</t>
  </si>
  <si>
    <t>P n a m</t>
  </si>
  <si>
    <t>P b n m</t>
  </si>
  <si>
    <t>N H4 S O3 F</t>
  </si>
  <si>
    <t>La0.95 Ba0.05 Mn0.95 Ti0.05 O3</t>
  </si>
  <si>
    <t>La0.90 Ba0.10 Mn0.90 Ti0.10 O3</t>
  </si>
  <si>
    <t>La0.875 Ba0.125 Mn0.875 Ti0.125 O3</t>
  </si>
  <si>
    <t>P c m n</t>
  </si>
  <si>
    <t>Na Be H Si3 O8</t>
  </si>
  <si>
    <t>Na Mg Ti3 O7 F</t>
  </si>
  <si>
    <t>P m n b</t>
  </si>
  <si>
    <t>K2 Ir Br5 C O</t>
  </si>
  <si>
    <t>K2 Fe Cl5 H2 O</t>
  </si>
  <si>
    <t>Cu0.5 Fe0.5 Pb9 Bi12 S28</t>
  </si>
  <si>
    <t>Li2.33 Fe2 Sb Sn0.66 O8</t>
  </si>
  <si>
    <t>Ba2 Cu Pt Y2 O8</t>
  </si>
  <si>
    <t>Er2 Ba2 Cu1.1 Pt0.9 O8</t>
  </si>
  <si>
    <t>Y2 Ba2 Cu Pt O8</t>
  </si>
  <si>
    <t>Ba2 Y2 Cu Pt O8</t>
  </si>
  <si>
    <t>Ag0.32 Pb5.09 Bi8.55 Se6.03 S11.97</t>
  </si>
  <si>
    <t>Nd0.65 Y1.35 Ba Cu O4.95</t>
  </si>
  <si>
    <t>Ho2 Ba2 Cu1.1 Pt0.9 O8</t>
  </si>
  <si>
    <t>D0.61 Y2 Ba Cu O5</t>
  </si>
  <si>
    <t>D1.31 Y2 Ba Cu O5</t>
  </si>
  <si>
    <t>La3 Nb Se2 O4 F2</t>
  </si>
  <si>
    <t>Sr0.25 La1.75 Cu Ti O5.5</t>
  </si>
  <si>
    <t>Sr0.5 La1.5 Cu Ti O5.375</t>
  </si>
  <si>
    <t>Ca2 Fe1.4 Mg0.3 Si0.3 O5</t>
  </si>
  <si>
    <t>La0.7 Sr0.3 Co0.5 Fe0.5 O3</t>
  </si>
  <si>
    <t>La0.7 Sr0.3 Co0.3 Fe0.7 O3</t>
  </si>
  <si>
    <t>Rb2 Pt Br4 H2 O</t>
  </si>
  <si>
    <t>Si H3 N C O</t>
  </si>
  <si>
    <t>Ge H3 N C O</t>
  </si>
  <si>
    <t>Ba0.25 Ca0.75 Be Nd2 O5</t>
  </si>
  <si>
    <t>Ba0.36 Sr0.64 Be Nd2 O5</t>
  </si>
  <si>
    <t>Ca0.4 Sr0.6 Be Sm2 O5</t>
  </si>
  <si>
    <t>Ba2 Eu2 Zn Pt O8</t>
  </si>
  <si>
    <t>Pb Zn4 Si Te O10</t>
  </si>
  <si>
    <t>La0.7 Ca0.11 Sr0.19 Mn O3</t>
  </si>
  <si>
    <t>Sr La Mn Ru O6</t>
  </si>
  <si>
    <t>Ba Ce0.9 Y0.1 H0.14 O2.95</t>
  </si>
  <si>
    <t>Na0.26 C3.6 N0.3 Si12 O24</t>
  </si>
  <si>
    <t>Tl Ag2 As2.03 Sb0.97 S6</t>
  </si>
  <si>
    <t>Nd1.33 Na0.66 Mn0.66 Ti1.34 O6</t>
  </si>
  <si>
    <t>Hg3 S2 Br Cl0.5 I0.5</t>
  </si>
  <si>
    <t>Ba5 Ru1.622 Al1.293 Cu0.085 O11</t>
  </si>
  <si>
    <t>La5 Ti2 Cu S5 O7</t>
  </si>
  <si>
    <t>La5 Ti2 Ag S5 O7</t>
  </si>
  <si>
    <t>Eu1.8 La0.2 Ba Zn O5</t>
  </si>
  <si>
    <t>Rb3 Co Cl4 N O3</t>
  </si>
  <si>
    <t>Sr0.94 La0.94 Mn Ti O6</t>
  </si>
  <si>
    <t>Nd0.7 Pb0.3 Mn0.9 Fe0.1 O3</t>
  </si>
  <si>
    <t>La0.8 Sr0.2 Fe0.8 Cr0.2 O3</t>
  </si>
  <si>
    <t>Ca1.4 La0.6 Fe Re O6</t>
  </si>
  <si>
    <t>Ca1.2 La0.8 Fe Re O6</t>
  </si>
  <si>
    <t>Al6.56 Si3 B O18 H1.32</t>
  </si>
  <si>
    <t>La0.7 Nd0.3 Mn0.5 Cr0.5 O3.021</t>
  </si>
  <si>
    <t>La0.1 Nd0.9 Mn0.5 Cr0.5 O3.019</t>
  </si>
  <si>
    <t>La0.4 Nd0.6 Mn0.5 Cr0.5 O3.019</t>
  </si>
  <si>
    <t>Bi0.25 Ho0.25 Ca0.5 Mn O3</t>
  </si>
  <si>
    <t>Cu2 Ag Pb Bi S4</t>
  </si>
  <si>
    <t>Cu0.12 Ag0.26 Pb7.60 Bi8.16 S20</t>
  </si>
  <si>
    <t>Cu0.36 Ag0.06 Pb7.80 Bi8.02 S20</t>
  </si>
  <si>
    <t>Cu1.14 Ag0.12 Pb7.38 Bi7.97 S20</t>
  </si>
  <si>
    <t>Cu0.92 Ag0.46 Pb7.12 Bi8.14 S20</t>
  </si>
  <si>
    <t>Cu0.96 Ag1.11 Pb6.87 Bi8.06 S20</t>
  </si>
  <si>
    <t>Pb Al0.5 Mn0.5 B O4</t>
  </si>
  <si>
    <t>Cu0.81 Fe0.48 Pb8.14 Bi12.59 S28</t>
  </si>
  <si>
    <t>Pb Ba Fe Co O5</t>
  </si>
  <si>
    <t>Ba4 F4 Cr Ga2 S6</t>
  </si>
  <si>
    <t>Ba4 F4 Fe Ga2 S6</t>
  </si>
  <si>
    <t>Ba4 F4 Mn In2 S6</t>
  </si>
  <si>
    <t>Li Ba5 Ga N3 F5</t>
  </si>
  <si>
    <t>Ba3 Ca Si8 O18.5 N</t>
  </si>
  <si>
    <t>Eu0.5 Ge1.5 H K1.5 O5</t>
  </si>
  <si>
    <t>La0.8 Sr0.2 Fe0.95 Cu0.05 O2.95</t>
  </si>
  <si>
    <t>La0.8 Sr0.2 Fe0.8 Cu0.2 O3</t>
  </si>
  <si>
    <t>Sr La Fe Ru O6</t>
  </si>
  <si>
    <t>Sr Nd Fe Ru O6</t>
  </si>
  <si>
    <t>Sr Pr Fe Ru O6</t>
  </si>
  <si>
    <t>Ba4 Ge2 Pb Br2 S8</t>
  </si>
  <si>
    <t>Ba Ge0.50 Pb0.25 Br0.50 Se2</t>
  </si>
  <si>
    <t>Ba2 Ge Sn0.5 Br S4</t>
  </si>
  <si>
    <t>La1.9 Bi0.1 Co Mn O6</t>
  </si>
  <si>
    <t>La1.8 Bi0.2 Co Mn O6</t>
  </si>
  <si>
    <t>La1.7 Bi0.3 Co Mn O6</t>
  </si>
  <si>
    <t>Ba2 Y Co O5 F0.42</t>
  </si>
  <si>
    <t>Pb1.5 Ba2.5 Bi2 Fe6 O16</t>
  </si>
  <si>
    <t>Fe0.77 Li0.8 Mn0.3 P O4</t>
  </si>
  <si>
    <t>Fe0.75 Li0.88 Mn0.29 P O4</t>
  </si>
  <si>
    <t>Fe0.78 Li0.86 Mn0.29 P O4</t>
  </si>
  <si>
    <t>Fe0.76 Li0.89 Mn0.28 P O4</t>
  </si>
  <si>
    <t>Fe0.51 Li0.7 Mn0.58 P O4</t>
  </si>
  <si>
    <t>Fe0.5 Li0.75 Mn0.55 P O4</t>
  </si>
  <si>
    <t>Fe0.53 Li0.86 Mn0.54 P O4</t>
  </si>
  <si>
    <t>Fe0.49 Li0.91 Mn0.54 P O4</t>
  </si>
  <si>
    <t>Rb Na2 B6 O10 Br</t>
  </si>
  <si>
    <t>Li6 Rb B2 O6 F</t>
  </si>
  <si>
    <t>K Ba2 Sn S4 Br</t>
  </si>
  <si>
    <t>K2 Th Si4 O10 F2</t>
  </si>
  <si>
    <t>Na3 W0.5 Mo0.5 O4 F</t>
  </si>
  <si>
    <t>La0.2 Sr0.3 Ca0.4 Ti O3</t>
  </si>
  <si>
    <t>La0.2 Sr0.25 Ca0.45 Ti O3</t>
  </si>
  <si>
    <t>La0.2 Sr0.2 Ca0.5 Ti O3</t>
  </si>
  <si>
    <t>La0.2 Sr0.1 Ca0.6 Ti O3</t>
  </si>
  <si>
    <t>B b m m</t>
  </si>
  <si>
    <t>Pb0.12 Bi2.88 Cu3.12 S5 I2</t>
  </si>
  <si>
    <t>C m c m</t>
  </si>
  <si>
    <t>A m m a</t>
  </si>
  <si>
    <t>C c m m</t>
  </si>
  <si>
    <t>H Fe2 Si4 Al9 O24</t>
  </si>
  <si>
    <t>Cs2 Fe F5 H2 O</t>
  </si>
  <si>
    <t>Nd Mn Cu0.5 Si0.3 Ge1.2</t>
  </si>
  <si>
    <t>Nd Mn Cu0.5 Si0.6 Ge0.9</t>
  </si>
  <si>
    <t>Nd Mn Cu0.5 Si0.9 Ge0.6</t>
  </si>
  <si>
    <t>Nd Mn Cu0.5 Si1.2 Ge0.3</t>
  </si>
  <si>
    <t>Ag0.71 Pb1.52 Bi1.32 Sb1.45 S6</t>
  </si>
  <si>
    <t>K Ca Er2 Cu S5</t>
  </si>
  <si>
    <t>Ag0.63 As K0.37 Nb4 O13</t>
  </si>
  <si>
    <t>Ca4 Fe2 Mn0.5 Ti0.5 O9</t>
  </si>
  <si>
    <t>Ti0.337 Zr0.297 Hf0.284 Ta0.041 Nb0.041</t>
  </si>
  <si>
    <t>Ca0.66 Sr0.44 Tb1.9 Fe2 O7</t>
  </si>
  <si>
    <t>Ca0.69 Sr0.46 Tb1.85 Fe2 O7</t>
  </si>
  <si>
    <t>Ba7 Co V6 O21 Cl4</t>
  </si>
  <si>
    <t>C m c a</t>
  </si>
  <si>
    <t>Na2 Li Y Si6 O15</t>
  </si>
  <si>
    <t>A c a m</t>
  </si>
  <si>
    <t>Na2 Li Fe Si6 O15</t>
  </si>
  <si>
    <t>A b m a</t>
  </si>
  <si>
    <t>La1.5 Sr0.5 Cu0.75 Ti0.25 O4</t>
  </si>
  <si>
    <t>La1.5 Sr0.5 Cu0.75 Ir0.25 O4</t>
  </si>
  <si>
    <t>Ba Ni2 In4 Sc4 O15</t>
  </si>
  <si>
    <t>Na2 S O4 Sb F3</t>
  </si>
  <si>
    <t>La1.5 Sr0.5 Cu0.75 Pt0.25 O4</t>
  </si>
  <si>
    <t>Sr2 Mn O2 Cu5.52 S4</t>
  </si>
  <si>
    <t>Na Ba2 Sr2 Sb3 O12</t>
  </si>
  <si>
    <t>Na Ba Sr3 Sb3 O12</t>
  </si>
  <si>
    <t>C m c e</t>
  </si>
  <si>
    <t>Ba4 F4 Mn Ga2 S6</t>
  </si>
  <si>
    <t>Ba2 Zn0.953 O2 Ag2 Se2</t>
  </si>
  <si>
    <t>Li3 K2 B P4 O14</t>
  </si>
  <si>
    <t>Li3 Rb2 B P4 O14</t>
  </si>
  <si>
    <t>Pb6 Al F7 B2 O7</t>
  </si>
  <si>
    <t>Al3 As4 K1.33 Na1.67 O16</t>
  </si>
  <si>
    <t>C m m m</t>
  </si>
  <si>
    <t>Pb2 Sr2.24 Nd0.76 Cu3 O8</t>
  </si>
  <si>
    <t>Pb2 Ba2 Y Cu3 O8</t>
  </si>
  <si>
    <t>A m m m</t>
  </si>
  <si>
    <t>Pb2 Sr2 Sm Cu3 O8</t>
  </si>
  <si>
    <t>Pb2 Sr2 Eu Cu3 O8</t>
  </si>
  <si>
    <t>Pb2 Sr2 Gd Cu3 O8</t>
  </si>
  <si>
    <t>Pb2 Sr2 Dy Cu3 O8</t>
  </si>
  <si>
    <t>Pb2 Sr2 Er Cu3 O8</t>
  </si>
  <si>
    <t>Pb2 Sr2 La Cu3 O8</t>
  </si>
  <si>
    <t>Y0.98 Ca0.02 Ba2 Cu4 O8</t>
  </si>
  <si>
    <t>Ag0.4 Na2.3 Ca4.3 Ru O8</t>
  </si>
  <si>
    <t>Dy2 Ba4 Cu6 Ni O15</t>
  </si>
  <si>
    <t>Ho2 Ba4 Cu6 Ni O15</t>
  </si>
  <si>
    <t>Y2 Ba4 Cu6 Ni O15</t>
  </si>
  <si>
    <t>Y2 Ba4 Cu6.5 Ni0.5 O15</t>
  </si>
  <si>
    <t>Y2 Ba4 Cu6.8 Ni0.2 O15</t>
  </si>
  <si>
    <t>Ba4 Er2 Cu6.58 Al0.42 O14.88</t>
  </si>
  <si>
    <t>Ba4 Er2 Cu6.84 Au0.16 O15</t>
  </si>
  <si>
    <t>Pb2.9 Ba2.1 Fe4 Ti O13</t>
  </si>
  <si>
    <t>Pb2 Sr2 Cm Cu3 O8</t>
  </si>
  <si>
    <t>Ba1.63 La7.39 Si11 N23 Cl0.42</t>
  </si>
  <si>
    <t>C c c m</t>
  </si>
  <si>
    <t>B b m b</t>
  </si>
  <si>
    <t>Bi1.952 Sr1.84 Ca0.23 Cu1.86 O8</t>
  </si>
  <si>
    <t>A m a a</t>
  </si>
  <si>
    <t>Bi2 Ca Sr2 Cu2 O9.07</t>
  </si>
  <si>
    <t>Bi1.8 Sr2.38 Ca0.5 Cu2 O8</t>
  </si>
  <si>
    <t>Bi2 Sr2 Ca Cu2 O8</t>
  </si>
  <si>
    <t>Bi2.15 Sr1.92 Ca0.75 Cu2 O8</t>
  </si>
  <si>
    <t>Bi2 Ca1.15 Sr2 Cu2 O9.1</t>
  </si>
  <si>
    <t>Bi2 Y Sr2 Cu2 O9.916</t>
  </si>
  <si>
    <t>Bi2.08 Sr La Cu O6.1</t>
  </si>
  <si>
    <t>Bi2 Sr2.4 Y0.6 Cu2 O8.5</t>
  </si>
  <si>
    <t>Bi1.3 Sr1.42 Cu2.82 Ca1.02 O13.5</t>
  </si>
  <si>
    <t>Mg1.91 Fe0.09 Al4 Si5 O18</t>
  </si>
  <si>
    <t>Mg0.34 Fe1.66 Al4 Si5 O18</t>
  </si>
  <si>
    <t>Mg2 Al4 Si5 O18 Ar0.625</t>
  </si>
  <si>
    <t>Bi2 Sr2 Pr Cu2 O8.5</t>
  </si>
  <si>
    <t>Bi Pb Sr2 Fe O6.25</t>
  </si>
  <si>
    <t>A b m m</t>
  </si>
  <si>
    <t>Bi2.2 Sr1.8 Ca Fe2 O9</t>
  </si>
  <si>
    <t>F m m m</t>
  </si>
  <si>
    <t>Bi1.8 Ca1.2 Sr1.8 Cu2.2 O8.22</t>
  </si>
  <si>
    <t>Bi Pb Sr2 Fe O6.1</t>
  </si>
  <si>
    <t>Ba La Ru Cu O5.13</t>
  </si>
  <si>
    <t>Bi2 Sr1.855 Ca1.145 Cu2 O8</t>
  </si>
  <si>
    <t>La Sr3 Fe Ga2 O8.776</t>
  </si>
  <si>
    <t>Ca0.48 Sr0.49 Bi0.03 Cu1.69 O2.99</t>
  </si>
  <si>
    <t>Bi2 Sr2 Nb2 Mn O11.57</t>
  </si>
  <si>
    <t>La Sr3 Ga Co2 O9</t>
  </si>
  <si>
    <t>Bi2.2 Sr2 Ca0.8 Cu2 O8</t>
  </si>
  <si>
    <t>Pr2.9 Sr1.1 Cr Ni O8</t>
  </si>
  <si>
    <t>F d d d Z</t>
  </si>
  <si>
    <t>Li0.96 U Ti Nb2 O10</t>
  </si>
  <si>
    <t>I m m m</t>
  </si>
  <si>
    <t>Nd2 Ba4 Cu6 Ni O15</t>
  </si>
  <si>
    <t>La Ba Fe Cu O5.5</t>
  </si>
  <si>
    <t>La Sr Co O3 H0.7</t>
  </si>
  <si>
    <t>Li1.00 Y2 Ti2 O5 S2</t>
  </si>
  <si>
    <t>Li1.04 Y2 Ti2 O5 S2</t>
  </si>
  <si>
    <t>La Ba Cu Fe O5.28</t>
  </si>
  <si>
    <t>K Sr Nb2 O6 F</t>
  </si>
  <si>
    <t>I b a m</t>
  </si>
  <si>
    <t>Y2 Sr Cu Fe O6.5</t>
  </si>
  <si>
    <t>Y2 Sr Cu0.6 Co1.4 O6.5</t>
  </si>
  <si>
    <t>Sr2 Mn O2 Cu1.5 S2</t>
  </si>
  <si>
    <t>I m m a</t>
  </si>
  <si>
    <t>I m a m</t>
  </si>
  <si>
    <t>I m c m</t>
  </si>
  <si>
    <t>Ca2 Sr2 Cu3 Ga O9</t>
  </si>
  <si>
    <t>La Ba In Mn O6</t>
  </si>
  <si>
    <t>Li Cu0.95 Mn0.05 V O4</t>
  </si>
  <si>
    <t>Li Cu0.95 Co0.05 V O4</t>
  </si>
  <si>
    <t>Li Cu0.95 Zn0.05 V O4</t>
  </si>
  <si>
    <t>Bi0.8 La0.2 Fe0.5 Mn0.5 O3</t>
  </si>
  <si>
    <t>Li Cu0.9 Mn0.1 V O4</t>
  </si>
  <si>
    <t>Fe Sr2 Y Cu2 O7.12</t>
  </si>
  <si>
    <t>I c m m</t>
  </si>
  <si>
    <t>Ba0.81 Ca0.78 Fe2.50 Nd0.91 O6.43</t>
  </si>
  <si>
    <t>Ca Sr Fe1.5 Mn0.48 O5</t>
  </si>
  <si>
    <t>Ca Sr Fe1.37 Mn0.63 O5</t>
  </si>
  <si>
    <t>P -4</t>
  </si>
  <si>
    <t>Cs Bi2 Ti1.93 Ta1.07 O10</t>
  </si>
  <si>
    <t>I -4</t>
  </si>
  <si>
    <t>Cu N H4 Mo S4</t>
  </si>
  <si>
    <t>Cd0.2 Cu2 Zn0.8 Sn S4</t>
  </si>
  <si>
    <t>Ba3 Cl2 Cs Ga5 Se10</t>
  </si>
  <si>
    <t>Ba3 Cl2 Ga5 Rb Se10</t>
  </si>
  <si>
    <t>Ba3 Cl2 Ga5 K Se10</t>
  </si>
  <si>
    <t>P 4/m</t>
  </si>
  <si>
    <t>La4 Ba Cu4 Ni O13.2</t>
  </si>
  <si>
    <t>La4 Ba Cu4 Co O13.35</t>
  </si>
  <si>
    <t>La4 Ba Cu4 Ni O13.3</t>
  </si>
  <si>
    <t>La4 Ba Cu4 Co O13.49</t>
  </si>
  <si>
    <t>La4 Ba Cu4 Ni O12.95</t>
  </si>
  <si>
    <t>La4 Ba Cu4 Fe O12.96</t>
  </si>
  <si>
    <t>La4 Ba Cu4 Co O12.9</t>
  </si>
  <si>
    <t>P 4/n S</t>
  </si>
  <si>
    <t>Na K2 Cl S2 O6</t>
  </si>
  <si>
    <t>P 42/n Z</t>
  </si>
  <si>
    <t>K F0.25 Ga2 P2 O8</t>
  </si>
  <si>
    <t>I 4/m</t>
  </si>
  <si>
    <t>Sr2 Zn0.5 Cu0.5 W O6</t>
  </si>
  <si>
    <t>Ba17 Tm16 Zn8 Pt4 O57</t>
  </si>
  <si>
    <t>Ba17 Dy16 Zn8 Pt4 O57</t>
  </si>
  <si>
    <t>Ba17 Ho16 Zn8 Pt4 O57</t>
  </si>
  <si>
    <t>Ba17 Er16 Zn8 Pt4 O57</t>
  </si>
  <si>
    <t>Ba17 Y16 Zn8 Pt4 O57</t>
  </si>
  <si>
    <t>Ba La Mg Ru O6</t>
  </si>
  <si>
    <t>Ba La Zn Ru O6</t>
  </si>
  <si>
    <t>Ba La Ru Cu O6</t>
  </si>
  <si>
    <t>H8 Li3 Mo9 O41 S8</t>
  </si>
  <si>
    <t>K0.152 Ga1.93 Al0.21 Ti1.86 O7</t>
  </si>
  <si>
    <t>K0.155 Ga1.65 Al0.49 Ti1.86 O7</t>
  </si>
  <si>
    <t>K0.157 Ga1.30 Al0.84 Ti1.86 O7</t>
  </si>
  <si>
    <t>Sr1.9 Nd0.1 Fe Mo O6</t>
  </si>
  <si>
    <t>Sr1.8 Nd0.2 Fe Mo O6</t>
  </si>
  <si>
    <t>Sr La Mn W O6</t>
  </si>
  <si>
    <t>Ba1.034 Cs0.168 Al1.771 Ti6.209 O16</t>
  </si>
  <si>
    <t>Ba0.922 Cs0.304 Al2.048 Ti5.952 O16</t>
  </si>
  <si>
    <t>Ba0.94 Cs0.169 Mg0.86 Ti7.128 O16</t>
  </si>
  <si>
    <t>Ba0.862 Cs0.315 Mg0.809 Ti7.179 O16</t>
  </si>
  <si>
    <t>Ba La Mn Sb O6</t>
  </si>
  <si>
    <t>La Ba Co Nb O6</t>
  </si>
  <si>
    <t>La Ba Co Ta O6</t>
  </si>
  <si>
    <t>Sr2 Fe Mo N0.92 O5.04</t>
  </si>
  <si>
    <t>Sr La Fe Ti O6</t>
  </si>
  <si>
    <t>Ba1.4 Sr0.6 Y Ir O6</t>
  </si>
  <si>
    <t>Ba1.2 Sr0.8 Y Ir O6</t>
  </si>
  <si>
    <t>I 41/a S</t>
  </si>
  <si>
    <t>Rb0.2 K0.8 Ga Si2 O6</t>
  </si>
  <si>
    <t>I 41/a Z</t>
  </si>
  <si>
    <t>Ga2 In6 Sn1.9 Ti0.1 O16</t>
  </si>
  <si>
    <t>Ga8 In24 Sn7.6 Ti0.4 O64</t>
  </si>
  <si>
    <t>Ga8 In24 Sn6.8 Ti1.2 O64</t>
  </si>
  <si>
    <t>Ga8 In24 Sn5.2 Ti2.8 O64</t>
  </si>
  <si>
    <t>P 4 2 2</t>
  </si>
  <si>
    <t>Sr La Zn0.5 Mn0.5 O4</t>
  </si>
  <si>
    <t>Sr1.5 La0.5 Cu0.5 Ti0.5 O3.78</t>
  </si>
  <si>
    <t>P 4 21 2</t>
  </si>
  <si>
    <t>Li3 Th5 F22 O H</t>
  </si>
  <si>
    <t>P 43 2 2</t>
  </si>
  <si>
    <t>Ag1.994 Pb0.426 Cd1.58 As2 S6</t>
  </si>
  <si>
    <t>P 4 m m</t>
  </si>
  <si>
    <t>Lu Ba Cu Fe O5</t>
  </si>
  <si>
    <t>Y Ba Cu Fe O5</t>
  </si>
  <si>
    <t>Lu Ba Cu Fe O4.98</t>
  </si>
  <si>
    <t>Tm Ba Cu Fe O4.92</t>
  </si>
  <si>
    <t>Ba0.9 Sr0.1 Zr0.05 Ti0.95 O3</t>
  </si>
  <si>
    <t>Ba0.8 Sr0.2 Zr0.05 Ti0.95 O3</t>
  </si>
  <si>
    <t>Ba0.7 Sr0.3 Zr0.05 Ti0.95 O3</t>
  </si>
  <si>
    <t>Pb Ti0.43 Sc0.285 Nb0.285 O3</t>
  </si>
  <si>
    <t>P 4 b m</t>
  </si>
  <si>
    <t>Pb0.75 K1.8 Li1.7 Nb5 O15</t>
  </si>
  <si>
    <t>Ba5 Sm Fe1.5 Nb8.5 O30</t>
  </si>
  <si>
    <t>Ba4 Nd2 Fe2 Ta8 O30</t>
  </si>
  <si>
    <t>Ba2.5 Nd0.5 Ni0.5 Nb4.5 O15</t>
  </si>
  <si>
    <t>Ba5 Nd Cu1.5 Nb8.5 O30</t>
  </si>
  <si>
    <t>Sr0.60 Ba0.39 Na0.06 Nb2 O6</t>
  </si>
  <si>
    <t>Sr0.57 Ba0.39 Na0.1 Nb2 O6</t>
  </si>
  <si>
    <t>Sr0.5 Ba0.4 Na0.2 Nb2 O6</t>
  </si>
  <si>
    <t>Ba4 La Ti Nb9 O30</t>
  </si>
  <si>
    <t>Ba4 Eu Ti Nb9 O30</t>
  </si>
  <si>
    <t>P 42 n m</t>
  </si>
  <si>
    <t>Ba2 Al B4 O9 Cl</t>
  </si>
  <si>
    <t>Ba2 Ga B4 O9 Cl</t>
  </si>
  <si>
    <t>P 4 n c</t>
  </si>
  <si>
    <t>Hg Tl Ba2 Cu O5</t>
  </si>
  <si>
    <t>P -4 21 m</t>
  </si>
  <si>
    <t>Ba2 Zn Ge2 S6 O</t>
  </si>
  <si>
    <t>Na Ca Al Si2 O7</t>
  </si>
  <si>
    <t>Ca La Ga3 S6 O</t>
  </si>
  <si>
    <t>La2 Zn Ga2 S6 O</t>
  </si>
  <si>
    <t>Ca1.96 Eu0.04 Ga2 Si O7</t>
  </si>
  <si>
    <t>Lu4 Al Cu2 B9 O23</t>
  </si>
  <si>
    <t>Ho4 Al Cu2 B9 O23</t>
  </si>
  <si>
    <t>Ca Y0.65 Eu0.35 Al3 O7</t>
  </si>
  <si>
    <t>P -4 21 c</t>
  </si>
  <si>
    <t>Ba4 Cu1 Ga5 S8.99 Se2.88</t>
  </si>
  <si>
    <t>C8 H12 N8 O16 Si</t>
  </si>
  <si>
    <t>I -4 m 2</t>
  </si>
  <si>
    <t>Rb5 K Sn5 Zn4 S17</t>
  </si>
  <si>
    <t>I -4 2 m</t>
  </si>
  <si>
    <t>I -4 2 d</t>
  </si>
  <si>
    <t>P 4/m m m</t>
  </si>
  <si>
    <t>Ba2 Y Cu2.84 Al0.16 O6.8</t>
  </si>
  <si>
    <t>Tl Ba2 La Cu2 O7</t>
  </si>
  <si>
    <t>Sr0.5 La1.5 Li0.5 Fe0.5 O4</t>
  </si>
  <si>
    <t>La Ba2 Cu2 Ta O8</t>
  </si>
  <si>
    <t>Y Ba2 Cu2 Co O7.16</t>
  </si>
  <si>
    <t>Ba2 In Fe0.5 Cu0.5 O4.75</t>
  </si>
  <si>
    <t>Y0.906 Ca0.108 Ba1.986 Cu2.848 O6.7</t>
  </si>
  <si>
    <t>Y0.922 Ca0.146 Ba1.932 Cu2.824 O6.82</t>
  </si>
  <si>
    <t>Y0.836 Ca0.242 Ba1.932 Cu2.824 O6.6</t>
  </si>
  <si>
    <t>Hg0.938 Pb0.108 Ba2 Cu O4.292</t>
  </si>
  <si>
    <t>Hg0.92 Ba2 Ca Cu3.08 O8.11</t>
  </si>
  <si>
    <t>Hg0.95 Ba2 Ca2 Cu3 O8.27</t>
  </si>
  <si>
    <t>Hg Ba2 Ca2 Cu3 O8.16</t>
  </si>
  <si>
    <t>Tl1.07 Ca1.93 Ba2 Cu2.862 O9</t>
  </si>
  <si>
    <t>Tl1.17 Ca0.83 Ba2 Cu2 O6.75</t>
  </si>
  <si>
    <t>Y Ba2 Cu3 F1.86 O6</t>
  </si>
  <si>
    <t>Y Ba2 Cu2 Co O7.25</t>
  </si>
  <si>
    <t>Tl1.15 Ba1.84 Ca1.8 Cu3 O9</t>
  </si>
  <si>
    <t>Tl Ba2 Ca2 Cu3 O8.5</t>
  </si>
  <si>
    <t>Tl Ba2 Ca Cu2 O6.5</t>
  </si>
  <si>
    <t>La1.0 Ba2.0 Cu2.1 Nb0.9 O8.02</t>
  </si>
  <si>
    <t>La1.0 Ba2.0 Cu2.1 Ta0.9 O8.04</t>
  </si>
  <si>
    <t>La1.0 Ba2.0 Cu2.1 Ta0.9 O8</t>
  </si>
  <si>
    <t>Tl Ba2 Ca3 Cu4 O10.5</t>
  </si>
  <si>
    <t>Gd Ba2 Cu2.72 Al0.28 O6.88</t>
  </si>
  <si>
    <t>Er Ba2 Cu2.86 Al0.14 O6.58</t>
  </si>
  <si>
    <t>Y K0.56 Ba1.44 Co3 O8</t>
  </si>
  <si>
    <t>Tl0.98 Ba1.2 La0.8 Cu O4.99</t>
  </si>
  <si>
    <t>Tl0.92 Ba1.2 La0.8 Cu O4.86</t>
  </si>
  <si>
    <t>La Ba Pr Cu3 O7.36</t>
  </si>
  <si>
    <t>Y Ba2 Cu2.742 Fe0.255 O7.294</t>
  </si>
  <si>
    <t>Tl0.928 Sr2 Cu0.391 Fe0.587 O4.85</t>
  </si>
  <si>
    <t>Tl0.96 Ba2 Nd Cu2 O6.96</t>
  </si>
  <si>
    <t>Ba2 La2 Cu2 Sn2 O11</t>
  </si>
  <si>
    <t>Pr Ba2 Cu2 Nb O8.32</t>
  </si>
  <si>
    <t>Eu2 Ba2 Cu2 Ti2 O11</t>
  </si>
  <si>
    <t>Tl1.5 Ca2 Ba2 Cu2.10 O8.8</t>
  </si>
  <si>
    <t>Tl Sr2 Nd Cu2 O7</t>
  </si>
  <si>
    <t>Tl Sr2 Y Cu2 O7</t>
  </si>
  <si>
    <t>Pb2 Sr2 Eu0.906 Cu3 O8</t>
  </si>
  <si>
    <t>Pb2 Sr2 Dy0.911 Cu3 O8</t>
  </si>
  <si>
    <t>Y Sr2 Al Cu2 O7</t>
  </si>
  <si>
    <t>Y Sr2 Cu2.25 Co0.75 O7</t>
  </si>
  <si>
    <t>Gd2 Ba2 Cu2 Ti2 O11</t>
  </si>
  <si>
    <t>Hg0.96 Ba2 Ca Cu2 O6.08</t>
  </si>
  <si>
    <t>Hg0.96 Ba2 Ca Cu2 O6.24</t>
  </si>
  <si>
    <t>Hg Ba2 Ca Cu2 O6.26</t>
  </si>
  <si>
    <t>Hg Ba2 Ca Cu2 O6.35</t>
  </si>
  <si>
    <t>Hg Ba2 Ca Cu2 O6.33</t>
  </si>
  <si>
    <t>Hg Ba2 Ca Cu2 O6.28</t>
  </si>
  <si>
    <t>Hg Ba2 Ca Cu2 O6.22</t>
  </si>
  <si>
    <t>Hg Ba2 Ca Cu2 O6.23</t>
  </si>
  <si>
    <t>Hg Ba2 Ca Cu2 O6.36</t>
  </si>
  <si>
    <t>Tl Y Ba2 Cu2 O7</t>
  </si>
  <si>
    <t>Tl Y Sr2 Cu2 O7</t>
  </si>
  <si>
    <t>Tl Ca Sr2 Cu2 O7</t>
  </si>
  <si>
    <t>Tl Sr2.41 Nd0.58 Cu2 O7</t>
  </si>
  <si>
    <t>Tl Sr2.29 Pr0.674 Cu2 O7</t>
  </si>
  <si>
    <t>Eu2.5 Ba2.5 Co2 Cu3 O12</t>
  </si>
  <si>
    <t>La2 Ba2 Cu2 Ti2 O11</t>
  </si>
  <si>
    <t>Nd2 Ba2 Cu2 Ti2 O11</t>
  </si>
  <si>
    <t>Ba2 In Al0.53 Cu0.47 O4.75</t>
  </si>
  <si>
    <t>Hg Ba2 Ca Cu2 O6</t>
  </si>
  <si>
    <t>Hg Ba2 Ca2 Cu3 O8</t>
  </si>
  <si>
    <t>Tl0.936 Ba2 Pr Cu2 O7</t>
  </si>
  <si>
    <t>Tl0.899 Sr2 Pr Cu2 O6.77</t>
  </si>
  <si>
    <t>Tl0.856 Sr2 Pr Cu2 O6.69</t>
  </si>
  <si>
    <t>Hg Ba2 Ca4 Cu5 O12.32</t>
  </si>
  <si>
    <t>Hg Ba2 Ca4 Cu5 O12.29</t>
  </si>
  <si>
    <t>Hg Ba2 Ca5 Cu6 O14.4</t>
  </si>
  <si>
    <t>Tl0.996 Ba2 Ca2.96 Cu4 O11</t>
  </si>
  <si>
    <t>Nd Sr Ba Cu3 O6.85</t>
  </si>
  <si>
    <t>Nd Sr Ba Cu3 O6.86</t>
  </si>
  <si>
    <t>Pr Ba Cu Fe O5.24</t>
  </si>
  <si>
    <t>Tl0.864 Sr2 Pr Cu2 O6.75</t>
  </si>
  <si>
    <t>Tl0.858 Sr2 Pr Cu2 O6.61</t>
  </si>
  <si>
    <t>Hg0.692 Ba2 Ca2 Cu3 O8.60</t>
  </si>
  <si>
    <t>Tb2 Ba2 Cu2 Ti2 O11</t>
  </si>
  <si>
    <t>Hg0.83 Ba2 Sm Cu2 O6.5</t>
  </si>
  <si>
    <t>Nd2 Ba2 Ti1.91 Cu2.09 O11</t>
  </si>
  <si>
    <t>Y Sr2 Cu2.3 Al0.7 O7.04</t>
  </si>
  <si>
    <t>Y Sr2 Cu2.5 Ga0.5 O6.92</t>
  </si>
  <si>
    <t>Y Sr2 Cu2.25 Co0.75 O7.04</t>
  </si>
  <si>
    <t>Y Sr2 Cu2 Fe O7.42</t>
  </si>
  <si>
    <t>Y Sr2 Cu2.28 Pb0.55 O7.08</t>
  </si>
  <si>
    <t>Hg Ba2 Ca2 Cu3 O8.5</t>
  </si>
  <si>
    <t>Hg Ba2 Ca2 Cu3 O8.44</t>
  </si>
  <si>
    <t>Hg Ba2 Ca2 Cu3 O8.41</t>
  </si>
  <si>
    <t>Hg Ba2 Ca2 Cu3 O8.4</t>
  </si>
  <si>
    <t>Hg Ba2 Ca2 Cu3 O8.39</t>
  </si>
  <si>
    <t>Sr2 Sm Ta Cu2 O8</t>
  </si>
  <si>
    <t>Tl0.94 Ba2 Pr Cu2 O6.93</t>
  </si>
  <si>
    <t>Hg0.87 Ba2 Ca Cu2 O6.32</t>
  </si>
  <si>
    <t>Hg0.90 Ba2 Ca Cu2 O6.21</t>
  </si>
  <si>
    <t>Hg0.83 Ba2 Ca2 Cu3 O8.24</t>
  </si>
  <si>
    <t>Hg0.87 Ba2 Ca2 Cu3 O8.28</t>
  </si>
  <si>
    <t>Hg0.84 Ba2 Ca3 Cu4 O10.4</t>
  </si>
  <si>
    <t>Hg0.82 Ba2 Ca3 Cu4 O10.47</t>
  </si>
  <si>
    <t>Y Sr2 Cu2.772 Re0.136 O7.36</t>
  </si>
  <si>
    <t>Ho Sr2 Cu2.751 Re0.133 O7.44</t>
  </si>
  <si>
    <t>Y Sr2 Cu2.740 W0.178 O7.34</t>
  </si>
  <si>
    <t>Hg0.79 Ba2 Ca3 Cu4 O10.6</t>
  </si>
  <si>
    <t>Hg0.5 Bi0.5 Sr2 Cu O4.92</t>
  </si>
  <si>
    <t>Hg Ba2 Ca2 Cu3 O8.35</t>
  </si>
  <si>
    <t>Hg0.799 Ba2 Ca4 Cu5 O12.46</t>
  </si>
  <si>
    <t>Tl Ba2 Ca4 Cu5 O13</t>
  </si>
  <si>
    <t>Lu0.7 Ca0.3 Ba2 Cu3 O6.26</t>
  </si>
  <si>
    <t>La Ba2 Fe0.06 Cu2.94 O8.12</t>
  </si>
  <si>
    <t>La Ba2 Fe0.15 Cu2.85 O8.11</t>
  </si>
  <si>
    <t>Sn Ba2 Ca Cu2 O5.4</t>
  </si>
  <si>
    <t>Pr2 Ba2 Cu2 Ti2 O11</t>
  </si>
  <si>
    <t>Ta Sr2 Eu Cu2 O8</t>
  </si>
  <si>
    <t>Pr Ba2 Cu2.89 Ga0.11 O6.96</t>
  </si>
  <si>
    <t>Hg0.803 Ba2 Ca2 Cu3 O8.03</t>
  </si>
  <si>
    <t>Hg0.841 Ba2 Ca2 Cu3 O8.17</t>
  </si>
  <si>
    <t>Tl Ba2 Ca Cu2 O7</t>
  </si>
  <si>
    <t>Ba1.5 La0.5 Y0.92 Cu3 O7.22</t>
  </si>
  <si>
    <t>Tl0.93 Ba2 Ca2 Cu3 O8.84</t>
  </si>
  <si>
    <t>Tl1.1 Ba1.9 Ca1.9 Cu3 O9</t>
  </si>
  <si>
    <t>Ca0.2 Y0.8 Ba2 Cu3 O6.1</t>
  </si>
  <si>
    <t>Tl0.8 Pr0.6 Sr1.6 Cu O5</t>
  </si>
  <si>
    <t>Pb0.63 Cu0.37 Sr2 Co O5</t>
  </si>
  <si>
    <t>Nd Ba2 Cu2 Nb O8</t>
  </si>
  <si>
    <t>Nd1.7 Ba2.3 Cu2 Ti2 O11</t>
  </si>
  <si>
    <t>Y0.89 Ba2 Cu2.86 Al0.06 O6</t>
  </si>
  <si>
    <t>Y0.89 Ba2 Cu2.86 Al0.06 O6.18</t>
  </si>
  <si>
    <t>Hg0.752 Mo0.252 Ba2 Cu O4.584</t>
  </si>
  <si>
    <t>Al Sr2 Y Cu2 O7</t>
  </si>
  <si>
    <t>Y Ba2 Cu2.88 Li0.12 O6.01</t>
  </si>
  <si>
    <t>Al Sr2 Er Cu2 O7</t>
  </si>
  <si>
    <t>La Ba1.5 Ca0.5 Cu3 O7.1</t>
  </si>
  <si>
    <t>La Ba1.5 Ca0.5 Cu3 O7.14</t>
  </si>
  <si>
    <t>La Ba1.5 Ca0.5 Cu3 O7.18</t>
  </si>
  <si>
    <t>La Ba1.5 Ca0.5 Cu3 O7.08</t>
  </si>
  <si>
    <t>La Ba1.5 Ca0.5 Cu3 O6.68</t>
  </si>
  <si>
    <t>La Ba1.5 Ca0.5 Cu3 O6.46</t>
  </si>
  <si>
    <t>Y Ba2 Cu2.793 Co0.207 O7.16</t>
  </si>
  <si>
    <t>Y Ba2 Cu2.609 Co0.391 O7.23</t>
  </si>
  <si>
    <t>Y Ba2 Cu2.412 Co0.588 O7.26</t>
  </si>
  <si>
    <t>Y Ba2 Cu2.185 Co0.815 O7.32</t>
  </si>
  <si>
    <t>Bi3 Pb2 Nb2 O11 Cl</t>
  </si>
  <si>
    <t>Cs La2 Ti2 Ta O10</t>
  </si>
  <si>
    <t>Rb La2 Ti2 Ta O10</t>
  </si>
  <si>
    <t>Sm1.06 Ba1.94 Cu2.65 Al0.35 O6.4</t>
  </si>
  <si>
    <t>Sm1.06 Ba1.94 Cu2.65 Al0.35 O6.8</t>
  </si>
  <si>
    <t>Pr Ba Cu Fe O5.57</t>
  </si>
  <si>
    <t>Pr Ba Cu Fe O5</t>
  </si>
  <si>
    <t>Tl5 Ba6 Ca6 Cu9 O29</t>
  </si>
  <si>
    <t>Fe Sr2 Gd Cu2 O7.22</t>
  </si>
  <si>
    <t>Tl2 Ca Ba2 Cu2 O8</t>
  </si>
  <si>
    <t>K Y2 Ti2 O5 S2</t>
  </si>
  <si>
    <t>Ru Sr2 Ho Cu2 O8</t>
  </si>
  <si>
    <t>Cr Sr2 Y Cu2 O8</t>
  </si>
  <si>
    <t>Sr2 La2 Cu Ti3 O12</t>
  </si>
  <si>
    <t>Ca2 La2 Cu Ti3 O12</t>
  </si>
  <si>
    <t>Ir Sr2 Gd Cu2 O8</t>
  </si>
  <si>
    <t>Sr2 Mn O2 Cu3.42 S3</t>
  </si>
  <si>
    <t>Ba2 Y Cu2.78 Al0.22 O6.4</t>
  </si>
  <si>
    <t>Ba2 Sm Cu2.79 Al0.21 O6.5</t>
  </si>
  <si>
    <t>Hg0.90 Re0.10 Ba2 Cu O5.33</t>
  </si>
  <si>
    <t>Hg0.86 Re0.14 Ba2 Cu O5.62</t>
  </si>
  <si>
    <t>Hg0.817 Re0.15 Ba2 Cu O6.29</t>
  </si>
  <si>
    <t>Fe Sr2 Nd Cu2 O7.44</t>
  </si>
  <si>
    <t>Fe Sr2 Nd Cu2 O7.16</t>
  </si>
  <si>
    <t>Fe Sr2 Nd Cu2 O7.43</t>
  </si>
  <si>
    <t>Fe Sr2 Nd Cu2 O7.75</t>
  </si>
  <si>
    <t>Cr Sr2 Gd Cu2 O8</t>
  </si>
  <si>
    <t>Fe Sr2 Nd Cu2 O7.34</t>
  </si>
  <si>
    <t>Eu Ba Cu Fe O5</t>
  </si>
  <si>
    <t>Fe Sr2 Y Cu2 O6.84</t>
  </si>
  <si>
    <t>Fe Sr2 Nd Cu2 O7.26</t>
  </si>
  <si>
    <t>Fe Sr2 Y Cu2 O6.808</t>
  </si>
  <si>
    <t>Fe Sr2 Nd Cu2 O7.154</t>
  </si>
  <si>
    <t>Fe Sr2 Y Cu2 O7.16</t>
  </si>
  <si>
    <t>Fe Sr2 Nd Cu2 O6.93</t>
  </si>
  <si>
    <t>Tl0.9 Ba2 Ca2 Cu3 O8.75</t>
  </si>
  <si>
    <t>Nb Sr2 Y Cu2 O7.92</t>
  </si>
  <si>
    <t>Nb Sr2 Eu Cu2 O7.87</t>
  </si>
  <si>
    <t>Fe Sr2 Y Cu2 O7.85</t>
  </si>
  <si>
    <t>Al Sr2 Y Cu2 O7.89</t>
  </si>
  <si>
    <t>Ru Sr2 Eu Cu2 O7.906</t>
  </si>
  <si>
    <t>Ca1.015 La0.405 Ba1.58 Cu3 O6.5</t>
  </si>
  <si>
    <t>Ca0.995 La0.465 Ba1.54 Cu3 O6.5</t>
  </si>
  <si>
    <t>Ba Sr La Cu3 O6.46</t>
  </si>
  <si>
    <t>Ba Sr Pr Cu3 O6.92</t>
  </si>
  <si>
    <t>Ba Sr Nd Cu3 O6.81</t>
  </si>
  <si>
    <t>Ba Sr Sm Cu3 O6.42</t>
  </si>
  <si>
    <t>Pr Ba0.5 Sr0.5 Co2 O5.74</t>
  </si>
  <si>
    <t>Sm Ba Co1.3 Cu0.7 O6</t>
  </si>
  <si>
    <t>Sr2 Mn O2 Li3.616 S3</t>
  </si>
  <si>
    <t>Ru Sr2 Dy Cu2 O8</t>
  </si>
  <si>
    <t>Ir Sr2 Tb Cu2 O8</t>
  </si>
  <si>
    <t>Sr0.85 Bi0.15 Co0.865 Fe0.135 O2.63</t>
  </si>
  <si>
    <t>Sr0.85 Bi0.15 Co0.2 Fe0.8 O2.63</t>
  </si>
  <si>
    <t>Ba2 Al0.04 Y Cu2.86 O6.76</t>
  </si>
  <si>
    <t>Ba2 Al0.04 Y Cu2.87 O6.76</t>
  </si>
  <si>
    <t>Al12 Dy5 Fe4 Mg5 Si6</t>
  </si>
  <si>
    <t>Al12 Fe4 Gd5 Mg5 Si6</t>
  </si>
  <si>
    <t>Al12 Fe4 Mg5 Si6 Y5</t>
  </si>
  <si>
    <t>Pb5 Fe3 Ti O11 Cl</t>
  </si>
  <si>
    <t>Bi3 Sr2 Br Nb2 O11</t>
  </si>
  <si>
    <t>Bi3 Pb2 Cl Nb2 O11</t>
  </si>
  <si>
    <t>Nd Ba Co1.5 Mn0.5 O5.60</t>
  </si>
  <si>
    <t>Nd Ba Co Mn O5.62</t>
  </si>
  <si>
    <t>Ba2.05 Bi2.95 Nb2 O11 I</t>
  </si>
  <si>
    <t>Sr2 Bi3 Nb2 O11 Cl</t>
  </si>
  <si>
    <t>P 4/m b m</t>
  </si>
  <si>
    <t>Ba Na2 Nb5 O14 F</t>
  </si>
  <si>
    <t>Ba Cu La Sm O5</t>
  </si>
  <si>
    <t>La5.2 Sr2.8 Cu6.8 Fe1.2 O20</t>
  </si>
  <si>
    <t>La6.4 Sr1.6 Cu6.8 Fe1.2 O20</t>
  </si>
  <si>
    <t>Pb2.41 K2.92 Li2 Ta10 O30</t>
  </si>
  <si>
    <t>Pb3.67 K1.46 Li Ta10 O30</t>
  </si>
  <si>
    <t>Ru Sr2 Gd Cu2 O7.94</t>
  </si>
  <si>
    <t>Sr K2 Nb5 O14 F</t>
  </si>
  <si>
    <t>Sr5 La Ti3 Nb7 O30</t>
  </si>
  <si>
    <t>Ba0.97 Zr0.77 Y0.19 Zn0.04 O3</t>
  </si>
  <si>
    <t>Sc2 Fe Ru Rh4 B2</t>
  </si>
  <si>
    <t>Sc2 Fe Ru4 Rh B2</t>
  </si>
  <si>
    <t>Sc2 Fe Ru2 Rh3 B2</t>
  </si>
  <si>
    <t>Ti2 Fe Rh3 Ru2 B2</t>
  </si>
  <si>
    <t>Ti2 Fe Rh2 Ru3 B2</t>
  </si>
  <si>
    <t>Ti2 Fe Rh Ru4 B2</t>
  </si>
  <si>
    <t>Ti2 Fe Rh4 Ru B2</t>
  </si>
  <si>
    <t>B2 Fe0.86 Ir1.02 Ru4.12 Zr2</t>
  </si>
  <si>
    <t>B2 Fe0.87 Ir1.92 Ru3.22 Zr2</t>
  </si>
  <si>
    <t>B2 Fe Ir2.15 Ru2.85 Ti2</t>
  </si>
  <si>
    <t>B2 Fe Ir2.66 Ru2.34 Ti2</t>
  </si>
  <si>
    <t>Ba7 U Fe2 S12.5 O0.5</t>
  </si>
  <si>
    <t>Ba2 Nd Ti3 Nb2 O14.5</t>
  </si>
  <si>
    <t>Al3.75 Dy3 Fe Mg0.25 Si2</t>
  </si>
  <si>
    <t>Al3.50 Er3 Fe Mg0.50 Ge2</t>
  </si>
  <si>
    <t>Al3.50 Fe Mg0.50 Y3 Ge2</t>
  </si>
  <si>
    <t>Al3.5 Fe1 Mg0.5 Yb2.71 Si2</t>
  </si>
  <si>
    <t>Ca14 As6 C0.45 N1.12 H5</t>
  </si>
  <si>
    <t>Ca14 As6 C0.445 N1.135 H4.915</t>
  </si>
  <si>
    <t>K0.5 Li0.5 Nb5 Pb2 O15</t>
  </si>
  <si>
    <t>Ba5 Sr Ga Nb9 O30</t>
  </si>
  <si>
    <t>Ba4.5 Sr1.5 Ga Nb9 O30</t>
  </si>
  <si>
    <t>Ba4 Sr2 Ga Nb9 O30</t>
  </si>
  <si>
    <t>Ba3 Sr3 Ga Nb9 O30</t>
  </si>
  <si>
    <t>Ba2 Sr4 Ga Nb9 O30</t>
  </si>
  <si>
    <t>Ba5 Ca Ga Nb9 O30</t>
  </si>
  <si>
    <t>Ba4 Ca2 Ga Nb9 O30</t>
  </si>
  <si>
    <t>Ba3 Ca3 Ga Nb9 O30</t>
  </si>
  <si>
    <t>P 4/m n c</t>
  </si>
  <si>
    <t>Na Ba3 Sr Sb3 O12</t>
  </si>
  <si>
    <t>Li2 Sr4 N8 Si4 O</t>
  </si>
  <si>
    <t>P 4/n m m Z</t>
  </si>
  <si>
    <t>N H4 Nb O F4</t>
  </si>
  <si>
    <t>P 4/n m m S</t>
  </si>
  <si>
    <t>La0.9 Gd0.89 Sr0.21 Cu O4</t>
  </si>
  <si>
    <t>Hg1.88 Ba2 Pr2 Cu2 O10</t>
  </si>
  <si>
    <t>Sr2 Cu Ga O3 S</t>
  </si>
  <si>
    <t>Sr2 Cu Cr O3 S</t>
  </si>
  <si>
    <t>Sr2 Cu Fe O3 S</t>
  </si>
  <si>
    <t>Ca Sm Cu O3 Cl</t>
  </si>
  <si>
    <t>Sr2 Cu Mn O3 S</t>
  </si>
  <si>
    <t>Na K La Nb O5</t>
  </si>
  <si>
    <t>Gd K Na Ta O5</t>
  </si>
  <si>
    <t>La K Na Ta O5</t>
  </si>
  <si>
    <t>Nd K Na Ta O5</t>
  </si>
  <si>
    <t>Pr K Na Ta O5</t>
  </si>
  <si>
    <t>Sm K Na Ta O5</t>
  </si>
  <si>
    <t>La O0.77 F0.23 Bi S2</t>
  </si>
  <si>
    <t>La O0.54 F0.46 Bi S2</t>
  </si>
  <si>
    <t>Sr0.5 Ce0.5 F Bi S2</t>
  </si>
  <si>
    <t>Sr0.5 Nd0.5 F Bi S2</t>
  </si>
  <si>
    <t>Sr0.5 Pr0.5 F Bi S2</t>
  </si>
  <si>
    <t>Sr0.5 Sm0.5 F Bi S2</t>
  </si>
  <si>
    <t>Ba2 Mn2 Cu0.89 O4 S</t>
  </si>
  <si>
    <t>Sr2 Cr1.06 O3 Fe0.94 As</t>
  </si>
  <si>
    <t>Ca2 Cu Fe O3 S</t>
  </si>
  <si>
    <t>Ca2 Cu Fe O3 Se</t>
  </si>
  <si>
    <t>K Na Mo O2 F4</t>
  </si>
  <si>
    <t>K Na Nb O F5</t>
  </si>
  <si>
    <t>K Na W O2 F4</t>
  </si>
  <si>
    <t>Ce3 Ni25.74 Ru3.16 Al4.098 B10</t>
  </si>
  <si>
    <t>Sr2 Cr Fe As O3</t>
  </si>
  <si>
    <t>Ba2 Sc Fe As O3</t>
  </si>
  <si>
    <t>Cs5 Fe Cl6 V5 O13</t>
  </si>
  <si>
    <t>Sr2 V O3 Fe As</t>
  </si>
  <si>
    <t>La Pb Bi S3 O</t>
  </si>
  <si>
    <t>Sr2 Cu Fe0.9 O3 Se</t>
  </si>
  <si>
    <t>La O Bi S1.8 Se0.2</t>
  </si>
  <si>
    <t>La O Bi S1.6 Se0.4</t>
  </si>
  <si>
    <t>La O Bi S1.4 Se0.6</t>
  </si>
  <si>
    <t>La O Bi S1.2 Se0.8</t>
  </si>
  <si>
    <t>La O Bi S Se</t>
  </si>
  <si>
    <t>P 42/n b c Z</t>
  </si>
  <si>
    <t>P 42/n n m Z</t>
  </si>
  <si>
    <t>Zn12 V20 B58 O170 N4</t>
  </si>
  <si>
    <t>P 42/m b c</t>
  </si>
  <si>
    <t>D4.52 H0.48 O8.50 Si Ti2</t>
  </si>
  <si>
    <t>P 42/m n m</t>
  </si>
  <si>
    <t>Ta0.75 Fe0.75 Zn0.25 O3 F0.5</t>
  </si>
  <si>
    <t>Nd2 Fe12.93 Si1.07 B H2.73</t>
  </si>
  <si>
    <t>Nd2 Fe12.89 Si1.11 B H2.52</t>
  </si>
  <si>
    <t>Nd2 Fe12.07 Si1.93 B H1.83</t>
  </si>
  <si>
    <t>Nd2 Fe12.05 Si1.95 B H1.83</t>
  </si>
  <si>
    <t>Nd2 Fe13 Ga B D3.76</t>
  </si>
  <si>
    <t>Nd2 Fe12.2 Ga1.8 B D2.6</t>
  </si>
  <si>
    <t>Cr9.32 Fe15.52 Mn0.37 Mo2.21 Ni2.6</t>
  </si>
  <si>
    <t>P 42/n m c Z</t>
  </si>
  <si>
    <t>Li0.83 Ca11.25 Ge3 H4.25 O</t>
  </si>
  <si>
    <t>I 4/m m m</t>
  </si>
  <si>
    <t>Tl1.96 Ba2 Ca0.9 Cu2.14 O8</t>
  </si>
  <si>
    <t>Ba Sr2 Sc In O6</t>
  </si>
  <si>
    <t>Cs1.98 Bi10.02 Ca5.98 Cl12 O16</t>
  </si>
  <si>
    <t>Tl2 Ba2 Ca Cu2 O8</t>
  </si>
  <si>
    <t>Tl1.81 Ca0.93 Ba2 Cu2 O7.86</t>
  </si>
  <si>
    <t>Tl2 Ca0.93 Ba1.96 Cu1.96 O8.17</t>
  </si>
  <si>
    <t>Tl2.27 Ba1.92 Ca1.9 Cu2.91 O10</t>
  </si>
  <si>
    <t>K4 Al2 Nb11 O20 F</t>
  </si>
  <si>
    <t>Tl1.93 Ba2 Ca1.07 Cu2 O8</t>
  </si>
  <si>
    <t>Tl1.87 Ca1.86 Ba2 Cu3 O10</t>
  </si>
  <si>
    <t>Tl2 Ba2 Ca2 Cu3 O10</t>
  </si>
  <si>
    <t>Tl1.72 Ba1.80 Ca0.98 Cu1.76 O7.62</t>
  </si>
  <si>
    <t>Tl2.3 Ba2 Ca1.7 Cu3 O10</t>
  </si>
  <si>
    <t>Tl2 Ba2 Ca3 Cu4 O12</t>
  </si>
  <si>
    <t>Tl2 Ca3 Ba2 Cu4 O12</t>
  </si>
  <si>
    <t>La1.6 Sr0.4 Ca Cu2 O6</t>
  </si>
  <si>
    <t>La1.6 Sr0.4 Ca Cu2 O5.99</t>
  </si>
  <si>
    <t>Bi2 Sr2 Ca3 Cu4 O12</t>
  </si>
  <si>
    <t>Tl2.18 Ca1.82 Ba2 Cu3 O8.6</t>
  </si>
  <si>
    <t>Tl2.18 Ca1.82 Ba2 Cu3 O8.92</t>
  </si>
  <si>
    <t>Tl1.93 Ca1.8 Ba2 Cu3 O9.5</t>
  </si>
  <si>
    <t>Tl2 Ca1.84 Ba2 Cu3 O9.04</t>
  </si>
  <si>
    <t>Tl Ba1.6 La2.4 Cu2 O9</t>
  </si>
  <si>
    <t>La Sr2 Cu Ti O6.5</t>
  </si>
  <si>
    <t>Tl1.88 Ba2 Ca2 Cu3 O10</t>
  </si>
  <si>
    <t>Tl1.82 Ba2 Ca2 Cu3 O9.784</t>
  </si>
  <si>
    <t>Tl1.88 Ba2 Ca2 Cu3 O9.872</t>
  </si>
  <si>
    <t>Tl1.86 Ba2 Ca Cu2 O8.016</t>
  </si>
  <si>
    <t>Tl1.86 Ba2 Ca Cu2 O7.904</t>
  </si>
  <si>
    <t>Tl1.86 Ba2 Ca Cu2 O7.872</t>
  </si>
  <si>
    <t>Tl1.64 Ba2 Ca3 Cu4 O12</t>
  </si>
  <si>
    <t>Tl2 Hg Ba4 Cu2 O10</t>
  </si>
  <si>
    <t>Bi1.5 Ba2.5 La Cu2 O8.24</t>
  </si>
  <si>
    <t>Tl1.99 Ba2 Ca Cu2 O7.84</t>
  </si>
  <si>
    <t>Tl1.99 Ba2 Ca Cu2 O7.76</t>
  </si>
  <si>
    <t>Eu1.6 Sr1.8 Ce0.6 Cu3.0 O8.6</t>
  </si>
  <si>
    <t>Y1.5 Sr1.8 Ce1.0 Cu2.7 O8.6</t>
  </si>
  <si>
    <t>Tl2 Ba2 Ca Cu2 O7.68</t>
  </si>
  <si>
    <t>Tl1.98 Ba2 Ca1.02 Cu2 O7.688</t>
  </si>
  <si>
    <t>Tl2 Ba2 Ca Cu2 O7.768</t>
  </si>
  <si>
    <t>La1.214 Sr0.892 Y0.894 Cu2 O5.58</t>
  </si>
  <si>
    <t>La1.044 Sr1.056 Y0.900 Cu2 O5.272</t>
  </si>
  <si>
    <t>Hg2 Ba2 Y Cu2 O7.5504</t>
  </si>
  <si>
    <t>Eu3 Ba2 Mn2 Cu2 O12</t>
  </si>
  <si>
    <t>La1.9 Sr0.9 Ca0.2 Cu2 O6.21</t>
  </si>
  <si>
    <t>La1.9 Sr Ca0.1 Cu2 O6.246</t>
  </si>
  <si>
    <t>La1.9 Sr0.9 Ca0.2 Cu2 O6.205</t>
  </si>
  <si>
    <t>La1.9 Sr0.7 Ca0.4 Cu2 O6.093</t>
  </si>
  <si>
    <t>La1.9 Sr0.6 Ca0.5 Cu2 O6.063</t>
  </si>
  <si>
    <t>La1.9 Sr0.4 Ca0.7 Cu2 O6.044</t>
  </si>
  <si>
    <t>La1.9 Sr0.3 Ca0.8 Cu2 O6.044</t>
  </si>
  <si>
    <t>La1.9 Sr0.2 Ca0.9 Cu2 O6.03</t>
  </si>
  <si>
    <t>La1.9 Sr0.1 Ca Cu2 O6.023</t>
  </si>
  <si>
    <t>Nd Fe8 Co2.94 Ti N</t>
  </si>
  <si>
    <t>Hg2 Ba2 Y Cu2 O7.55</t>
  </si>
  <si>
    <t>La2 Sr4 Cu2 Ti2 O13.4</t>
  </si>
  <si>
    <t>Sr2 Nd Cu2 O5 F</t>
  </si>
  <si>
    <t>Hg Tl Ba2 Cu O6</t>
  </si>
  <si>
    <t>Sr2 Cu2 Mn O2 S2</t>
  </si>
  <si>
    <t>Sr2 Cu2 Zn O2 S2</t>
  </si>
  <si>
    <t>Sr3 Cu2 Fe2 O5 S2</t>
  </si>
  <si>
    <t>Tl1.82 Ba2 Ca1.9 Cu3 O10.94</t>
  </si>
  <si>
    <t>Bi3.5 Pb0.5 Sr2 Fe3 O12</t>
  </si>
  <si>
    <t>Bi4.15 Pb0.45 Sr2 Fe4 O15</t>
  </si>
  <si>
    <t>Bi2.5 Pb0.5 Sr2 Fe2 O9</t>
  </si>
  <si>
    <t>Pb0.6 Bi1.4 Cs0.6 O2 Cl2</t>
  </si>
  <si>
    <t>Pb0.6 Bi3.4 Cs0.6 O4 Cl4</t>
  </si>
  <si>
    <t>Sr4 Cu2 Mn3 O7.5 S2</t>
  </si>
  <si>
    <t>Sr4 Cu2 Mn3 O7.5 Se2</t>
  </si>
  <si>
    <t>K2.18 Ca1.1 Na1.12 Ta2.93 O9.54</t>
  </si>
  <si>
    <t>Na La2 Ti2 Ta O10</t>
  </si>
  <si>
    <t>Sr1.5 La0.5 Cu0.5 Ti0.5 O3.82</t>
  </si>
  <si>
    <t>La3 Sr Li Mn O8</t>
  </si>
  <si>
    <t>Tl3 Ba4 Ca4 Cu6 O19</t>
  </si>
  <si>
    <t>Tl7 Ba8 Ca8 Cu12 O39</t>
  </si>
  <si>
    <t>Bi2 Y Cu2 O4 Se2</t>
  </si>
  <si>
    <t>Tl0.9 Sr3 La Co2 O8.6</t>
  </si>
  <si>
    <t>Li0.3 Y2 Ti2 O5 S2</t>
  </si>
  <si>
    <t>Li1.56 Y2 Ti2 O5 S2</t>
  </si>
  <si>
    <t>Li1.96 Y2 Ti2 O5 S2</t>
  </si>
  <si>
    <t>Li0.46 Y2 Ti2 O5 S2</t>
  </si>
  <si>
    <t>Li0.68 Y2 Ti2 O5 S2</t>
  </si>
  <si>
    <t>Co6 Er Fe16 Sm Ti2</t>
  </si>
  <si>
    <t>Eu3 Ba2 Mn2 Cu2 O12.108</t>
  </si>
  <si>
    <t>Eu3 Ba2 Mn2 Cu2 O12.091</t>
  </si>
  <si>
    <t>Eu3 Ba2 Mn2 Cu2 O12.122</t>
  </si>
  <si>
    <t>Sm3 Ba2 Mn2 Cu2 O12.15</t>
  </si>
  <si>
    <t>La2 Sr2 Zn Mn O8</t>
  </si>
  <si>
    <t>La2 Sr2 Mg Mn O8</t>
  </si>
  <si>
    <t>Nd Sr Ni0.8 Cu0.2 O3.94</t>
  </si>
  <si>
    <t>Nd Sr Ni0.4 Cu0.6 O3.78</t>
  </si>
  <si>
    <t>Li0.3 Ni0.85 La2 Ti3 O10</t>
  </si>
  <si>
    <t>Sr0.75 Y0.25 Co0.75 Ga0.25 O2.625</t>
  </si>
  <si>
    <t>Sr0.75 Y0.25 Co0.5 Fe0.5 O2.7</t>
  </si>
  <si>
    <t>Sr2 Mn O2 Cu1.48 S2</t>
  </si>
  <si>
    <t>Sr2 Mn O2 Cu5.204 S4</t>
  </si>
  <si>
    <t>Sr4 Mn2 O4 Cu4.94 S5</t>
  </si>
  <si>
    <t>Sr4 Mn2.94 O7.42 Cu2 S2</t>
  </si>
  <si>
    <t>La2.89 Nb1.11 S2 O5 I0.22</t>
  </si>
  <si>
    <t>Bi2 Sr2 Ca Cu2 O8.13</t>
  </si>
  <si>
    <t>La5 Cu4 As4 O4 Cl2</t>
  </si>
  <si>
    <t>La2 Fe Mn Se2 O3</t>
  </si>
  <si>
    <t>La2 Sr2 Cr Ni O7.888</t>
  </si>
  <si>
    <t>La2 Sr2 Cr Ni O7.416</t>
  </si>
  <si>
    <t>La2 Sr2 Cr Ni O7.396</t>
  </si>
  <si>
    <t>La2 Sr2 Cr Ni O7.876</t>
  </si>
  <si>
    <t>Nd2 Sr2 Cr Ni O7.848</t>
  </si>
  <si>
    <t>Nd2 Sr2 Cr Ni O7.392</t>
  </si>
  <si>
    <t>Nd2 Sr2 Cr Ni O7.380</t>
  </si>
  <si>
    <t>Nd2 Sr2 Cr Ni O8.16</t>
  </si>
  <si>
    <t>Nd2.25 Sr1.75 Cr Ni O7.888</t>
  </si>
  <si>
    <t>Nd2.25 Sr1.75 Cr Ni O7.568</t>
  </si>
  <si>
    <t>Nd2.25 Sr1.75 Cr Ni O7.544</t>
  </si>
  <si>
    <t>La1.7 Sr0.3 Co0.5 Ni0.5 O4.08</t>
  </si>
  <si>
    <t>La1.5 Sr0.5 Co0.5 Ni0.5 O4</t>
  </si>
  <si>
    <t>La1.5 Sr0.5 Co0.5 Ni0.5 O3.70</t>
  </si>
  <si>
    <t>Y0.25 Ca0.25 Sr0.5 Co O2.644</t>
  </si>
  <si>
    <t>Sr3 Cu2 Fe2 Se2 O5</t>
  </si>
  <si>
    <t>Sr3 Fe2.5 Ag1.5 Se2 O5</t>
  </si>
  <si>
    <t>Sr2 Mn2 Cu As2 O2</t>
  </si>
  <si>
    <t>Li2 La Ta2 O6 N</t>
  </si>
  <si>
    <t>La1.5 Sr1.5 Cu Mn O6.67</t>
  </si>
  <si>
    <t>Sr2 Co O2 Cu1.98 Se2</t>
  </si>
  <si>
    <t>Sr2 Mn O2 Cu1.61 Se2</t>
  </si>
  <si>
    <t>Ba Pr Co Nb O6</t>
  </si>
  <si>
    <t>Sr2 Mn O2 Li1.886 S2</t>
  </si>
  <si>
    <t>Ba2 F2 Fe2 O Se2</t>
  </si>
  <si>
    <t>Sr2 F2 Fe2 O S2</t>
  </si>
  <si>
    <t>Ba2 F2 Fe2 O S2</t>
  </si>
  <si>
    <t>Sr2 F2 Fe2 O Se2</t>
  </si>
  <si>
    <t>Pr2 Sr2 Cr Ni O8</t>
  </si>
  <si>
    <t>Ba2 Zn0.955 O2 Ag2 Se2</t>
  </si>
  <si>
    <t>Bi3 Sr Ti2 Ta O12</t>
  </si>
  <si>
    <t>Gd Sr2 Mn Cr O7</t>
  </si>
  <si>
    <t>Ba4 Co2 Cu3.89 O4 S4</t>
  </si>
  <si>
    <t>Sr2 Co Cu1.89 O2 S2</t>
  </si>
  <si>
    <t>Sr2 Co Cu1.98 O2 S2</t>
  </si>
  <si>
    <t>Ba2 Co O2 Cu2 S2</t>
  </si>
  <si>
    <t>Sr3 Fe1.8 Co0.2 O4 Cl2</t>
  </si>
  <si>
    <t>Sr3 Fe1.4 Co0.6 O4 Cl2</t>
  </si>
  <si>
    <t>Sr3 Fe1.2 Co0.8 O4 Cl2</t>
  </si>
  <si>
    <t>Sr3 Fe Co O4 Cl2</t>
  </si>
  <si>
    <t>Ba2 Ti2 Fe2 As4 O</t>
  </si>
  <si>
    <t>La2 Ba Fe2 O5 F4</t>
  </si>
  <si>
    <t>La0.7 Nd0.3 Sr Fe O4</t>
  </si>
  <si>
    <t>La0.6 Nd0.4 Sr Fe O4</t>
  </si>
  <si>
    <t>La0.1 Nd0.9 Sr Fe O4</t>
  </si>
  <si>
    <t>La Sr3 Fe1.5 Co1.5 O10.1</t>
  </si>
  <si>
    <t>La Sr3 Fe1.5 Co1.5 O10.2</t>
  </si>
  <si>
    <t>La Sr3 Fe1.5 Co1.5 O9.5</t>
  </si>
  <si>
    <t>Ag2 Ba2 Co O2 Se2</t>
  </si>
  <si>
    <t>Ag3.71 Ba4 Mn2 O4 Se4</t>
  </si>
  <si>
    <t>Eu3 Sc2 O5 Fe2 As2</t>
  </si>
  <si>
    <t>La2 O2.5 F0.5 Fe2 Se2</t>
  </si>
  <si>
    <t>La2 O2.9 F0.1 Fe2 Se2</t>
  </si>
  <si>
    <t>La2 O2.65 F0.35 Fe2 Se2</t>
  </si>
  <si>
    <t>La2 O2.75 F0.25 Fe2 Se2</t>
  </si>
  <si>
    <t>Na2 La2 Ti2 Ru O10</t>
  </si>
  <si>
    <t>Na2 La2 Ti2 Ru O9.9</t>
  </si>
  <si>
    <t>Na2 La2 Ti2 Ru O9.49</t>
  </si>
  <si>
    <t>Na2 La2 Ti2 Ru O9.23</t>
  </si>
  <si>
    <t>Na2 La2 Ti2 Ru O9.10</t>
  </si>
  <si>
    <t>Na2 La2 Ti2 Ru O8.76</t>
  </si>
  <si>
    <t>Na2 La2 Ti2 Ru O8.45</t>
  </si>
  <si>
    <t>Na2 La2 Ti2 Ru O8.13</t>
  </si>
  <si>
    <t>Na2 La2 Ti2 Ru O7.98</t>
  </si>
  <si>
    <t>La5 Cu4 P4 O4 Cl2</t>
  </si>
  <si>
    <t>I 4/m c m</t>
  </si>
  <si>
    <t>Nd Ba2 Cu2 Nb O7.86</t>
  </si>
  <si>
    <t>Pr Ba2 Cu2 Nb O8</t>
  </si>
  <si>
    <t>Sr2 Pr Ta Cu2 O7.84</t>
  </si>
  <si>
    <t>Sr2 Pr0.99 Nb0.96 Cu2 O7.82</t>
  </si>
  <si>
    <t>Sr2 Pr0.94 Ta0.92 Cu2 O7.96</t>
  </si>
  <si>
    <t>Sr2 Nd0.96 Nb Cu2 O8</t>
  </si>
  <si>
    <t>Sr2 Nd0.95 Ta0.94 Cu2 O8</t>
  </si>
  <si>
    <t>Sr2 Sm Nb Cu2 O8</t>
  </si>
  <si>
    <t>Sr2 Sm0.96 Ta0.94 Cu2 O8</t>
  </si>
  <si>
    <t>Sr2 Eu Nb Cu2 O8</t>
  </si>
  <si>
    <t>Sr2 Eu0.95 Ta0.97 Cu2 O8</t>
  </si>
  <si>
    <t>Sr2 Gd0.96 Nb Cu2 O8</t>
  </si>
  <si>
    <t>Sr2 Gd0.99 Ta0.97 Cu2 O8</t>
  </si>
  <si>
    <t>Ba1.99 La Nb0.93 Cu2 O8</t>
  </si>
  <si>
    <t>Ba2 Pr0.99 Nb0.97 Cu2.02 O8</t>
  </si>
  <si>
    <t>Sr2 Pr0.97 Nb0.84 Cu2.0 O8.0</t>
  </si>
  <si>
    <t>Nb4 Pd0.5 Cr0.28 Si0.72 Sb2</t>
  </si>
  <si>
    <t>La1.8 Eu0.2 Ba Zn O5</t>
  </si>
  <si>
    <t>La1.4 Eu0.6 Ba Zn O5</t>
  </si>
  <si>
    <t>La1.2 Eu0.8 Ba Zn O5</t>
  </si>
  <si>
    <t>La Eu Ba Zn O5</t>
  </si>
  <si>
    <t>La0.8 Eu1.2 Ba Zn O5</t>
  </si>
  <si>
    <t>La0.6 Eu1.4 Ba Zn O5</t>
  </si>
  <si>
    <t>La1.85 Ca0.15 Ba Zn O4.925</t>
  </si>
  <si>
    <t>Nd1.85 Ca0.15 Ba Zn O4.925</t>
  </si>
  <si>
    <t>Sr0.95 La Mn Ti O6</t>
  </si>
  <si>
    <t>Sr0.88 La Mn Ti O6</t>
  </si>
  <si>
    <t>Sr0.85 La Mn Ti O6</t>
  </si>
  <si>
    <t>Ba7 U V2 S12.5 O0.5</t>
  </si>
  <si>
    <t>Li0.32 Sr3.68 Ta3.68 O7.64 N3.56</t>
  </si>
  <si>
    <t>Li0.68 Sr3.32 Ta3.32 N2.96 O7.52</t>
  </si>
  <si>
    <t>Li1.08 Sr2.92 Ta2.92 N2.32 O7.28</t>
  </si>
  <si>
    <t>K Ba2 Sn S4 Cl</t>
  </si>
  <si>
    <t>Na Ba2 Sn S4 Cl</t>
  </si>
  <si>
    <t>La0.2 Sr0.6 Ca0.1 Ti O3</t>
  </si>
  <si>
    <t>La0.2 Sr0.5 Ca0.2 Ti O3</t>
  </si>
  <si>
    <t>La0.2 Sr0.4 Ca0.3 Ti O3</t>
  </si>
  <si>
    <t>La0.2 Sr0.35 Ca0.35 Ti O3</t>
  </si>
  <si>
    <t>I 41/a m d Z</t>
  </si>
  <si>
    <t>Li0.60 Mg0.03 Mn0.44 Ni0.03 O</t>
  </si>
  <si>
    <t>Li0.45 Mg0.03 Mn0.34 Ni0.14 O</t>
  </si>
  <si>
    <t>Cu0.6 Mn1.68 Ni0.48 Co0.24 O4</t>
  </si>
  <si>
    <t>I 41/a c d S</t>
  </si>
  <si>
    <t>Ca1.8125 Zr5.1625 Ti1.725 Fe0.275 O16</t>
  </si>
  <si>
    <t>I 41/a c d Z</t>
  </si>
  <si>
    <t>Ca Mn11.62 Fe2.38 Si O24</t>
  </si>
  <si>
    <t>Ca2.4 Ce0.6 Zr2 Fe2.9 O12</t>
  </si>
  <si>
    <t>Ca2.4 Th0.6 Zr2 Fe2.9 O12</t>
  </si>
  <si>
    <t>P 3</t>
  </si>
  <si>
    <t>Bi1.8 Na1.5 Pb12 Ge9 O33</t>
  </si>
  <si>
    <t>Bi3 Na3 Pb9 Ge9 O33</t>
  </si>
  <si>
    <t>Pb3 Te Mn3 P2 O14</t>
  </si>
  <si>
    <t>P 31</t>
  </si>
  <si>
    <t>K2 H Cr2 As O10</t>
  </si>
  <si>
    <t>P 32</t>
  </si>
  <si>
    <t>P -3</t>
  </si>
  <si>
    <t>Ba2 Fe10 Co0.89 Sn2 O22</t>
  </si>
  <si>
    <t>Ba2 Sr Si6 O12 N2</t>
  </si>
  <si>
    <t>Ba2.56 Sr0.44 Si6 O12 N2</t>
  </si>
  <si>
    <t>Na2 Ba Mg P2 O8</t>
  </si>
  <si>
    <t>Li2 Ba Mg P2 O8</t>
  </si>
  <si>
    <t>Ba6 Nb4 Ti Li O18</t>
  </si>
  <si>
    <t>R -3 H</t>
  </si>
  <si>
    <t>R -3 R</t>
  </si>
  <si>
    <t>Pb0.83 Ti13.68 Fe6.32 Mn O38</t>
  </si>
  <si>
    <t>Pb0.508 U0.466 Ti10.944 Fe8.56 O38</t>
  </si>
  <si>
    <t>Na1.5 Ag1.5 Mo O3 F3</t>
  </si>
  <si>
    <t>Na1.5 Ag1.5 W O3 F3</t>
  </si>
  <si>
    <t>Li3 Na Ba B6 O12</t>
  </si>
  <si>
    <t>K16.5 Ta1.5 P W7.5 O37</t>
  </si>
  <si>
    <t>C2 H30 Mg O18 S2</t>
  </si>
  <si>
    <t>P 3 2 1</t>
  </si>
  <si>
    <t>Nd3 Al3.5 Si2.5 O12.5 N1.5</t>
  </si>
  <si>
    <t>Na Ba4 Cu0.5 Pt1.5 O8</t>
  </si>
  <si>
    <t>Pb3 Zn3 Te As2 O14</t>
  </si>
  <si>
    <t>Ca3 Ta Ga3 Si2 O14</t>
  </si>
  <si>
    <t>La3 Ta0.25 Zr0.50 Ga5.25 O14</t>
  </si>
  <si>
    <t>Ba3 Te Co3 P2 O14</t>
  </si>
  <si>
    <t>Sr3 Ta Ga3 Si2 O14</t>
  </si>
  <si>
    <t>Ba3 Ta Ga3.09 Si1.91 O14</t>
  </si>
  <si>
    <t>La3 Ga3 Ge2 Be O14</t>
  </si>
  <si>
    <t>Pr3 Ga3 Ge2 Be O14</t>
  </si>
  <si>
    <t>Nd3 Ga3 Ge2 Be O14</t>
  </si>
  <si>
    <t>Sm3 Ga3 Ge2 Be O14</t>
  </si>
  <si>
    <t>Sr3 Zn3 Te P2 O14</t>
  </si>
  <si>
    <t>Ba3 Zn3 Te P2 O14</t>
  </si>
  <si>
    <t>Pb3 Zn3 Te P2 O14</t>
  </si>
  <si>
    <t>Pb3 Mg3 Te P2 O14</t>
  </si>
  <si>
    <t>Pb3 Zn3 W P2 O14</t>
  </si>
  <si>
    <t>Pb3 Zn3 Te V2 O14</t>
  </si>
  <si>
    <t>Ba3 Ta Fe3 Si2 O14</t>
  </si>
  <si>
    <t>P 31 2 1</t>
  </si>
  <si>
    <t>Ca1.953 Ta1.89 Nd0.077 Zr0.08 O7</t>
  </si>
  <si>
    <t>R 3 2 H</t>
  </si>
  <si>
    <t>Cs Be2 B O3 F2</t>
  </si>
  <si>
    <t>P 3 c 1</t>
  </si>
  <si>
    <t>Hg Zn Cl15 Se3 S3</t>
  </si>
  <si>
    <t>P 3 1 c</t>
  </si>
  <si>
    <t>K Ba6 Ga7 Zn4 O21</t>
  </si>
  <si>
    <t>Ba Ca Co2.12 Fe0.89 O7</t>
  </si>
  <si>
    <t>Na0.6289 Ge5.25 Ga0.75 O0.12 N7.88</t>
  </si>
  <si>
    <t>R 3 m H</t>
  </si>
  <si>
    <t>Na0.5796 Mn0.65 Co0.18 Ni0.17 O2</t>
  </si>
  <si>
    <t>P -3 1 c</t>
  </si>
  <si>
    <t>Cs La Zr6 Cl18 Fe</t>
  </si>
  <si>
    <t>P -3 m 1</t>
  </si>
  <si>
    <t>Ba2 Sn2 Co Fe10 O22</t>
  </si>
  <si>
    <t>Ba2 Sn2 Ni Fe10 O22</t>
  </si>
  <si>
    <t>Ba6 Ir Nb2 O12 Cl2</t>
  </si>
  <si>
    <t>Ba Ti0.6 Mg0.6 Fe10.8 O19</t>
  </si>
  <si>
    <t>Ba Ti2 Co2 Fe8 O19</t>
  </si>
  <si>
    <t>Ca La4 Ti3 Ru O15</t>
  </si>
  <si>
    <t>Zr5.37 Ni6 Ti1.73 Si0.9 O1.8</t>
  </si>
  <si>
    <t>K2.908 Ba7.092 Al6 F33 Cl2</t>
  </si>
  <si>
    <t>Ba2 Sb2 Ni3 Fe8 O22</t>
  </si>
  <si>
    <t>Ba11 Re1.75 Nb1.75 W3.5 O32</t>
  </si>
  <si>
    <t>Ag13.034 Cu2.966 As1.179 Sb0.821 S11</t>
  </si>
  <si>
    <t>Ag12.21 Cu3.79 As1.194 Sb0.806 S11</t>
  </si>
  <si>
    <t>Li0.04 Co0.333 Ni0.333 Mn0.333 O2</t>
  </si>
  <si>
    <t>Bi1.2 Cd0.4 Pb0.4 O2.2 F0.8</t>
  </si>
  <si>
    <t>Ba6 Na2 Nb2 P2 O17</t>
  </si>
  <si>
    <t>Ba6 Na2 Nb2 V2 O17</t>
  </si>
  <si>
    <t>Al7.92 Be Cr0.15 Mg2.92 O16</t>
  </si>
  <si>
    <t>P -3 c 1</t>
  </si>
  <si>
    <t>Ba2 Sn2 Mn Fe10 O22</t>
  </si>
  <si>
    <t>Nb18 Ti7.8 Tl4.88 O12.4 Cl51.5</t>
  </si>
  <si>
    <t>R -3 m H</t>
  </si>
  <si>
    <t>Ba2 Zn0.3 Co1.7 Fe12 O22</t>
  </si>
  <si>
    <t>R -3 m R</t>
  </si>
  <si>
    <t>Ba3 La In W2 O12</t>
  </si>
  <si>
    <t>N H4 Cu S O3</t>
  </si>
  <si>
    <t>Ba4 Sc Re W O12</t>
  </si>
  <si>
    <t>Ba2 La2 Zn W2 O12</t>
  </si>
  <si>
    <t>Cs2.98 Ca0.43 Al3.6 Si8.4 O24</t>
  </si>
  <si>
    <t>Mn1.98 Al3.72 Si8.28 O33.66 H19.32</t>
  </si>
  <si>
    <t>Ba2 Cu O2 Br0.5 I0.5</t>
  </si>
  <si>
    <t>Ba8 Ru3 Ta2 O18 Br2</t>
  </si>
  <si>
    <t>Ba8 Ru3.33 Ta1.67 O18 Cl2</t>
  </si>
  <si>
    <t>Na0.58 Nd0.349 Mg0.6 Al10.4 O17</t>
  </si>
  <si>
    <t>Na0.27 La0.4 Mg0.73 Al10.2 O16.74</t>
  </si>
  <si>
    <t>Ba5 Sr Ta4 Zr O18</t>
  </si>
  <si>
    <t>Ba5 Sr2 Ta4 Zr2 O21</t>
  </si>
  <si>
    <t>Hg3 Al H F6 O2</t>
  </si>
  <si>
    <t>Na Zr2 N2 S Cl</t>
  </si>
  <si>
    <t>Sm2 Fe13 Mn2 Al2 C</t>
  </si>
  <si>
    <t>Sm2 Fe12 Co3 Ga2 C</t>
  </si>
  <si>
    <t>Dy2 Fe15 Co2 C N</t>
  </si>
  <si>
    <t>Dy2 Fe15 Si2 C N</t>
  </si>
  <si>
    <t>Pt2 In14 Ga3 O8 F15</t>
  </si>
  <si>
    <t>Li Co0.333 Ni0.333 Mn0.333 O2</t>
  </si>
  <si>
    <t>Li0.84 Co0.333 Ni0.333 Mn0.333 O2</t>
  </si>
  <si>
    <t>Li0.63 Co0.333 Ni0.333 Mn0.333 O2</t>
  </si>
  <si>
    <t>Li0.58 Co0.333 Ni0.333 Mn0.333 O2</t>
  </si>
  <si>
    <t>Li0.48 Co0.333 Ni0.333 Mn0.333 O2</t>
  </si>
  <si>
    <t>Y0.38 Mg0.30 Cu0.11 B9 N</t>
  </si>
  <si>
    <t>Li Ni0.5 Co0.2 Mn0.3 O2</t>
  </si>
  <si>
    <t>Li1.019 Ni0.496 Co0.198 Mn0.297 O2</t>
  </si>
  <si>
    <t>Li1.02 Ni0.49 Co0.196 Mn0.294 O2</t>
  </si>
  <si>
    <t>Li1.029 Ni0.485 Co0.194 Mn0.291 O2</t>
  </si>
  <si>
    <t>Li1.038 Ni0.481 Co0.192 Mn0.289 O2</t>
  </si>
  <si>
    <t>Li Ni0.6 Co0.2 Mn0.2 O2</t>
  </si>
  <si>
    <t>Li Ni0.5 Mn0.4 Ti0.1 O2</t>
  </si>
  <si>
    <t>Li Ni0.45 Mn0.45 Al0.1 O2</t>
  </si>
  <si>
    <t>Li0.5 Ni0.45 Mn0.45 Al0.1 O2</t>
  </si>
  <si>
    <t>Ba2 La2 Ni W2 O12</t>
  </si>
  <si>
    <t>Ca Na3 Al Mg3 F14</t>
  </si>
  <si>
    <t>Li Ni0.358 Mn0.358 Co0.283 O2</t>
  </si>
  <si>
    <t>Li Ni0.383 Mn0.383 Co0.233 O2</t>
  </si>
  <si>
    <t>Li Ni0.408 Mn0.408 Co0.183 O2</t>
  </si>
  <si>
    <t>Li Ni0.333 Mn0.333 Co0.333 O2</t>
  </si>
  <si>
    <t>La Nd Mg Ni9 D12.9</t>
  </si>
  <si>
    <t>Ba9 La3 Nb9 Li3 O36</t>
  </si>
  <si>
    <t>Li Ni0.80 Co0.15 Al0.05 O2</t>
  </si>
  <si>
    <t>Ba3.16 La0.84 Nb2.36 Ru0.72 O12</t>
  </si>
  <si>
    <t>R -3 c H</t>
  </si>
  <si>
    <t>Ca1.75 Sr1.5 Cu0.75 Pt O6</t>
  </si>
  <si>
    <t>R -3 c R</t>
  </si>
  <si>
    <t>Li1.15 Ti1.85 In0.15 P3 O12</t>
  </si>
  <si>
    <t>Na3.33 Zr1.77 Si1.4 P1.6 O12</t>
  </si>
  <si>
    <t>Na3.252 Zr1.944 Si2 P O12</t>
  </si>
  <si>
    <t>Na3.258 Zr1.938 Si2 P O12</t>
  </si>
  <si>
    <t>Na2.6 Zr2 Si1.6 P1.4 O12</t>
  </si>
  <si>
    <t>Na3 Zr2 Si2 P O12</t>
  </si>
  <si>
    <t>Na3.09 Zr2.01 Si2.09 P0.91 O12</t>
  </si>
  <si>
    <t>La1.33 Na0.44 Mn0.44 Ti1.56 O6</t>
  </si>
  <si>
    <t>La0.6 Sr0.4 Fe0.8 Cr0.2 O3</t>
  </si>
  <si>
    <t>La0.4 Sr0.6 Fe0.8 Cr0.2 O3</t>
  </si>
  <si>
    <t>La0.2 Sr0.8 Fe0.8 Cr0.2 O3</t>
  </si>
  <si>
    <t>K Be2 B O3 F2</t>
  </si>
  <si>
    <t>La0.8 Sm0.05 K0.15 Mn O3</t>
  </si>
  <si>
    <t>La0.75 Sm0.1 K0.15 Mn O3</t>
  </si>
  <si>
    <t>La0.70 Sm0.15 K0.15 Mn O3</t>
  </si>
  <si>
    <t>La0.80 Sm0.05 Na0.15 Mn O3</t>
  </si>
  <si>
    <t>La0.75 Sm0.1 Na0.15 Mn O3</t>
  </si>
  <si>
    <t>La0.70 Sm0.15 Na0.15 Mn O3</t>
  </si>
  <si>
    <t>Ag1.6 Na1.4 Al2 As3 O12</t>
  </si>
  <si>
    <t>Rb6 U3 Sb2 P8 S32</t>
  </si>
  <si>
    <t>Cs6 U3 Sb2 P8 S32</t>
  </si>
  <si>
    <t>P 63</t>
  </si>
  <si>
    <t>K0.25 Na6 Al6.24 Si9.76 O32</t>
  </si>
  <si>
    <t>Na P O3 N H3</t>
  </si>
  <si>
    <t>Na6 K1.2 Al7.1 Si8.9 O32</t>
  </si>
  <si>
    <t>Sm8 Cr2 Si6 N2 O24</t>
  </si>
  <si>
    <t>Ba Ca2 Sc5 Yb5 O18</t>
  </si>
  <si>
    <t>Ba Ca2 Ho5 Y5 O18</t>
  </si>
  <si>
    <t>Ba Ca2 La5 Y5 O18</t>
  </si>
  <si>
    <t>Ba2 Ca5 Dy18 Zr O36</t>
  </si>
  <si>
    <t>Ba Ca2 Tm5 Sc5 O18</t>
  </si>
  <si>
    <t>K0.24 Na6.00 Al6.24 Si9.76 O32</t>
  </si>
  <si>
    <t>Ba0.977 Eu0.023 Mg Si O4</t>
  </si>
  <si>
    <t>Mn16 Si12 As3 O57 H17</t>
  </si>
  <si>
    <t>La8 Ba Co Si6 O26</t>
  </si>
  <si>
    <t>P -6</t>
  </si>
  <si>
    <t>Ba6.92 Na0.11 F12 Cl0.83 Br1.17</t>
  </si>
  <si>
    <t>Ba6.89 Na0.16 F12 Cl0.52 Br1.48</t>
  </si>
  <si>
    <t>P 63/m</t>
  </si>
  <si>
    <t>Ba Sr Ca Tm22 O36</t>
  </si>
  <si>
    <t>Na1.23 Ca0.12 Y1.28 Er0.24 F6</t>
  </si>
  <si>
    <t>Ba6 Mn2 Zn F12 Cl6</t>
  </si>
  <si>
    <t>La2 Th Ta O6 Cl3</t>
  </si>
  <si>
    <t>Cs Pr9 Nb Br15 N6</t>
  </si>
  <si>
    <t>Ba6 Mg17.4 Li2.6 Ge12 O0.64</t>
  </si>
  <si>
    <t>Ca0.69 Na0.64 Al2 B2 O7</t>
  </si>
  <si>
    <t>Ca0.05 Na1.90 Al2 B2 O7</t>
  </si>
  <si>
    <t>Na K Pb11 F18 Br6</t>
  </si>
  <si>
    <t>La3 Cl3 Ta O5 F</t>
  </si>
  <si>
    <t>La3 Fe W S3 O6</t>
  </si>
  <si>
    <t>La3 Ni W S3 O6</t>
  </si>
  <si>
    <t>La3 Cr W S3 O6</t>
  </si>
  <si>
    <t>La3 Co W S3 O6</t>
  </si>
  <si>
    <t>La3 Mn W S3 O6</t>
  </si>
  <si>
    <t>Ba6 Br3 N17 P12 O9</t>
  </si>
  <si>
    <t>Ca3 Be6 B5 O16 F</t>
  </si>
  <si>
    <t>Ba0.17 Ca0.31 Eu0.06 In2.53 O6.11</t>
  </si>
  <si>
    <t>Pb Mn2 Ni6 Te3 O18</t>
  </si>
  <si>
    <t>Pb Cd2 Ni6 Te3 O18</t>
  </si>
  <si>
    <t>P 63 2 2</t>
  </si>
  <si>
    <t>Ba5 Ru Ta O9 Cl2</t>
  </si>
  <si>
    <t>K0.3 Ta0.025 V0.025 W0.95 O3</t>
  </si>
  <si>
    <t>K0.3 Ta0.05 V0.05 W0.9 O3</t>
  </si>
  <si>
    <t>K0.3 Ta0.075 V0.075 W0.85 O3</t>
  </si>
  <si>
    <t>K0.3 Ta0.1 V0.1 W0.80 O3</t>
  </si>
  <si>
    <t>K0.3 Ta0.125 V0.125 W0.75 O3</t>
  </si>
  <si>
    <t>K0.3 Ta0.15 V0.15 W0.7 O3</t>
  </si>
  <si>
    <t>P 6 m m</t>
  </si>
  <si>
    <t>Nd Co3 Ni B D2.99</t>
  </si>
  <si>
    <t>Nd Co3 Ni B D3.44</t>
  </si>
  <si>
    <t>P 6 c c</t>
  </si>
  <si>
    <t>K Zn3 Mn2 Si12 O30</t>
  </si>
  <si>
    <t>P 63 c m</t>
  </si>
  <si>
    <t>K1.54 H1.04 Mg1.93 Si1.89 O7</t>
  </si>
  <si>
    <t>P 63 m c</t>
  </si>
  <si>
    <t>Li2 Cr2 Al Sb O8</t>
  </si>
  <si>
    <t>Li2 Cr Al2 Sb O8</t>
  </si>
  <si>
    <t>Li2 Cr2 Fe Sb O8</t>
  </si>
  <si>
    <t>Li4.66 Fe4 Sb2 Sn1.32 O16</t>
  </si>
  <si>
    <t>Ba5 Sr La2 Fe4 O15</t>
  </si>
  <si>
    <t>Ba5 Sr Nd2 Fe4 O15</t>
  </si>
  <si>
    <t>Ba4.5 Ca1.5 Nd2 Fe4 O15</t>
  </si>
  <si>
    <t>Ba5 Ca Sm2 Fe4 O15</t>
  </si>
  <si>
    <t>Ba4.975 Ca1.025 La2 Fe4 O15</t>
  </si>
  <si>
    <t>Ba4.5 Ca1.5 La2 Fe4 O15</t>
  </si>
  <si>
    <t>Ba5 Ca Eu2 Fe4 O15</t>
  </si>
  <si>
    <t>Ba5 Ca Nd2 Co4 O15</t>
  </si>
  <si>
    <t>Cu1.333 Zn2.667 Al Ta O8</t>
  </si>
  <si>
    <t>Nd3.43 Ba4.42 Co2.23 Al1.77 O15</t>
  </si>
  <si>
    <t>Y2 Sr6 Co2.08 Al1.92 O15</t>
  </si>
  <si>
    <t>La Ca2 Ge S4 Cl3</t>
  </si>
  <si>
    <t>Li1.6 Zn1.6 Ti0.7 Sn2.1 O8</t>
  </si>
  <si>
    <t>Ba5 Sr Pr2 Co4 O15</t>
  </si>
  <si>
    <t>Ba4 Sm4 Zn3 Pt O15</t>
  </si>
  <si>
    <t>Ba5 Ca Pr2 Fe4 O15</t>
  </si>
  <si>
    <t>Ba5 Sr Pr2 Fe4 O15</t>
  </si>
  <si>
    <t>Al1.078 Ba Sm Zn2.922 O7</t>
  </si>
  <si>
    <t>Ba4 Nd4 Zn3 Pt O15</t>
  </si>
  <si>
    <t>Ba4 Eu4 Zn3 Pt O15</t>
  </si>
  <si>
    <t>Ca Ba Co2 Fe2 O7</t>
  </si>
  <si>
    <t>Ca Ba Al1.101 Co2.899 O7</t>
  </si>
  <si>
    <t>Ca Ba Co2.88 Fe1.12 O7</t>
  </si>
  <si>
    <t>Ca Ba Co2.906 Zn1.094 O7</t>
  </si>
  <si>
    <t>Y Ba Co3.07 Zn0.93 O7</t>
  </si>
  <si>
    <t>Y Ba Co2.14 Zn1.86 O7</t>
  </si>
  <si>
    <t>Y Ba Co0.92 Zn3.08 O7</t>
  </si>
  <si>
    <t>Y Ba Zn3.32 Fe0.68 O7</t>
  </si>
  <si>
    <t>Ca Ba Zn2.38 Fe1.62 O7</t>
  </si>
  <si>
    <t>Y Ba Co3.17 Fe0.83 O7</t>
  </si>
  <si>
    <t>Ca Ba Co2.89 Al1.11 O7</t>
  </si>
  <si>
    <t>Ba Ca Co2.9 Zn1.1 O7</t>
  </si>
  <si>
    <t>Ba Ca Co2.22 Zn1.62 O7</t>
  </si>
  <si>
    <t>Cl4 H12 N3 O3 Re</t>
  </si>
  <si>
    <t>Ba4 Sr2 La2 Co4 O15</t>
  </si>
  <si>
    <t>Ba4 Sr2 Nd2 Co4 O15</t>
  </si>
  <si>
    <t>Ba4 Sr2 Sm2 Co4 O15</t>
  </si>
  <si>
    <t>Ba4 Sr2 Eu2 Co4 O15</t>
  </si>
  <si>
    <t>Ba4 Sr2 Gd2 Co4 O15</t>
  </si>
  <si>
    <t>Ba4 Sr2 Dy2 Co4 O15</t>
  </si>
  <si>
    <t>Ba5 Sr La2 Co4 O15</t>
  </si>
  <si>
    <t>Ba5 Sr Nd2 Co4 O15</t>
  </si>
  <si>
    <t>Ba5 Sr Sm2 Co4 O15</t>
  </si>
  <si>
    <t>Ba5 Sr Eu2 Co4 O15</t>
  </si>
  <si>
    <t>Ba5 Sr Gd2 Co4 O15</t>
  </si>
  <si>
    <t>Y Ba Zn3 Ga O7</t>
  </si>
  <si>
    <t>La Ba Zn3 Ga O7</t>
  </si>
  <si>
    <t>Nd Ba Zn3 Ga O7</t>
  </si>
  <si>
    <t>Sm Ba Zn3 Ga O7</t>
  </si>
  <si>
    <t>Eu Ba Zn3 Ga O7</t>
  </si>
  <si>
    <t>Gd Ba Zn3 Ga O7</t>
  </si>
  <si>
    <t>Dy Ba Zn3 Ga O7</t>
  </si>
  <si>
    <t>Y Ba Mn3 Al O7</t>
  </si>
  <si>
    <t>Ca Ba Zn2 Ga2 O7</t>
  </si>
  <si>
    <t>Ca Ba Zn2 Al2 O7</t>
  </si>
  <si>
    <t>Sc Ba Zn3 Ga O7</t>
  </si>
  <si>
    <t>Ba0.94 Ca Co2.13 Fe0.86 O7</t>
  </si>
  <si>
    <t>Ba Ca Co2.1 Fe0.87 O7</t>
  </si>
  <si>
    <t>Ba Ca Co2.13 Fe0.87 O7</t>
  </si>
  <si>
    <t>Ba Ca Co2.09 Fe0.86 O7</t>
  </si>
  <si>
    <t>Ba Ca Co2.12 Fe0.88 O7</t>
  </si>
  <si>
    <t>P -6 m 2</t>
  </si>
  <si>
    <t>Ba6 Al2 Rh2 Ho2 O15</t>
  </si>
  <si>
    <t>Ba6 Rh2.33 Yb2 Al1.67 O15</t>
  </si>
  <si>
    <t>La6 Sn Ni3.67 Ru0.76 Al3.57</t>
  </si>
  <si>
    <t>Ba8 Co2 Mn6 Cl O22</t>
  </si>
  <si>
    <t>K Cd C O3 F</t>
  </si>
  <si>
    <t>P -6 c 2</t>
  </si>
  <si>
    <t>P -6 2 m</t>
  </si>
  <si>
    <t>K4 Ba Ta6 Si4 O26</t>
  </si>
  <si>
    <t>K3 Ba1.5 Ta6 Si4 O26</t>
  </si>
  <si>
    <t>Nd1.57 Ce2.57 Sr3.87 Cu O12</t>
  </si>
  <si>
    <t>Pb3 Sr4 Ca Cu O10.62</t>
  </si>
  <si>
    <t>Rb Mg C O3 F</t>
  </si>
  <si>
    <t>P -6 2 c</t>
  </si>
  <si>
    <t>Rb3 Mo W H Cl8.1</t>
  </si>
  <si>
    <t>Zr6 Fe Al2 D5.61 O0.138</t>
  </si>
  <si>
    <t>Zr6 Fe Al2 D1.28 O0.076</t>
  </si>
  <si>
    <t>P 6/m m m</t>
  </si>
  <si>
    <t>Ge47.81 Si50.19 O198 H10 F6</t>
  </si>
  <si>
    <t>P 6/m c c</t>
  </si>
  <si>
    <t>K2 Mg3 Cu2 Si12 O30</t>
  </si>
  <si>
    <t>K2 Mg3 Zn2 Si12 O30</t>
  </si>
  <si>
    <t>Na2 Mg3 Cu2 Si12 O30</t>
  </si>
  <si>
    <t>Rb Na Mg5 Si12 O30</t>
  </si>
  <si>
    <t>Na3 Mg4 Li Si12 O30</t>
  </si>
  <si>
    <t>K2 Mg3 Fe2 Si12 O30</t>
  </si>
  <si>
    <t>Na K Mg5 Si12 O30</t>
  </si>
  <si>
    <t>K0.08 Mg2 Al4.17 Si4.83 O18</t>
  </si>
  <si>
    <t>K Sn2 Li3 Si12 O30</t>
  </si>
  <si>
    <t>Mg1.40 Fe0.66 Al3.96 Si5.04 O18</t>
  </si>
  <si>
    <t>Sn0.108 H1.08 Al1.016 P1.016 O4.82</t>
  </si>
  <si>
    <t>Sn0.128 H1.788 Al0.906 P0.906 O4.774</t>
  </si>
  <si>
    <t>P 63/m c m</t>
  </si>
  <si>
    <t>Li Ba3 Nb3 Ti5 O21</t>
  </si>
  <si>
    <t>Li Ba3 Ta3 Ti5 O21</t>
  </si>
  <si>
    <t>Li Ba3 Sb3 Ti5 O21</t>
  </si>
  <si>
    <t>Ba8 Ta4 Ru2.667 Co0.667 O24</t>
  </si>
  <si>
    <t>P 63/m m c</t>
  </si>
  <si>
    <t>Ba3 Y Pt Ru O9</t>
  </si>
  <si>
    <t>Ba3 Sm Ir Ru O9</t>
  </si>
  <si>
    <t>Ba10 Fe8 Pt2 Cl2 O25</t>
  </si>
  <si>
    <t>Ba Co Ti Fe10 O19</t>
  </si>
  <si>
    <t>Ba Co2 Ti2 Fe8 O19</t>
  </si>
  <si>
    <t>Ba Co3 Ti3 Fe6 O19</t>
  </si>
  <si>
    <t>Ba Co4 Ti4 Fe4 O19</t>
  </si>
  <si>
    <t>Ba Co5 Ti5 Fe2 O19</t>
  </si>
  <si>
    <t>Ba3 Ni Ru Sb O9</t>
  </si>
  <si>
    <t>Ba Fe1.33 Sn3.33 Co1.31 O11</t>
  </si>
  <si>
    <t>Ba5 Er2 Al2 Zr O13</t>
  </si>
  <si>
    <t>Nd0.26 Na0.77 Al7.38 Ga3.62 O17.27</t>
  </si>
  <si>
    <t>La0.96 Mn In0.5 Ga10.5 O19</t>
  </si>
  <si>
    <t>Zr Co V0.732 Cr0.268 D3.36</t>
  </si>
  <si>
    <t>Zr Co V0.478 Cr0.522 D3.42</t>
  </si>
  <si>
    <t>Zr Co V0.268 Cr0.732 D3.28</t>
  </si>
  <si>
    <t>Zr Co V0.088 Cr0.912 D2.90</t>
  </si>
  <si>
    <t>Ba Fe11.14 Ir0.45 Co0.41 O19</t>
  </si>
  <si>
    <t>Ba Fe10.87 Ir0.62 Co0.51 O19</t>
  </si>
  <si>
    <t>Ba Fe10.67 Ir0.71 Co0.62 O19</t>
  </si>
  <si>
    <t>Ba0.91 Eu0.024 Mg0.9 Al10.1 O17</t>
  </si>
  <si>
    <t>Sr Zn Co Fe16 O27</t>
  </si>
  <si>
    <t>Ba6 Ru2 Na2 V2 O17</t>
  </si>
  <si>
    <t>Ba6 Ru2 Na2 Mn2 O17</t>
  </si>
  <si>
    <t>Ba6 Ru2 Na2 Cr2 O17</t>
  </si>
  <si>
    <t>Ba6 Ru2 Na2 As2 O17</t>
  </si>
  <si>
    <t>Ba5 Co4.028 Pt0.972 Cl O13</t>
  </si>
  <si>
    <t>Ba5 Co3.916 Pt1.084 Cl O13</t>
  </si>
  <si>
    <t>Ba5 Fe3.693 Pt1.307 Cl O13</t>
  </si>
  <si>
    <t>Ba5 Fe3.488 Pt1.512 Cl O13</t>
  </si>
  <si>
    <t>Ba5 Fe3.411 Pt1.589 Cl O13</t>
  </si>
  <si>
    <t>Ba5 Fe3.451 Pt1.549 Cl O13</t>
  </si>
  <si>
    <t>Al2 Dy2 Fe15 C N</t>
  </si>
  <si>
    <t>Dy2 Fe15 Nb2 C N</t>
  </si>
  <si>
    <t>Ba3 Y Ru0.725 Al1.275 O8</t>
  </si>
  <si>
    <t>Ba5 Y2 Ru1.52 Al1.47 O13.5</t>
  </si>
  <si>
    <t>La0.97 Eu0.03 Al12 O18.05 N0.95</t>
  </si>
  <si>
    <t>Na0.706 Mn0.65 Co0.18 Ni0.17 O2</t>
  </si>
  <si>
    <t>Ba3 Y Ru Ir O9</t>
  </si>
  <si>
    <t>Ba3 In Ru Ir O9</t>
  </si>
  <si>
    <t>Ba3 La Ru Ir O9</t>
  </si>
  <si>
    <t>Ba3 Pr Ru Ir O9</t>
  </si>
  <si>
    <t>Ba3 Nd Ru Ir O9</t>
  </si>
  <si>
    <t>Ba3 Sm Ru Ir O9</t>
  </si>
  <si>
    <t>Ba3 Eu Ru Ir O9</t>
  </si>
  <si>
    <t>Ba3 Gd Ru Ir O9</t>
  </si>
  <si>
    <t>Ba3 Tb Ru Ir O9</t>
  </si>
  <si>
    <t>Ba3 Dy Ru Ir O9</t>
  </si>
  <si>
    <t>Ba3 Ho Ru Ir O9</t>
  </si>
  <si>
    <t>Ba3 Er Ru Ir O9</t>
  </si>
  <si>
    <t>Ba3 Tm Ru Ir O9</t>
  </si>
  <si>
    <t>Ba3 Yb Ru Ir O9</t>
  </si>
  <si>
    <t>Ba3 Lu Ru Ir O9</t>
  </si>
  <si>
    <t>Ba3 Ni Ru Ir O9</t>
  </si>
  <si>
    <t>Ba3 Mg Ru Ir O9</t>
  </si>
  <si>
    <t>Ba3 Zn Ru Ir O9</t>
  </si>
  <si>
    <t>Ba3 Li Ru Ir O9</t>
  </si>
  <si>
    <t>Ba3 Na Ru Ir O9</t>
  </si>
  <si>
    <t>Sr Fe11.6 Cr0.2 Zn0.2 O19</t>
  </si>
  <si>
    <t>Sr Fe11.2 Cr0.4 Zn0.4 O19</t>
  </si>
  <si>
    <t>Sr Fe10.8 Cr0.6 Zn0.6 O19</t>
  </si>
  <si>
    <t>Sr Fe10.4 Cr0.8 Zn0.8 O19</t>
  </si>
  <si>
    <t>Ba3 Ca Ti W O9</t>
  </si>
  <si>
    <t>Ca Al9.86 Mg0.84 Ti1.30 O19</t>
  </si>
  <si>
    <t>Ca Al11.14 Ti0.44 Mg0.42 O19</t>
  </si>
  <si>
    <t>Ca Al11.22 Ti0.54 Mg0.24 O19</t>
  </si>
  <si>
    <t>Ca Al10.78 Ti0.70 Mg0.52 O19</t>
  </si>
  <si>
    <t>Ca Al10.49 Ti0.85 Mg0.66 O19</t>
  </si>
  <si>
    <t>Ca Al10.16 Ti0.94 Mg0.90 O19</t>
  </si>
  <si>
    <t>Ni0.42 Fe0.32 Ir0.20 Pt0.03 Co0.03</t>
  </si>
  <si>
    <t>Al10.15 Ca Ni0.88 Ti0.97 O19</t>
  </si>
  <si>
    <t>C2 H8 I3 N Pb</t>
  </si>
  <si>
    <t>C3 H10 Br3 N Pb</t>
  </si>
  <si>
    <t>P 21 3</t>
  </si>
  <si>
    <t>Co0.14 Ni0.86 Sb1.02 As0.01 S0.97</t>
  </si>
  <si>
    <t>I 21 3</t>
  </si>
  <si>
    <t>Li1.32 H3.69 La3 Nb2 O12</t>
  </si>
  <si>
    <t>P n -3 Z</t>
  </si>
  <si>
    <t>Ca Cu3 Ga2.02 O12 Ta2.02</t>
  </si>
  <si>
    <t>Ca Cu3 Cr2 Sb2 O12</t>
  </si>
  <si>
    <t>Bi2 La Cr Sb2 O11</t>
  </si>
  <si>
    <t>Ca Cu3 Fe2 Sb2 O12</t>
  </si>
  <si>
    <t>F d -3 Z</t>
  </si>
  <si>
    <t>Ag82.4 H9.1 Si100.5 Al91.5 O384</t>
  </si>
  <si>
    <t>Cs46.76 Na49.12 Si96.12 Al95.88 O384</t>
  </si>
  <si>
    <t>Ca35 Cs22 Si100 Al92 O384</t>
  </si>
  <si>
    <t>Ca29 Cs34 Si100 Al92 O384</t>
  </si>
  <si>
    <t>Rb71 Na21 Al92 Si100 O384</t>
  </si>
  <si>
    <t>Pd21 Tl50 Si100 Al92 O384</t>
  </si>
  <si>
    <t>I m -3</t>
  </si>
  <si>
    <t>Ba1.24 Co0.76 Li1.24 Na0.76 F6</t>
  </si>
  <si>
    <t>La5 Ti6 S3 Cl3 O15</t>
  </si>
  <si>
    <t>Ca Cu3 Ga2 Nb2 O12</t>
  </si>
  <si>
    <t>P a -3</t>
  </si>
  <si>
    <t>Ba8 Fe5.064 In0.268 U2.668 O24</t>
  </si>
  <si>
    <t>Ba8 Fe4.8 In0.532 U2.668 O24</t>
  </si>
  <si>
    <t>Ba8 Fe4.532 In0.8 U2.668 O24</t>
  </si>
  <si>
    <t>Ba8 Fe4.268 In1.064 U2.668 O24</t>
  </si>
  <si>
    <t>Ba8 Fe4 In1.332 U2.668 O24</t>
  </si>
  <si>
    <t>I a -3</t>
  </si>
  <si>
    <t>Cu3 Ti0.96 Fe0.98 Sb O9.12</t>
  </si>
  <si>
    <t>F 4 3 2</t>
  </si>
  <si>
    <t>Ca6.3 Mn3 Ga4.4 Al1.3 O18</t>
  </si>
  <si>
    <t>P 43 3 2</t>
  </si>
  <si>
    <t>Li Mg0.041 Ni0.395 Mn1.544 O4</t>
  </si>
  <si>
    <t>Li Mg0.096 Ni0.36 Mn1.34 O4</t>
  </si>
  <si>
    <t>Li0.246 Mg0.025 Mn0.385 Ni0.09 O</t>
  </si>
  <si>
    <t>Li Mn1.5 Ni0.45 Zn0.075 O4</t>
  </si>
  <si>
    <t>Li2 Cu0.65 Ti2.85 Zn0.5 O8</t>
  </si>
  <si>
    <t>P -4 3 m</t>
  </si>
  <si>
    <t>Cs0.55 Al4 B12 Be4 O28</t>
  </si>
  <si>
    <t>F -4 3 m</t>
  </si>
  <si>
    <t>Ca3 Er3 Ge2 B O13</t>
  </si>
  <si>
    <t>Y0.93 Mg1.07 Co2 Ni2 H4.9</t>
  </si>
  <si>
    <t>I -4 3 m</t>
  </si>
  <si>
    <t>D4.8 Cs5.5 Si37.7 Al10.3 O96</t>
  </si>
  <si>
    <t>Cs4.2 D6.1 Si37.7 Al10.3 O96</t>
  </si>
  <si>
    <t>Cs3.78 D6.22 Si38 Al10 O96</t>
  </si>
  <si>
    <t>P -4 3 n</t>
  </si>
  <si>
    <t>Ag8 S1.95 Al6 Si6 O24</t>
  </si>
  <si>
    <t>Na8 Al6 Si6 O24 Cl2</t>
  </si>
  <si>
    <t>I -4 3 d</t>
  </si>
  <si>
    <t>Ce N H4 P4 O12</t>
  </si>
  <si>
    <t>Ag2 Ba6 Cd Sn4 S16</t>
  </si>
  <si>
    <t>K0.68 Cs0.29 B Si2 O5.98</t>
  </si>
  <si>
    <t>K0.66 Cs0.28 B Si2 O5.98</t>
  </si>
  <si>
    <t>K0.61 Cs0.26 B Si2 O5.98</t>
  </si>
  <si>
    <t>Ba6 Ag3.68 Sn4 S9.53 Se6.47</t>
  </si>
  <si>
    <t>Li1.87 H4.93 La2.97 Zr1.98 O12</t>
  </si>
  <si>
    <t>Li6.43 Ga0.52 La2.67 Zr2 O12</t>
  </si>
  <si>
    <t>Li6.49 Ga0.20 La2.94 Zr2 O12</t>
  </si>
  <si>
    <t>Li6.08 Ga0.36 La2.94 Zr2 O12</t>
  </si>
  <si>
    <t>P m -3 m</t>
  </si>
  <si>
    <t>Ag6.5 Tl5.5 Si12 Al12 O48</t>
  </si>
  <si>
    <t>Na11 Al11 Si13 O48 S16</t>
  </si>
  <si>
    <t>K6 Li Fe24 S26 Cl</t>
  </si>
  <si>
    <t>Ag3 Na6.6 Al12 Si12 O48</t>
  </si>
  <si>
    <t>Ag3.6 Na6.6 Al12 Si12 O48</t>
  </si>
  <si>
    <t>Ag3 Na7 Al12 Si12 O48</t>
  </si>
  <si>
    <t>Ag2.8 Na6.5 Al12 Si12 O48</t>
  </si>
  <si>
    <t>Ag3 Na13.6 Al12 Si12 O48</t>
  </si>
  <si>
    <t>Ag3.19 Na13.54 Al12 Si12 O48</t>
  </si>
  <si>
    <t>Ag2.97 Na7.66 Al12 Si12 O48</t>
  </si>
  <si>
    <t>Ag3.11 Na9.24 Al12 Si12 O48</t>
  </si>
  <si>
    <t>Ag3.80 Na4.38 Al12 Si12 O48</t>
  </si>
  <si>
    <t>Ag3.48 Na8.08 Al12 Si12 O48</t>
  </si>
  <si>
    <t>K6 Li Fe23 S26 Cl</t>
  </si>
  <si>
    <t>Ca5 Na2 Si12 Al12 O48</t>
  </si>
  <si>
    <t>Ca3.84 Na4 Al12 Si12 O48</t>
  </si>
  <si>
    <t>Ca3.68 Na4.64 Al12 Si12 O48</t>
  </si>
  <si>
    <t>Mg2.5 Na7 Si12 Al12 O48</t>
  </si>
  <si>
    <t>Mg1.5 Na9 Si12 Al12 O48</t>
  </si>
  <si>
    <t>Ag2 Ca5 Al12 Si12 O48</t>
  </si>
  <si>
    <t>Ag7 Ca2.5 Al12 Si12 O48</t>
  </si>
  <si>
    <t>Na4.1 Ag5.99 Si12 Al12 O48</t>
  </si>
  <si>
    <t>Ba Pb0.74 Sb0.2 Bi0.057 O3</t>
  </si>
  <si>
    <t>Cs7 K5 Al12 Si12 O48</t>
  </si>
  <si>
    <t>Eu5.75 Na0.5 Si12 Al12 O48</t>
  </si>
  <si>
    <t>Cs9.24 Tl2.98 Si12 Al12 O48</t>
  </si>
  <si>
    <t>La0.8 Sr0.2 Ga0.85 Mg0.15 O2.825</t>
  </si>
  <si>
    <t>Sr8 Ca Re3 Cu4 O24</t>
  </si>
  <si>
    <t>Sr2 Cu Ca0.31 Re0.69 O6</t>
  </si>
  <si>
    <t>Ba0.6 Sr0.4 Zr0.05 Ti0.95 O3</t>
  </si>
  <si>
    <t>Ba0.5 Sr0.5 Zr0.05 Ti0.95 O3</t>
  </si>
  <si>
    <t>Ba0.5 Sr0.5 Zn0.2 Fe0.8 O2.4</t>
  </si>
  <si>
    <t>Sr0.85 Bi0.15 Co0.78 Fe0.22 O2.64</t>
  </si>
  <si>
    <t>Sr0.85 Bi0.15 Co0.37 Fe0.63 O2.67</t>
  </si>
  <si>
    <t>Sr0.85 Bi0.15 Co0.79 Fe0.21 O2.82</t>
  </si>
  <si>
    <t>Bi0.72 Fe La0.1 Pb0.17 O3</t>
  </si>
  <si>
    <t>Ba0.95 Co0.7 Fe0.2 Nb0.1 O2.31</t>
  </si>
  <si>
    <t>Ba0.95 Co0.7 Fe0.2 Nb0.1 O2.4</t>
  </si>
  <si>
    <t>Ba0.95 Co0.7 Fe0.2 Nb0.1 O2.28</t>
  </si>
  <si>
    <t>Ba0.95 Co0.7 Fe0.2 Nb0.1 O2.16</t>
  </si>
  <si>
    <t>P m -3 n</t>
  </si>
  <si>
    <t>La18 Li8 Rh4 Mn O39</t>
  </si>
  <si>
    <t>La18 Li8 Rh4 Ti O39</t>
  </si>
  <si>
    <t>La18 Li8 Rh4 Ru O39</t>
  </si>
  <si>
    <t>Nd18 Li8 Co3 Fe O38.02</t>
  </si>
  <si>
    <t>Nd18 Li8 Co Fe3 O37.75</t>
  </si>
  <si>
    <t>Nd18 Li8 Co3 Ti O38.06</t>
  </si>
  <si>
    <t>Nd18 Li8 Fe4 Al O39</t>
  </si>
  <si>
    <t>Nd18 Li8 Fe4 Ga O39</t>
  </si>
  <si>
    <t>Nd18 Li8 Fe4.5 In0.5 O39</t>
  </si>
  <si>
    <t>Nd18 Li8 Fe4 Mn O39</t>
  </si>
  <si>
    <t>Nd18 Li8 Fe Mn4 O39</t>
  </si>
  <si>
    <t>Nd18 Li8 Fe4 Co O39</t>
  </si>
  <si>
    <t>Pr18 Li8 Fe4 Ru O39</t>
  </si>
  <si>
    <t>La18 Li8 Rh2.5 Fe2.5 O39</t>
  </si>
  <si>
    <t>La18 Li8 Rh1.5 Fe3.5 O39</t>
  </si>
  <si>
    <t>Nd18 Li8 Rh4 Fe O39</t>
  </si>
  <si>
    <t>Nd18 Li8 Rh3 Fe2 O39</t>
  </si>
  <si>
    <t>Nd18 Li8 Fe4 Ti O39</t>
  </si>
  <si>
    <t>F m -3 m</t>
  </si>
  <si>
    <t>Cs2 Rb Zr O F5</t>
  </si>
  <si>
    <t>Cs2 Tl Zr O F5</t>
  </si>
  <si>
    <t>Cs2 K Zr O F5</t>
  </si>
  <si>
    <t>Rb2 K Zr O F5</t>
  </si>
  <si>
    <t>Tl2 K Zr O F5</t>
  </si>
  <si>
    <t>K2 Na Ti O F5</t>
  </si>
  <si>
    <t>K2 Na V O F5</t>
  </si>
  <si>
    <t>K2 Na Nb O2 F4</t>
  </si>
  <si>
    <t>Na Ca Cd Y F8</t>
  </si>
  <si>
    <t>Ba8 Fe5.052 Sc0.268 U2.68 O24</t>
  </si>
  <si>
    <t>Ba8 Fe4.788 Sc0.532 U2.68 O24</t>
  </si>
  <si>
    <t>Ba8 Fe4.52 Sc0.8 U2.68 O24</t>
  </si>
  <si>
    <t>Ba8 Fe4.264 Sc1.064 U2.664 O24</t>
  </si>
  <si>
    <t>Ba8 Fe4 Sc1.332 U2.664 O24</t>
  </si>
  <si>
    <t>Ba8 Fe3.732 Sc1.6 U2.664 O24</t>
  </si>
  <si>
    <t>Ba8 Fe2.664 Sc2.668 U2.668 O24</t>
  </si>
  <si>
    <t>Ba8 Fe2 Sc3.336 U2.668 O24</t>
  </si>
  <si>
    <t>Ba8 Fe1.332 Sc4 U2.668 O24</t>
  </si>
  <si>
    <t>Ba7.996 Fe4.8 Y0.536 U2.668 O24</t>
  </si>
  <si>
    <t>Ba7.996 Fe4.264 Y1.068 U2.668 O24</t>
  </si>
  <si>
    <t>Ba8 Fe3.732 Y1.596 U2.668 O24</t>
  </si>
  <si>
    <t>Ba8 Fe3.2 Y2.132 U2.668 O24</t>
  </si>
  <si>
    <t>Ba7.996 Fe2.664 Y2.668 U2.668 O24</t>
  </si>
  <si>
    <t>Ba7.996 Fe2.132 Y3.204 U2.668 O24</t>
  </si>
  <si>
    <t>Ba7.996 Fe1.6 Y3.736 U2.668 O24</t>
  </si>
  <si>
    <t>Ba8 Fe4.8 Lu0.52 U2.68 O24</t>
  </si>
  <si>
    <t>Ba8 Fe4.24 Lu1.068 U2.68 O24</t>
  </si>
  <si>
    <t>Ba8.04 Fe3.72 Lu1.56 U2.68 O24</t>
  </si>
  <si>
    <t>Ba8.04 Fe3.2 Lu2.12 U2.68 O24</t>
  </si>
  <si>
    <t>Ba8.04 Fe2.64 Lu2.64 U2.68 O24</t>
  </si>
  <si>
    <t>Ba7.96 Fe2.12 Lu3.24 U2.68 O24</t>
  </si>
  <si>
    <t>Ba7.96 Fe1.6 Lu3.76 U2.68 O24</t>
  </si>
  <si>
    <t>Ba7.972 Fe4.788 Tm0.56 U2.68 O24</t>
  </si>
  <si>
    <t>Ba7.972 Fe4.252 Tm1.092 U2.68 O24</t>
  </si>
  <si>
    <t>Ba8 Fe3.72 Tm1.6 U2.68 O24</t>
  </si>
  <si>
    <t>Ba7.972 Fe3.188 Tm2.16 U2.68 O24</t>
  </si>
  <si>
    <t>Ba7.972 Fe2.652 Tm2.692 U2.68 O24</t>
  </si>
  <si>
    <t>Ba8 Fe2.12 Tm3.2 U2.68 O24</t>
  </si>
  <si>
    <t>Ba7.972 Fe4.788 Dy0.56 U2.68 O24</t>
  </si>
  <si>
    <t>Ba8.028 Fe4.264 Dy1.04 U2.668 O24</t>
  </si>
  <si>
    <t>Ba8 Fe3.72 Dy1.6 U2.68 O24</t>
  </si>
  <si>
    <t>Ba7.96 Fe3.2 Dy2.16 U2.68 O24</t>
  </si>
  <si>
    <t>Ba8.04 Fe2.64 Dy2.64 U2.68 O24</t>
  </si>
  <si>
    <t>Ba8 Fe2.12 Dy3.2 U2.68 O24</t>
  </si>
  <si>
    <t>Ba7.96 Fe1.6 Dy3.76 U2.68 O24</t>
  </si>
  <si>
    <t>Ba8 Fe2.668 In2.664 U2.668 O24</t>
  </si>
  <si>
    <t>Ba8 Fe2 In3.332 U2.668 O24</t>
  </si>
  <si>
    <t>Ba8 Fe1.332 In4 U2.668 O24</t>
  </si>
  <si>
    <t>Ba8 Fe0.668 In4.664 U2.668 O24</t>
  </si>
  <si>
    <t>Ba2 Zn0.8 Cu0.2 W O6</t>
  </si>
  <si>
    <t>K2 Na H1.5 Fe0.5 F6</t>
  </si>
  <si>
    <t>Ba4 Cu Y W2 O12</t>
  </si>
  <si>
    <t>Ba La Li Te O6</t>
  </si>
  <si>
    <t>Na Ba Li Ni F6</t>
  </si>
  <si>
    <t>W Th8 Zr18 F3.96 O52.8</t>
  </si>
  <si>
    <t>Ba La Mn Ta O6</t>
  </si>
  <si>
    <t>Cs2 K Ti O2 F3</t>
  </si>
  <si>
    <t>Pr30 Ti24 I8 O25 Se58</t>
  </si>
  <si>
    <t>Ba Sr Fe0.95 Mo0.97 O5.84</t>
  </si>
  <si>
    <t>Ca La Fe V O6</t>
  </si>
  <si>
    <t>Sr La Fe V O6</t>
  </si>
  <si>
    <t>Sr1.9 La0.1 Cr Mo O6</t>
  </si>
  <si>
    <t>Ba Sr Ni W O6</t>
  </si>
  <si>
    <t>Ba La Mg Ta O6</t>
  </si>
  <si>
    <t>Ba4 Ca1.57 Nb2.43 D0.52 O11.9</t>
  </si>
  <si>
    <t>Ba2 Co Mo0.5 Nb0.5 O5.7</t>
  </si>
  <si>
    <t>Rb2 K Ti O F5</t>
  </si>
  <si>
    <t>Rb2 K W O3 F3</t>
  </si>
  <si>
    <t>Rb2 K Mo O3 F3</t>
  </si>
  <si>
    <t>Ba La Fe Ti O6</t>
  </si>
  <si>
    <t>Y2.67 Al0.27 Yb0.33 Er0.067 F10</t>
  </si>
  <si>
    <t>Ba1.8 Sr0.2 Y Ir O6</t>
  </si>
  <si>
    <t>Ba1.6 Sr0.4 Y Ir O6</t>
  </si>
  <si>
    <t>F m -3 c</t>
  </si>
  <si>
    <t>Na35.4 K60 Al95.44 Si96.6 O384</t>
  </si>
  <si>
    <t>Ag66.31 Si96 Al96.9 O384 H27</t>
  </si>
  <si>
    <t>Na3.69 Tl7.26 Si12 Al12 O48</t>
  </si>
  <si>
    <t>Sr45.44 Al90.884 Si101.52 O386 H2.25</t>
  </si>
  <si>
    <t>Sr46.72 Al94.73 Si98.55 O390 H8.17</t>
  </si>
  <si>
    <t>F d -3 m S</t>
  </si>
  <si>
    <t>F d -3 m Z</t>
  </si>
  <si>
    <t>Sr Li Ta2 O6 F</t>
  </si>
  <si>
    <t>Rb Zn Ti O F5</t>
  </si>
  <si>
    <t>Rb Ni W O3 F3</t>
  </si>
  <si>
    <t>Cs Ni Ti O F5</t>
  </si>
  <si>
    <t>Cs Cu Ti O F5</t>
  </si>
  <si>
    <t>Cs Zn Ti O F5</t>
  </si>
  <si>
    <t>Cs Co Ti O F5</t>
  </si>
  <si>
    <t>Cs Mn Ti O F5</t>
  </si>
  <si>
    <t>Cs Ni Ta O2 F4</t>
  </si>
  <si>
    <t>Cs Co Ta O2 F4</t>
  </si>
  <si>
    <t>Cs Ni Nb O2 F4</t>
  </si>
  <si>
    <t>Cs Zn Nb O2 F4</t>
  </si>
  <si>
    <t>Cs Ni Mo O3 F3</t>
  </si>
  <si>
    <t>Cs Zn Mo O3 F3</t>
  </si>
  <si>
    <t>Cs Mn Mo O3 F3</t>
  </si>
  <si>
    <t>Cs Ni W O3 F3</t>
  </si>
  <si>
    <t>Cs Zn W O3 F3</t>
  </si>
  <si>
    <t>Cs Co W O3 F3</t>
  </si>
  <si>
    <t>Cs Ti Nb O4 F2</t>
  </si>
  <si>
    <t>Na64 Al54 Si138 O384 Te5</t>
  </si>
  <si>
    <t>Tl Ti Nb O4 F2</t>
  </si>
  <si>
    <t>Tl Ti W O5 F</t>
  </si>
  <si>
    <t>N H4 Ta W O6</t>
  </si>
  <si>
    <t>Na0.66 H2.84 Al3.5 Si8.5 O24</t>
  </si>
  <si>
    <t>Na0.36 H1.3 Al1.66 Si10.34 O24</t>
  </si>
  <si>
    <t>Na2.16 H4.84 Al7 Si17 O48</t>
  </si>
  <si>
    <t>Na0.86 H6.14 Al7 Si17 O48</t>
  </si>
  <si>
    <t>Co19 Na18 Al56 Si136 O384</t>
  </si>
  <si>
    <t>Li Ni0.3 Mg0.2 Mn1.5 O4</t>
  </si>
  <si>
    <t>Li Ni0.5 Mn1.2 Ti0.3 O4</t>
  </si>
  <si>
    <t>Li Ni0.5 Mn1.1 Ti0.4 O4</t>
  </si>
  <si>
    <t>Li Ni0.5 Mn1.0 Ti0.5 O4</t>
  </si>
  <si>
    <t>Li Ni0.5 Mn0.8 Ti0.7 O4</t>
  </si>
  <si>
    <t>Li Ni0.5 Mn0.5 Ti1.0 O4</t>
  </si>
  <si>
    <t>Li Ni0.5 Mn0.3 Ti1.2 O4</t>
  </si>
  <si>
    <t>Li Ni0.5 Mn0.15 Ti1.35 O4</t>
  </si>
  <si>
    <t>Li62.4 Al86 Si106 O384 H23.6</t>
  </si>
  <si>
    <t>Y Gd Sc Sb O7</t>
  </si>
  <si>
    <t>Zr1.29 Hf1.71 V3 O0.28 H8.7</t>
  </si>
  <si>
    <t>Ag Cr Sn S2 Se2</t>
  </si>
  <si>
    <t>Zr3 V3 B0.338 O0.507 D8.048</t>
  </si>
  <si>
    <t>Zr3 V3 B0.248 O0.372 D7.89</t>
  </si>
  <si>
    <t>Zr3 V3 B0.372 O0.558 D5.944</t>
  </si>
  <si>
    <t>Zr3 V3 B0.2 O0.3 D8.88</t>
  </si>
  <si>
    <t>Cu5.52 Si1.04 Fe4 Sn12 S32</t>
  </si>
  <si>
    <t>Na62 H2 Al64 Si128 O384</t>
  </si>
  <si>
    <t>Cu28.1 Na4.8 Al64 Si128 O384</t>
  </si>
  <si>
    <t>Co Cr4 Cu S6 Se2</t>
  </si>
  <si>
    <t>Cs Ti0.25 Zr0.25 W1.5 O6</t>
  </si>
  <si>
    <t>Zn2 Ti0.7 Ta0.15 Al0.15 O4</t>
  </si>
  <si>
    <t>Ca Ce0.7 Ti Nb O6.55</t>
  </si>
  <si>
    <t>Ca1.51 Ti1.32 V0.04 Ta1.10 O7</t>
  </si>
  <si>
    <t>Ti1.6 Zr1.6 Fe1.6 O0.19 D5.03</t>
  </si>
  <si>
    <t>Ti1.59 Zr1.61 Fe1.6 O0.43 D5.26</t>
  </si>
  <si>
    <t>Li La0.67 Ta2 O6 F</t>
  </si>
  <si>
    <t>Li1.25 La0.58 Nb2 O6 F</t>
  </si>
  <si>
    <t>Ba3 Te2 O6 Br1.64 Cl0.36</t>
  </si>
  <si>
    <t>Ni0.5 Zn0.25 Co0.25 Fe2 O4</t>
  </si>
  <si>
    <t>Ca Gd0.9 Sn Nb O7</t>
  </si>
  <si>
    <t>Ni0.5 Zn0.5 Fe1.95 Al0.05 O4</t>
  </si>
  <si>
    <t>Ni0.5 Zn0.5 Fe1.9 Al0.1 O4</t>
  </si>
  <si>
    <t>Ni0.5 Zn0.5 Fe1.85 Al0.15 O4</t>
  </si>
  <si>
    <t>Ni0.5 Zn0.5 Fe1.8 Al0.2 O4</t>
  </si>
  <si>
    <t>Ni0.5 Zn0.5 Fe1.75 Al0.25 O4</t>
  </si>
  <si>
    <t>Bi1.5 Sb0.75 Nb0.75 Cu O7</t>
  </si>
  <si>
    <t>I m -3 m</t>
  </si>
  <si>
    <t>Fe0.51 Co0.24 Ni0.14 Al0.08 Cu0.03</t>
  </si>
  <si>
    <t>K2.2 Na0.8 Ba2 Th3 F19</t>
  </si>
  <si>
    <t>Al0.34 Fe13.86 La33 B24.80 C34</t>
  </si>
  <si>
    <t>Al1.1 Ce33 Fe13 B25 C34</t>
  </si>
  <si>
    <t>Al0.08 Ce33 Mn14 B24.92 C34</t>
  </si>
  <si>
    <t>Al0.04 Fe12.96 Pr33 B18 C34</t>
  </si>
  <si>
    <t>I a -3 d</t>
  </si>
  <si>
    <t>Y2.97 Pr0.03 Sc0.8 Fe4.2 O12</t>
  </si>
  <si>
    <t>Na2 Ca Sn2 Ge3 O12</t>
  </si>
  <si>
    <t>Na2 Ca Ti2 Ge3 O12</t>
  </si>
  <si>
    <t>Ca Y2 Fe4 Sn O12</t>
  </si>
  <si>
    <t>Ca1.5 Fe1.76 Al1.80 Si2.94 O12</t>
  </si>
  <si>
    <t>Y2.3 Pr0.7 Sc0.8 Fe4.2 O12</t>
  </si>
  <si>
    <t>Ca3 Sn2 Si Ga2 O12</t>
  </si>
  <si>
    <t>Ca3 Sn2.05 Si0.95 Ga2 O12</t>
  </si>
  <si>
    <t>Ca0.95 Zr0.95 Gd2.05 Ga4.05 O12</t>
  </si>
  <si>
    <t>Ca10 Mg5 Cu3 V12 O48</t>
  </si>
  <si>
    <t>Ca2.916 Al2 Si1.092 O12 H7.632</t>
  </si>
  <si>
    <t>Ca2.916 Al2 Si1.104 O12 H7.56</t>
  </si>
  <si>
    <t>Li6 Sr La2 Bi2 O12</t>
  </si>
  <si>
    <t>Li6 Ca La2 Ta2 O12</t>
  </si>
  <si>
    <t>Li6 Ba La2 Ta2 O12</t>
  </si>
  <si>
    <t>Li2.25 H4.75 La3 Sn2 O12</t>
  </si>
  <si>
    <t>Li4.59 H2.41 La3 Sn2 O12</t>
  </si>
  <si>
    <t>Li6.06 Al0.20 La3 Zr2 O12</t>
  </si>
  <si>
    <t>Nd3 Zr2 Li5.5 Al0.5 O12</t>
  </si>
  <si>
    <t>Li6.46 Al0.081 La3 Zr2 O12</t>
  </si>
  <si>
    <t>Li6 Sr La2 Sb2 O12</t>
  </si>
  <si>
    <t>Li6.4 Sr1.4 La1.6 Sb2 O12</t>
  </si>
  <si>
    <t>Li6 Sr La2 Ta2 O12</t>
  </si>
  <si>
    <t>Li6.4 Sr1.4 La1.6 Ta2 O12</t>
  </si>
  <si>
    <t>Li6 Ca Sm2 Ta2 O12</t>
  </si>
  <si>
    <t>Ca3 Sn2.2 Ti0.8 Al2 O12</t>
  </si>
  <si>
    <t>Ca3 Sn2.4 Ti0.6 Al2 O12</t>
  </si>
  <si>
    <t>Ca3 Sn2 Ti Al2 O12</t>
  </si>
  <si>
    <t>Ca3 Sn1.8 Ti1.2 Al2 O12</t>
  </si>
  <si>
    <t>Ca3 Sn1.6 Ti1.4 Al2 O12</t>
  </si>
  <si>
    <t>K0.28 Cs0.65 B Si2 O5.96</t>
  </si>
  <si>
    <t>K0.26 Cs0.61 B Si2 O5.94</t>
  </si>
  <si>
    <t>K0.25 Cs0.59 B Si2 O5.92</t>
  </si>
  <si>
    <t>Li6 La3 Nb1.5 Y0.5 O12</t>
  </si>
  <si>
    <t>Li5.1 La3 Nb1.95 Y0.05 O12</t>
  </si>
  <si>
    <t>Li5.2 La3 Nb1.9 Y0.1 O12</t>
  </si>
  <si>
    <t>Li5.4 La3 Nb1.8 Y0.2 O12</t>
  </si>
  <si>
    <t>Li5.5 La3 Nb1.75 Y0.25 O12</t>
  </si>
  <si>
    <t>Li6.5 La3 Nb1.25 Y0.75 O12</t>
  </si>
  <si>
    <t>Hg6 H Br1.8 Cl1.2 O2</t>
  </si>
  <si>
    <t>Li1.83 H4.21 La3 Sn2 O12</t>
  </si>
  <si>
    <t>Ca2 La Zr2 Ga3 O12</t>
  </si>
  <si>
    <t>Al0.24 La3 Li6.28 Zr2 O12</t>
  </si>
  <si>
    <t>La3 Li5.8 Zn0.6 Zr2 O12</t>
  </si>
  <si>
    <t>Li5.14 H1.57 La2.99 Zr1.98 O12</t>
  </si>
  <si>
    <t>Al0.540 Ca3 Fe1.872 Si2.634 O12</t>
  </si>
  <si>
    <t>Al0.536 Ca3 Fe1.656 Si2.805 O12</t>
  </si>
  <si>
    <t>Al0.544 Ca3 Fe1.885 Si2.578 O12</t>
  </si>
  <si>
    <t>Al0.414 Ca3 Fe1.799 Si2.736 O12</t>
  </si>
  <si>
    <t>Al0.416 Ca3 Fe1.586 Si3 O12</t>
  </si>
  <si>
    <t>Li5.91 Al0.216 La2.95 Zr2 O12</t>
  </si>
  <si>
    <t>Li6.55 Ga0.05 La2.91 Zr2 O12</t>
  </si>
  <si>
    <t>Li5.74 La3 Zr1.5 Ta0.5 O12</t>
  </si>
  <si>
    <t>La3 Li5.08 Ta1.51 Zr0.39 O12</t>
  </si>
  <si>
    <t>元素5</t>
    <rPh sb="0" eb="2">
      <t>ゲンソ</t>
    </rPh>
    <phoneticPr fontId="2"/>
  </si>
  <si>
    <t>元素5数</t>
    <rPh sb="0" eb="2">
      <t>ゲンソ</t>
    </rPh>
    <rPh sb="3" eb="4">
      <t>カズ</t>
    </rPh>
    <phoneticPr fontId="2"/>
  </si>
  <si>
    <t>族5</t>
    <rPh sb="0" eb="1">
      <t>ゾク</t>
    </rPh>
    <phoneticPr fontId="2"/>
  </si>
  <si>
    <t>周期5</t>
    <rPh sb="0" eb="2">
      <t>シュウキ</t>
    </rPh>
    <phoneticPr fontId="2"/>
  </si>
  <si>
    <t>Pb2</t>
  </si>
  <si>
    <t>Ba2</t>
  </si>
  <si>
    <t>Y</t>
  </si>
  <si>
    <t>Cu</t>
  </si>
  <si>
    <t>Cu2</t>
  </si>
  <si>
    <t>O8</t>
  </si>
  <si>
    <t>Sr2</t>
  </si>
  <si>
    <t>Cu3</t>
  </si>
  <si>
    <t>K3</t>
  </si>
  <si>
    <t>P</t>
  </si>
  <si>
    <t>S4</t>
  </si>
  <si>
    <t>H2</t>
  </si>
  <si>
    <t>O</t>
  </si>
  <si>
    <t>Na3</t>
  </si>
  <si>
    <t>Al</t>
  </si>
  <si>
    <t>Be</t>
  </si>
  <si>
    <t>Si2</t>
  </si>
  <si>
    <t>K</t>
  </si>
  <si>
    <t>S</t>
  </si>
  <si>
    <t>O3</t>
  </si>
  <si>
    <t>N</t>
  </si>
  <si>
    <t>H</t>
  </si>
  <si>
    <t>Na</t>
  </si>
  <si>
    <t>K2</t>
  </si>
  <si>
    <t>O4</t>
  </si>
  <si>
    <t>Sb</t>
  </si>
  <si>
    <t>F3</t>
  </si>
  <si>
    <t>Sr</t>
  </si>
  <si>
    <t>Si</t>
  </si>
  <si>
    <t>Al2</t>
  </si>
  <si>
    <t>N2</t>
  </si>
  <si>
    <t>C6</t>
  </si>
  <si>
    <t>H12</t>
  </si>
  <si>
    <t>Cl6</t>
  </si>
  <si>
    <t>N9</t>
  </si>
  <si>
    <t>Na2</t>
  </si>
  <si>
    <t>Li</t>
  </si>
  <si>
    <t>Fe</t>
  </si>
  <si>
    <t>Te</t>
  </si>
  <si>
    <t>O6</t>
  </si>
  <si>
    <t>Rb</t>
  </si>
  <si>
    <t>Se3</t>
  </si>
  <si>
    <t>B2</t>
  </si>
  <si>
    <t>O10</t>
  </si>
  <si>
    <t>Cs</t>
  </si>
  <si>
    <t>B6</t>
  </si>
  <si>
    <t>Cl</t>
  </si>
  <si>
    <t>H14</t>
  </si>
  <si>
    <t>Ca</t>
  </si>
  <si>
    <t>Ca5.64</t>
  </si>
  <si>
    <t>Sr4.05</t>
  </si>
  <si>
    <t>Cu17</t>
  </si>
  <si>
    <t>O29</t>
  </si>
  <si>
    <t>Bi0.28</t>
  </si>
  <si>
    <t>Sr3.66</t>
  </si>
  <si>
    <t>Ca6.024</t>
  </si>
  <si>
    <t>Cu16.447</t>
  </si>
  <si>
    <t>O28.63</t>
  </si>
  <si>
    <t>Bi2</t>
  </si>
  <si>
    <t>Ti1.93</t>
  </si>
  <si>
    <t>Ta1.07</t>
  </si>
  <si>
    <t>H4</t>
  </si>
  <si>
    <t>Mo</t>
  </si>
  <si>
    <t>Cd0.2</t>
  </si>
  <si>
    <t>Zn0.8</t>
  </si>
  <si>
    <t>Sn</t>
  </si>
  <si>
    <t>Ba3</t>
  </si>
  <si>
    <t>Cl2</t>
  </si>
  <si>
    <t>Ga5</t>
  </si>
  <si>
    <t>Se10</t>
  </si>
  <si>
    <t>La</t>
  </si>
  <si>
    <t>Zn0.5</t>
  </si>
  <si>
    <t>Mn0.5</t>
  </si>
  <si>
    <t>Sr1.5</t>
  </si>
  <si>
    <t>La0.5</t>
  </si>
  <si>
    <t>Cu0.5</t>
  </si>
  <si>
    <t>Ti0.5</t>
  </si>
  <si>
    <t>O3.78</t>
  </si>
  <si>
    <t>Li3</t>
  </si>
  <si>
    <t>Th5</t>
  </si>
  <si>
    <t>F22</t>
  </si>
  <si>
    <t>Ag1.994</t>
  </si>
  <si>
    <t>Pb0.426</t>
  </si>
  <si>
    <t>Cd1.58</t>
  </si>
  <si>
    <t>As2</t>
  </si>
  <si>
    <t>S6</t>
  </si>
  <si>
    <t>Zn</t>
  </si>
  <si>
    <t>Ge2</t>
  </si>
  <si>
    <t>O7</t>
  </si>
  <si>
    <t>Ga3</t>
  </si>
  <si>
    <t>La2</t>
  </si>
  <si>
    <t>Ga2</t>
  </si>
  <si>
    <t>Ca1.96</t>
  </si>
  <si>
    <t>Eu0.04</t>
  </si>
  <si>
    <t>Lu4</t>
  </si>
  <si>
    <t>B9</t>
  </si>
  <si>
    <t>O23</t>
  </si>
  <si>
    <t>Ho4</t>
  </si>
  <si>
    <t>Y0.65</t>
  </si>
  <si>
    <t>Eu0.35</t>
  </si>
  <si>
    <t>Al3</t>
  </si>
  <si>
    <t>Ba4</t>
  </si>
  <si>
    <t>Cu1</t>
  </si>
  <si>
    <t>S8.99</t>
  </si>
  <si>
    <t>Se2.88</t>
  </si>
  <si>
    <t>C8</t>
  </si>
  <si>
    <t>N8</t>
  </si>
  <si>
    <t>O16</t>
  </si>
  <si>
    <t>Rb5</t>
  </si>
  <si>
    <t>Sn5</t>
  </si>
  <si>
    <t>Zn4</t>
  </si>
  <si>
    <t>S17</t>
  </si>
  <si>
    <t>D1.9</t>
  </si>
  <si>
    <t>Nd3</t>
  </si>
  <si>
    <t>Al3.5</t>
  </si>
  <si>
    <t>Si2.5</t>
  </si>
  <si>
    <t>O12.5</t>
  </si>
  <si>
    <t>N1.5</t>
  </si>
  <si>
    <t>Pt1.5</t>
  </si>
  <si>
    <t>Pb3</t>
  </si>
  <si>
    <t>Zn3</t>
  </si>
  <si>
    <t>O14</t>
  </si>
  <si>
    <t>Ca3</t>
  </si>
  <si>
    <t>Ta</t>
  </si>
  <si>
    <t>La3</t>
  </si>
  <si>
    <t>Ta0.25</t>
  </si>
  <si>
    <t>Zr0.50</t>
  </si>
  <si>
    <t>Ga5.25</t>
  </si>
  <si>
    <t>Co3</t>
  </si>
  <si>
    <t>P2</t>
  </si>
  <si>
    <t>Mn3</t>
  </si>
  <si>
    <t>Sr3</t>
  </si>
  <si>
    <t>Ga3.09</t>
  </si>
  <si>
    <t>Si1.91</t>
  </si>
  <si>
    <t>Pr3</t>
  </si>
  <si>
    <t>Sm3</t>
  </si>
  <si>
    <t>Mg3</t>
  </si>
  <si>
    <t>W</t>
  </si>
  <si>
    <t>V2</t>
  </si>
  <si>
    <t>Fe3</t>
  </si>
  <si>
    <t>Ca1.953</t>
  </si>
  <si>
    <t>Ta1.89</t>
  </si>
  <si>
    <t>Nd0.077</t>
  </si>
  <si>
    <t>Zr0.08</t>
  </si>
  <si>
    <t>Be2</t>
  </si>
  <si>
    <t>B</t>
  </si>
  <si>
    <t>F2</t>
  </si>
  <si>
    <t>Ba5</t>
  </si>
  <si>
    <t>Ru</t>
  </si>
  <si>
    <t>O9</t>
  </si>
  <si>
    <t>K0.3</t>
  </si>
  <si>
    <t>Ta0.025</t>
  </si>
  <si>
    <t>V0.025</t>
  </si>
  <si>
    <t>W0.95</t>
  </si>
  <si>
    <t>Ta0.05</t>
  </si>
  <si>
    <t>V0.05</t>
  </si>
  <si>
    <t>W0.9</t>
  </si>
  <si>
    <t>Ta0.075</t>
  </si>
  <si>
    <t>V0.075</t>
  </si>
  <si>
    <t>W0.85</t>
  </si>
  <si>
    <t>Ta0.1</t>
  </si>
  <si>
    <t>V0.1</t>
  </si>
  <si>
    <t>W0.80</t>
  </si>
  <si>
    <t>Ta0.125</t>
  </si>
  <si>
    <t>V0.125</t>
  </si>
  <si>
    <t>W0.75</t>
  </si>
  <si>
    <t>Ta0.15</t>
  </si>
  <si>
    <t>V0.15</t>
  </si>
  <si>
    <t>W0.7</t>
  </si>
  <si>
    <t>Co0.14</t>
  </si>
  <si>
    <t>Ni0.86</t>
  </si>
  <si>
    <t>Sb1.02</t>
  </si>
  <si>
    <t>As0.01</t>
  </si>
  <si>
    <t>S0.97</t>
  </si>
  <si>
    <t>Li1.32</t>
  </si>
  <si>
    <t>H3.69</t>
  </si>
  <si>
    <t>Nb2</t>
  </si>
  <si>
    <t>O12</t>
  </si>
  <si>
    <t>Ca6.3</t>
  </si>
  <si>
    <t>Ga4.4</t>
  </si>
  <si>
    <t>Al1.3</t>
  </si>
  <si>
    <t>O18</t>
  </si>
  <si>
    <t>Mg0.041</t>
  </si>
  <si>
    <t>Ni0.395</t>
  </si>
  <si>
    <t>Mn1.544</t>
  </si>
  <si>
    <t>Mg0.096</t>
  </si>
  <si>
    <t>Ni0.36</t>
  </si>
  <si>
    <t>Mn1.34</t>
  </si>
  <si>
    <t>Li0.246</t>
  </si>
  <si>
    <t>Mg0.025</t>
  </si>
  <si>
    <t>Mn0.385</t>
  </si>
  <si>
    <t>Ni0.09</t>
  </si>
  <si>
    <t>Mn1.5</t>
  </si>
  <si>
    <t>Ni0.45</t>
  </si>
  <si>
    <t>Zn0.075</t>
  </si>
  <si>
    <t>Li2</t>
  </si>
  <si>
    <t>Cu0.65</t>
  </si>
  <si>
    <t>Ti2.85</t>
  </si>
  <si>
    <t>N4</t>
  </si>
  <si>
    <t>F</t>
  </si>
  <si>
    <t>O2</t>
  </si>
  <si>
    <t>C</t>
  </si>
  <si>
    <t>Sb4</t>
  </si>
  <si>
    <t>S7</t>
  </si>
  <si>
    <t>Sb3</t>
  </si>
  <si>
    <t>S5</t>
  </si>
  <si>
    <t>Fe5.16</t>
  </si>
  <si>
    <t>Ti1.1</t>
  </si>
  <si>
    <t>Si5.74</t>
  </si>
  <si>
    <t>O20</t>
  </si>
  <si>
    <t>K1.70</t>
  </si>
  <si>
    <t>Zr</t>
  </si>
  <si>
    <t>Si6</t>
  </si>
  <si>
    <t>O15</t>
  </si>
  <si>
    <t>C3</t>
  </si>
  <si>
    <t>F6</t>
  </si>
  <si>
    <t>N6</t>
  </si>
  <si>
    <t>S3</t>
  </si>
  <si>
    <t>Cl4</t>
  </si>
  <si>
    <t>F5</t>
  </si>
  <si>
    <t>Ca0.8</t>
  </si>
  <si>
    <t>Na0.2</t>
  </si>
  <si>
    <t>Al1.77</t>
  </si>
  <si>
    <t>Si2.23</t>
  </si>
  <si>
    <t>Ca0.86</t>
  </si>
  <si>
    <t>Na0.14</t>
  </si>
  <si>
    <t>Al1.94</t>
  </si>
  <si>
    <t>Si2.06</t>
  </si>
  <si>
    <t>Al1.86</t>
  </si>
  <si>
    <t>Si2.14</t>
  </si>
  <si>
    <t>Bi</t>
  </si>
  <si>
    <t>P3</t>
  </si>
  <si>
    <t>Ho</t>
  </si>
  <si>
    <t>Ca2.8</t>
  </si>
  <si>
    <t>Fe8.7</t>
  </si>
  <si>
    <t>Al1.2</t>
  </si>
  <si>
    <t>Si0.8</t>
  </si>
  <si>
    <t>Mg1.68</t>
  </si>
  <si>
    <t>Zn0.32</t>
  </si>
  <si>
    <t>Ga</t>
  </si>
  <si>
    <t>V3</t>
  </si>
  <si>
    <t>O11</t>
  </si>
  <si>
    <t>Na0.622</t>
  </si>
  <si>
    <t>Ca0.368</t>
  </si>
  <si>
    <t>Al1.29</t>
  </si>
  <si>
    <t>Si2.71</t>
  </si>
  <si>
    <t>Al1.46</t>
  </si>
  <si>
    <t>Si2.54</t>
  </si>
  <si>
    <t>Si3</t>
  </si>
  <si>
    <t>H10</t>
  </si>
  <si>
    <t>Na4</t>
  </si>
  <si>
    <t>P4</t>
  </si>
  <si>
    <t>K0.0625</t>
  </si>
  <si>
    <t>Cu1.125</t>
  </si>
  <si>
    <t>As0.94</t>
  </si>
  <si>
    <t>O5.515</t>
  </si>
  <si>
    <t>H4.06</t>
  </si>
  <si>
    <t>Mo5</t>
  </si>
  <si>
    <t>La4</t>
  </si>
  <si>
    <t>Ca2</t>
  </si>
  <si>
    <t>Te4</t>
  </si>
  <si>
    <t>Ge3.13</t>
  </si>
  <si>
    <t>Si0.87</t>
  </si>
  <si>
    <t>Ge2.28</t>
  </si>
  <si>
    <t>Si1.72</t>
  </si>
  <si>
    <t>Si5</t>
  </si>
  <si>
    <t>Br2</t>
  </si>
  <si>
    <t>Ag9</t>
  </si>
  <si>
    <t>Hg0.5</t>
  </si>
  <si>
    <t>As6</t>
  </si>
  <si>
    <t>S12.14</t>
  </si>
  <si>
    <t>Te1.86</t>
  </si>
  <si>
    <t>Ag19.09</t>
  </si>
  <si>
    <t>Pb3.85</t>
  </si>
  <si>
    <t>As15.49</t>
  </si>
  <si>
    <t>Sb21.57</t>
  </si>
  <si>
    <t>S72</t>
  </si>
  <si>
    <t>Bi6.42</t>
  </si>
  <si>
    <t>Cu0.58</t>
  </si>
  <si>
    <t>O14.84</t>
  </si>
  <si>
    <t>F0.74</t>
  </si>
  <si>
    <t>K6.5</t>
  </si>
  <si>
    <t>Bi2.5</t>
  </si>
  <si>
    <t>W4</t>
  </si>
  <si>
    <t>P6</t>
  </si>
  <si>
    <t>O34</t>
  </si>
  <si>
    <t>H7</t>
  </si>
  <si>
    <t>In4</t>
  </si>
  <si>
    <t>O26</t>
  </si>
  <si>
    <t>P5</t>
  </si>
  <si>
    <t>Na0.93</t>
  </si>
  <si>
    <t>Ag2.07</t>
  </si>
  <si>
    <t>As</t>
  </si>
  <si>
    <t>Mo3</t>
  </si>
  <si>
    <t>O13</t>
  </si>
  <si>
    <t>Ag</t>
  </si>
  <si>
    <t>La5</t>
  </si>
  <si>
    <t>N10</t>
  </si>
  <si>
    <t>Si4</t>
  </si>
  <si>
    <t>Cs2</t>
  </si>
  <si>
    <t>Am</t>
  </si>
  <si>
    <t>Cr4</t>
  </si>
  <si>
    <t>Cs3</t>
  </si>
  <si>
    <t>O17</t>
  </si>
  <si>
    <t>Ba</t>
  </si>
  <si>
    <t>Mn</t>
  </si>
  <si>
    <t>Li0.725</t>
  </si>
  <si>
    <t>Mn3.92</t>
  </si>
  <si>
    <t>Na0.27</t>
  </si>
  <si>
    <t>C29</t>
  </si>
  <si>
    <t>H63</t>
  </si>
  <si>
    <t>Cu11</t>
  </si>
  <si>
    <t>I17</t>
  </si>
  <si>
    <t>La0.8</t>
  </si>
  <si>
    <t>Sr0.2</t>
  </si>
  <si>
    <t>Ti</t>
  </si>
  <si>
    <t>O2.2</t>
  </si>
  <si>
    <t>N0.8</t>
  </si>
  <si>
    <t>C11</t>
  </si>
  <si>
    <t>H23</t>
  </si>
  <si>
    <t>N3</t>
  </si>
  <si>
    <t>Ga3.39</t>
  </si>
  <si>
    <t>In0.61</t>
  </si>
  <si>
    <t>Sn1.87</t>
  </si>
  <si>
    <t>Ti0.135</t>
  </si>
  <si>
    <t>I</t>
  </si>
  <si>
    <t>Hg</t>
  </si>
  <si>
    <t>Br</t>
  </si>
  <si>
    <t>Cu6</t>
  </si>
  <si>
    <t>Pb</t>
  </si>
  <si>
    <t>Bi12</t>
  </si>
  <si>
    <t>S22</t>
  </si>
  <si>
    <t>Na0.33</t>
  </si>
  <si>
    <t>La1.22</t>
  </si>
  <si>
    <t>Mg</t>
  </si>
  <si>
    <t>Bi7</t>
  </si>
  <si>
    <t>Se4</t>
  </si>
  <si>
    <t>S10</t>
  </si>
  <si>
    <t>Cu4</t>
  </si>
  <si>
    <t>Pr4</t>
  </si>
  <si>
    <t>Br9</t>
  </si>
  <si>
    <t>Ni</t>
  </si>
  <si>
    <t>F7</t>
  </si>
  <si>
    <t>Co</t>
  </si>
  <si>
    <t>Gd4</t>
  </si>
  <si>
    <t>Cl9</t>
  </si>
  <si>
    <t>Na1.35</t>
  </si>
  <si>
    <t>O1.65</t>
  </si>
  <si>
    <t>N0.35</t>
  </si>
  <si>
    <t>Mg2</t>
  </si>
  <si>
    <t>Cu8</t>
  </si>
  <si>
    <t>V6</t>
  </si>
  <si>
    <t>Ge3</t>
  </si>
  <si>
    <t>Ag2</t>
  </si>
  <si>
    <t>S16</t>
  </si>
  <si>
    <t>Nd4</t>
  </si>
  <si>
    <t>N5</t>
  </si>
  <si>
    <t>K5</t>
  </si>
  <si>
    <t>Eu2</t>
  </si>
  <si>
    <t>Co2</t>
  </si>
  <si>
    <t>Ni2</t>
  </si>
  <si>
    <t>Ca2.56</t>
  </si>
  <si>
    <t>Na0.44</t>
  </si>
  <si>
    <t>Fe7.49</t>
  </si>
  <si>
    <t>Nb0.51</t>
  </si>
  <si>
    <t>B5</t>
  </si>
  <si>
    <t>Co5</t>
  </si>
  <si>
    <t>Mo4</t>
  </si>
  <si>
    <t>Na6</t>
  </si>
  <si>
    <t>Si8</t>
  </si>
  <si>
    <t>Al4</t>
  </si>
  <si>
    <t>Sr0.84</t>
  </si>
  <si>
    <t>Na0.03</t>
  </si>
  <si>
    <t>Al1.69</t>
  </si>
  <si>
    <t>Si2.29</t>
  </si>
  <si>
    <t>Fe2</t>
  </si>
  <si>
    <t>Al9</t>
  </si>
  <si>
    <t>O24</t>
  </si>
  <si>
    <t>H3</t>
  </si>
  <si>
    <t>Mo2</t>
  </si>
  <si>
    <t>K0.88</t>
  </si>
  <si>
    <t>Mg2.5</t>
  </si>
  <si>
    <t>Mg5</t>
  </si>
  <si>
    <t>O22</t>
  </si>
  <si>
    <t>Fe0.28</t>
  </si>
  <si>
    <t>Al0.72</t>
  </si>
  <si>
    <t>Ba1.239</t>
  </si>
  <si>
    <t>Al0.631</t>
  </si>
  <si>
    <t>Fe1.847</t>
  </si>
  <si>
    <t>Ti5.522</t>
  </si>
  <si>
    <t>Ba1.246</t>
  </si>
  <si>
    <t>Al0.325</t>
  </si>
  <si>
    <t>Fe2.166</t>
  </si>
  <si>
    <t>Ti5.509</t>
  </si>
  <si>
    <t>Li0.82</t>
  </si>
  <si>
    <t>Na0.04</t>
  </si>
  <si>
    <t>Ti1.15</t>
  </si>
  <si>
    <t>Ga4.85</t>
  </si>
  <si>
    <t>Y2</t>
  </si>
  <si>
    <t>Pt</t>
  </si>
  <si>
    <t>Er2</t>
  </si>
  <si>
    <t>Cu0.22</t>
  </si>
  <si>
    <t>Ag0.88</t>
  </si>
  <si>
    <t>Pb0.9</t>
  </si>
  <si>
    <t>Bi3.5</t>
  </si>
  <si>
    <t>S6.5</t>
  </si>
  <si>
    <t>Pr</t>
  </si>
  <si>
    <t>Nd</t>
  </si>
  <si>
    <t>Tb0.96</t>
  </si>
  <si>
    <t>Ge4</t>
  </si>
  <si>
    <t>Ca3.17</t>
  </si>
  <si>
    <t>Al8.3</t>
  </si>
  <si>
    <t>Si27.7</t>
  </si>
  <si>
    <t>O72</t>
  </si>
  <si>
    <t>Ag2.3</t>
  </si>
  <si>
    <t>Bi6.8</t>
  </si>
  <si>
    <t>S12</t>
  </si>
  <si>
    <t>Ag1.04</t>
  </si>
  <si>
    <t>Pb12.27</t>
  </si>
  <si>
    <t>Bi13.19</t>
  </si>
  <si>
    <t>S34</t>
  </si>
  <si>
    <t>Pb9.167</t>
  </si>
  <si>
    <t>Sb9.833</t>
  </si>
  <si>
    <t>S23</t>
  </si>
  <si>
    <t>O0.5</t>
  </si>
  <si>
    <t>Ho2</t>
  </si>
  <si>
    <t>Ti3.25</t>
  </si>
  <si>
    <t>Zr0.25</t>
  </si>
  <si>
    <t>O9.25</t>
  </si>
  <si>
    <t>Ga3.18</t>
  </si>
  <si>
    <t>In0.82</t>
  </si>
  <si>
    <t>Sn2.7</t>
  </si>
  <si>
    <t>Ti0.3</t>
  </si>
  <si>
    <t>Ga2.54</t>
  </si>
  <si>
    <t>In1.46</t>
  </si>
  <si>
    <t>Sn4.37</t>
  </si>
  <si>
    <t>Ti0.63</t>
  </si>
  <si>
    <t>Sc</t>
  </si>
  <si>
    <t>Nb</t>
  </si>
  <si>
    <t>Mn8</t>
  </si>
  <si>
    <t>H9</t>
  </si>
  <si>
    <t>Nd2.64</t>
  </si>
  <si>
    <t>Y0.36</t>
  </si>
  <si>
    <t>Fe21.6</t>
  </si>
  <si>
    <t>Co6.1</t>
  </si>
  <si>
    <t>Mo1.32</t>
  </si>
  <si>
    <t>Nd2.1</t>
  </si>
  <si>
    <t>Dy0.9</t>
  </si>
  <si>
    <t>Fe27.5</t>
  </si>
  <si>
    <t>Ti0.7</t>
  </si>
  <si>
    <t>Mo0.8</t>
  </si>
  <si>
    <t>Ag2.08</t>
  </si>
  <si>
    <t>Bi17.92</t>
  </si>
  <si>
    <t>Pb4</t>
  </si>
  <si>
    <t>S36</t>
  </si>
  <si>
    <t>Cu1.1</t>
  </si>
  <si>
    <t>Ag2.1</t>
  </si>
  <si>
    <t>Pb0.90</t>
  </si>
  <si>
    <t>Bi14.38</t>
  </si>
  <si>
    <t>Ag1.621</t>
  </si>
  <si>
    <t>Bi9.379</t>
  </si>
  <si>
    <t>S19</t>
  </si>
  <si>
    <t>Cu3.5</t>
  </si>
  <si>
    <t>Ti2</t>
  </si>
  <si>
    <t>Ti1.8</t>
  </si>
  <si>
    <t>Nb0.2</t>
  </si>
  <si>
    <t>O9.1</t>
  </si>
  <si>
    <t>Fe5</t>
  </si>
  <si>
    <t>Li1.2</t>
  </si>
  <si>
    <t>Co0.1</t>
  </si>
  <si>
    <t>Mn0.556</t>
  </si>
  <si>
    <t>Ni0.13</t>
  </si>
  <si>
    <t>Ir</t>
  </si>
  <si>
    <t>Ba0.8</t>
  </si>
  <si>
    <t>Sr1.2</t>
  </si>
  <si>
    <t>Li1.6</t>
  </si>
  <si>
    <t>Mn0.3</t>
  </si>
  <si>
    <t>Co0.2</t>
  </si>
  <si>
    <t>Ni0.3</t>
  </si>
  <si>
    <t>Zr2</t>
  </si>
  <si>
    <t>K2.473</t>
  </si>
  <si>
    <t>Nb2.844</t>
  </si>
  <si>
    <t>Ti1.156</t>
  </si>
  <si>
    <t>P2.5</t>
  </si>
  <si>
    <t>K2.92</t>
  </si>
  <si>
    <t>Nb2.576</t>
  </si>
  <si>
    <t>Ti1.424</t>
  </si>
  <si>
    <t>B10</t>
  </si>
  <si>
    <t>H13</t>
  </si>
  <si>
    <t>Tl</t>
  </si>
  <si>
    <t>Mg0.31</t>
  </si>
  <si>
    <t>Fe0.67</t>
  </si>
  <si>
    <t>Ca0.015</t>
  </si>
  <si>
    <t>Ti3</t>
  </si>
  <si>
    <t>C5</t>
  </si>
  <si>
    <t>H5</t>
  </si>
  <si>
    <t>F8</t>
  </si>
  <si>
    <t>Os9</t>
  </si>
  <si>
    <t>C30</t>
  </si>
  <si>
    <t>O33</t>
  </si>
  <si>
    <t>B3</t>
  </si>
  <si>
    <t>Sn2</t>
  </si>
  <si>
    <t>Cr2</t>
  </si>
  <si>
    <t>As4</t>
  </si>
  <si>
    <t>Eu</t>
  </si>
  <si>
    <t>La1.5</t>
  </si>
  <si>
    <t>Nd0.5</t>
  </si>
  <si>
    <t>La6</t>
  </si>
  <si>
    <t>Br14</t>
  </si>
  <si>
    <t>Fe1.92</t>
  </si>
  <si>
    <t>Ga0.7</t>
  </si>
  <si>
    <t>Fe0.7</t>
  </si>
  <si>
    <t>Al0.6</t>
  </si>
  <si>
    <t>In2</t>
  </si>
  <si>
    <t>Dy</t>
  </si>
  <si>
    <t>Te2</t>
  </si>
  <si>
    <t>Er</t>
  </si>
  <si>
    <t>Sm2</t>
  </si>
  <si>
    <t>Te5</t>
  </si>
  <si>
    <t>Dy2</t>
  </si>
  <si>
    <t>C4</t>
  </si>
  <si>
    <t>Cl3</t>
  </si>
  <si>
    <t>S2</t>
  </si>
  <si>
    <t>H16</t>
  </si>
  <si>
    <t>Sr1.6</t>
  </si>
  <si>
    <t>Nd0.4</t>
  </si>
  <si>
    <t>Np2</t>
  </si>
  <si>
    <t>Rb0.7</t>
  </si>
  <si>
    <t>Tl0.3</t>
  </si>
  <si>
    <t>Rb0.5</t>
  </si>
  <si>
    <t>Tl0.5</t>
  </si>
  <si>
    <t>Ca1.8</t>
  </si>
  <si>
    <t>La0.2</t>
  </si>
  <si>
    <t>Re</t>
  </si>
  <si>
    <t>Ca1.6</t>
  </si>
  <si>
    <t>La0.4</t>
  </si>
  <si>
    <t>Ni0.333</t>
  </si>
  <si>
    <t>Sb0.667</t>
  </si>
  <si>
    <t>Ni0.667</t>
  </si>
  <si>
    <t>Co0.667</t>
  </si>
  <si>
    <t>Co0.333</t>
  </si>
  <si>
    <t>Na0.5</t>
  </si>
  <si>
    <t>Li0.5</t>
  </si>
  <si>
    <t>Ag1.041</t>
  </si>
  <si>
    <t>Sb5.041</t>
  </si>
  <si>
    <t>Ag1.05</t>
  </si>
  <si>
    <t>Sb5.05</t>
  </si>
  <si>
    <t>Ag1.049</t>
  </si>
  <si>
    <t>Sb5.049</t>
  </si>
  <si>
    <t>Pb20.21</t>
  </si>
  <si>
    <t>Ag4</t>
  </si>
  <si>
    <t>As10.23</t>
  </si>
  <si>
    <t>Sb13.56</t>
  </si>
  <si>
    <t>S58</t>
  </si>
  <si>
    <t>Ce</t>
  </si>
  <si>
    <t>Ca1.5</t>
  </si>
  <si>
    <t>Sr0.5</t>
  </si>
  <si>
    <t>Sm</t>
  </si>
  <si>
    <t>Fe8</t>
  </si>
  <si>
    <t>Te12</t>
  </si>
  <si>
    <t>O32</t>
  </si>
  <si>
    <t>Br3</t>
  </si>
  <si>
    <t>Te3</t>
  </si>
  <si>
    <t>K0.4191</t>
  </si>
  <si>
    <t>Rb1.5829</t>
  </si>
  <si>
    <t>Zr1</t>
  </si>
  <si>
    <t>Rb2</t>
  </si>
  <si>
    <t>F4</t>
  </si>
  <si>
    <t>Li0.8</t>
  </si>
  <si>
    <t>Mg2.1</t>
  </si>
  <si>
    <t>O5</t>
  </si>
  <si>
    <t>Ca1.921</t>
  </si>
  <si>
    <t>Ce0.079</t>
  </si>
  <si>
    <t>F20</t>
  </si>
  <si>
    <t>Tm2</t>
  </si>
  <si>
    <t>Yb2</t>
  </si>
  <si>
    <t>Lu2</t>
  </si>
  <si>
    <t>C138</t>
  </si>
  <si>
    <t>H60</t>
  </si>
  <si>
    <t>Sc2</t>
  </si>
  <si>
    <t>Ag3</t>
  </si>
  <si>
    <t>Pb9.736</t>
  </si>
  <si>
    <t>As11.596</t>
  </si>
  <si>
    <t>Sb7.668</t>
  </si>
  <si>
    <t>S40</t>
  </si>
  <si>
    <t>Ba0.6</t>
  </si>
  <si>
    <t>Sr1.4</t>
  </si>
  <si>
    <t>Ba0.4</t>
  </si>
  <si>
    <t>Ba0.2</t>
  </si>
  <si>
    <t>Sr1.8</t>
  </si>
  <si>
    <t>Ca3.8</t>
  </si>
  <si>
    <t>Ce0.2</t>
  </si>
  <si>
    <t>H18</t>
  </si>
  <si>
    <t>Zn2</t>
  </si>
  <si>
    <t>Y4</t>
  </si>
  <si>
    <t>Pb5.84</t>
  </si>
  <si>
    <t>As4.63</t>
  </si>
  <si>
    <t>Sb4.48</t>
  </si>
  <si>
    <t>S20</t>
  </si>
  <si>
    <t>Ca0.91</t>
  </si>
  <si>
    <t>Mn0.18</t>
  </si>
  <si>
    <t>Fe0.91</t>
  </si>
  <si>
    <t>F14</t>
  </si>
  <si>
    <t>Cd</t>
  </si>
  <si>
    <t>Ca0.90</t>
  </si>
  <si>
    <t>Mg0.71</t>
  </si>
  <si>
    <t>Fe0.25</t>
  </si>
  <si>
    <t>Na3.17</t>
  </si>
  <si>
    <t>Zr1.93</t>
  </si>
  <si>
    <t>Si1.9</t>
  </si>
  <si>
    <t>P1.1</t>
  </si>
  <si>
    <t>Na3.12</t>
  </si>
  <si>
    <t>Si2.12</t>
  </si>
  <si>
    <t>Al1.34</t>
  </si>
  <si>
    <t>Si1.08</t>
  </si>
  <si>
    <t>Ca0.71</t>
  </si>
  <si>
    <t>Ti1.16</t>
  </si>
  <si>
    <t>Yb0.66</t>
  </si>
  <si>
    <t>Zr1.46</t>
  </si>
  <si>
    <t>Hg3</t>
  </si>
  <si>
    <t>C10</t>
  </si>
  <si>
    <t>O8.5</t>
  </si>
  <si>
    <t>Ce3</t>
  </si>
  <si>
    <t>Si6.25</t>
  </si>
  <si>
    <t>Al1.75</t>
  </si>
  <si>
    <t>N9.25</t>
  </si>
  <si>
    <t>O5.75</t>
  </si>
  <si>
    <t>Si6.5</t>
  </si>
  <si>
    <t>Al1.5</t>
  </si>
  <si>
    <t>N9.5</t>
  </si>
  <si>
    <t>O5.5</t>
  </si>
  <si>
    <t>K1.87</t>
  </si>
  <si>
    <t>Nb6</t>
  </si>
  <si>
    <t>Cl14.23</t>
  </si>
  <si>
    <t>O4.78</t>
  </si>
  <si>
    <t>Si2.27</t>
  </si>
  <si>
    <t>La5.84</t>
  </si>
  <si>
    <t>Mg4</t>
  </si>
  <si>
    <t>Ta2</t>
  </si>
  <si>
    <t>W2</t>
  </si>
  <si>
    <t>Gd</t>
  </si>
  <si>
    <t>Tb</t>
  </si>
  <si>
    <t>Pb32</t>
  </si>
  <si>
    <t>As3.168</t>
  </si>
  <si>
    <t>Si0.808</t>
  </si>
  <si>
    <t>O36.70</t>
  </si>
  <si>
    <t>La0.9</t>
  </si>
  <si>
    <t>Sr0.1</t>
  </si>
  <si>
    <t>Ga0.8</t>
  </si>
  <si>
    <t>Mg0.2</t>
  </si>
  <si>
    <t>O2.75</t>
  </si>
  <si>
    <t>Bi6</t>
  </si>
  <si>
    <t>Sm4</t>
  </si>
  <si>
    <t>Eu4</t>
  </si>
  <si>
    <t>O27</t>
  </si>
  <si>
    <t>Sr4</t>
  </si>
  <si>
    <t>Na6.40</t>
  </si>
  <si>
    <t>Ag49.60</t>
  </si>
  <si>
    <t>As16</t>
  </si>
  <si>
    <t>Mo72</t>
  </si>
  <si>
    <t>O284</t>
  </si>
  <si>
    <t>V</t>
  </si>
  <si>
    <t>Eu0.02</t>
  </si>
  <si>
    <t>Na0.98</t>
  </si>
  <si>
    <t>Eu0.13</t>
  </si>
  <si>
    <t>Na0.94</t>
  </si>
  <si>
    <t>Sc0.94</t>
  </si>
  <si>
    <t>Ca1.31</t>
  </si>
  <si>
    <t>Fe0.69</t>
  </si>
  <si>
    <t>Fe0.90</t>
  </si>
  <si>
    <t>Ag1.97</t>
  </si>
  <si>
    <t>Co1.98</t>
  </si>
  <si>
    <t>Fe1.02</t>
  </si>
  <si>
    <t>Ba8</t>
  </si>
  <si>
    <t>U4</t>
  </si>
  <si>
    <t>Cu2.8</t>
  </si>
  <si>
    <t>Ni0.2</t>
  </si>
  <si>
    <t>O6.85</t>
  </si>
  <si>
    <t>Cu2.7</t>
  </si>
  <si>
    <t>Zn0.3</t>
  </si>
  <si>
    <t>O6.75</t>
  </si>
  <si>
    <t>Cu2.5</t>
  </si>
  <si>
    <t>Ba1.98</t>
  </si>
  <si>
    <t>Ba1.968</t>
  </si>
  <si>
    <t>Ba1.936</t>
  </si>
  <si>
    <t>Ba1.932</t>
  </si>
  <si>
    <t>Ba1.929</t>
  </si>
  <si>
    <t>Ba1.924</t>
  </si>
  <si>
    <t>O6.935</t>
  </si>
  <si>
    <t>La1.23</t>
  </si>
  <si>
    <t>Ba1.23</t>
  </si>
  <si>
    <t>O6.6</t>
  </si>
  <si>
    <t>Nd1.26</t>
  </si>
  <si>
    <t>Ba1.26</t>
  </si>
  <si>
    <t>La1.14</t>
  </si>
  <si>
    <t>Ba1.14</t>
  </si>
  <si>
    <t>Y0.5</t>
  </si>
  <si>
    <t>Ba1.7</t>
  </si>
  <si>
    <t>O7.19</t>
  </si>
  <si>
    <t>Ba1.86</t>
  </si>
  <si>
    <t>La0.14</t>
  </si>
  <si>
    <t>O6.91</t>
  </si>
  <si>
    <t>Ba1.91</t>
  </si>
  <si>
    <t>Cu2.72</t>
  </si>
  <si>
    <t>O6.68</t>
  </si>
  <si>
    <t>Y0.94</t>
  </si>
  <si>
    <t>Ba1.97</t>
  </si>
  <si>
    <t>Cu2.87</t>
  </si>
  <si>
    <t>Zn0.13</t>
  </si>
  <si>
    <t>O6.9</t>
  </si>
  <si>
    <t>O9.47</t>
  </si>
  <si>
    <t>Cu2.92</t>
  </si>
  <si>
    <t>Au0.08</t>
  </si>
  <si>
    <t>O7.04</t>
  </si>
  <si>
    <t>O6.72</t>
  </si>
  <si>
    <t>F0.18</t>
  </si>
  <si>
    <t>F0.27</t>
  </si>
  <si>
    <t>Y0.957</t>
  </si>
  <si>
    <t>Ba1.988</t>
  </si>
  <si>
    <t>Cu2.912</t>
  </si>
  <si>
    <t>Mn0.088</t>
  </si>
  <si>
    <t>O6.989</t>
  </si>
  <si>
    <t>Cu2.9</t>
  </si>
  <si>
    <t>Zn0.1</t>
  </si>
  <si>
    <t>O6.74</t>
  </si>
  <si>
    <t>Y0.974</t>
  </si>
  <si>
    <t>Ba2.058</t>
  </si>
  <si>
    <t>Cu2.943</t>
  </si>
  <si>
    <t>Li0.057</t>
  </si>
  <si>
    <t>O6.950</t>
  </si>
  <si>
    <t>Y0.929</t>
  </si>
  <si>
    <t>Ba2.174</t>
  </si>
  <si>
    <t>Cu2.842</t>
  </si>
  <si>
    <t>Li0.158</t>
  </si>
  <si>
    <t>O6.899</t>
  </si>
  <si>
    <t>Y0.970</t>
  </si>
  <si>
    <t>Ba2.120</t>
  </si>
  <si>
    <t>Cu2.804</t>
  </si>
  <si>
    <t>Li0.196</t>
  </si>
  <si>
    <t>O6.882</t>
  </si>
  <si>
    <t>O9.67</t>
  </si>
  <si>
    <t>O7.5</t>
  </si>
  <si>
    <t>Y0.91</t>
  </si>
  <si>
    <t>Na0.09</t>
  </si>
  <si>
    <t>O7.044</t>
  </si>
  <si>
    <t>Y0.93</t>
  </si>
  <si>
    <t>Na0.07</t>
  </si>
  <si>
    <t>O7.006</t>
  </si>
  <si>
    <t>O7.06</t>
  </si>
  <si>
    <t>O9.32</t>
  </si>
  <si>
    <t>O9.61</t>
  </si>
  <si>
    <t>O9.46</t>
  </si>
  <si>
    <t>O9.71</t>
  </si>
  <si>
    <t>Y0.8</t>
  </si>
  <si>
    <t>Ca0.2</t>
  </si>
  <si>
    <t>O6.89</t>
  </si>
  <si>
    <t>Lu0.676</t>
  </si>
  <si>
    <t>Ca0.289</t>
  </si>
  <si>
    <t>Cu2.98</t>
  </si>
  <si>
    <t>O6.87</t>
  </si>
  <si>
    <t>Fe0.03</t>
  </si>
  <si>
    <t>Cu2.97</t>
  </si>
  <si>
    <t>Cu2.75</t>
  </si>
  <si>
    <t>O8.13</t>
  </si>
  <si>
    <t>Fe0.5</t>
  </si>
  <si>
    <t>O8.23</t>
  </si>
  <si>
    <t>Cu2.64</t>
  </si>
  <si>
    <t>Zn0.36</t>
  </si>
  <si>
    <t>Pd0.5</t>
  </si>
  <si>
    <t>Ba1.8</t>
  </si>
  <si>
    <t>O7.05</t>
  </si>
  <si>
    <t>Ca0.09</t>
  </si>
  <si>
    <t>O6.96</t>
  </si>
  <si>
    <t>Y0.84</t>
  </si>
  <si>
    <t>Ca0.16</t>
  </si>
  <si>
    <t>O6.95</t>
  </si>
  <si>
    <t>Cu2.91</t>
  </si>
  <si>
    <t>Li0.09</t>
  </si>
  <si>
    <t>Y0.98</t>
  </si>
  <si>
    <t>Cu2.82</t>
  </si>
  <si>
    <t>Li0.18</t>
  </si>
  <si>
    <t>O6.77</t>
  </si>
  <si>
    <t>Cu2.94</t>
  </si>
  <si>
    <t>Li0.06</t>
  </si>
  <si>
    <t>Gd0.94</t>
  </si>
  <si>
    <t>Ca0.04</t>
  </si>
  <si>
    <t>O6.88</t>
  </si>
  <si>
    <t>Gd0.848</t>
  </si>
  <si>
    <t>Ca0.148</t>
  </si>
  <si>
    <t>O6.856</t>
  </si>
  <si>
    <t>Bi4</t>
  </si>
  <si>
    <t>Cu2.89</t>
  </si>
  <si>
    <t>Al0.11</t>
  </si>
  <si>
    <t>Y0.95</t>
  </si>
  <si>
    <t>Pr0.05</t>
  </si>
  <si>
    <t>Y0.9</t>
  </si>
  <si>
    <t>Pr0.1</t>
  </si>
  <si>
    <t>Y0.85</t>
  </si>
  <si>
    <t>Pr0.15</t>
  </si>
  <si>
    <t>Pr0.2</t>
  </si>
  <si>
    <t>Y0.77</t>
  </si>
  <si>
    <t>Pr0.25</t>
  </si>
  <si>
    <t>Y0.73</t>
  </si>
  <si>
    <t>Pr0.3</t>
  </si>
  <si>
    <t>Y0.62</t>
  </si>
  <si>
    <t>Pr0.4</t>
  </si>
  <si>
    <t>Y0.53</t>
  </si>
  <si>
    <t>Pr0.5</t>
  </si>
  <si>
    <t>Y0.43</t>
  </si>
  <si>
    <t>Pr0.6</t>
  </si>
  <si>
    <t>O7.01</t>
  </si>
  <si>
    <t>O6.97</t>
  </si>
  <si>
    <t>O6.94</t>
  </si>
  <si>
    <t>Cu2.975</t>
  </si>
  <si>
    <t>Ru0.025</t>
  </si>
  <si>
    <t>O6.822</t>
  </si>
  <si>
    <t>Cu2.95</t>
  </si>
  <si>
    <t>Ru0.05</t>
  </si>
  <si>
    <t>O6.869</t>
  </si>
  <si>
    <t>Cu2.925</t>
  </si>
  <si>
    <t>Ru0.075</t>
  </si>
  <si>
    <t>O6.897</t>
  </si>
  <si>
    <t>Cu2.85</t>
  </si>
  <si>
    <t>Ru0.15</t>
  </si>
  <si>
    <t>O6.952</t>
  </si>
  <si>
    <t>Ru0.3</t>
  </si>
  <si>
    <t>O7.087</t>
  </si>
  <si>
    <t>Co1.9</t>
  </si>
  <si>
    <t>Cu0.1</t>
  </si>
  <si>
    <t>Ba1.96</t>
  </si>
  <si>
    <t>Gd0.85</t>
  </si>
  <si>
    <t>Ba1.93</t>
  </si>
  <si>
    <t>Pr0.08</t>
  </si>
  <si>
    <t>Gd0.92</t>
  </si>
  <si>
    <t>Gd0.84</t>
  </si>
  <si>
    <t>Pr0.03</t>
  </si>
  <si>
    <t>O6.48</t>
  </si>
  <si>
    <t>Ba1.95</t>
  </si>
  <si>
    <t>Gd0.86</t>
  </si>
  <si>
    <t>O6.44</t>
  </si>
  <si>
    <t>Gd0.89</t>
  </si>
  <si>
    <t>O6.32</t>
  </si>
  <si>
    <t>Bi1.94</t>
  </si>
  <si>
    <t>Sr1.78</t>
  </si>
  <si>
    <t>Ca0.716</t>
  </si>
  <si>
    <t>Cu1.864</t>
  </si>
  <si>
    <t>O8.4</t>
  </si>
  <si>
    <t>Bi3.86</t>
  </si>
  <si>
    <t>Sr3.62</t>
  </si>
  <si>
    <t>Ca0.87</t>
  </si>
  <si>
    <t>Cu2.74</t>
  </si>
  <si>
    <t>Zr6</t>
  </si>
  <si>
    <t>Cl15</t>
  </si>
  <si>
    <t>Bi1.9</t>
  </si>
  <si>
    <t>Ca1.3</t>
  </si>
  <si>
    <t>Nd0.7</t>
  </si>
  <si>
    <t>Cu0.88</t>
  </si>
  <si>
    <t>O5.24</t>
  </si>
  <si>
    <t>Nb0.5</t>
  </si>
  <si>
    <t>Cu1.835</t>
  </si>
  <si>
    <t>Cu1.84</t>
  </si>
  <si>
    <t>Bi3.45</t>
  </si>
  <si>
    <t>Sr3.5</t>
  </si>
  <si>
    <t>Ca1.42</t>
  </si>
  <si>
    <t>La6.65</t>
  </si>
  <si>
    <t>Sr1.35</t>
  </si>
  <si>
    <t>Cu7.38</t>
  </si>
  <si>
    <t>Pt0.34</t>
  </si>
  <si>
    <t>Nd2</t>
  </si>
  <si>
    <t>Ti4</t>
  </si>
  <si>
    <t>Ta6</t>
  </si>
  <si>
    <t>O30</t>
  </si>
  <si>
    <t>Ta7</t>
  </si>
  <si>
    <t>Y0.2</t>
  </si>
  <si>
    <t>Eu0.2</t>
  </si>
  <si>
    <t>Sn0.8</t>
  </si>
  <si>
    <t>Fe4</t>
  </si>
  <si>
    <t>La0.96</t>
  </si>
  <si>
    <t>Sr1.04</t>
  </si>
  <si>
    <t>Nd8</t>
  </si>
  <si>
    <t>Co3.35</t>
  </si>
  <si>
    <t>Al0.65</t>
  </si>
  <si>
    <t>S9</t>
  </si>
  <si>
    <t>Ca20</t>
  </si>
  <si>
    <t>Al26</t>
  </si>
  <si>
    <t>O68</t>
  </si>
  <si>
    <t>Cs3.31</t>
  </si>
  <si>
    <t>K2.25</t>
  </si>
  <si>
    <t>Rb1.44</t>
  </si>
  <si>
    <t>Sb5</t>
  </si>
  <si>
    <t>Cu0.73</t>
  </si>
  <si>
    <t>Zn0.03</t>
  </si>
  <si>
    <t>Mo0.25</t>
  </si>
  <si>
    <t>Ti0.02</t>
  </si>
  <si>
    <t>Fe1.78</t>
  </si>
  <si>
    <t>Ge2.11</t>
  </si>
  <si>
    <t>Mg0.11</t>
  </si>
  <si>
    <t>Ta0.9</t>
  </si>
  <si>
    <t>Fe0.9</t>
  </si>
  <si>
    <t>O3.6</t>
  </si>
  <si>
    <t>F0.2</t>
  </si>
  <si>
    <t>Nb0.75</t>
  </si>
  <si>
    <t>Fe0.75</t>
  </si>
  <si>
    <t>Zn0.25</t>
  </si>
  <si>
    <t>F0.5</t>
  </si>
  <si>
    <t>Nb1.901</t>
  </si>
  <si>
    <t>Nb1.9</t>
  </si>
  <si>
    <t>Fe0.791</t>
  </si>
  <si>
    <t>Mn0.209</t>
  </si>
  <si>
    <t>Nb1.898</t>
  </si>
  <si>
    <t>Ta0.102</t>
  </si>
  <si>
    <t>Si5.6</t>
  </si>
  <si>
    <t>Al1.4</t>
  </si>
  <si>
    <t>O0.4</t>
  </si>
  <si>
    <t>N9.6</t>
  </si>
  <si>
    <t>Mg1.56</t>
  </si>
  <si>
    <t>Fe0.39</t>
  </si>
  <si>
    <t>Ca0.05</t>
  </si>
  <si>
    <t>Ge</t>
  </si>
  <si>
    <t>C7</t>
  </si>
  <si>
    <t>Os3</t>
  </si>
  <si>
    <t>C12</t>
  </si>
  <si>
    <t>H6</t>
  </si>
  <si>
    <t>As4.782</t>
  </si>
  <si>
    <t>F10</t>
  </si>
  <si>
    <t>La0.95</t>
  </si>
  <si>
    <t>Ba0.05</t>
  </si>
  <si>
    <t>Mn0.95</t>
  </si>
  <si>
    <t>Ti0.05</t>
  </si>
  <si>
    <t>La0.90</t>
  </si>
  <si>
    <t>Ba0.10</t>
  </si>
  <si>
    <t>Mn0.90</t>
  </si>
  <si>
    <t>Ti0.10</t>
  </si>
  <si>
    <t>La0.875</t>
  </si>
  <si>
    <t>Ba0.125</t>
  </si>
  <si>
    <t>Mn0.875</t>
  </si>
  <si>
    <t>Ti0.125</t>
  </si>
  <si>
    <t>Fe1.10</t>
  </si>
  <si>
    <t>Br5</t>
  </si>
  <si>
    <t>Cl5</t>
  </si>
  <si>
    <t>Pb9</t>
  </si>
  <si>
    <t>S28</t>
  </si>
  <si>
    <t>Pb1.65</t>
  </si>
  <si>
    <t>Sb1.31</t>
  </si>
  <si>
    <t>Bi1.04</t>
  </si>
  <si>
    <t>Li2.33</t>
  </si>
  <si>
    <t>Sn0.66</t>
  </si>
  <si>
    <t>Pt0.9</t>
  </si>
  <si>
    <t>Ag0.32</t>
  </si>
  <si>
    <t>Pb5.09</t>
  </si>
  <si>
    <t>Bi8.55</t>
  </si>
  <si>
    <t>Se6.03</t>
  </si>
  <si>
    <t>S11.97</t>
  </si>
  <si>
    <t>Nd0.65</t>
  </si>
  <si>
    <t>Y1.35</t>
  </si>
  <si>
    <t>O4.95</t>
  </si>
  <si>
    <t>D0.61</t>
  </si>
  <si>
    <t>D1.31</t>
  </si>
  <si>
    <t>Se2</t>
  </si>
  <si>
    <t>Sr0.25</t>
  </si>
  <si>
    <t>La1.75</t>
  </si>
  <si>
    <t>O5.375</t>
  </si>
  <si>
    <t>Fe1.4</t>
  </si>
  <si>
    <t>Mg0.3</t>
  </si>
  <si>
    <t>Si0.3</t>
  </si>
  <si>
    <t>La0.7</t>
  </si>
  <si>
    <t>Sr0.3</t>
  </si>
  <si>
    <t>Co0.5</t>
  </si>
  <si>
    <t>Co0.3</t>
  </si>
  <si>
    <t>Br4</t>
  </si>
  <si>
    <t>Ba0.25</t>
  </si>
  <si>
    <t>Ca0.75</t>
  </si>
  <si>
    <t>Ba0.36</t>
  </si>
  <si>
    <t>Sr0.64</t>
  </si>
  <si>
    <t>Ca0.4</t>
  </si>
  <si>
    <t>Sr0.6</t>
  </si>
  <si>
    <t>Ca0.11</t>
  </si>
  <si>
    <t>Sr0.19</t>
  </si>
  <si>
    <t>Ce0.9</t>
  </si>
  <si>
    <t>Y0.1</t>
  </si>
  <si>
    <t>H0.14</t>
  </si>
  <si>
    <t>O2.95</t>
  </si>
  <si>
    <t>Na0.26</t>
  </si>
  <si>
    <t>C3.6</t>
  </si>
  <si>
    <t>N0.3</t>
  </si>
  <si>
    <t>Si12</t>
  </si>
  <si>
    <t>As2.03</t>
  </si>
  <si>
    <t>Sb0.97</t>
  </si>
  <si>
    <t>Nd1.33</t>
  </si>
  <si>
    <t>Na0.66</t>
  </si>
  <si>
    <t>Mn0.66</t>
  </si>
  <si>
    <t>Ti1.34</t>
  </si>
  <si>
    <t>Cl0.5</t>
  </si>
  <si>
    <t>I0.5</t>
  </si>
  <si>
    <t>Ru1.622</t>
  </si>
  <si>
    <t>Al1.293</t>
  </si>
  <si>
    <t>Cu0.085</t>
  </si>
  <si>
    <t>Eu1.8</t>
  </si>
  <si>
    <t>Rb3</t>
  </si>
  <si>
    <t>Sr0.94</t>
  </si>
  <si>
    <t>La0.94</t>
  </si>
  <si>
    <t>Pb0.3</t>
  </si>
  <si>
    <t>Mn0.9</t>
  </si>
  <si>
    <t>Fe0.1</t>
  </si>
  <si>
    <t>Fe0.8</t>
  </si>
  <si>
    <t>Cr0.2</t>
  </si>
  <si>
    <t>Ca1.4</t>
  </si>
  <si>
    <t>La0.6</t>
  </si>
  <si>
    <t>Ca1.2</t>
  </si>
  <si>
    <t>Al6.56</t>
  </si>
  <si>
    <t>H1.32</t>
  </si>
  <si>
    <t>Nd0.3</t>
  </si>
  <si>
    <t>Cr0.5</t>
  </si>
  <si>
    <t>O3.021</t>
  </si>
  <si>
    <t>La0.1</t>
  </si>
  <si>
    <t>Nd0.9</t>
  </si>
  <si>
    <t>O3.019</t>
  </si>
  <si>
    <t>Nd0.6</t>
  </si>
  <si>
    <t>Bi0.25</t>
  </si>
  <si>
    <t>Ho0.25</t>
  </si>
  <si>
    <t>Ca0.5</t>
  </si>
  <si>
    <t>Cu0.12</t>
  </si>
  <si>
    <t>Ag0.26</t>
  </si>
  <si>
    <t>Pb7.60</t>
  </si>
  <si>
    <t>Bi8.16</t>
  </si>
  <si>
    <t>Cu0.36</t>
  </si>
  <si>
    <t>Ag0.06</t>
  </si>
  <si>
    <t>Pb7.80</t>
  </si>
  <si>
    <t>Bi8.02</t>
  </si>
  <si>
    <t>Cu1.14</t>
  </si>
  <si>
    <t>Ag0.12</t>
  </si>
  <si>
    <t>Pb7.38</t>
  </si>
  <si>
    <t>Bi7.97</t>
  </si>
  <si>
    <t>Cu0.92</t>
  </si>
  <si>
    <t>Ag0.46</t>
  </si>
  <si>
    <t>Pb7.12</t>
  </si>
  <si>
    <t>Bi8.14</t>
  </si>
  <si>
    <t>Cu0.96</t>
  </si>
  <si>
    <t>Ag1.11</t>
  </si>
  <si>
    <t>Pb6.87</t>
  </si>
  <si>
    <t>Bi8.06</t>
  </si>
  <si>
    <t>Al0.5</t>
  </si>
  <si>
    <t>Cu0.81</t>
  </si>
  <si>
    <t>Fe0.48</t>
  </si>
  <si>
    <t>Pb8.14</t>
  </si>
  <si>
    <t>Bi12.59</t>
  </si>
  <si>
    <t>Cr</t>
  </si>
  <si>
    <t>O18.5</t>
  </si>
  <si>
    <t>Eu0.5</t>
  </si>
  <si>
    <t>Ge1.5</t>
  </si>
  <si>
    <t>K1.5</t>
  </si>
  <si>
    <t>Fe0.95</t>
  </si>
  <si>
    <t>Cu0.05</t>
  </si>
  <si>
    <t>Cu0.2</t>
  </si>
  <si>
    <t>S8</t>
  </si>
  <si>
    <t>Ge0.50</t>
  </si>
  <si>
    <t>Pb0.25</t>
  </si>
  <si>
    <t>Br0.50</t>
  </si>
  <si>
    <t>Sn0.5</t>
  </si>
  <si>
    <t>La1.9</t>
  </si>
  <si>
    <t>Bi0.1</t>
  </si>
  <si>
    <t>La1.8</t>
  </si>
  <si>
    <t>Bi0.2</t>
  </si>
  <si>
    <t>La1.7</t>
  </si>
  <si>
    <t>Bi0.3</t>
  </si>
  <si>
    <t>F0.42</t>
  </si>
  <si>
    <t>Pb1.5</t>
  </si>
  <si>
    <t>Ba2.5</t>
  </si>
  <si>
    <t>Fe6</t>
  </si>
  <si>
    <t>Fe0.77</t>
  </si>
  <si>
    <t>Li0.88</t>
  </si>
  <si>
    <t>Mn0.29</t>
  </si>
  <si>
    <t>Fe0.78</t>
  </si>
  <si>
    <t>Li0.86</t>
  </si>
  <si>
    <t>Fe0.76</t>
  </si>
  <si>
    <t>Li0.89</t>
  </si>
  <si>
    <t>Mn0.28</t>
  </si>
  <si>
    <t>Fe0.51</t>
  </si>
  <si>
    <t>Li0.7</t>
  </si>
  <si>
    <t>Mn0.58</t>
  </si>
  <si>
    <t>Li0.75</t>
  </si>
  <si>
    <t>Mn0.55</t>
  </si>
  <si>
    <t>Fe0.53</t>
  </si>
  <si>
    <t>Mn0.54</t>
  </si>
  <si>
    <t>Fe0.49</t>
  </si>
  <si>
    <t>Li0.91</t>
  </si>
  <si>
    <t>Li6</t>
  </si>
  <si>
    <t>Th</t>
  </si>
  <si>
    <t>W0.5</t>
  </si>
  <si>
    <t>Mo0.5</t>
  </si>
  <si>
    <t>Ca0.45</t>
  </si>
  <si>
    <t>Ca0.6</t>
  </si>
  <si>
    <t>Pb0.12</t>
  </si>
  <si>
    <t>Bi2.88</t>
  </si>
  <si>
    <t>Cu3.12</t>
  </si>
  <si>
    <t>I2</t>
  </si>
  <si>
    <t>Ge1.2</t>
  </si>
  <si>
    <t>Si0.6</t>
  </si>
  <si>
    <t>Ge0.9</t>
  </si>
  <si>
    <t>Si0.9</t>
  </si>
  <si>
    <t>Ge0.6</t>
  </si>
  <si>
    <t>Si1.2</t>
  </si>
  <si>
    <t>Ge0.3</t>
  </si>
  <si>
    <t>Ag0.71</t>
  </si>
  <si>
    <t>Pb1.52</t>
  </si>
  <si>
    <t>Bi1.32</t>
  </si>
  <si>
    <t>Sb1.45</t>
  </si>
  <si>
    <t>Ag0.63</t>
  </si>
  <si>
    <t>K0.37</t>
  </si>
  <si>
    <t>Nb4</t>
  </si>
  <si>
    <t>Ca4</t>
  </si>
  <si>
    <t>Ti0.337</t>
  </si>
  <si>
    <t>Zr0.297</t>
  </si>
  <si>
    <t>Hf0.284</t>
  </si>
  <si>
    <t>Ta0.041</t>
  </si>
  <si>
    <t>Nb0.041</t>
  </si>
  <si>
    <t>Ca0.66</t>
  </si>
  <si>
    <t>Sr0.44</t>
  </si>
  <si>
    <t>Tb1.9</t>
  </si>
  <si>
    <t>Ca0.69</t>
  </si>
  <si>
    <t>Sr0.46</t>
  </si>
  <si>
    <t>Tb1.85</t>
  </si>
  <si>
    <t>Ba7</t>
  </si>
  <si>
    <t>O21</t>
  </si>
  <si>
    <t>La1.85</t>
  </si>
  <si>
    <t>O3.92</t>
  </si>
  <si>
    <t>Cu0.75</t>
  </si>
  <si>
    <t>Ti0.25</t>
  </si>
  <si>
    <t>Ir0.25</t>
  </si>
  <si>
    <t>Sc4</t>
  </si>
  <si>
    <t>Pt0.25</t>
  </si>
  <si>
    <t>Cu5.52</t>
  </si>
  <si>
    <t>Zn0.953</t>
  </si>
  <si>
    <t>Pb6</t>
  </si>
  <si>
    <t>K1.33</t>
  </si>
  <si>
    <t>Na1.67</t>
  </si>
  <si>
    <t>Sr2.24</t>
  </si>
  <si>
    <t>Nd0.76</t>
  </si>
  <si>
    <t>Ca0.02</t>
  </si>
  <si>
    <t>Ag0.4</t>
  </si>
  <si>
    <t>Na2.3</t>
  </si>
  <si>
    <t>Ca4.3</t>
  </si>
  <si>
    <t>Cu6.5</t>
  </si>
  <si>
    <t>Ni0.5</t>
  </si>
  <si>
    <t>Cu6.8</t>
  </si>
  <si>
    <t>Cu6.58</t>
  </si>
  <si>
    <t>Al0.42</t>
  </si>
  <si>
    <t>O14.88</t>
  </si>
  <si>
    <t>Cu6.84</t>
  </si>
  <si>
    <t>Au0.16</t>
  </si>
  <si>
    <t>Pb2.9</t>
  </si>
  <si>
    <t>Ba2.1</t>
  </si>
  <si>
    <t>Cm</t>
  </si>
  <si>
    <t>Ba1.63</t>
  </si>
  <si>
    <t>La7.39</t>
  </si>
  <si>
    <t>Si11</t>
  </si>
  <si>
    <t>N23</t>
  </si>
  <si>
    <t>Cl0.42</t>
  </si>
  <si>
    <t>Bi1.952</t>
  </si>
  <si>
    <t>Sr1.84</t>
  </si>
  <si>
    <t>Ca0.23</t>
  </si>
  <si>
    <t>Cu1.86</t>
  </si>
  <si>
    <t>Sr2.5</t>
  </si>
  <si>
    <t>O9.07</t>
  </si>
  <si>
    <t>Bi1.8</t>
  </si>
  <si>
    <t>Sr2.38</t>
  </si>
  <si>
    <t>Bi2.15</t>
  </si>
  <si>
    <t>Sr1.92</t>
  </si>
  <si>
    <t>Bi2.06</t>
  </si>
  <si>
    <t>Sr1.82</t>
  </si>
  <si>
    <t>O8.144</t>
  </si>
  <si>
    <t>Bi1.98</t>
  </si>
  <si>
    <t>Sr1.75</t>
  </si>
  <si>
    <t>Ca1.15</t>
  </si>
  <si>
    <t>O9.916</t>
  </si>
  <si>
    <t>Bi2.08</t>
  </si>
  <si>
    <t>O6.1</t>
  </si>
  <si>
    <t>Sr2.4</t>
  </si>
  <si>
    <t>Y0.6</t>
  </si>
  <si>
    <t>Bi1.3</t>
  </si>
  <si>
    <t>Sr1.42</t>
  </si>
  <si>
    <t>Ca1.02</t>
  </si>
  <si>
    <t>O13.5</t>
  </si>
  <si>
    <t>Mg1.91</t>
  </si>
  <si>
    <t>Fe0.09</t>
  </si>
  <si>
    <t>Mg0.34</t>
  </si>
  <si>
    <t>Fe1.66</t>
  </si>
  <si>
    <t>Ar0.625</t>
  </si>
  <si>
    <t>O6.25</t>
  </si>
  <si>
    <t>Fe0.08</t>
  </si>
  <si>
    <t>Mg1.92</t>
  </si>
  <si>
    <t>O18.78</t>
  </si>
  <si>
    <t>Bi2.2</t>
  </si>
  <si>
    <t>Zn1.76</t>
  </si>
  <si>
    <t>Ti2.24</t>
  </si>
  <si>
    <t>O6.24</t>
  </si>
  <si>
    <t>Cu2.2</t>
  </si>
  <si>
    <t>O8.22</t>
  </si>
  <si>
    <t>O5.13</t>
  </si>
  <si>
    <t>Sr1.855</t>
  </si>
  <si>
    <t>Ca1.145</t>
  </si>
  <si>
    <t>O8.776</t>
  </si>
  <si>
    <t>Ca0.48</t>
  </si>
  <si>
    <t>Sr0.49</t>
  </si>
  <si>
    <t>Bi0.03</t>
  </si>
  <si>
    <t>Cu1.69</t>
  </si>
  <si>
    <t>O2.99</t>
  </si>
  <si>
    <t>O11.57</t>
  </si>
  <si>
    <t>Pr2.9</t>
  </si>
  <si>
    <t>Sr1.1</t>
  </si>
  <si>
    <t>Li0.96</t>
  </si>
  <si>
    <t>U</t>
  </si>
  <si>
    <t>H0.7</t>
  </si>
  <si>
    <t>Li1.00</t>
  </si>
  <si>
    <t>Li1.04</t>
  </si>
  <si>
    <t>O5.28</t>
  </si>
  <si>
    <t>O6.5</t>
  </si>
  <si>
    <t>Cu0.6</t>
  </si>
  <si>
    <t>Co1.4</t>
  </si>
  <si>
    <t>Cu1.5</t>
  </si>
  <si>
    <t>In</t>
  </si>
  <si>
    <t>Cu0.95</t>
  </si>
  <si>
    <t>Mn0.05</t>
  </si>
  <si>
    <t>Co0.05</t>
  </si>
  <si>
    <t>Zn0.05</t>
  </si>
  <si>
    <t>Bi0.8</t>
  </si>
  <si>
    <t>Cu0.9</t>
  </si>
  <si>
    <t>Mn0.1</t>
  </si>
  <si>
    <t>O7.12</t>
  </si>
  <si>
    <t>Ba0.81</t>
  </si>
  <si>
    <t>Ca0.78</t>
  </si>
  <si>
    <t>Fe2.50</t>
  </si>
  <si>
    <t>Nd0.91</t>
  </si>
  <si>
    <t>O6.43</t>
  </si>
  <si>
    <t>Fe1.5</t>
  </si>
  <si>
    <t>Mn0.48</t>
  </si>
  <si>
    <t>Fe1.37</t>
  </si>
  <si>
    <t>Mn0.63</t>
  </si>
  <si>
    <t>O13.2</t>
  </si>
  <si>
    <t>O13.35</t>
  </si>
  <si>
    <t>O13.3</t>
  </si>
  <si>
    <t>O13.49</t>
  </si>
  <si>
    <t>O12.95</t>
  </si>
  <si>
    <t>O12.96</t>
  </si>
  <si>
    <t>O12.9</t>
  </si>
  <si>
    <t>F0.25</t>
  </si>
  <si>
    <t>Ba17</t>
  </si>
  <si>
    <t>Tm16</t>
  </si>
  <si>
    <t>Zn8</t>
  </si>
  <si>
    <t>Pt4</t>
  </si>
  <si>
    <t>O57</t>
  </si>
  <si>
    <t>Dy16</t>
  </si>
  <si>
    <t>Ho16</t>
  </si>
  <si>
    <t>Er16</t>
  </si>
  <si>
    <t>Y16</t>
  </si>
  <si>
    <t>H8</t>
  </si>
  <si>
    <t>Mo9</t>
  </si>
  <si>
    <t>O41</t>
  </si>
  <si>
    <t>K0.152</t>
  </si>
  <si>
    <t>Ga1.93</t>
  </si>
  <si>
    <t>Al0.21</t>
  </si>
  <si>
    <t>Ti1.86</t>
  </si>
  <si>
    <t>K0.155</t>
  </si>
  <si>
    <t>Ga1.65</t>
  </si>
  <si>
    <t>Al0.49</t>
  </si>
  <si>
    <t>K0.157</t>
  </si>
  <si>
    <t>Ga1.30</t>
  </si>
  <si>
    <t>Al0.84</t>
  </si>
  <si>
    <t>Sr1.9</t>
  </si>
  <si>
    <t>Nd0.1</t>
  </si>
  <si>
    <t>Nd0.2</t>
  </si>
  <si>
    <t>Ba1.034</t>
  </si>
  <si>
    <t>Cs0.168</t>
  </si>
  <si>
    <t>Al1.771</t>
  </si>
  <si>
    <t>Ti6.209</t>
  </si>
  <si>
    <t>Ba0.922</t>
  </si>
  <si>
    <t>Cs0.304</t>
  </si>
  <si>
    <t>Al2.048</t>
  </si>
  <si>
    <t>Ti5.952</t>
  </si>
  <si>
    <t>Ba0.94</t>
  </si>
  <si>
    <t>Cs0.169</t>
  </si>
  <si>
    <t>Mg0.86</t>
  </si>
  <si>
    <t>Ti7.128</t>
  </si>
  <si>
    <t>Ba0.862</t>
  </si>
  <si>
    <t>Cs0.315</t>
  </si>
  <si>
    <t>Mg0.809</t>
  </si>
  <si>
    <t>Ti7.179</t>
  </si>
  <si>
    <t>N0.92</t>
  </si>
  <si>
    <t>O5.04</t>
  </si>
  <si>
    <t>Ba1.4</t>
  </si>
  <si>
    <t>Ba1.2</t>
  </si>
  <si>
    <t>Sr0.8</t>
  </si>
  <si>
    <t>Rb0.2</t>
  </si>
  <si>
    <t>K0.8</t>
  </si>
  <si>
    <t>In6</t>
  </si>
  <si>
    <t>Sn1.9</t>
  </si>
  <si>
    <t>Ti0.1</t>
  </si>
  <si>
    <t>Ga8</t>
  </si>
  <si>
    <t>In24</t>
  </si>
  <si>
    <t>Sn7.6</t>
  </si>
  <si>
    <t>Ti0.4</t>
  </si>
  <si>
    <t>O64</t>
  </si>
  <si>
    <t>Sn6.8</t>
  </si>
  <si>
    <t>Ti1.2</t>
  </si>
  <si>
    <t>Sn5.2</t>
  </si>
  <si>
    <t>Ti2.8</t>
  </si>
  <si>
    <t>Cu2.84</t>
  </si>
  <si>
    <t>Al0.16</t>
  </si>
  <si>
    <t>O6.8</t>
  </si>
  <si>
    <t>O7.16</t>
  </si>
  <si>
    <t>Ba1.5</t>
  </si>
  <si>
    <t>O4.75</t>
  </si>
  <si>
    <t>Y0.906</t>
  </si>
  <si>
    <t>Ca0.108</t>
  </si>
  <si>
    <t>Ba1.986</t>
  </si>
  <si>
    <t>Cu2.848</t>
  </si>
  <si>
    <t>O6.7</t>
  </si>
  <si>
    <t>Y0.922</t>
  </si>
  <si>
    <t>Ca0.146</t>
  </si>
  <si>
    <t>Cu2.824</t>
  </si>
  <si>
    <t>O6.82</t>
  </si>
  <si>
    <t>Y0.836</t>
  </si>
  <si>
    <t>Ca0.242</t>
  </si>
  <si>
    <t>Hg0.938</t>
  </si>
  <si>
    <t>Pb0.108</t>
  </si>
  <si>
    <t>O4.292</t>
  </si>
  <si>
    <t>Hg0.92</t>
  </si>
  <si>
    <t>Cu3.08</t>
  </si>
  <si>
    <t>O8.11</t>
  </si>
  <si>
    <t>Hg0.95</t>
  </si>
  <si>
    <t>O8.27</t>
  </si>
  <si>
    <t>O8.18</t>
  </si>
  <si>
    <t>O8.16</t>
  </si>
  <si>
    <t>Tl1.07</t>
  </si>
  <si>
    <t>Ca1.93</t>
  </si>
  <si>
    <t>Cu2.862</t>
  </si>
  <si>
    <t>Tl1.17</t>
  </si>
  <si>
    <t>Ca0.83</t>
  </si>
  <si>
    <t>F1.86</t>
  </si>
  <si>
    <t>O7.25</t>
  </si>
  <si>
    <t>O6.81</t>
  </si>
  <si>
    <t>Tl1.15</t>
  </si>
  <si>
    <t>Ba1.84</t>
  </si>
  <si>
    <t>Cu2.77</t>
  </si>
  <si>
    <t>O7.13</t>
  </si>
  <si>
    <t>Ca1.23</t>
  </si>
  <si>
    <t>La1.0</t>
  </si>
  <si>
    <t>Ba2.0</t>
  </si>
  <si>
    <t>Cu2.1</t>
  </si>
  <si>
    <t>Nb0.9</t>
  </si>
  <si>
    <t>O8.02</t>
  </si>
  <si>
    <t>O8.04</t>
  </si>
  <si>
    <t>O10.5</t>
  </si>
  <si>
    <t>Al0.28</t>
  </si>
  <si>
    <t>Cu2.86</t>
  </si>
  <si>
    <t>Al0.14</t>
  </si>
  <si>
    <t>O6.58</t>
  </si>
  <si>
    <t>K0.56</t>
  </si>
  <si>
    <t>Ba1.44</t>
  </si>
  <si>
    <t>Tl0.98</t>
  </si>
  <si>
    <t>O4.99</t>
  </si>
  <si>
    <t>Tl0.92</t>
  </si>
  <si>
    <t>O4.86</t>
  </si>
  <si>
    <t>O7.36</t>
  </si>
  <si>
    <t>Tl2.16</t>
  </si>
  <si>
    <t>Tl1.95</t>
  </si>
  <si>
    <t>Tl1.94</t>
  </si>
  <si>
    <t>O6.14</t>
  </si>
  <si>
    <t>Cu2.874</t>
  </si>
  <si>
    <t>O6.31</t>
  </si>
  <si>
    <t>O6.53</t>
  </si>
  <si>
    <t>O7.24</t>
  </si>
  <si>
    <t>Cu2.758</t>
  </si>
  <si>
    <t>O7.26</t>
  </si>
  <si>
    <t>Cu2.798</t>
  </si>
  <si>
    <t>O7.28</t>
  </si>
  <si>
    <t>Cu2.742</t>
  </si>
  <si>
    <t>Fe0.255</t>
  </si>
  <si>
    <t>O7.294</t>
  </si>
  <si>
    <t>Cu2.59</t>
  </si>
  <si>
    <t>O7.388</t>
  </si>
  <si>
    <t>O7.2</t>
  </si>
  <si>
    <t>Cu2.702</t>
  </si>
  <si>
    <t>O7.264</t>
  </si>
  <si>
    <t>Cu2.764</t>
  </si>
  <si>
    <t>Tl0.928</t>
  </si>
  <si>
    <t>Cu0.391</t>
  </si>
  <si>
    <t>Fe0.587</t>
  </si>
  <si>
    <t>O4.85</t>
  </si>
  <si>
    <t>Tl0.96</t>
  </si>
  <si>
    <t>O8.32</t>
  </si>
  <si>
    <t>Tl1.5</t>
  </si>
  <si>
    <t>Cu2.10</t>
  </si>
  <si>
    <t>O8.8</t>
  </si>
  <si>
    <t>Eu0.906</t>
  </si>
  <si>
    <t>Dy0.911</t>
  </si>
  <si>
    <t>Cu2.25</t>
  </si>
  <si>
    <t>Co0.75</t>
  </si>
  <si>
    <t>Gd2</t>
  </si>
  <si>
    <t>Hg0.96</t>
  </si>
  <si>
    <t>O6.08</t>
  </si>
  <si>
    <t>O6.26</t>
  </si>
  <si>
    <t>O6.35</t>
  </si>
  <si>
    <t>O6.33</t>
  </si>
  <si>
    <t>O6.28</t>
  </si>
  <si>
    <t>O6.22</t>
  </si>
  <si>
    <t>O6.23</t>
  </si>
  <si>
    <t>O6.36</t>
  </si>
  <si>
    <t>Sr2.41</t>
  </si>
  <si>
    <t>Nd0.58</t>
  </si>
  <si>
    <t>Sr2.29</t>
  </si>
  <si>
    <t>Pr0.674</t>
  </si>
  <si>
    <t>Eu2.5</t>
  </si>
  <si>
    <t>Al0.53</t>
  </si>
  <si>
    <t>Cu0.47</t>
  </si>
  <si>
    <t>Tl0.936</t>
  </si>
  <si>
    <t>Tl0.899</t>
  </si>
  <si>
    <t>Tl0.856</t>
  </si>
  <si>
    <t>O6.69</t>
  </si>
  <si>
    <t>Cu5</t>
  </si>
  <si>
    <t>O12.32</t>
  </si>
  <si>
    <t>O12.29</t>
  </si>
  <si>
    <t>Ca5</t>
  </si>
  <si>
    <t>O14.4</t>
  </si>
  <si>
    <t>Tl0.996</t>
  </si>
  <si>
    <t>Ca2.96</t>
  </si>
  <si>
    <t>O6.86</t>
  </si>
  <si>
    <t>Tl0.864</t>
  </si>
  <si>
    <t>Tl0.858</t>
  </si>
  <si>
    <t>O6.61</t>
  </si>
  <si>
    <t>Hg0.692</t>
  </si>
  <si>
    <t>O8.60</t>
  </si>
  <si>
    <t>Tb2</t>
  </si>
  <si>
    <t>Hg0.83</t>
  </si>
  <si>
    <t>Ti1.91</t>
  </si>
  <si>
    <t>Cu2.09</t>
  </si>
  <si>
    <t>Cu2.3</t>
  </si>
  <si>
    <t>Al0.7</t>
  </si>
  <si>
    <t>Ga0.5</t>
  </si>
  <si>
    <t>O6.92</t>
  </si>
  <si>
    <t>O7.42</t>
  </si>
  <si>
    <t>Cu2.28</t>
  </si>
  <si>
    <t>Pb0.55</t>
  </si>
  <si>
    <t>O7.08</t>
  </si>
  <si>
    <t>O8.44</t>
  </si>
  <si>
    <t>O8.41</t>
  </si>
  <si>
    <t>O8.39</t>
  </si>
  <si>
    <t>Tl0.94</t>
  </si>
  <si>
    <t>O6.93</t>
  </si>
  <si>
    <t>Hg0.87</t>
  </si>
  <si>
    <t>Hg0.90</t>
  </si>
  <si>
    <t>O6.21</t>
  </si>
  <si>
    <t>O8.24</t>
  </si>
  <si>
    <t>O8.28</t>
  </si>
  <si>
    <t>Hg0.84</t>
  </si>
  <si>
    <t>O10.4</t>
  </si>
  <si>
    <t>Hg0.82</t>
  </si>
  <si>
    <t>O10.47</t>
  </si>
  <si>
    <t>Cu2.772</t>
  </si>
  <si>
    <t>Re0.136</t>
  </si>
  <si>
    <t>Cu2.751</t>
  </si>
  <si>
    <t>Re0.133</t>
  </si>
  <si>
    <t>O7.44</t>
  </si>
  <si>
    <t>Cu2.740</t>
  </si>
  <si>
    <t>W0.178</t>
  </si>
  <si>
    <t>O7.34</t>
  </si>
  <si>
    <t>Hg0.79</t>
  </si>
  <si>
    <t>O10.6</t>
  </si>
  <si>
    <t>Bi0.5</t>
  </si>
  <si>
    <t>O4.92</t>
  </si>
  <si>
    <t>O8.35</t>
  </si>
  <si>
    <t>Hg0.799</t>
  </si>
  <si>
    <t>O12.46</t>
  </si>
  <si>
    <t>Lu0.7</t>
  </si>
  <si>
    <t>Ca0.3</t>
  </si>
  <si>
    <t>Fe0.06</t>
  </si>
  <si>
    <t>O8.12</t>
  </si>
  <si>
    <t>Fe0.15</t>
  </si>
  <si>
    <t>O5.4</t>
  </si>
  <si>
    <t>Pr2</t>
  </si>
  <si>
    <t>Ga0.11</t>
  </si>
  <si>
    <t>Hg0.803</t>
  </si>
  <si>
    <t>O8.03</t>
  </si>
  <si>
    <t>Hg0.841</t>
  </si>
  <si>
    <t>O8.17</t>
  </si>
  <si>
    <t>Y0.92</t>
  </si>
  <si>
    <t>O7.22</t>
  </si>
  <si>
    <t>Tl0.93</t>
  </si>
  <si>
    <t>O8.84</t>
  </si>
  <si>
    <t>Tl1.1</t>
  </si>
  <si>
    <t>Ba1.9</t>
  </si>
  <si>
    <t>Ca1.9</t>
  </si>
  <si>
    <t>Tl0.8</t>
  </si>
  <si>
    <t>Pb0.63</t>
  </si>
  <si>
    <t>Cu0.37</t>
  </si>
  <si>
    <t>Nd1.7</t>
  </si>
  <si>
    <t>Ba2.3</t>
  </si>
  <si>
    <t>Y0.89</t>
  </si>
  <si>
    <t>Al0.06</t>
  </si>
  <si>
    <t>O6.18</t>
  </si>
  <si>
    <t>Hg0.752</t>
  </si>
  <si>
    <t>Mo0.252</t>
  </si>
  <si>
    <t>O4.584</t>
  </si>
  <si>
    <t>Cu2.88</t>
  </si>
  <si>
    <t>Li0.12</t>
  </si>
  <si>
    <t>O6.01</t>
  </si>
  <si>
    <t>O7.1</t>
  </si>
  <si>
    <t>O7.14</t>
  </si>
  <si>
    <t>O7.18</t>
  </si>
  <si>
    <t>O6.46</t>
  </si>
  <si>
    <t>Cu2.793</t>
  </si>
  <si>
    <t>Co0.207</t>
  </si>
  <si>
    <t>Cu2.609</t>
  </si>
  <si>
    <t>Co0.391</t>
  </si>
  <si>
    <t>O7.23</t>
  </si>
  <si>
    <t>Cu2.412</t>
  </si>
  <si>
    <t>Co0.588</t>
  </si>
  <si>
    <t>Cu2.185</t>
  </si>
  <si>
    <t>Co0.815</t>
  </si>
  <si>
    <t>O7.32</t>
  </si>
  <si>
    <t>Bi3</t>
  </si>
  <si>
    <t>Sm1.06</t>
  </si>
  <si>
    <t>Ba1.94</t>
  </si>
  <si>
    <t>Cu2.65</t>
  </si>
  <si>
    <t>Al0.35</t>
  </si>
  <si>
    <t>O6.4</t>
  </si>
  <si>
    <t>O5.57</t>
  </si>
  <si>
    <t>Tl5</t>
  </si>
  <si>
    <t>Ba6</t>
  </si>
  <si>
    <t>Ca6</t>
  </si>
  <si>
    <t>Cu9</t>
  </si>
  <si>
    <t>Tl2</t>
  </si>
  <si>
    <t>Bi5</t>
  </si>
  <si>
    <t>Cu3.42</t>
  </si>
  <si>
    <t>Cu2.78</t>
  </si>
  <si>
    <t>Al0.22</t>
  </si>
  <si>
    <t>Cu2.79</t>
  </si>
  <si>
    <t>Re0.10</t>
  </si>
  <si>
    <t>O5.33</t>
  </si>
  <si>
    <t>Hg0.86</t>
  </si>
  <si>
    <t>Re0.14</t>
  </si>
  <si>
    <t>O5.62</t>
  </si>
  <si>
    <t>Hg0.817</t>
  </si>
  <si>
    <t>Re0.15</t>
  </si>
  <si>
    <t>O6.29</t>
  </si>
  <si>
    <t>O7.43</t>
  </si>
  <si>
    <t>O7.75</t>
  </si>
  <si>
    <t>O6.84</t>
  </si>
  <si>
    <t>O6.808</t>
  </si>
  <si>
    <t>O7.154</t>
  </si>
  <si>
    <t>Tl0.9</t>
  </si>
  <si>
    <t>O8.75</t>
  </si>
  <si>
    <t>O7.92</t>
  </si>
  <si>
    <t>O7.87</t>
  </si>
  <si>
    <t>O7.85</t>
  </si>
  <si>
    <t>O7.89</t>
  </si>
  <si>
    <t>O7.906</t>
  </si>
  <si>
    <t>Ca1.015</t>
  </si>
  <si>
    <t>La0.405</t>
  </si>
  <si>
    <t>Ba1.58</t>
  </si>
  <si>
    <t>Ca0.995</t>
  </si>
  <si>
    <t>La0.465</t>
  </si>
  <si>
    <t>Ba1.54</t>
  </si>
  <si>
    <t>O6.42</t>
  </si>
  <si>
    <t>Ba0.5</t>
  </si>
  <si>
    <t>O5.74</t>
  </si>
  <si>
    <t>Co1.3</t>
  </si>
  <si>
    <t>Cu0.7</t>
  </si>
  <si>
    <t>Li3.616</t>
  </si>
  <si>
    <t>Sr0.85</t>
  </si>
  <si>
    <t>Bi0.15</t>
  </si>
  <si>
    <t>Co0.865</t>
  </si>
  <si>
    <t>Fe0.135</t>
  </si>
  <si>
    <t>O2.63</t>
  </si>
  <si>
    <t>Al0.04</t>
  </si>
  <si>
    <t>O6.76</t>
  </si>
  <si>
    <t>Al12</t>
  </si>
  <si>
    <t>Dy5</t>
  </si>
  <si>
    <t>Gd5</t>
  </si>
  <si>
    <t>Y5</t>
  </si>
  <si>
    <t>Pb5</t>
  </si>
  <si>
    <t>Co1.5</t>
  </si>
  <si>
    <t>O5.60</t>
  </si>
  <si>
    <t>Ba2.05</t>
  </si>
  <si>
    <t>Bi2.95</t>
  </si>
  <si>
    <t>Nb5</t>
  </si>
  <si>
    <t>La5.2</t>
  </si>
  <si>
    <t>Sr2.8</t>
  </si>
  <si>
    <t>Fe1.2</t>
  </si>
  <si>
    <t>La6.4</t>
  </si>
  <si>
    <t>Pb2.41</t>
  </si>
  <si>
    <t>Ta10</t>
  </si>
  <si>
    <t>Pb3.67</t>
  </si>
  <si>
    <t>K1.46</t>
  </si>
  <si>
    <t>O7.94</t>
  </si>
  <si>
    <t>Sr5</t>
  </si>
  <si>
    <t>Nb7</t>
  </si>
  <si>
    <t>Ba0.97</t>
  </si>
  <si>
    <t>Zr0.77</t>
  </si>
  <si>
    <t>Y0.19</t>
  </si>
  <si>
    <t>Zn0.04</t>
  </si>
  <si>
    <t>Rh4</t>
  </si>
  <si>
    <t>Ru4</t>
  </si>
  <si>
    <t>Rh</t>
  </si>
  <si>
    <t>Ru2</t>
  </si>
  <si>
    <t>Rh3</t>
  </si>
  <si>
    <t>Rh2</t>
  </si>
  <si>
    <t>Ru3</t>
  </si>
  <si>
    <t>Fe0.86</t>
  </si>
  <si>
    <t>Ir1.02</t>
  </si>
  <si>
    <t>Ru4.12</t>
  </si>
  <si>
    <t>Fe0.87</t>
  </si>
  <si>
    <t>Ir1.92</t>
  </si>
  <si>
    <t>Ru3.22</t>
  </si>
  <si>
    <t>Ir2.15</t>
  </si>
  <si>
    <t>Ru2.85</t>
  </si>
  <si>
    <t>Ir2.66</t>
  </si>
  <si>
    <t>Ru2.34</t>
  </si>
  <si>
    <t>S12.5</t>
  </si>
  <si>
    <t>O14.5</t>
  </si>
  <si>
    <t>Al3.75</t>
  </si>
  <si>
    <t>Dy3</t>
  </si>
  <si>
    <t>Mg0.25</t>
  </si>
  <si>
    <t>Al3.50</t>
  </si>
  <si>
    <t>Er3</t>
  </si>
  <si>
    <t>Mg0.50</t>
  </si>
  <si>
    <t>Y3</t>
  </si>
  <si>
    <t>Fe1</t>
  </si>
  <si>
    <t>Mg0.5</t>
  </si>
  <si>
    <t>Yb2.71</t>
  </si>
  <si>
    <t>Ca14</t>
  </si>
  <si>
    <t>C0.45</t>
  </si>
  <si>
    <t>N1.12</t>
  </si>
  <si>
    <t>C0.445</t>
  </si>
  <si>
    <t>N1.135</t>
  </si>
  <si>
    <t>H4.915</t>
  </si>
  <si>
    <t>K0.5</t>
  </si>
  <si>
    <t>Nb9</t>
  </si>
  <si>
    <t>Ba4.5</t>
  </si>
  <si>
    <t>O3.95</t>
  </si>
  <si>
    <t>Sr0.21</t>
  </si>
  <si>
    <t>Hg1.88</t>
  </si>
  <si>
    <t>O0.77</t>
  </si>
  <si>
    <t>F0.23</t>
  </si>
  <si>
    <t>O0.54</t>
  </si>
  <si>
    <t>F0.46</t>
  </si>
  <si>
    <t>Ce0.5</t>
  </si>
  <si>
    <t>Sm0.5</t>
  </si>
  <si>
    <t>Mn2</t>
  </si>
  <si>
    <t>Cu0.89</t>
  </si>
  <si>
    <t>Cr1.06</t>
  </si>
  <si>
    <t>Fe0.94</t>
  </si>
  <si>
    <t>Se</t>
  </si>
  <si>
    <t>Ni25.74</t>
  </si>
  <si>
    <t>Ru3.16</t>
  </si>
  <si>
    <t>Al4.098</t>
  </si>
  <si>
    <t>Cs5</t>
  </si>
  <si>
    <t>V5</t>
  </si>
  <si>
    <t>S1.8</t>
  </si>
  <si>
    <t>Se0.2</t>
  </si>
  <si>
    <t>S1.6</t>
  </si>
  <si>
    <t>Se0.4</t>
  </si>
  <si>
    <t>S1.4</t>
  </si>
  <si>
    <t>Se0.6</t>
  </si>
  <si>
    <t>S1.2</t>
  </si>
  <si>
    <t>Se0.8</t>
  </si>
  <si>
    <t>Zn12</t>
  </si>
  <si>
    <t>V20</t>
  </si>
  <si>
    <t>B58</t>
  </si>
  <si>
    <t>O170</t>
  </si>
  <si>
    <t>D4.52</t>
  </si>
  <si>
    <t>H0.48</t>
  </si>
  <si>
    <t>O8.50</t>
  </si>
  <si>
    <t>Ta0.75</t>
  </si>
  <si>
    <t>Fe12.93</t>
  </si>
  <si>
    <t>Si1.07</t>
  </si>
  <si>
    <t>H2.73</t>
  </si>
  <si>
    <t>Fe12.89</t>
  </si>
  <si>
    <t>Si1.11</t>
  </si>
  <si>
    <t>H2.52</t>
  </si>
  <si>
    <t>Fe12.07</t>
  </si>
  <si>
    <t>Si1.93</t>
  </si>
  <si>
    <t>H1.83</t>
  </si>
  <si>
    <t>Fe12.05</t>
  </si>
  <si>
    <t>Si1.95</t>
  </si>
  <si>
    <t>Fe13</t>
  </si>
  <si>
    <t>D3.76</t>
  </si>
  <si>
    <t>Fe12.2</t>
  </si>
  <si>
    <t>Ga1.8</t>
  </si>
  <si>
    <t>D2.6</t>
  </si>
  <si>
    <t>Cr9.32</t>
  </si>
  <si>
    <t>Fe15.52</t>
  </si>
  <si>
    <t>Mn0.37</t>
  </si>
  <si>
    <t>Mo2.21</t>
  </si>
  <si>
    <t>Ni2.6</t>
  </si>
  <si>
    <t>Li0.83</t>
  </si>
  <si>
    <t>Ca11.25</t>
  </si>
  <si>
    <t>H4.25</t>
  </si>
  <si>
    <t>Tl1.96</t>
  </si>
  <si>
    <t>Ca0.9</t>
  </si>
  <si>
    <t>Cu2.14</t>
  </si>
  <si>
    <t>Cs1.98</t>
  </si>
  <si>
    <t>Bi10.02</t>
  </si>
  <si>
    <t>Ca5.98</t>
  </si>
  <si>
    <t>Cl12</t>
  </si>
  <si>
    <t>Tl1.9</t>
  </si>
  <si>
    <t>Tl1.92</t>
  </si>
  <si>
    <t>Tl1.81</t>
  </si>
  <si>
    <t>Ca0.93</t>
  </si>
  <si>
    <t>O7.86</t>
  </si>
  <si>
    <t>Cu1.96</t>
  </si>
  <si>
    <t>Tl2.26</t>
  </si>
  <si>
    <t>Cu1.9</t>
  </si>
  <si>
    <t>Tl2.27</t>
  </si>
  <si>
    <t>Ba1.92</t>
  </si>
  <si>
    <t>K4</t>
  </si>
  <si>
    <t>Nb11</t>
  </si>
  <si>
    <t>O3.96</t>
  </si>
  <si>
    <t>Tl1.75</t>
  </si>
  <si>
    <t>Tl1.93</t>
  </si>
  <si>
    <t>Ca1.07</t>
  </si>
  <si>
    <t>Tl1.87</t>
  </si>
  <si>
    <t>Ca1.86</t>
  </si>
  <si>
    <t>Tl1.72</t>
  </si>
  <si>
    <t>Ba1.80</t>
  </si>
  <si>
    <t>Ca0.98</t>
  </si>
  <si>
    <t>Cu1.76</t>
  </si>
  <si>
    <t>O7.62</t>
  </si>
  <si>
    <t>Tl2.3</t>
  </si>
  <si>
    <t>Ca1.7</t>
  </si>
  <si>
    <t>La1.6</t>
  </si>
  <si>
    <t>Sr0.4</t>
  </si>
  <si>
    <t>O5.99</t>
  </si>
  <si>
    <t>Tl2.18</t>
  </si>
  <si>
    <t>Ca1.82</t>
  </si>
  <si>
    <t>O8.6</t>
  </si>
  <si>
    <t>O8.92</t>
  </si>
  <si>
    <t>O9.5</t>
  </si>
  <si>
    <t>Ca1.84</t>
  </si>
  <si>
    <t>O9.04</t>
  </si>
  <si>
    <t>Ba1.6</t>
  </si>
  <si>
    <t>La2.4</t>
  </si>
  <si>
    <t>Tl1.88</t>
  </si>
  <si>
    <t>Tl1.82</t>
  </si>
  <si>
    <t>O9.784</t>
  </si>
  <si>
    <t>O9.872</t>
  </si>
  <si>
    <t>Tl1.86</t>
  </si>
  <si>
    <t>O8.016</t>
  </si>
  <si>
    <t>O7.904</t>
  </si>
  <si>
    <t>O7.872</t>
  </si>
  <si>
    <t>Tl1.64</t>
  </si>
  <si>
    <t>Bi1.5</t>
  </si>
  <si>
    <t>Tl1.99</t>
  </si>
  <si>
    <t>O7.84</t>
  </si>
  <si>
    <t>O7.76</t>
  </si>
  <si>
    <t>Eu1.6</t>
  </si>
  <si>
    <t>Ce0.6</t>
  </si>
  <si>
    <t>Cu3.0</t>
  </si>
  <si>
    <t>Y1.5</t>
  </si>
  <si>
    <t>Ce1.0</t>
  </si>
  <si>
    <t>O7.68</t>
  </si>
  <si>
    <t>Tl1.98</t>
  </si>
  <si>
    <t>O7.688</t>
  </si>
  <si>
    <t>O7.768</t>
  </si>
  <si>
    <t>La1.214</t>
  </si>
  <si>
    <t>Sr0.892</t>
  </si>
  <si>
    <t>Y0.894</t>
  </si>
  <si>
    <t>O5.58</t>
  </si>
  <si>
    <t>La1.044</t>
  </si>
  <si>
    <t>Sr1.056</t>
  </si>
  <si>
    <t>Y0.900</t>
  </si>
  <si>
    <t>O5.272</t>
  </si>
  <si>
    <t>Hg2</t>
  </si>
  <si>
    <t>O7.5504</t>
  </si>
  <si>
    <t>Eu3</t>
  </si>
  <si>
    <t>Sr0.9</t>
  </si>
  <si>
    <t>Ca0.1</t>
  </si>
  <si>
    <t>O6.246</t>
  </si>
  <si>
    <t>O6.205</t>
  </si>
  <si>
    <t>Sr0.7</t>
  </si>
  <si>
    <t>O6.093</t>
  </si>
  <si>
    <t>O6.063</t>
  </si>
  <si>
    <t>Ca0.7</t>
  </si>
  <si>
    <t>O6.044</t>
  </si>
  <si>
    <t>O6.03</t>
  </si>
  <si>
    <t>O6.023</t>
  </si>
  <si>
    <t>Co2.94</t>
  </si>
  <si>
    <t>O7.55</t>
  </si>
  <si>
    <t>O13.4</t>
  </si>
  <si>
    <t>O10.94</t>
  </si>
  <si>
    <t>Pb0.5</t>
  </si>
  <si>
    <t>Bi4.15</t>
  </si>
  <si>
    <t>Pb0.45</t>
  </si>
  <si>
    <t>Tl1.785</t>
  </si>
  <si>
    <t>Cu6.35</t>
  </si>
  <si>
    <t>Pb0.6</t>
  </si>
  <si>
    <t>Bi1.4</t>
  </si>
  <si>
    <t>Cs0.6</t>
  </si>
  <si>
    <t>Bi3.4</t>
  </si>
  <si>
    <t>K2.18</t>
  </si>
  <si>
    <t>Ca1.1</t>
  </si>
  <si>
    <t>Na1.12</t>
  </si>
  <si>
    <t>Ta2.93</t>
  </si>
  <si>
    <t>O9.54</t>
  </si>
  <si>
    <t>O3.82</t>
  </si>
  <si>
    <t>Tl3</t>
  </si>
  <si>
    <t>O19</t>
  </si>
  <si>
    <t>Tl7</t>
  </si>
  <si>
    <t>Ca8</t>
  </si>
  <si>
    <t>Cu12</t>
  </si>
  <si>
    <t>O39</t>
  </si>
  <si>
    <t>Li0.3</t>
  </si>
  <si>
    <t>Li1.56</t>
  </si>
  <si>
    <t>Li1.96</t>
  </si>
  <si>
    <t>Li0.46</t>
  </si>
  <si>
    <t>Li0.68</t>
  </si>
  <si>
    <t>Co6</t>
  </si>
  <si>
    <t>Fe16</t>
  </si>
  <si>
    <t>O12.108</t>
  </si>
  <si>
    <t>O12.091</t>
  </si>
  <si>
    <t>O12.122</t>
  </si>
  <si>
    <t>O12.15</t>
  </si>
  <si>
    <t>Ni0.8</t>
  </si>
  <si>
    <t>O3.94</t>
  </si>
  <si>
    <t>Ni0.4</t>
  </si>
  <si>
    <t>Ni0.85</t>
  </si>
  <si>
    <t>Sr0.75</t>
  </si>
  <si>
    <t>Y0.25</t>
  </si>
  <si>
    <t>Ga0.25</t>
  </si>
  <si>
    <t>O2.625</t>
  </si>
  <si>
    <t>O2.7</t>
  </si>
  <si>
    <t>Cu1.48</t>
  </si>
  <si>
    <t>Cu5.204</t>
  </si>
  <si>
    <t>Cu4.94</t>
  </si>
  <si>
    <t>Mn2.94</t>
  </si>
  <si>
    <t>La2.89</t>
  </si>
  <si>
    <t>Nb1.11</t>
  </si>
  <si>
    <t>I0.22</t>
  </si>
  <si>
    <t>O7.888</t>
  </si>
  <si>
    <t>O7.416</t>
  </si>
  <si>
    <t>O7.396</t>
  </si>
  <si>
    <t>O7.876</t>
  </si>
  <si>
    <t>O7.848</t>
  </si>
  <si>
    <t>O7.392</t>
  </si>
  <si>
    <t>O7.380</t>
  </si>
  <si>
    <t>Nd2.25</t>
  </si>
  <si>
    <t>O7.568</t>
  </si>
  <si>
    <t>O7.544</t>
  </si>
  <si>
    <t>O4.08</t>
  </si>
  <si>
    <t>O3.70</t>
  </si>
  <si>
    <t>Ca0.25</t>
  </si>
  <si>
    <t>O2.644</t>
  </si>
  <si>
    <t>Fe2.5</t>
  </si>
  <si>
    <t>Ag1.5</t>
  </si>
  <si>
    <t>O6.67</t>
  </si>
  <si>
    <t>Cu1.98</t>
  </si>
  <si>
    <t>Cu1.61</t>
  </si>
  <si>
    <t>Li1.886</t>
  </si>
  <si>
    <t>Zn0.955</t>
  </si>
  <si>
    <t>Cu3.89</t>
  </si>
  <si>
    <t>Cu1.89</t>
  </si>
  <si>
    <t>Fe1.8</t>
  </si>
  <si>
    <t>Co0.6</t>
  </si>
  <si>
    <t>Co0.8</t>
  </si>
  <si>
    <t>O10.1</t>
  </si>
  <si>
    <t>O10.2</t>
  </si>
  <si>
    <t>Ag3.71</t>
  </si>
  <si>
    <t>O2.5</t>
  </si>
  <si>
    <t>O2.9</t>
  </si>
  <si>
    <t>F0.1</t>
  </si>
  <si>
    <t>O2.65</t>
  </si>
  <si>
    <t>F0.35</t>
  </si>
  <si>
    <t>O9.9</t>
  </si>
  <si>
    <t>O9.49</t>
  </si>
  <si>
    <t>O9.23</t>
  </si>
  <si>
    <t>O9.10</t>
  </si>
  <si>
    <t>O8.76</t>
  </si>
  <si>
    <t>O8.45</t>
  </si>
  <si>
    <t>O7.98</t>
  </si>
  <si>
    <t>Pr0.99</t>
  </si>
  <si>
    <t>Nb0.96</t>
  </si>
  <si>
    <t>O7.82</t>
  </si>
  <si>
    <t>Pr0.94</t>
  </si>
  <si>
    <t>Ta0.92</t>
  </si>
  <si>
    <t>O7.96</t>
  </si>
  <si>
    <t>Nd0.96</t>
  </si>
  <si>
    <t>Nd0.95</t>
  </si>
  <si>
    <t>Ta0.94</t>
  </si>
  <si>
    <t>Sm0.96</t>
  </si>
  <si>
    <t>Eu0.95</t>
  </si>
  <si>
    <t>Ta0.97</t>
  </si>
  <si>
    <t>Gd0.96</t>
  </si>
  <si>
    <t>Gd0.99</t>
  </si>
  <si>
    <t>Ba1.99</t>
  </si>
  <si>
    <t>Nb0.93</t>
  </si>
  <si>
    <t>Nb0.97</t>
  </si>
  <si>
    <t>Cu2.02</t>
  </si>
  <si>
    <t>Pr0.97</t>
  </si>
  <si>
    <t>Nb0.84</t>
  </si>
  <si>
    <t>Cu2.0</t>
  </si>
  <si>
    <t>O8.0</t>
  </si>
  <si>
    <t>Cr0.28</t>
  </si>
  <si>
    <t>Si0.72</t>
  </si>
  <si>
    <t>Sb2</t>
  </si>
  <si>
    <t>La1.4</t>
  </si>
  <si>
    <t>Eu0.6</t>
  </si>
  <si>
    <t>La1.2</t>
  </si>
  <si>
    <t>Eu0.8</t>
  </si>
  <si>
    <t>Eu1.2</t>
  </si>
  <si>
    <t>Eu1.4</t>
  </si>
  <si>
    <t>Ca0.15</t>
  </si>
  <si>
    <t>O4.925</t>
  </si>
  <si>
    <t>Nd1.85</t>
  </si>
  <si>
    <t>Sr0.95</t>
  </si>
  <si>
    <t>Sr0.88</t>
  </si>
  <si>
    <t>Li0.32</t>
  </si>
  <si>
    <t>Sr3.68</t>
  </si>
  <si>
    <t>Ta3.68</t>
  </si>
  <si>
    <t>O7.64</t>
  </si>
  <si>
    <t>N3.56</t>
  </si>
  <si>
    <t>Sr3.32</t>
  </si>
  <si>
    <t>Ta3.32</t>
  </si>
  <si>
    <t>N2.96</t>
  </si>
  <si>
    <t>O7.52</t>
  </si>
  <si>
    <t>Li1.08</t>
  </si>
  <si>
    <t>Sr2.92</t>
  </si>
  <si>
    <t>Ta2.92</t>
  </si>
  <si>
    <t>N2.32</t>
  </si>
  <si>
    <t>Sr0.35</t>
  </si>
  <si>
    <t>Ca0.35</t>
  </si>
  <si>
    <t>Li0.60</t>
  </si>
  <si>
    <t>Mg0.03</t>
  </si>
  <si>
    <t>Mn0.44</t>
  </si>
  <si>
    <t>Ni0.03</t>
  </si>
  <si>
    <t>Li0.45</t>
  </si>
  <si>
    <t>Mn0.34</t>
  </si>
  <si>
    <t>Ni0.14</t>
  </si>
  <si>
    <t>Mn1.68</t>
  </si>
  <si>
    <t>Ni0.48</t>
  </si>
  <si>
    <t>Co0.24</t>
  </si>
  <si>
    <t>Ca1.8125</t>
  </si>
  <si>
    <t>Zr5.1625</t>
  </si>
  <si>
    <t>Ti1.725</t>
  </si>
  <si>
    <t>Fe0.275</t>
  </si>
  <si>
    <t>Mn11.62</t>
  </si>
  <si>
    <t>Fe2.38</t>
  </si>
  <si>
    <t>Ca2.4</t>
  </si>
  <si>
    <t>Fe2.9</t>
  </si>
  <si>
    <t>Th0.6</t>
  </si>
  <si>
    <t>Fe10</t>
  </si>
  <si>
    <t>Co0.89</t>
  </si>
  <si>
    <t>Ba2.56</t>
  </si>
  <si>
    <t>Pb0.83</t>
  </si>
  <si>
    <t>Ti13.68</t>
  </si>
  <si>
    <t>Fe6.32</t>
  </si>
  <si>
    <t>O38</t>
  </si>
  <si>
    <t>Pb0.508</t>
  </si>
  <si>
    <t>U0.466</t>
  </si>
  <si>
    <t>Ti10.944</t>
  </si>
  <si>
    <t>Fe8.56</t>
  </si>
  <si>
    <t>Na1.5</t>
  </si>
  <si>
    <t>K16.5</t>
  </si>
  <si>
    <t>Ta1.5</t>
  </si>
  <si>
    <t>W7.5</t>
  </si>
  <si>
    <t>O37</t>
  </si>
  <si>
    <t>C2</t>
  </si>
  <si>
    <t>H30</t>
  </si>
  <si>
    <t>Cl18</t>
  </si>
  <si>
    <t>Ti0.6</t>
  </si>
  <si>
    <t>Mg0.6</t>
  </si>
  <si>
    <t>Fe10.8</t>
  </si>
  <si>
    <t>Zr5.37</t>
  </si>
  <si>
    <t>Ni6</t>
  </si>
  <si>
    <t>Ti1.73</t>
  </si>
  <si>
    <t>O1.8</t>
  </si>
  <si>
    <t>K2.908</t>
  </si>
  <si>
    <t>Ba7.092</t>
  </si>
  <si>
    <t>Al6</t>
  </si>
  <si>
    <t>F33</t>
  </si>
  <si>
    <t>Ni3</t>
  </si>
  <si>
    <t>Nb4.5</t>
  </si>
  <si>
    <t>Ba11</t>
  </si>
  <si>
    <t>Re1.75</t>
  </si>
  <si>
    <t>Nb1.75</t>
  </si>
  <si>
    <t>W3.5</t>
  </si>
  <si>
    <t>Ag13.034</t>
  </si>
  <si>
    <t>Cu2.966</t>
  </si>
  <si>
    <t>As1.179</t>
  </si>
  <si>
    <t>Sb0.821</t>
  </si>
  <si>
    <t>S11</t>
  </si>
  <si>
    <t>Ag12.21</t>
  </si>
  <si>
    <t>Cu3.79</t>
  </si>
  <si>
    <t>As1.194</t>
  </si>
  <si>
    <t>Sb0.806</t>
  </si>
  <si>
    <t>Li0.04</t>
  </si>
  <si>
    <t>Mn0.333</t>
  </si>
  <si>
    <t>Bi1.2</t>
  </si>
  <si>
    <t>Cd0.4</t>
  </si>
  <si>
    <t>Pb0.4</t>
  </si>
  <si>
    <t>F0.8</t>
  </si>
  <si>
    <t>Al7.92</t>
  </si>
  <si>
    <t>Cr0.15</t>
  </si>
  <si>
    <t>Mg2.92</t>
  </si>
  <si>
    <t>Nb18</t>
  </si>
  <si>
    <t>Ti7.8</t>
  </si>
  <si>
    <t>Tl4.88</t>
  </si>
  <si>
    <t>O12.4</t>
  </si>
  <si>
    <t>Cl51.5</t>
  </si>
  <si>
    <t>Co1.7</t>
  </si>
  <si>
    <t>Fe12</t>
  </si>
  <si>
    <t>Cs2.98</t>
  </si>
  <si>
    <t>Ca0.43</t>
  </si>
  <si>
    <t>Al3.6</t>
  </si>
  <si>
    <t>Si8.4</t>
  </si>
  <si>
    <t>Mn1.98</t>
  </si>
  <si>
    <t>Al3.72</t>
  </si>
  <si>
    <t>Si8.28</t>
  </si>
  <si>
    <t>O33.66</t>
  </si>
  <si>
    <t>H19.32</t>
  </si>
  <si>
    <t>Na1.3</t>
  </si>
  <si>
    <t>Fe10.1</t>
  </si>
  <si>
    <t>Br0.5</t>
  </si>
  <si>
    <t>Ru3.33</t>
  </si>
  <si>
    <t>Ta1.67</t>
  </si>
  <si>
    <t>Na0.58</t>
  </si>
  <si>
    <t>Nd0.349</t>
  </si>
  <si>
    <t>Al10.4</t>
  </si>
  <si>
    <t>Mg0.73</t>
  </si>
  <si>
    <t>Al10.2</t>
  </si>
  <si>
    <t>O16.74</t>
  </si>
  <si>
    <t>Ta4</t>
  </si>
  <si>
    <t>Fe15</t>
  </si>
  <si>
    <t>Pt2</t>
  </si>
  <si>
    <t>In14</t>
  </si>
  <si>
    <t>F15</t>
  </si>
  <si>
    <t>Li0.84</t>
  </si>
  <si>
    <t>Li0.63</t>
  </si>
  <si>
    <t>Li0.58</t>
  </si>
  <si>
    <t>Li0.48</t>
  </si>
  <si>
    <t>Y0.38</t>
  </si>
  <si>
    <t>Mg0.30</t>
  </si>
  <si>
    <t>Cu0.11</t>
  </si>
  <si>
    <t>Li1.019</t>
  </si>
  <si>
    <t>Ni0.496</t>
  </si>
  <si>
    <t>Co0.198</t>
  </si>
  <si>
    <t>Mn0.297</t>
  </si>
  <si>
    <t>Li1.02</t>
  </si>
  <si>
    <t>Ni0.49</t>
  </si>
  <si>
    <t>Co0.196</t>
  </si>
  <si>
    <t>Mn0.294</t>
  </si>
  <si>
    <t>Li1.029</t>
  </si>
  <si>
    <t>Ni0.485</t>
  </si>
  <si>
    <t>Co0.194</t>
  </si>
  <si>
    <t>Mn0.291</t>
  </si>
  <si>
    <t>Li1.038</t>
  </si>
  <si>
    <t>Ni0.481</t>
  </si>
  <si>
    <t>Co0.192</t>
  </si>
  <si>
    <t>Mn0.289</t>
  </si>
  <si>
    <t>Ni0.6</t>
  </si>
  <si>
    <t>Mn0.2</t>
  </si>
  <si>
    <t>Mn0.4</t>
  </si>
  <si>
    <t>Mn0.45</t>
  </si>
  <si>
    <t>Al0.1</t>
  </si>
  <si>
    <t>Ni0.358</t>
  </si>
  <si>
    <t>Mn0.358</t>
  </si>
  <si>
    <t>Co0.283</t>
  </si>
  <si>
    <t>Ni0.383</t>
  </si>
  <si>
    <t>Mn0.383</t>
  </si>
  <si>
    <t>Co0.233</t>
  </si>
  <si>
    <t>Ni0.408</t>
  </si>
  <si>
    <t>Mn0.408</t>
  </si>
  <si>
    <t>Co0.183</t>
  </si>
  <si>
    <t>Ni9</t>
  </si>
  <si>
    <t>D12.9</t>
  </si>
  <si>
    <t>Ba9</t>
  </si>
  <si>
    <t>O36</t>
  </si>
  <si>
    <t>Ni0.80</t>
  </si>
  <si>
    <t>Co0.15</t>
  </si>
  <si>
    <t>Al0.05</t>
  </si>
  <si>
    <t>Ba3.16</t>
  </si>
  <si>
    <t>La0.84</t>
  </si>
  <si>
    <t>Nb2.36</t>
  </si>
  <si>
    <t>Ru0.72</t>
  </si>
  <si>
    <t>Ca1.75</t>
  </si>
  <si>
    <t>Li1.15</t>
  </si>
  <si>
    <t>Ti1.85</t>
  </si>
  <si>
    <t>In0.15</t>
  </si>
  <si>
    <t>Na3.33</t>
  </si>
  <si>
    <t>Zr1.77</t>
  </si>
  <si>
    <t>Si1.4</t>
  </si>
  <si>
    <t>P1.6</t>
  </si>
  <si>
    <t>Na3.05</t>
  </si>
  <si>
    <t>Si2.05</t>
  </si>
  <si>
    <t>Na3.15</t>
  </si>
  <si>
    <t>Si2.15</t>
  </si>
  <si>
    <t>Na3.25</t>
  </si>
  <si>
    <t>Si2.25</t>
  </si>
  <si>
    <t>Na1.1</t>
  </si>
  <si>
    <t>P2.89</t>
  </si>
  <si>
    <t>Na3.252</t>
  </si>
  <si>
    <t>Zr1.944</t>
  </si>
  <si>
    <t>Na3.258</t>
  </si>
  <si>
    <t>Zr1.938</t>
  </si>
  <si>
    <t>Na2.6</t>
  </si>
  <si>
    <t>Si1.6</t>
  </si>
  <si>
    <t>P1.4</t>
  </si>
  <si>
    <t>Na3.09</t>
  </si>
  <si>
    <t>Zr2.01</t>
  </si>
  <si>
    <t>Si2.09</t>
  </si>
  <si>
    <t>P0.91</t>
  </si>
  <si>
    <t>La1.33</t>
  </si>
  <si>
    <t>Ti1.56</t>
  </si>
  <si>
    <t>Sm0.05</t>
  </si>
  <si>
    <t>K0.15</t>
  </si>
  <si>
    <t>La0.75</t>
  </si>
  <si>
    <t>Sm0.1</t>
  </si>
  <si>
    <t>La0.70</t>
  </si>
  <si>
    <t>Sm0.15</t>
  </si>
  <si>
    <t>La0.80</t>
  </si>
  <si>
    <t>Na0.15</t>
  </si>
  <si>
    <t>Ag1.6</t>
  </si>
  <si>
    <t>Na1.4</t>
  </si>
  <si>
    <t>As3</t>
  </si>
  <si>
    <t>Rb6</t>
  </si>
  <si>
    <t>U3</t>
  </si>
  <si>
    <t>P8</t>
  </si>
  <si>
    <t>S32</t>
  </si>
  <si>
    <t>Cs6</t>
  </si>
  <si>
    <t>Tm22</t>
  </si>
  <si>
    <t>Na1.23</t>
  </si>
  <si>
    <t>Ca0.12</t>
  </si>
  <si>
    <t>Y1.28</t>
  </si>
  <si>
    <t>Er0.24</t>
  </si>
  <si>
    <t>F12</t>
  </si>
  <si>
    <t>Ca3.192</t>
  </si>
  <si>
    <t>P2.292</t>
  </si>
  <si>
    <t>O16.424</t>
  </si>
  <si>
    <t>H15.36</t>
  </si>
  <si>
    <t>Ca4.524</t>
  </si>
  <si>
    <t>P2.046</t>
  </si>
  <si>
    <t>O17.306</t>
  </si>
  <si>
    <t>H15.606</t>
  </si>
  <si>
    <t>Ca4.372</t>
  </si>
  <si>
    <t>P2.202</t>
  </si>
  <si>
    <t>O18.130</t>
  </si>
  <si>
    <t>H16.822</t>
  </si>
  <si>
    <t>Pr9</t>
  </si>
  <si>
    <t>Br15</t>
  </si>
  <si>
    <t>Mg17.4</t>
  </si>
  <si>
    <t>Li2.6</t>
  </si>
  <si>
    <t>Ge12</t>
  </si>
  <si>
    <t>O0.64</t>
  </si>
  <si>
    <t>Ca0.025</t>
  </si>
  <si>
    <t>Na0.64</t>
  </si>
  <si>
    <t>Na1.90</t>
  </si>
  <si>
    <t>Pb11</t>
  </si>
  <si>
    <t>F18</t>
  </si>
  <si>
    <t>Br6</t>
  </si>
  <si>
    <t>Pb12</t>
  </si>
  <si>
    <t>N17</t>
  </si>
  <si>
    <t>P12</t>
  </si>
  <si>
    <t>Be6</t>
  </si>
  <si>
    <t>Ba0.17</t>
  </si>
  <si>
    <t>Ca0.31</t>
  </si>
  <si>
    <t>Eu0.06</t>
  </si>
  <si>
    <t>In2.53</t>
  </si>
  <si>
    <t>O6.11</t>
  </si>
  <si>
    <t>Cd2</t>
  </si>
  <si>
    <t>Rh2.33</t>
  </si>
  <si>
    <t>Al1.67</t>
  </si>
  <si>
    <t>Ni3.67</t>
  </si>
  <si>
    <t>Ru0.76</t>
  </si>
  <si>
    <t>Al3.57</t>
  </si>
  <si>
    <t>Mn6</t>
  </si>
  <si>
    <t>Nd1.57</t>
  </si>
  <si>
    <t>Ce2.57</t>
  </si>
  <si>
    <t>Sr3.87</t>
  </si>
  <si>
    <t>O10.62</t>
  </si>
  <si>
    <t>Cl8.1</t>
  </si>
  <si>
    <t>D5.61</t>
  </si>
  <si>
    <t>O0.138</t>
  </si>
  <si>
    <t>D1.28</t>
  </si>
  <si>
    <t>O0.076</t>
  </si>
  <si>
    <t>Ge47.81</t>
  </si>
  <si>
    <t>Si50.19</t>
  </si>
  <si>
    <t>O198</t>
  </si>
  <si>
    <t>Be3</t>
  </si>
  <si>
    <t>Al1.8</t>
  </si>
  <si>
    <t>K0.08</t>
  </si>
  <si>
    <t>Al4.17</t>
  </si>
  <si>
    <t>Si4.83</t>
  </si>
  <si>
    <t>Mg1.40</t>
  </si>
  <si>
    <t>Fe0.66</t>
  </si>
  <si>
    <t>Al3.96</t>
  </si>
  <si>
    <t>Si5.04</t>
  </si>
  <si>
    <t>Sn0.108</t>
  </si>
  <si>
    <t>H1.08</t>
  </si>
  <si>
    <t>Al1.016</t>
  </si>
  <si>
    <t>P1.016</t>
  </si>
  <si>
    <t>O4.82</t>
  </si>
  <si>
    <t>Sn0.128</t>
  </si>
  <si>
    <t>H1.788</t>
  </si>
  <si>
    <t>Al0.906</t>
  </si>
  <si>
    <t>P0.906</t>
  </si>
  <si>
    <t>O4.774</t>
  </si>
  <si>
    <t>Nb3</t>
  </si>
  <si>
    <t>Ti5</t>
  </si>
  <si>
    <t>Ta3</t>
  </si>
  <si>
    <t>Ru2.667</t>
  </si>
  <si>
    <t>Ba10</t>
  </si>
  <si>
    <t>O25</t>
  </si>
  <si>
    <t>Co4</t>
  </si>
  <si>
    <t>Mn1.44</t>
  </si>
  <si>
    <t>Fe15.9</t>
  </si>
  <si>
    <t>Al11</t>
  </si>
  <si>
    <t>O18.46</t>
  </si>
  <si>
    <t>Fe1.33</t>
  </si>
  <si>
    <t>Sn3.33</t>
  </si>
  <si>
    <t>Co1.31</t>
  </si>
  <si>
    <t>Nd0.26</t>
  </si>
  <si>
    <t>Na0.77</t>
  </si>
  <si>
    <t>Al7.38</t>
  </si>
  <si>
    <t>Ga3.62</t>
  </si>
  <si>
    <t>O17.27</t>
  </si>
  <si>
    <t>K1.875</t>
  </si>
  <si>
    <t>Al10.081</t>
  </si>
  <si>
    <t>In0.5</t>
  </si>
  <si>
    <t>Ga10.5</t>
  </si>
  <si>
    <t>V1.5</t>
  </si>
  <si>
    <t>Al5.16</t>
  </si>
  <si>
    <t>Ga6.2</t>
  </si>
  <si>
    <t>V0.732</t>
  </si>
  <si>
    <t>Cr0.268</t>
  </si>
  <si>
    <t>D3.36</t>
  </si>
  <si>
    <t>V0.478</t>
  </si>
  <si>
    <t>Cr0.522</t>
  </si>
  <si>
    <t>D3.42</t>
  </si>
  <si>
    <t>V0.268</t>
  </si>
  <si>
    <t>Cr0.732</t>
  </si>
  <si>
    <t>D3.28</t>
  </si>
  <si>
    <t>V0.088</t>
  </si>
  <si>
    <t>Cr0.912</t>
  </si>
  <si>
    <t>D2.90</t>
  </si>
  <si>
    <t>Fe11.14</t>
  </si>
  <si>
    <t>Ir0.45</t>
  </si>
  <si>
    <t>Co0.41</t>
  </si>
  <si>
    <t>Fe10.87</t>
  </si>
  <si>
    <t>Ir0.62</t>
  </si>
  <si>
    <t>Co0.51</t>
  </si>
  <si>
    <t>Fe10.67</t>
  </si>
  <si>
    <t>Ir0.71</t>
  </si>
  <si>
    <t>Co0.62</t>
  </si>
  <si>
    <t>Ba0.91</t>
  </si>
  <si>
    <t>Eu0.024</t>
  </si>
  <si>
    <t>Mg0.9</t>
  </si>
  <si>
    <t>Al10.1</t>
  </si>
  <si>
    <t>Co4.028</t>
  </si>
  <si>
    <t>Pt0.972</t>
  </si>
  <si>
    <t>Co3.916</t>
  </si>
  <si>
    <t>Pt1.084</t>
  </si>
  <si>
    <t>Fe3.693</t>
  </si>
  <si>
    <t>Pt1.307</t>
  </si>
  <si>
    <t>Fe3.488</t>
  </si>
  <si>
    <t>Pt1.512</t>
  </si>
  <si>
    <t>Fe3.411</t>
  </si>
  <si>
    <t>Pt1.589</t>
  </si>
  <si>
    <t>Fe3.451</t>
  </si>
  <si>
    <t>Pt1.549</t>
  </si>
  <si>
    <t>Ru0.725</t>
  </si>
  <si>
    <t>Al1.275</t>
  </si>
  <si>
    <t>Ru1.52</t>
  </si>
  <si>
    <t>Al1.47</t>
  </si>
  <si>
    <t>La0.97</t>
  </si>
  <si>
    <t>Eu0.03</t>
  </si>
  <si>
    <t>O18.05</t>
  </si>
  <si>
    <t>N0.95</t>
  </si>
  <si>
    <t>Na0.706</t>
  </si>
  <si>
    <t>Mn0.65</t>
  </si>
  <si>
    <t>Co0.18</t>
  </si>
  <si>
    <t>Ni0.17</t>
  </si>
  <si>
    <t>Tm</t>
  </si>
  <si>
    <t>Yb</t>
  </si>
  <si>
    <t>Lu</t>
  </si>
  <si>
    <t>Fe11.6</t>
  </si>
  <si>
    <t>Zn0.2</t>
  </si>
  <si>
    <t>Fe11.2</t>
  </si>
  <si>
    <t>Cr0.4</t>
  </si>
  <si>
    <t>Zn0.4</t>
  </si>
  <si>
    <t>Cr0.6</t>
  </si>
  <si>
    <t>Zn0.6</t>
  </si>
  <si>
    <t>Fe10.4</t>
  </si>
  <si>
    <t>Cr0.8</t>
  </si>
  <si>
    <t>Al9.86</t>
  </si>
  <si>
    <t>Mg0.84</t>
  </si>
  <si>
    <t>Ti1.30</t>
  </si>
  <si>
    <t>Al11.14</t>
  </si>
  <si>
    <t>Ti0.44</t>
  </si>
  <si>
    <t>Mg0.42</t>
  </si>
  <si>
    <t>Al11.22</t>
  </si>
  <si>
    <t>Ti0.54</t>
  </si>
  <si>
    <t>Mg0.24</t>
  </si>
  <si>
    <t>Al10.78</t>
  </si>
  <si>
    <t>Ti0.70</t>
  </si>
  <si>
    <t>Mg0.52</t>
  </si>
  <si>
    <t>Al10.49</t>
  </si>
  <si>
    <t>Ti0.85</t>
  </si>
  <si>
    <t>Mg0.66</t>
  </si>
  <si>
    <t>Al10.16</t>
  </si>
  <si>
    <t>Ti0.94</t>
  </si>
  <si>
    <t>Mg0.90</t>
  </si>
  <si>
    <t>Ni0.42</t>
  </si>
  <si>
    <t>Fe0.32</t>
  </si>
  <si>
    <t>Ir0.20</t>
  </si>
  <si>
    <t>Pt0.03</t>
  </si>
  <si>
    <t>Co0.03</t>
  </si>
  <si>
    <t>Al10.15</t>
  </si>
  <si>
    <t>Ni0.88</t>
  </si>
  <si>
    <t>Ti0.97</t>
  </si>
  <si>
    <t>I3</t>
  </si>
  <si>
    <t>Ga2.02</t>
  </si>
  <si>
    <t>Ta2.02</t>
  </si>
  <si>
    <t>Ag82.4</t>
  </si>
  <si>
    <t>H9.1</t>
  </si>
  <si>
    <t>Si100.5</t>
  </si>
  <si>
    <t>Al91.5</t>
  </si>
  <si>
    <t>O384</t>
  </si>
  <si>
    <t>Cs46.76</t>
  </si>
  <si>
    <t>Na49.12</t>
  </si>
  <si>
    <t>Si96.12</t>
  </si>
  <si>
    <t>Al95.88</t>
  </si>
  <si>
    <t>Ca35</t>
  </si>
  <si>
    <t>Cs22</t>
  </si>
  <si>
    <t>Si100</t>
  </si>
  <si>
    <t>Al92</t>
  </si>
  <si>
    <t>Ca29</t>
  </si>
  <si>
    <t>Cs34</t>
  </si>
  <si>
    <t>Rb71</t>
  </si>
  <si>
    <t>Na21</t>
  </si>
  <si>
    <t>Pd21</t>
  </si>
  <si>
    <t>Tl50</t>
  </si>
  <si>
    <t>Ba1.24</t>
  </si>
  <si>
    <t>Co0.76</t>
  </si>
  <si>
    <t>Li1.24</t>
  </si>
  <si>
    <t>Na0.76</t>
  </si>
  <si>
    <t>Ti6</t>
  </si>
  <si>
    <t>Fe5.064</t>
  </si>
  <si>
    <t>In0.268</t>
  </si>
  <si>
    <t>U2.668</t>
  </si>
  <si>
    <t>Fe4.8</t>
  </si>
  <si>
    <t>In0.532</t>
  </si>
  <si>
    <t>Fe4.532</t>
  </si>
  <si>
    <t>In0.8</t>
  </si>
  <si>
    <t>Fe4.268</t>
  </si>
  <si>
    <t>In1.064</t>
  </si>
  <si>
    <t>In1.332</t>
  </si>
  <si>
    <t>Ti0.96</t>
  </si>
  <si>
    <t>Fe0.98</t>
  </si>
  <si>
    <t>O9.12</t>
  </si>
  <si>
    <t>Cs0.55</t>
  </si>
  <si>
    <t>B12</t>
  </si>
  <si>
    <t>Be4</t>
  </si>
  <si>
    <t>O28</t>
  </si>
  <si>
    <t>Ba1.78</t>
  </si>
  <si>
    <t>Cu1.78</t>
  </si>
  <si>
    <t>Mg1.07</t>
  </si>
  <si>
    <t>H4.9</t>
  </si>
  <si>
    <t>D4.8</t>
  </si>
  <si>
    <t>Cs5.5</t>
  </si>
  <si>
    <t>Si37.7</t>
  </si>
  <si>
    <t>Al10.3</t>
  </si>
  <si>
    <t>O96</t>
  </si>
  <si>
    <t>Cs4.2</t>
  </si>
  <si>
    <t>D6.1</t>
  </si>
  <si>
    <t>Cs3.78</t>
  </si>
  <si>
    <t>D6.22</t>
  </si>
  <si>
    <t>Si38</t>
  </si>
  <si>
    <t>Al10</t>
  </si>
  <si>
    <t>Ag8</t>
  </si>
  <si>
    <t>S1.95</t>
  </si>
  <si>
    <t>Na8</t>
  </si>
  <si>
    <t>Sn4</t>
  </si>
  <si>
    <t>K0.68</t>
  </si>
  <si>
    <t>Cs0.29</t>
  </si>
  <si>
    <t>O5.98</t>
  </si>
  <si>
    <t>K0.66</t>
  </si>
  <si>
    <t>Cs0.28</t>
  </si>
  <si>
    <t>K0.61</t>
  </si>
  <si>
    <t>Cs0.26</t>
  </si>
  <si>
    <t>Ag3.68</t>
  </si>
  <si>
    <t>S9.53</t>
  </si>
  <si>
    <t>Se6.47</t>
  </si>
  <si>
    <t>Li1.87</t>
  </si>
  <si>
    <t>H4.93</t>
  </si>
  <si>
    <t>La2.97</t>
  </si>
  <si>
    <t>Zr1.98</t>
  </si>
  <si>
    <t>Li6.43</t>
  </si>
  <si>
    <t>Ga0.52</t>
  </si>
  <si>
    <t>La2.67</t>
  </si>
  <si>
    <t>Li6.49</t>
  </si>
  <si>
    <t>Ga0.20</t>
  </si>
  <si>
    <t>La2.94</t>
  </si>
  <si>
    <t>Li6.08</t>
  </si>
  <si>
    <t>Ga0.36</t>
  </si>
  <si>
    <t>Ag6.5</t>
  </si>
  <si>
    <t>Tl5.5</t>
  </si>
  <si>
    <t>O48</t>
  </si>
  <si>
    <t>Na11</t>
  </si>
  <si>
    <t>Si13</t>
  </si>
  <si>
    <t>K6</t>
  </si>
  <si>
    <t>Fe24</t>
  </si>
  <si>
    <t>S26</t>
  </si>
  <si>
    <t>Na6.6</t>
  </si>
  <si>
    <t>Ag3.6</t>
  </si>
  <si>
    <t>Na7</t>
  </si>
  <si>
    <t>Ag2.8</t>
  </si>
  <si>
    <t>Na6.5</t>
  </si>
  <si>
    <t>Na13.6</t>
  </si>
  <si>
    <t>Ag3.19</t>
  </si>
  <si>
    <t>Na13.54</t>
  </si>
  <si>
    <t>Ag2.97</t>
  </si>
  <si>
    <t>Na7.66</t>
  </si>
  <si>
    <t>Ag3.11</t>
  </si>
  <si>
    <t>Na9.24</t>
  </si>
  <si>
    <t>Ag3.80</t>
  </si>
  <si>
    <t>Na4.38</t>
  </si>
  <si>
    <t>Ag3.48</t>
  </si>
  <si>
    <t>Na8.08</t>
  </si>
  <si>
    <t>Fe23</t>
  </si>
  <si>
    <t>Ca3.84</t>
  </si>
  <si>
    <t>O2.4</t>
  </si>
  <si>
    <t>Ca3.68</t>
  </si>
  <si>
    <t>Na4.64</t>
  </si>
  <si>
    <t>Mg1.5</t>
  </si>
  <si>
    <t>Na9</t>
  </si>
  <si>
    <t>Ag7</t>
  </si>
  <si>
    <t>Ca2.5</t>
  </si>
  <si>
    <t>Na4.1</t>
  </si>
  <si>
    <t>Ag5.99</t>
  </si>
  <si>
    <t>Pb0.74</t>
  </si>
  <si>
    <t>Sb0.2</t>
  </si>
  <si>
    <t>Bi0.057</t>
  </si>
  <si>
    <t>Cs7</t>
  </si>
  <si>
    <t>Eu5.75</t>
  </si>
  <si>
    <t>Cs9.24</t>
  </si>
  <si>
    <t>Tl2.98</t>
  </si>
  <si>
    <t>Ga0.85</t>
  </si>
  <si>
    <t>Mg0.15</t>
  </si>
  <si>
    <t>O2.825</t>
  </si>
  <si>
    <t>Sr8</t>
  </si>
  <si>
    <t>Re3</t>
  </si>
  <si>
    <t>Re0.69</t>
  </si>
  <si>
    <t>Ba0.7</t>
  </si>
  <si>
    <t>Zr0.05</t>
  </si>
  <si>
    <t>Ti0.95</t>
  </si>
  <si>
    <t>Co0.78</t>
  </si>
  <si>
    <t>Fe0.22</t>
  </si>
  <si>
    <t>O2.64</t>
  </si>
  <si>
    <t>Co0.37</t>
  </si>
  <si>
    <t>Fe0.63</t>
  </si>
  <si>
    <t>O2.67</t>
  </si>
  <si>
    <t>Co0.79</t>
  </si>
  <si>
    <t>Fe0.21</t>
  </si>
  <si>
    <t>O2.82</t>
  </si>
  <si>
    <t>Bi0.72</t>
  </si>
  <si>
    <t>Pb0.17</t>
  </si>
  <si>
    <t>Ba0.95</t>
  </si>
  <si>
    <t>Co0.7</t>
  </si>
  <si>
    <t>Fe0.2</t>
  </si>
  <si>
    <t>Nb0.1</t>
  </si>
  <si>
    <t>O2.31</t>
  </si>
  <si>
    <t>O2.28</t>
  </si>
  <si>
    <t>O2.16</t>
  </si>
  <si>
    <t>La18</t>
  </si>
  <si>
    <t>Li8</t>
  </si>
  <si>
    <t>Nd18</t>
  </si>
  <si>
    <t>O38.02</t>
  </si>
  <si>
    <t>O37.75</t>
  </si>
  <si>
    <t>O38.06</t>
  </si>
  <si>
    <t>Fe4.5</t>
  </si>
  <si>
    <t>Mn4</t>
  </si>
  <si>
    <t>Pr18</t>
  </si>
  <si>
    <t>Rh2.5</t>
  </si>
  <si>
    <t>Rh1.5</t>
  </si>
  <si>
    <t>Fe3.5</t>
  </si>
  <si>
    <t>Fe5.052</t>
  </si>
  <si>
    <t>Sc0.268</t>
  </si>
  <si>
    <t>U2.68</t>
  </si>
  <si>
    <t>Fe4.788</t>
  </si>
  <si>
    <t>Sc0.532</t>
  </si>
  <si>
    <t>Fe4.52</t>
  </si>
  <si>
    <t>Sc0.8</t>
  </si>
  <si>
    <t>Fe4.264</t>
  </si>
  <si>
    <t>Sc1.064</t>
  </si>
  <si>
    <t>U2.664</t>
  </si>
  <si>
    <t>Sc1.332</t>
  </si>
  <si>
    <t>Fe3.732</t>
  </si>
  <si>
    <t>Sc1.6</t>
  </si>
  <si>
    <t>Fe2.664</t>
  </si>
  <si>
    <t>Sc2.668</t>
  </si>
  <si>
    <t>Sc3.336</t>
  </si>
  <si>
    <t>Fe1.332</t>
  </si>
  <si>
    <t>Ba7.996</t>
  </si>
  <si>
    <t>Y0.536</t>
  </si>
  <si>
    <t>Y1.068</t>
  </si>
  <si>
    <t>Y1.596</t>
  </si>
  <si>
    <t>Fe3.2</t>
  </si>
  <si>
    <t>Y2.132</t>
  </si>
  <si>
    <t>Y2.668</t>
  </si>
  <si>
    <t>Fe2.132</t>
  </si>
  <si>
    <t>Y3.204</t>
  </si>
  <si>
    <t>Fe1.6</t>
  </si>
  <si>
    <t>Y3.736</t>
  </si>
  <si>
    <t>Lu0.52</t>
  </si>
  <si>
    <t>Fe4.24</t>
  </si>
  <si>
    <t>Lu1.068</t>
  </si>
  <si>
    <t>Ba8.04</t>
  </si>
  <si>
    <t>Fe3.72</t>
  </si>
  <si>
    <t>Lu1.56</t>
  </si>
  <si>
    <t>Lu2.12</t>
  </si>
  <si>
    <t>Fe2.64</t>
  </si>
  <si>
    <t>Lu2.64</t>
  </si>
  <si>
    <t>Ba7.96</t>
  </si>
  <si>
    <t>Fe2.12</t>
  </si>
  <si>
    <t>Lu3.24</t>
  </si>
  <si>
    <t>Lu3.76</t>
  </si>
  <si>
    <t>Ba7.972</t>
  </si>
  <si>
    <t>Tm0.56</t>
  </si>
  <si>
    <t>Fe4.252</t>
  </si>
  <si>
    <t>Tm1.092</t>
  </si>
  <si>
    <t>Tm1.6</t>
  </si>
  <si>
    <t>Fe3.188</t>
  </si>
  <si>
    <t>Tm2.16</t>
  </si>
  <si>
    <t>Fe2.652</t>
  </si>
  <si>
    <t>Tm2.692</t>
  </si>
  <si>
    <t>Tm3.2</t>
  </si>
  <si>
    <t>Dy0.56</t>
  </si>
  <si>
    <t>Ba8.028</t>
  </si>
  <si>
    <t>Dy1.04</t>
  </si>
  <si>
    <t>Dy1.6</t>
  </si>
  <si>
    <t>Dy2.16</t>
  </si>
  <si>
    <t>Dy2.64</t>
  </si>
  <si>
    <t>Dy3.2</t>
  </si>
  <si>
    <t>Dy3.76</t>
  </si>
  <si>
    <t>Fe2.668</t>
  </si>
  <si>
    <t>In2.664</t>
  </si>
  <si>
    <t>In3.332</t>
  </si>
  <si>
    <t>Fe0.668</t>
  </si>
  <si>
    <t>In4.664</t>
  </si>
  <si>
    <t>H1.5</t>
  </si>
  <si>
    <t>Th8</t>
  </si>
  <si>
    <t>Zr18</t>
  </si>
  <si>
    <t>F3.96</t>
  </si>
  <si>
    <t>O52.8</t>
  </si>
  <si>
    <t>Pr30</t>
  </si>
  <si>
    <t>Ti24</t>
  </si>
  <si>
    <t>I8</t>
  </si>
  <si>
    <t>Se58</t>
  </si>
  <si>
    <t>Mo0.97</t>
  </si>
  <si>
    <t>O5.84</t>
  </si>
  <si>
    <t>Ca1.57</t>
  </si>
  <si>
    <t>Nb2.43</t>
  </si>
  <si>
    <t>D0.52</t>
  </si>
  <si>
    <t>O11.9</t>
  </si>
  <si>
    <t>O5.7</t>
  </si>
  <si>
    <t>O1.12</t>
  </si>
  <si>
    <t>Y2.67</t>
  </si>
  <si>
    <t>Al0.27</t>
  </si>
  <si>
    <t>Yb0.33</t>
  </si>
  <si>
    <t>Er0.067</t>
  </si>
  <si>
    <t>Na35.4</t>
  </si>
  <si>
    <t>K60</t>
  </si>
  <si>
    <t>Al95.44</t>
  </si>
  <si>
    <t>Si96.6</t>
  </si>
  <si>
    <t>Ag66.31</t>
  </si>
  <si>
    <t>Si96</t>
  </si>
  <si>
    <t>Al96.9</t>
  </si>
  <si>
    <t>H27</t>
  </si>
  <si>
    <t>Na3.69</t>
  </si>
  <si>
    <t>Tl7.26</t>
  </si>
  <si>
    <t>Sr45.44</t>
  </si>
  <si>
    <t>Al90.884</t>
  </si>
  <si>
    <t>Si101.52</t>
  </si>
  <si>
    <t>O386</t>
  </si>
  <si>
    <t>H2.25</t>
  </si>
  <si>
    <t>Sr46.72</t>
  </si>
  <si>
    <t>Al94.73</t>
  </si>
  <si>
    <t>Si98.55</t>
  </si>
  <si>
    <t>O390</t>
  </si>
  <si>
    <t>H8.17</t>
  </si>
  <si>
    <t>Na64</t>
  </si>
  <si>
    <t>Al54</t>
  </si>
  <si>
    <t>Si138</t>
  </si>
  <si>
    <t>Mn1.0125</t>
  </si>
  <si>
    <t>H2.84</t>
  </si>
  <si>
    <t>Si8.5</t>
  </si>
  <si>
    <t>Na0.36</t>
  </si>
  <si>
    <t>H1.3</t>
  </si>
  <si>
    <t>Al1.66</t>
  </si>
  <si>
    <t>Si10.34</t>
  </si>
  <si>
    <t>Na2.16</t>
  </si>
  <si>
    <t>H4.84</t>
  </si>
  <si>
    <t>Al7</t>
  </si>
  <si>
    <t>Si17</t>
  </si>
  <si>
    <t>Na0.86</t>
  </si>
  <si>
    <t>H6.14</t>
  </si>
  <si>
    <t>Co19</t>
  </si>
  <si>
    <t>Na18</t>
  </si>
  <si>
    <t>Al56</t>
  </si>
  <si>
    <t>Si136</t>
  </si>
  <si>
    <t>Mn1.2</t>
  </si>
  <si>
    <t>Mn1.1</t>
  </si>
  <si>
    <t>Mn1.0</t>
  </si>
  <si>
    <t>Mn0.8</t>
  </si>
  <si>
    <t>Ti1.0</t>
  </si>
  <si>
    <t>Mn0.15</t>
  </si>
  <si>
    <t>Ti1.35</t>
  </si>
  <si>
    <t>Li62.4</t>
  </si>
  <si>
    <t>Al86</t>
  </si>
  <si>
    <t>Si106</t>
  </si>
  <si>
    <t>H23.6</t>
  </si>
  <si>
    <t>Zr1.29</t>
  </si>
  <si>
    <t>Hf1.71</t>
  </si>
  <si>
    <t>O0.28</t>
  </si>
  <si>
    <t>H8.7</t>
  </si>
  <si>
    <t>Zr3</t>
  </si>
  <si>
    <t>B0.338</t>
  </si>
  <si>
    <t>O0.507</t>
  </si>
  <si>
    <t>D8.048</t>
  </si>
  <si>
    <t>B0.248</t>
  </si>
  <si>
    <t>O0.372</t>
  </si>
  <si>
    <t>D7.89</t>
  </si>
  <si>
    <t>B0.372</t>
  </si>
  <si>
    <t>O0.558</t>
  </si>
  <si>
    <t>D5.944</t>
  </si>
  <si>
    <t>B0.2</t>
  </si>
  <si>
    <t>O0.3</t>
  </si>
  <si>
    <t>D8.88</t>
  </si>
  <si>
    <t>Si1.04</t>
  </si>
  <si>
    <t>Sn12</t>
  </si>
  <si>
    <t>Na62</t>
  </si>
  <si>
    <t>Al64</t>
  </si>
  <si>
    <t>Si128</t>
  </si>
  <si>
    <t>Cu28.1</t>
  </si>
  <si>
    <t>Na4.8</t>
  </si>
  <si>
    <t>Al1.976</t>
  </si>
  <si>
    <t>Al1.915</t>
  </si>
  <si>
    <t>Al1.88</t>
  </si>
  <si>
    <t>Al1.868</t>
  </si>
  <si>
    <t>Al1.835</t>
  </si>
  <si>
    <t>Al1.773</t>
  </si>
  <si>
    <t>W1.5</t>
  </si>
  <si>
    <t>Al0.15</t>
  </si>
  <si>
    <t>Ce0.7</t>
  </si>
  <si>
    <t>O6.55</t>
  </si>
  <si>
    <t>Ca1.51</t>
  </si>
  <si>
    <t>Ti1.32</t>
  </si>
  <si>
    <t>V0.04</t>
  </si>
  <si>
    <t>Ta1.10</t>
  </si>
  <si>
    <t>Ti1.6</t>
  </si>
  <si>
    <t>Zr1.6</t>
  </si>
  <si>
    <t>O0.19</t>
  </si>
  <si>
    <t>D5.03</t>
  </si>
  <si>
    <t>Ti1.59</t>
  </si>
  <si>
    <t>Zr1.61</t>
  </si>
  <si>
    <t>O0.43</t>
  </si>
  <si>
    <t>D5.26</t>
  </si>
  <si>
    <t>La0.67</t>
  </si>
  <si>
    <t>Li1.25</t>
  </si>
  <si>
    <t>La0.58</t>
  </si>
  <si>
    <t>Br1.64</t>
  </si>
  <si>
    <t>Cl0.36</t>
  </si>
  <si>
    <t>Co0.25</t>
  </si>
  <si>
    <t>Gd0.9</t>
  </si>
  <si>
    <t>Fe1.95</t>
  </si>
  <si>
    <t>Fe1.9</t>
  </si>
  <si>
    <t>Fe1.85</t>
  </si>
  <si>
    <t>Al0.2</t>
  </si>
  <si>
    <t>Fe1.75</t>
  </si>
  <si>
    <t>Al0.25</t>
  </si>
  <si>
    <t>Sb0.75</t>
  </si>
  <si>
    <t>Al0.08</t>
  </si>
  <si>
    <t>Cu0.03</t>
  </si>
  <si>
    <t>K2.2</t>
  </si>
  <si>
    <t>Na0.8</t>
  </si>
  <si>
    <t>Th3</t>
  </si>
  <si>
    <t>F19</t>
  </si>
  <si>
    <t>Al0.34</t>
  </si>
  <si>
    <t>Fe13.86</t>
  </si>
  <si>
    <t>La33</t>
  </si>
  <si>
    <t>B24.80</t>
  </si>
  <si>
    <t>C34</t>
  </si>
  <si>
    <t>Al1.1</t>
  </si>
  <si>
    <t>Ce33</t>
  </si>
  <si>
    <t>B25</t>
  </si>
  <si>
    <t>Mn14</t>
  </si>
  <si>
    <t>B24.92</t>
  </si>
  <si>
    <t>Fe12.96</t>
  </si>
  <si>
    <t>Pr33</t>
  </si>
  <si>
    <t>B18</t>
  </si>
  <si>
    <t>Ca2.05</t>
  </si>
  <si>
    <t>Y2.97</t>
  </si>
  <si>
    <t>Fe4.2</t>
  </si>
  <si>
    <t>Al1.6</t>
  </si>
  <si>
    <t>Ca2.06</t>
  </si>
  <si>
    <t>Fe3.97</t>
  </si>
  <si>
    <t>V1.03</t>
  </si>
  <si>
    <t>Ca2.32</t>
  </si>
  <si>
    <t>Fe3.84</t>
  </si>
  <si>
    <t>V1.16</t>
  </si>
  <si>
    <t>Ca2.60</t>
  </si>
  <si>
    <t>Fe3.70</t>
  </si>
  <si>
    <t>V1.30</t>
  </si>
  <si>
    <t>Ca2.74</t>
  </si>
  <si>
    <t>Fe3.63</t>
  </si>
  <si>
    <t>V1.37</t>
  </si>
  <si>
    <t>Fe1.76</t>
  </si>
  <si>
    <t>Al1.80</t>
  </si>
  <si>
    <t>Si2.94</t>
  </si>
  <si>
    <t>Y2.3</t>
  </si>
  <si>
    <t>Pr0.7</t>
  </si>
  <si>
    <t>Sn2.05</t>
  </si>
  <si>
    <t>Si0.95</t>
  </si>
  <si>
    <t>Sn2.95</t>
  </si>
  <si>
    <t>Ca0.95</t>
  </si>
  <si>
    <t>Zr0.95</t>
  </si>
  <si>
    <t>Gd2.05</t>
  </si>
  <si>
    <t>Ga4.05</t>
  </si>
  <si>
    <t>Ca10</t>
  </si>
  <si>
    <t>V12</t>
  </si>
  <si>
    <t>Ca2.916</t>
  </si>
  <si>
    <t>Si1.092</t>
  </si>
  <si>
    <t>H7.632</t>
  </si>
  <si>
    <t>Si1.104</t>
  </si>
  <si>
    <t>H7.56</t>
  </si>
  <si>
    <t>Li2.25</t>
  </si>
  <si>
    <t>H4.75</t>
  </si>
  <si>
    <t>Li4.59</t>
  </si>
  <si>
    <t>H2.41</t>
  </si>
  <si>
    <t>Li6.06</t>
  </si>
  <si>
    <t>Al0.20</t>
  </si>
  <si>
    <t>Li5.5</t>
  </si>
  <si>
    <t>Li6.46</t>
  </si>
  <si>
    <t>Al0.081</t>
  </si>
  <si>
    <t>Li6.4</t>
  </si>
  <si>
    <t>Sn2.2</t>
  </si>
  <si>
    <t>Ti0.8</t>
  </si>
  <si>
    <t>Sn2.4</t>
  </si>
  <si>
    <t>Sn1.8</t>
  </si>
  <si>
    <t>Sn1.6</t>
  </si>
  <si>
    <t>Ti1.4</t>
  </si>
  <si>
    <t>K0.28</t>
  </si>
  <si>
    <t>Cs0.65</t>
  </si>
  <si>
    <t>O5.96</t>
  </si>
  <si>
    <t>K0.26</t>
  </si>
  <si>
    <t>Cs0.61</t>
  </si>
  <si>
    <t>O5.94</t>
  </si>
  <si>
    <t>K0.25</t>
  </si>
  <si>
    <t>Cs0.59</t>
  </si>
  <si>
    <t>O5.92</t>
  </si>
  <si>
    <t>Nb1.5</t>
  </si>
  <si>
    <t>Li5.1</t>
  </si>
  <si>
    <t>Nb1.95</t>
  </si>
  <si>
    <t>Y0.05</t>
  </si>
  <si>
    <t>Li5.2</t>
  </si>
  <si>
    <t>Li5.4</t>
  </si>
  <si>
    <t>Nb1.8</t>
  </si>
  <si>
    <t>Li6.5</t>
  </si>
  <si>
    <t>Nb1.25</t>
  </si>
  <si>
    <t>Y0.75</t>
  </si>
  <si>
    <t>Hg6</t>
  </si>
  <si>
    <t>Br1.8</t>
  </si>
  <si>
    <t>Cl1.2</t>
  </si>
  <si>
    <t>Li1.83</t>
  </si>
  <si>
    <t>H4.21</t>
  </si>
  <si>
    <t>Al0.24</t>
  </si>
  <si>
    <t>Li6.28</t>
  </si>
  <si>
    <t>Li5.8</t>
  </si>
  <si>
    <t>Li5.14</t>
  </si>
  <si>
    <t>H1.57</t>
  </si>
  <si>
    <t>La2.99</t>
  </si>
  <si>
    <t>Al0.540</t>
  </si>
  <si>
    <t>Fe1.872</t>
  </si>
  <si>
    <t>Si2.634</t>
  </si>
  <si>
    <t>Al0.536</t>
  </si>
  <si>
    <t>Fe1.656</t>
  </si>
  <si>
    <t>Si2.805</t>
  </si>
  <si>
    <t>Al0.544</t>
  </si>
  <si>
    <t>Fe1.885</t>
  </si>
  <si>
    <t>Si2.578</t>
  </si>
  <si>
    <t>Al0.414</t>
  </si>
  <si>
    <t>Fe1.799</t>
  </si>
  <si>
    <t>Si2.736</t>
  </si>
  <si>
    <t>Al0.416</t>
  </si>
  <si>
    <t>Fe1.586</t>
  </si>
  <si>
    <t>Li5.91</t>
  </si>
  <si>
    <t>Al0.216</t>
  </si>
  <si>
    <t>La2.95</t>
  </si>
  <si>
    <t>Li6.55</t>
  </si>
  <si>
    <t>Ga0.05</t>
  </si>
  <si>
    <t>La2.91</t>
  </si>
  <si>
    <t>Li5.74</t>
  </si>
  <si>
    <t>Zr1.5</t>
  </si>
  <si>
    <t>Ta0.5</t>
  </si>
  <si>
    <t>Li5.08</t>
  </si>
  <si>
    <t>Ta1.51</t>
  </si>
  <si>
    <t>Zr0.39</t>
  </si>
  <si>
    <t>Tl8</t>
  </si>
  <si>
    <t>Sb21</t>
  </si>
  <si>
    <t>As19</t>
  </si>
  <si>
    <t>S68</t>
  </si>
  <si>
    <t>B14</t>
  </si>
  <si>
    <t>O31</t>
  </si>
  <si>
    <t>Ca1.919</t>
  </si>
  <si>
    <t>Ta1.926</t>
  </si>
  <si>
    <t>Nd0.081</t>
  </si>
  <si>
    <t>Zr0.074</t>
  </si>
  <si>
    <t>Gd3</t>
  </si>
  <si>
    <t>Al3.774</t>
  </si>
  <si>
    <t>Si2.226</t>
  </si>
  <si>
    <t>O12.774</t>
  </si>
  <si>
    <t>N1.226</t>
  </si>
  <si>
    <t>La2.54</t>
  </si>
  <si>
    <t>Ca1.46</t>
  </si>
  <si>
    <t>O4.45</t>
  </si>
  <si>
    <t>N16.55</t>
  </si>
  <si>
    <t>Sb1.95</t>
  </si>
  <si>
    <t>Bi0.05</t>
  </si>
  <si>
    <t>Ca4.51</t>
  </si>
  <si>
    <t>O14.53</t>
  </si>
  <si>
    <t>Ce1.18</t>
  </si>
  <si>
    <t>Cl3.63</t>
  </si>
  <si>
    <t>Nb0.61</t>
  </si>
  <si>
    <t>Pb1</t>
  </si>
  <si>
    <t>Ti0.08</t>
  </si>
  <si>
    <t>Zn0.31</t>
  </si>
  <si>
    <t>B4.68</t>
  </si>
  <si>
    <t>Bi2.09</t>
  </si>
  <si>
    <t>Ga1.2</t>
  </si>
  <si>
    <t>Mn1.8</t>
  </si>
  <si>
    <t>Fe0.19</t>
  </si>
  <si>
    <t>Co0.27</t>
  </si>
  <si>
    <t>Ni0.54</t>
  </si>
  <si>
    <t>As1.04</t>
  </si>
  <si>
    <t>S0.96</t>
  </si>
  <si>
    <t>Bi3.574</t>
  </si>
  <si>
    <t>Sr3.164</t>
  </si>
  <si>
    <t>Ca0.838</t>
  </si>
  <si>
    <t>Cu2.636</t>
  </si>
  <si>
    <t>Sn0.50</t>
  </si>
  <si>
    <t>Al5</t>
  </si>
  <si>
    <t>Si21</t>
  </si>
  <si>
    <t>N35</t>
  </si>
  <si>
    <t>Cd0.85</t>
  </si>
  <si>
    <t>Mn1.15</t>
  </si>
  <si>
    <t>Mn0.68</t>
  </si>
  <si>
    <t>Co0.32</t>
  </si>
  <si>
    <t>Mo7.31</t>
  </si>
  <si>
    <t>V1.69</t>
  </si>
  <si>
    <t>Te0.69</t>
  </si>
  <si>
    <t>Nb1.0</t>
  </si>
  <si>
    <t>O28.69</t>
  </si>
  <si>
    <t>H3.9</t>
  </si>
  <si>
    <t>Si92</t>
  </si>
  <si>
    <t>O192</t>
  </si>
  <si>
    <t>K1.97</t>
  </si>
  <si>
    <t>Nb1.38</t>
  </si>
  <si>
    <t>Al0.99</t>
  </si>
  <si>
    <t>As1.63</t>
  </si>
  <si>
    <t>Li6.48</t>
  </si>
  <si>
    <t>H9.2</t>
  </si>
  <si>
    <t>N24</t>
  </si>
  <si>
    <t>Cl3.68</t>
  </si>
  <si>
    <t>Au</t>
  </si>
  <si>
    <t>Xe</t>
  </si>
  <si>
    <t>Ba0.75</t>
  </si>
  <si>
    <t>C21</t>
  </si>
  <si>
    <t>H50</t>
  </si>
  <si>
    <t>Si1</t>
  </si>
  <si>
    <t>Se24</t>
  </si>
  <si>
    <t>Cs8</t>
  </si>
  <si>
    <t>Cu4.40</t>
  </si>
  <si>
    <t>O63.60</t>
  </si>
  <si>
    <t>P16</t>
  </si>
  <si>
    <t>V7.60</t>
  </si>
  <si>
    <t>Ba0.44</t>
  </si>
  <si>
    <t>Cu1.575</t>
  </si>
  <si>
    <t>Pb0.81</t>
  </si>
  <si>
    <t>Sr0.14</t>
  </si>
  <si>
    <t>Bi2.05</t>
  </si>
  <si>
    <t>Pb0.75</t>
  </si>
  <si>
    <t>Sr0.24</t>
  </si>
  <si>
    <t>Bi2.01</t>
  </si>
  <si>
    <t>Pb0.62</t>
  </si>
  <si>
    <t>Sr0.38</t>
  </si>
  <si>
    <t>Pb0.49</t>
  </si>
  <si>
    <t>Sr0.50</t>
  </si>
  <si>
    <t>Pb0.38</t>
  </si>
  <si>
    <t>Sr0.63</t>
  </si>
  <si>
    <t>Sr0.76</t>
  </si>
  <si>
    <t>Bi1.99</t>
  </si>
  <si>
    <t>Pb0.16</t>
  </si>
  <si>
    <t>Sr0.855</t>
  </si>
  <si>
    <t>Bi1.985</t>
  </si>
  <si>
    <t>Sr0.89</t>
  </si>
  <si>
    <t>Co0.07</t>
  </si>
  <si>
    <t>Bi2.04</t>
  </si>
  <si>
    <t>Na0.4</t>
  </si>
  <si>
    <t>Bi4.4</t>
  </si>
  <si>
    <t>Na0.1</t>
  </si>
  <si>
    <t>Bi4.1</t>
  </si>
  <si>
    <t>Li0.985</t>
  </si>
  <si>
    <t>Tb0.005</t>
  </si>
  <si>
    <t>N2.9125</t>
  </si>
  <si>
    <t>O0.0875</t>
  </si>
  <si>
    <t>Pb0.8</t>
  </si>
  <si>
    <t>Bi4.2</t>
  </si>
  <si>
    <t>Ti3.8</t>
  </si>
  <si>
    <t>Ti3.6</t>
  </si>
  <si>
    <t>Bi4.6</t>
  </si>
  <si>
    <t>Ti3.4</t>
  </si>
  <si>
    <t>Mn0.6</t>
  </si>
  <si>
    <t>B21</t>
  </si>
  <si>
    <t>F2.80</t>
  </si>
  <si>
    <t>H21.20</t>
  </si>
  <si>
    <t>Ca8.2</t>
  </si>
  <si>
    <t>Sr5.8</t>
  </si>
  <si>
    <t>Cu23.62</t>
  </si>
  <si>
    <t>Bi0.38</t>
  </si>
  <si>
    <t>Sr1.94</t>
  </si>
  <si>
    <t>Mn0.33</t>
  </si>
  <si>
    <t>W0.67</t>
  </si>
  <si>
    <t>Tl4</t>
  </si>
  <si>
    <t>As8</t>
  </si>
  <si>
    <t>Ti0.76</t>
  </si>
  <si>
    <t>Bi2.8</t>
  </si>
  <si>
    <t>Nd1.9</t>
  </si>
  <si>
    <t>N7</t>
  </si>
  <si>
    <t>Sr1.95</t>
  </si>
  <si>
    <t>Ga0.95</t>
  </si>
  <si>
    <t>Ga0.97</t>
  </si>
  <si>
    <t>Cu1.984</t>
  </si>
  <si>
    <t>Sr1.98</t>
  </si>
  <si>
    <t>Ga0.94</t>
  </si>
  <si>
    <t>Na4.695</t>
  </si>
  <si>
    <t>O8.695</t>
  </si>
  <si>
    <t>F0.305</t>
  </si>
  <si>
    <t>O6.99</t>
  </si>
  <si>
    <t>O7.053</t>
  </si>
  <si>
    <t>O7.11</t>
  </si>
  <si>
    <t>O7.02</t>
  </si>
  <si>
    <t>Sr2.05</t>
  </si>
  <si>
    <t>Cu1.7</t>
  </si>
  <si>
    <t>O4.98</t>
  </si>
  <si>
    <t>Ba0.9</t>
  </si>
  <si>
    <t>Ti0.43</t>
  </si>
  <si>
    <t>Sc0.285</t>
  </si>
  <si>
    <t>Nb0.285</t>
  </si>
  <si>
    <t>Nb7.6</t>
  </si>
  <si>
    <t>U2.4</t>
  </si>
  <si>
    <t>Ba5.2</t>
  </si>
  <si>
    <t>K1.8</t>
  </si>
  <si>
    <t>Li1.7</t>
  </si>
  <si>
    <t>Nb8.5</t>
  </si>
  <si>
    <t>Ta8</t>
  </si>
  <si>
    <t>Sr0.60</t>
  </si>
  <si>
    <t>Ba0.39</t>
  </si>
  <si>
    <t>Na0.06</t>
  </si>
  <si>
    <t>Sr0.57</t>
  </si>
  <si>
    <t>B4</t>
  </si>
  <si>
    <t>Ge9</t>
  </si>
  <si>
    <t>Ga7</t>
  </si>
  <si>
    <t>Co2.12</t>
  </si>
  <si>
    <t>Fe0.89</t>
  </si>
  <si>
    <t>Na0.6289</t>
  </si>
  <si>
    <t>Ge5.25</t>
  </si>
  <si>
    <t>Ga0.75</t>
  </si>
  <si>
    <t>O0.12</t>
  </si>
  <si>
    <t>N7.88</t>
  </si>
  <si>
    <t>Na0.5796</t>
  </si>
  <si>
    <t>Al6.24</t>
  </si>
  <si>
    <t>Si9.76</t>
  </si>
  <si>
    <t>K1.2</t>
  </si>
  <si>
    <t>Al7.1</t>
  </si>
  <si>
    <t>Si8.9</t>
  </si>
  <si>
    <t>Sm8</t>
  </si>
  <si>
    <t>Sc5</t>
  </si>
  <si>
    <t>Yb5</t>
  </si>
  <si>
    <t>Ho5</t>
  </si>
  <si>
    <t>Dy18</t>
  </si>
  <si>
    <t>Tm5</t>
  </si>
  <si>
    <t>K0.24</t>
  </si>
  <si>
    <t>Na6.00</t>
  </si>
  <si>
    <t>Ba0.977</t>
  </si>
  <si>
    <t>Eu0.023</t>
  </si>
  <si>
    <t>Mn16</t>
  </si>
  <si>
    <t>H17</t>
  </si>
  <si>
    <t>La8</t>
  </si>
  <si>
    <t>Ba6.92</t>
  </si>
  <si>
    <t>Na0.11</t>
  </si>
  <si>
    <t>Cl0.83</t>
  </si>
  <si>
    <t>Br1.17</t>
  </si>
  <si>
    <t>Ba6.89</t>
  </si>
  <si>
    <t>Na0.16</t>
  </si>
  <si>
    <t>Cl0.52</t>
  </si>
  <si>
    <t>Br1.48</t>
  </si>
  <si>
    <t>D2.99</t>
  </si>
  <si>
    <t>D3.44</t>
  </si>
  <si>
    <t>K1.54</t>
  </si>
  <si>
    <t>H1.04</t>
  </si>
  <si>
    <t>Mg1.93</t>
  </si>
  <si>
    <t>Si1.89</t>
  </si>
  <si>
    <t>Li4.66</t>
  </si>
  <si>
    <t>Sn1.32</t>
  </si>
  <si>
    <t>Ba4.975</t>
  </si>
  <si>
    <t>Ca1.025</t>
  </si>
  <si>
    <t>Cu1.333</t>
  </si>
  <si>
    <t>Zn2.667</t>
  </si>
  <si>
    <t>Nd3.43</t>
  </si>
  <si>
    <t>Ba4.42</t>
  </si>
  <si>
    <t>Co2.23</t>
  </si>
  <si>
    <t>Sr6</t>
  </si>
  <si>
    <t>Co2.08</t>
  </si>
  <si>
    <t>Al1.92</t>
  </si>
  <si>
    <t>Zn1.6</t>
  </si>
  <si>
    <t>Sn2.1</t>
  </si>
  <si>
    <t>Al1.078</t>
  </si>
  <si>
    <t>Zn2.922</t>
  </si>
  <si>
    <t>Al1.101</t>
  </si>
  <si>
    <t>Co2.899</t>
  </si>
  <si>
    <t>Co2.88</t>
  </si>
  <si>
    <t>Fe1.12</t>
  </si>
  <si>
    <t>Co2.906</t>
  </si>
  <si>
    <t>Zn1.094</t>
  </si>
  <si>
    <t>Co3.07</t>
  </si>
  <si>
    <t>Zn0.93</t>
  </si>
  <si>
    <t>Co2.14</t>
  </si>
  <si>
    <t>Zn1.86</t>
  </si>
  <si>
    <t>Co0.92</t>
  </si>
  <si>
    <t>Zn3.08</t>
  </si>
  <si>
    <t>Zn3.32</t>
  </si>
  <si>
    <t>Fe0.68</t>
  </si>
  <si>
    <t>Zn2.38</t>
  </si>
  <si>
    <t>Fe1.62</t>
  </si>
  <si>
    <t>Co3.17</t>
  </si>
  <si>
    <t>Fe0.83</t>
  </si>
  <si>
    <t>Co2.89</t>
  </si>
  <si>
    <t>Al1.11</t>
  </si>
  <si>
    <t>Co2.9</t>
  </si>
  <si>
    <t>Zn1.1</t>
  </si>
  <si>
    <t>Co2.22</t>
  </si>
  <si>
    <t>Zn1.62</t>
  </si>
  <si>
    <t>Co2.13</t>
  </si>
  <si>
    <t>Co2.1</t>
  </si>
  <si>
    <t>Co2.09</t>
  </si>
  <si>
    <t>Fe0.88</t>
  </si>
  <si>
    <t>Bi0.31</t>
  </si>
  <si>
    <t>Zn0.7</t>
  </si>
  <si>
    <t>Fe0.3</t>
  </si>
  <si>
    <t>H0.1</t>
  </si>
  <si>
    <t>Ca0.85</t>
  </si>
  <si>
    <t>Na0.25</t>
  </si>
  <si>
    <t>Na0.685</t>
  </si>
  <si>
    <t>Ca0.94</t>
  </si>
  <si>
    <t>Li0.85</t>
  </si>
  <si>
    <t>Ca0.36</t>
  </si>
  <si>
    <t>Ta0.42</t>
  </si>
  <si>
    <t>Fe0.264</t>
  </si>
  <si>
    <t>Fe0.79</t>
  </si>
  <si>
    <t>Mg0.318</t>
  </si>
  <si>
    <t>Mg0.75</t>
  </si>
  <si>
    <t>Tl0.26</t>
  </si>
  <si>
    <t>B0.5</t>
  </si>
  <si>
    <t>Mn0.56</t>
  </si>
  <si>
    <t>Ti0.894</t>
  </si>
  <si>
    <t>Ti0.917</t>
  </si>
  <si>
    <t>Ti0.91</t>
  </si>
  <si>
    <t>Ba0.559</t>
  </si>
  <si>
    <t>Ba0.557</t>
  </si>
  <si>
    <t>La0.43</t>
  </si>
  <si>
    <t>La0.88</t>
  </si>
  <si>
    <t>Pt0.73</t>
  </si>
  <si>
    <t>Fe0.44</t>
  </si>
  <si>
    <t>La0.46</t>
  </si>
  <si>
    <t>Bi0.75</t>
  </si>
  <si>
    <t>D0.8</t>
  </si>
  <si>
    <t>Cu0.6625</t>
  </si>
  <si>
    <t>Na0.9</t>
  </si>
  <si>
    <t>Na0.30</t>
  </si>
  <si>
    <t>Ca0.347</t>
  </si>
  <si>
    <t>Mn0.919</t>
  </si>
  <si>
    <t>Mn0.901</t>
  </si>
  <si>
    <t>Fe0.6</t>
  </si>
  <si>
    <t>Na0.56</t>
  </si>
  <si>
    <t>Y0.816</t>
  </si>
  <si>
    <t>Y0.716</t>
  </si>
  <si>
    <t>Y0.632</t>
  </si>
  <si>
    <t>Y0.532</t>
  </si>
  <si>
    <t>Y0.434</t>
  </si>
  <si>
    <t>Y0.334</t>
  </si>
  <si>
    <t>Y0.236</t>
  </si>
  <si>
    <t>Y0.138</t>
  </si>
  <si>
    <t>Mn0.30</t>
  </si>
  <si>
    <t>Mn0.07</t>
  </si>
  <si>
    <t>Fe0.666</t>
  </si>
  <si>
    <t>Cu0.16</t>
  </si>
  <si>
    <t>Sr0.15</t>
  </si>
  <si>
    <t>Ca0.72</t>
  </si>
  <si>
    <t>Ca0.84</t>
  </si>
  <si>
    <t>Ca0.30</t>
  </si>
  <si>
    <t>V0.069</t>
  </si>
  <si>
    <t>V0.041</t>
  </si>
  <si>
    <t>Cd0.25</t>
  </si>
  <si>
    <t>K0.215</t>
  </si>
  <si>
    <t>Yb0.5</t>
  </si>
  <si>
    <t>K0.6</t>
  </si>
  <si>
    <t>Ca0.026</t>
  </si>
  <si>
    <t>Sn0.77</t>
  </si>
  <si>
    <t>Zr0.97</t>
  </si>
  <si>
    <t>Zn0.66</t>
  </si>
  <si>
    <t>Gd0.46</t>
  </si>
  <si>
    <t>Ba0.022</t>
  </si>
  <si>
    <t>Pd0.27</t>
  </si>
  <si>
    <t>Mn0.36</t>
  </si>
  <si>
    <t>Ce0.45</t>
  </si>
  <si>
    <t>Pt0.125</t>
  </si>
  <si>
    <t>Ca0.08</t>
  </si>
  <si>
    <t>H0.2</t>
  </si>
  <si>
    <t>Fe0.6625</t>
  </si>
  <si>
    <t>Mg0.994</t>
  </si>
  <si>
    <t>Mg0.99</t>
  </si>
  <si>
    <t>Mg0.992</t>
  </si>
  <si>
    <t>Mg0.993</t>
  </si>
  <si>
    <t>Mg0.991</t>
  </si>
  <si>
    <t>Mg0.988</t>
  </si>
  <si>
    <t>Bi0.94</t>
  </si>
  <si>
    <t>Bi0.68</t>
  </si>
  <si>
    <t>Bi0.40</t>
  </si>
  <si>
    <t>Bi0.26</t>
  </si>
  <si>
    <t>K0.85</t>
  </si>
  <si>
    <t>Ag0.44</t>
  </si>
  <si>
    <t>Mg0.08</t>
  </si>
  <si>
    <t>Mg0.81</t>
  </si>
  <si>
    <t>Pr0.11</t>
  </si>
  <si>
    <t>Pr0.216</t>
  </si>
  <si>
    <t>Pr0.316</t>
  </si>
  <si>
    <t>Pr0.432</t>
  </si>
  <si>
    <t>Pr0.532</t>
  </si>
  <si>
    <t>Pr0.634</t>
  </si>
  <si>
    <t>Pr0.734</t>
  </si>
  <si>
    <t>Pr0.835</t>
  </si>
  <si>
    <t>Pr0.938</t>
  </si>
  <si>
    <t>Ca0.54</t>
  </si>
  <si>
    <t>Sr0.72</t>
  </si>
  <si>
    <t>Nb0.24</t>
  </si>
  <si>
    <t>Nb0.633</t>
  </si>
  <si>
    <t>Ca0.016</t>
  </si>
  <si>
    <t>Fe0.55</t>
  </si>
  <si>
    <t>Ca0.96</t>
  </si>
  <si>
    <t>Zn0.12</t>
  </si>
  <si>
    <t>Sb0.014</t>
  </si>
  <si>
    <t>Sb0.033</t>
  </si>
  <si>
    <t>Nb0.01</t>
  </si>
  <si>
    <t>Cu0.985</t>
  </si>
  <si>
    <t>Cu0.975</t>
  </si>
  <si>
    <t>Cu0.965</t>
  </si>
  <si>
    <t>Br0.028</t>
  </si>
  <si>
    <t>Br0.076</t>
  </si>
  <si>
    <t>Ti0.23</t>
  </si>
  <si>
    <t>Ti0.03</t>
  </si>
  <si>
    <t>Mg0.635</t>
  </si>
  <si>
    <t>Mg0.919</t>
  </si>
  <si>
    <t>Mg0.64</t>
  </si>
  <si>
    <t>Fe0.667</t>
  </si>
  <si>
    <t>W0.89</t>
  </si>
  <si>
    <t>Mg0.16</t>
  </si>
  <si>
    <t>Nd0.09</t>
  </si>
  <si>
    <t>Pb0.125</t>
  </si>
  <si>
    <t>Na0.02</t>
  </si>
  <si>
    <t>Zn0.004</t>
  </si>
  <si>
    <t>Zn0.007</t>
  </si>
  <si>
    <t>Zn0.006</t>
  </si>
  <si>
    <t>Zn0.005</t>
  </si>
  <si>
    <t>Zn0.008</t>
  </si>
  <si>
    <t>Zn0.009</t>
  </si>
  <si>
    <t>Fe0.4</t>
  </si>
  <si>
    <t>Si0.05</t>
  </si>
  <si>
    <t>P0.88</t>
  </si>
  <si>
    <t>Mg0.28</t>
  </si>
  <si>
    <t>Ta0.034</t>
  </si>
  <si>
    <t>Sb0.218</t>
  </si>
  <si>
    <t>Al0.45</t>
  </si>
  <si>
    <t>Fe0.23</t>
  </si>
  <si>
    <t>Fe0.239</t>
  </si>
  <si>
    <t>Fe0.202</t>
  </si>
  <si>
    <t>Fe0.228</t>
  </si>
  <si>
    <t>Fe0.236</t>
  </si>
  <si>
    <t>W0.022</t>
  </si>
  <si>
    <t>W0.005</t>
  </si>
  <si>
    <t>Co0.015</t>
  </si>
  <si>
    <t>Co0.025</t>
  </si>
  <si>
    <t>Co0.035</t>
  </si>
  <si>
    <t>Zn0.9</t>
  </si>
  <si>
    <t>P0.95</t>
  </si>
  <si>
    <t>P0.85</t>
  </si>
  <si>
    <t>P0.75</t>
  </si>
  <si>
    <t>Si0.11</t>
  </si>
  <si>
    <t>Cl0.139</t>
  </si>
  <si>
    <t>Cl0.091</t>
  </si>
  <si>
    <t>U0.833</t>
  </si>
  <si>
    <t>Te0.63</t>
  </si>
  <si>
    <t>S0.796</t>
  </si>
  <si>
    <t>Fe0.02</t>
  </si>
  <si>
    <t>Cr0.6625</t>
  </si>
  <si>
    <t>Cr0.025</t>
  </si>
  <si>
    <t>Cr0.062</t>
  </si>
  <si>
    <t>Cr0.087</t>
  </si>
  <si>
    <t>Cr0.12</t>
  </si>
  <si>
    <t>Cr0.133</t>
  </si>
  <si>
    <t>Cr0.166</t>
  </si>
  <si>
    <t>Cr0.232</t>
  </si>
  <si>
    <t>Sb0.07</t>
  </si>
  <si>
    <t>Se0.026</t>
  </si>
  <si>
    <t>F0.76</t>
  </si>
  <si>
    <t>H0.07</t>
  </si>
  <si>
    <t>Cl0.356</t>
  </si>
  <si>
    <t>Cl0.272</t>
  </si>
  <si>
    <t>Cl0.316</t>
  </si>
  <si>
    <t>F0.88</t>
  </si>
  <si>
    <t>Bi0.31 Ca5.64 Sr4.05 Cu17 O29</t>
  </si>
  <si>
    <t>Cu2 Zn0.7 Fe0.3 Sn S4</t>
  </si>
  <si>
    <t>Cu2 Zn0.8 Fe0.2 Sn S4</t>
  </si>
  <si>
    <t>K D1.9 H0.1 P O4</t>
  </si>
  <si>
    <t>Pb2 Sr2 Y Cu3 O8</t>
    <phoneticPr fontId="2"/>
  </si>
  <si>
    <t>K1.70 Na0.30 Zr Si6 O15</t>
  </si>
  <si>
    <t>Ca0.85 Na0.14 Al1.94 Si2.06 O8</t>
  </si>
  <si>
    <t>Ca0.85 Na0.14 Al1.86 Si2.14 O8</t>
  </si>
  <si>
    <t>Na0.25 Ca0.71 Al2 Si2 O8</t>
  </si>
  <si>
    <t>Na0.685 Ca0.347 Al1.46 Si2.54 O8</t>
  </si>
  <si>
    <t>K0.5 Na0.5 Al Si3 O8</t>
  </si>
  <si>
    <t>Ca0.94 Na0.06 Al2 Si2 O8</t>
  </si>
  <si>
    <t>Cu0.5 Pb0.4 Ag2.3 Bi6.8 S12</t>
  </si>
  <si>
    <t>Bi13.19 Pb12.27 Ag0.44 Cu3.5 S34</t>
  </si>
  <si>
    <t>Ba Fe1.92 Mg0.08 Si2 O7</t>
  </si>
  <si>
    <t>Li0.85 Mg0.24 Fe0.91 Si2 O6</t>
  </si>
  <si>
    <t>Pb3 Mn0.919 Ag1.041 Sb5.041 S12</t>
  </si>
  <si>
    <t>Pb3 Mn0.90 Ag1.05 Sb5.05 S12</t>
  </si>
  <si>
    <t>Pb3 Mn0.901 Ag1.049 Sb5.049 S12</t>
  </si>
  <si>
    <t>Na3.12 Zr2 Si2.12 P0.88 O12</t>
  </si>
  <si>
    <t>Ca Fe0.6 Al1.34 Si1.08 O6</t>
  </si>
  <si>
    <t>Ca0.36 Na0.56 Mg0.81 Si2.27 O6</t>
  </si>
  <si>
    <t>Y Ba2 Pd0.5 Cu2.5 O7</t>
  </si>
  <si>
    <t>Ba1.98 Y0.91 Pr0.11 Cu3 O7</t>
  </si>
  <si>
    <t>Ba1.968 Y0.816 Pr0.216 Cu3 O7</t>
  </si>
  <si>
    <t>Ba1.968 Y0.716 Pr0.316 Cu3 O7</t>
  </si>
  <si>
    <t>Ba1.936 Y0.632 Pr0.432 Cu3 O7</t>
  </si>
  <si>
    <t>Ba1.936 Y0.532 Pr0.532 Cu3 O7</t>
  </si>
  <si>
    <t>Ba1.932 Y0.434 Pr0.634 Cu3 O7</t>
  </si>
  <si>
    <t>Ba1.932 Y0.334 Pr0.734 Cu3 O7</t>
  </si>
  <si>
    <t>Ba1.929 Y0.236 Pr0.835 Cu3 O7</t>
  </si>
  <si>
    <t>Ba1.924 Y0.138 Pr0.938 Cu3 O7</t>
  </si>
  <si>
    <t>Y Ba2 Cu2.8 Zn0.2 O6.935</t>
  </si>
  <si>
    <t>La1.23 Ba1.23 Ca0.54 Cu3 O6.6</t>
  </si>
  <si>
    <t>Nd1.26 Ba1.26 Ca0.48 Cu3 O6.6</t>
  </si>
  <si>
    <t>La1.14 Ba1.14 Sr0.72 Cu3 O6.6</t>
  </si>
  <si>
    <t>Y0.9 Ba1.91 Cu2.72 Mg0.28 O6.68</t>
  </si>
  <si>
    <t>Ta0.42 Mn0.30 Nb0.24 Ti0.02 O2</t>
  </si>
  <si>
    <t>Fe0.264 Mn0.07 Nb0.633 Ta0.034 O2</t>
  </si>
  <si>
    <t>Fe0.79 Mn0.209 Nb1.901 Ta0.1 O6</t>
  </si>
  <si>
    <t>Fe0.791 Mn0.209 Nb1.9 Ta0.1 O6</t>
  </si>
  <si>
    <t>Mg0.318 Fe0.666 Ca0.016 Si O3</t>
  </si>
  <si>
    <t>Tl Pb As4.782 Sb0.218 S9</t>
  </si>
  <si>
    <t>Mg0.75 Fe1.10 Mn0.15 Si O4</t>
  </si>
  <si>
    <t>Rb Ag Fe0.55 Al0.45 F6</t>
  </si>
  <si>
    <t>Pb1.65 Cu0.16 Sb1.31 Bi1.04 S5</t>
  </si>
  <si>
    <t>La1.85 Sr0.15 Cu0.75 Zn0.25 O3.92</t>
  </si>
  <si>
    <t>Bi2 Sr2.5 Ca0.5 Cu2 O8.4</t>
  </si>
  <si>
    <t>Bi2.06 Sr1.82 Ca0.8 Cu2 O8.144</t>
  </si>
  <si>
    <t>Bi1.98 Sr1.75 Ca0.96 Cu2 O8.144</t>
  </si>
  <si>
    <t>Na0.76 Zn1.76 Ti2.24 O6.24 F0.76</t>
  </si>
  <si>
    <t>La0.75 Y0.75 Ba1.5 Cu3 O7</t>
  </si>
  <si>
    <t>Hg0.90 Ba2 Ca2 Cu3 O8.22</t>
  </si>
  <si>
    <t>Hg0.95 Ba2 Ca2 Cu3 O8.18</t>
  </si>
  <si>
    <t>Y Ba2 Cu2.5 Fe0.5 O7</t>
  </si>
  <si>
    <t>Y Ba2 Cu2.7 Co0.3 O6.81</t>
  </si>
  <si>
    <t>Y Ba2 Cu2.77 Fe0.23 O7.13</t>
  </si>
  <si>
    <t>Y K0.5 Ba1.5 Co3 O8</t>
  </si>
  <si>
    <t>Tl0.26 Ba2 Ca1.23 Cu3 O9</t>
  </si>
  <si>
    <t>Tl2.16 Ca0.72 Ba2 Cu2 O8</t>
  </si>
  <si>
    <t>Tl1.95 Ca0.8 Ba2 Cu2 O8</t>
  </si>
  <si>
    <t>Tl1.94 Ca0.84 Ba2 Cu2 O8</t>
  </si>
  <si>
    <t>Y Ba2 Cu2.89 Al0.1 O6.14</t>
  </si>
  <si>
    <t>Y Ba2 Cu2.874 Al0.1 O6.31</t>
  </si>
  <si>
    <t>Ho Ba2 Cu2.89 Al0.11 O6.53</t>
  </si>
  <si>
    <t>Sm Ba2 Cu2.74 Fe0.22 O7.24</t>
  </si>
  <si>
    <t>Y Ba2 Cu2.758 Fe0.239 O7.26</t>
  </si>
  <si>
    <t>Sm Ba2 Cu2.798 Fe0.202 O7.28</t>
  </si>
  <si>
    <t>Y Ba2 Cu2.59 Fe0.39 O7.388</t>
  </si>
  <si>
    <t>Sm Ba2 Cu2.75 Fe0.25 O7.2</t>
  </si>
  <si>
    <t>Y Ba2 Cu2.702 Fe0.228 O7.264</t>
  </si>
  <si>
    <t>Sm Ba2 Cu2.764 Fe0.236 O7.36</t>
  </si>
  <si>
    <t>B0.5 Sr2 Y Cu2.5 O7</t>
  </si>
  <si>
    <t>Sm La0.75 Sr0.25 Cu O3.95</t>
  </si>
  <si>
    <t>Mn0.56 Ca0.30 Zn0.12 Te2 O5</t>
  </si>
  <si>
    <t>Ti0.894 V0.069 Sb0.014 W0.022 O2</t>
  </si>
  <si>
    <t>Ti0.917 V0.041 Sb0.033 W0.005 O2</t>
  </si>
  <si>
    <t>Ti0.91 Al0.08 Nb0.01 O2 H0.07</t>
  </si>
  <si>
    <t>Tl1.9 Ba1.94 Ca0.86 Cu2 O8</t>
  </si>
  <si>
    <t>Tl1.92 Ba1.94 Ca0.86 Cu2 O8</t>
  </si>
  <si>
    <t>Tl2.26 Ba1.9 Ca0.94 Cu1.9 O8</t>
  </si>
  <si>
    <t>La1.8 Sr0.2 Cu0.985 Co0.015 O4</t>
  </si>
  <si>
    <t>La1.8 Sr0.2 Cu0.975 Co0.025 O4</t>
  </si>
  <si>
    <t>La1.8 Sr0.2 Cu0.965 Co0.035 O4</t>
  </si>
  <si>
    <t>La1.8 Sr0.2 Cu0.9 Co0.1 O4</t>
  </si>
  <si>
    <t>La1.8 Sr0.2 Cu0.5 Co0.5 O3.96</t>
  </si>
  <si>
    <t>La1.8 Sr0.2 Cu0.5 Co0.5 O3.95</t>
  </si>
  <si>
    <t>Tl1.75 Cd0.25 Ba2 Cu O6</t>
  </si>
  <si>
    <t>Tl1.785 K0.215 Cu6.35 Sb S4</t>
  </si>
  <si>
    <t>Ba8 Yb0.5 Ti2 Nb4.5 O24</t>
  </si>
  <si>
    <t>Na1.3 K0.6 Fe10.1 Zn0.9 O17</t>
  </si>
  <si>
    <t>Na3.05 Zr2 Si2.05 P0.95 O12</t>
  </si>
  <si>
    <t>Na3.15 Zr2 Si2.15 P0.85 O12</t>
  </si>
  <si>
    <t>Na3.25 Zr2 Si2.25 P0.75 O12</t>
  </si>
  <si>
    <t>Na1.1 Zr2 P2.89 Si0.11 O12</t>
  </si>
  <si>
    <t>Ca3.192 P2.292 O16.424 H15.36 Cl0.356</t>
  </si>
  <si>
    <t>Ca4.524 P2.046 O17.306 H15.606 Cl0.272</t>
  </si>
  <si>
    <t>Ca4.372 P2.202 O18.130 H16.822 Cl0.316</t>
  </si>
  <si>
    <t>Ba0.559 Ca0.025 Br0.028 Cl0.139 F</t>
  </si>
  <si>
    <t>Ba0.557 Ca0.026 Br0.076 Cl0.091 F</t>
  </si>
  <si>
    <t>Ba Sn0.77 Ti0.23 Si3 O9</t>
  </si>
  <si>
    <t>Ba Zr0.97 Ti0.03 Si3 O9</t>
  </si>
  <si>
    <t>Al1.8 Cr0.2 Be3 Si6 O18</t>
  </si>
  <si>
    <t>Sr Zn0.66 Mn1.44 Fe15.9 O27</t>
  </si>
  <si>
    <t>La0.43 Gd0.46 Mg0.635 Al11 O18.46</t>
  </si>
  <si>
    <t>K1.875 Ba0.022 Mg0.919 Al10.081 O17</t>
  </si>
  <si>
    <t>Cs3 V1.5 Mo0.5 O3 F6</t>
  </si>
  <si>
    <t>La0.88 Al5.16 Mg0.64 Ga6.2 O19</t>
  </si>
  <si>
    <t>Ba2 Mg0.5 Fe0.667 U0.833 O6</t>
  </si>
  <si>
    <t>Pt0.73 Pd0.27 Bi1.3 Te0.63 Sb0.07</t>
  </si>
  <si>
    <t>Ba1.78 Y0.89 W0.89 Cu1.78 O7.55</t>
  </si>
  <si>
    <t>Ba1.6 Sr0.4 Yb Re O6</t>
  </si>
  <si>
    <t>Ba1.2 Sr0.8 Yb Re O6</t>
  </si>
  <si>
    <t>Ba0.8 Sr1.2 Yb Re O6</t>
  </si>
  <si>
    <t>Ba0.4 Sr1.6 Yb Re O6</t>
  </si>
  <si>
    <t>Fe0.44 Mn0.36 Mg0.16 Ca0.04 S</t>
  </si>
  <si>
    <t>La0.46 Ce0.45 Nd0.09 O1.12 F0.88</t>
  </si>
  <si>
    <t>Bi0.75 Pt0.125 Pb0.125 S0.796 Se0.026</t>
  </si>
  <si>
    <t>Sr0.88 Ca0.08 Na0.02 Fe0.02 F2</t>
  </si>
  <si>
    <t>D0.8 H0.2 Ta W O6</t>
  </si>
  <si>
    <t>Cu0.6625 Fe0.6625 Mn1.0125 Cr0.6625 O4</t>
  </si>
  <si>
    <t>Al1.976 Mg0.994 Zn0.004 Cr0.025 O4</t>
  </si>
  <si>
    <t>Al1.94 Mg0.99 Zn0.007 Cr0.062 O4</t>
  </si>
  <si>
    <t>Al1.915 Mg0.992 Zn0.006 Cr0.087 O4</t>
  </si>
  <si>
    <t>Al1.88 Mg0.993 Zn0.005 Cr0.12 O4</t>
  </si>
  <si>
    <t>Al1.868 Mg0.99 Zn0.008 Cr0.133 O4</t>
  </si>
  <si>
    <t>Al1.835 Mg0.991 Zn0.009 Cr0.166 O4</t>
  </si>
  <si>
    <t>Al1.773 Mg0.988 Zn0.006 Cr0.232 O4</t>
  </si>
  <si>
    <t>Na0.9 Ca2.05 Co2 V3 O12</t>
  </si>
  <si>
    <t>Ca3 Al1.6 Fe0.4 Si3 O12</t>
  </si>
  <si>
    <t>Ca2.06 Bi0.94 Fe3.97 V1.03 O12</t>
  </si>
  <si>
    <t>Ca2.32 Bi0.68 Fe3.84 V1.16 O12</t>
  </si>
  <si>
    <t>Ca2.60 Bi0.40 Fe3.70 V1.30 O12</t>
  </si>
  <si>
    <t>Ca2.74 Bi0.26 Fe3.63 V1.37 O12</t>
  </si>
  <si>
    <t>Na0.15 K0.85 Al Si2 O6</t>
  </si>
  <si>
    <t>Y2.3 Sc0.8 Pr0.7 Fe4.2 O12</t>
  </si>
  <si>
    <t>Ca3 Sn2.95 Si0.05 Ga2 O12</t>
  </si>
  <si>
    <t>Na0.1 H3.9 Al4 Si92 O192</t>
  </si>
  <si>
    <t>Nb7.6 U2.4 Ba5.2 K0.8 O30</t>
  </si>
  <si>
    <t>元素1</t>
    <phoneticPr fontId="2"/>
  </si>
  <si>
    <t>Chiral</t>
    <phoneticPr fontId="2"/>
  </si>
  <si>
    <t>Achiral</t>
    <phoneticPr fontId="2"/>
  </si>
  <si>
    <t>polar</t>
    <phoneticPr fontId="2"/>
  </si>
  <si>
    <t>Chiral</t>
    <phoneticPr fontId="2"/>
  </si>
  <si>
    <t>Achiral</t>
    <phoneticPr fontId="2"/>
  </si>
  <si>
    <t>Triclinic</t>
    <phoneticPr fontId="2"/>
  </si>
  <si>
    <t>Monoclinic</t>
    <phoneticPr fontId="2"/>
  </si>
  <si>
    <t>Monoclinic</t>
    <phoneticPr fontId="2"/>
  </si>
  <si>
    <t>Orthorhombic</t>
    <phoneticPr fontId="2"/>
  </si>
  <si>
    <t>Orthorhombic</t>
    <phoneticPr fontId="2"/>
  </si>
  <si>
    <t>Tetragonal</t>
    <phoneticPr fontId="2"/>
  </si>
  <si>
    <t>Tetragonal</t>
    <phoneticPr fontId="2"/>
  </si>
  <si>
    <t>Trigonal</t>
    <phoneticPr fontId="2"/>
  </si>
  <si>
    <t>Trigonal</t>
    <phoneticPr fontId="2"/>
  </si>
  <si>
    <t>Hexagonal</t>
    <phoneticPr fontId="2"/>
  </si>
  <si>
    <t>Hexagonal</t>
    <phoneticPr fontId="2"/>
  </si>
  <si>
    <t>Cubic</t>
    <phoneticPr fontId="2"/>
  </si>
  <si>
    <t>Cubic</t>
    <phoneticPr fontId="2"/>
  </si>
  <si>
    <t>晶系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</si>
</sst>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Table!$J$1</c:f>
              <c:strCache>
                <c:ptCount val="1"/>
                <c:pt idx="0">
                  <c:v>Chiral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Table!$I$2:$I$19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Table!$J$2:$J$19</c:f>
              <c:numCache>
                <c:formatCode>General</c:formatCode>
                <c:ptCount val="18"/>
                <c:pt idx="0">
                  <c:v>47</c:v>
                </c:pt>
                <c:pt idx="1">
                  <c:v>39</c:v>
                </c:pt>
                <c:pt idx="2">
                  <c:v>19</c:v>
                </c:pt>
                <c:pt idx="3">
                  <c:v>5</c:v>
                </c:pt>
                <c:pt idx="4">
                  <c:v>22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14</c:v>
                </c:pt>
                <c:pt idx="11">
                  <c:v>17</c:v>
                </c:pt>
                <c:pt idx="12">
                  <c:v>30</c:v>
                </c:pt>
                <c:pt idx="13">
                  <c:v>32</c:v>
                </c:pt>
                <c:pt idx="14">
                  <c:v>25</c:v>
                </c:pt>
                <c:pt idx="15">
                  <c:v>93</c:v>
                </c:pt>
                <c:pt idx="16">
                  <c:v>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6-45BB-AA38-176F1369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516816"/>
        <c:axId val="1735515152"/>
      </c:barChart>
      <c:catAx>
        <c:axId val="173551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515152"/>
        <c:crosses val="autoZero"/>
        <c:auto val="1"/>
        <c:lblAlgn val="ctr"/>
        <c:lblOffset val="100"/>
        <c:noMultiLvlLbl val="0"/>
      </c:catAx>
      <c:valAx>
        <c:axId val="17355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51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Table!$K$1</c:f>
              <c:strCache>
                <c:ptCount val="1"/>
                <c:pt idx="0">
                  <c:v>Achiral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Table!$I$2:$I$19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Table!$K$2:$K$19</c:f>
              <c:numCache>
                <c:formatCode>General</c:formatCode>
                <c:ptCount val="18"/>
                <c:pt idx="0">
                  <c:v>690</c:v>
                </c:pt>
                <c:pt idx="1">
                  <c:v>1482</c:v>
                </c:pt>
                <c:pt idx="2">
                  <c:v>1036</c:v>
                </c:pt>
                <c:pt idx="3">
                  <c:v>266</c:v>
                </c:pt>
                <c:pt idx="4">
                  <c:v>218</c:v>
                </c:pt>
                <c:pt idx="5">
                  <c:v>134</c:v>
                </c:pt>
                <c:pt idx="6">
                  <c:v>191</c:v>
                </c:pt>
                <c:pt idx="7">
                  <c:v>477</c:v>
                </c:pt>
                <c:pt idx="8">
                  <c:v>228</c:v>
                </c:pt>
                <c:pt idx="9">
                  <c:v>147</c:v>
                </c:pt>
                <c:pt idx="10">
                  <c:v>680</c:v>
                </c:pt>
                <c:pt idx="11">
                  <c:v>148</c:v>
                </c:pt>
                <c:pt idx="12">
                  <c:v>466</c:v>
                </c:pt>
                <c:pt idx="13">
                  <c:v>439</c:v>
                </c:pt>
                <c:pt idx="14">
                  <c:v>349</c:v>
                </c:pt>
                <c:pt idx="15">
                  <c:v>1856</c:v>
                </c:pt>
                <c:pt idx="16">
                  <c:v>272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7-42E6-8D81-535826350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186640"/>
        <c:axId val="1685184560"/>
      </c:barChart>
      <c:catAx>
        <c:axId val="168518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5184560"/>
        <c:crosses val="autoZero"/>
        <c:auto val="1"/>
        <c:lblAlgn val="ctr"/>
        <c:lblOffset val="100"/>
        <c:noMultiLvlLbl val="0"/>
      </c:catAx>
      <c:valAx>
        <c:axId val="16851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51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Table!$L$1</c:f>
              <c:strCache>
                <c:ptCount val="1"/>
                <c:pt idx="0">
                  <c:v>polar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Table!$I$2:$I$19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Table!$L$2:$L$19</c:f>
              <c:numCache>
                <c:formatCode>General</c:formatCode>
                <c:ptCount val="18"/>
                <c:pt idx="0">
                  <c:v>79</c:v>
                </c:pt>
                <c:pt idx="1">
                  <c:v>230</c:v>
                </c:pt>
                <c:pt idx="2">
                  <c:v>122</c:v>
                </c:pt>
                <c:pt idx="3">
                  <c:v>28</c:v>
                </c:pt>
                <c:pt idx="4">
                  <c:v>35</c:v>
                </c:pt>
                <c:pt idx="5">
                  <c:v>13</c:v>
                </c:pt>
                <c:pt idx="6">
                  <c:v>21</c:v>
                </c:pt>
                <c:pt idx="7">
                  <c:v>47</c:v>
                </c:pt>
                <c:pt idx="8">
                  <c:v>47</c:v>
                </c:pt>
                <c:pt idx="9">
                  <c:v>8</c:v>
                </c:pt>
                <c:pt idx="10">
                  <c:v>52</c:v>
                </c:pt>
                <c:pt idx="11">
                  <c:v>40</c:v>
                </c:pt>
                <c:pt idx="12">
                  <c:v>79</c:v>
                </c:pt>
                <c:pt idx="13">
                  <c:v>74</c:v>
                </c:pt>
                <c:pt idx="14">
                  <c:v>73</c:v>
                </c:pt>
                <c:pt idx="15">
                  <c:v>253</c:v>
                </c:pt>
                <c:pt idx="16">
                  <c:v>33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6-4092-B731-E9974DE2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5509744"/>
        <c:axId val="1735510576"/>
      </c:barChart>
      <c:catAx>
        <c:axId val="17355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510576"/>
        <c:crosses val="autoZero"/>
        <c:auto val="1"/>
        <c:lblAlgn val="ctr"/>
        <c:lblOffset val="100"/>
        <c:noMultiLvlLbl val="0"/>
      </c:catAx>
      <c:valAx>
        <c:axId val="17355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55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0</xdr:row>
      <xdr:rowOff>184150</xdr:rowOff>
    </xdr:from>
    <xdr:to>
      <xdr:col>19</xdr:col>
      <xdr:colOff>198437</xdr:colOff>
      <xdr:row>12</xdr:row>
      <xdr:rowOff>53975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404812</xdr:colOff>
      <xdr:row>12</xdr:row>
      <xdr:rowOff>184150</xdr:rowOff>
    </xdr:from>
    <xdr:to>
      <xdr:col>19</xdr:col>
      <xdr:colOff>198437</xdr:colOff>
      <xdr:row>24</xdr:row>
      <xdr:rowOff>69850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404812</xdr:colOff>
      <xdr:row>25</xdr:row>
      <xdr:rowOff>9525</xdr:rowOff>
    </xdr:from>
    <xdr:to>
      <xdr:col>19</xdr:col>
      <xdr:colOff>198437</xdr:colOff>
      <xdr:row>36</xdr:row>
      <xdr:rowOff>133350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7"/>
  <sheetViews>
    <sheetView tabSelected="1" zoomScale="70" zoomScaleNormal="70" workbookViewId="0">
      <pane ySplit="1" topLeftCell="A2" activePane="bottomLeft" state="frozen"/>
      <selection pane="bottomLeft" activeCell="AE2" sqref="AE2"/>
    </sheetView>
  </sheetViews>
  <sheetFormatPr defaultRowHeight="18.75" x14ac:dyDescent="0.4"/>
  <cols>
    <col min="1" max="2" width="9.375" style="5" customWidth="1"/>
    <col min="3" max="3" width="13.125" style="5" customWidth="1"/>
    <col min="4" max="4" width="39.625" style="5" bestFit="1" customWidth="1"/>
    <col min="5" max="5" width="9.375" style="6" customWidth="1"/>
    <col min="6" max="8" width="9.375" style="8" customWidth="1"/>
    <col min="9" max="9" width="9.375" style="7" customWidth="1"/>
    <col min="10" max="10" width="9.375" style="6" customWidth="1"/>
    <col min="11" max="13" width="9.375" style="8" customWidth="1"/>
    <col min="14" max="14" width="9.375" style="7" customWidth="1"/>
    <col min="15" max="15" width="9.375" style="6" customWidth="1"/>
    <col min="16" max="18" width="9" style="8"/>
    <col min="19" max="19" width="9" style="7"/>
    <col min="20" max="20" width="9.375" style="6" customWidth="1"/>
    <col min="21" max="23" width="9" style="8"/>
    <col min="24" max="24" width="9" style="7"/>
    <col min="25" max="25" width="9.375" style="6" customWidth="1"/>
    <col min="26" max="28" width="9" style="8"/>
    <col min="29" max="29" width="9" style="7"/>
    <col min="30" max="30" width="14.25" style="5" bestFit="1" customWidth="1"/>
  </cols>
  <sheetData>
    <row r="1" spans="1:30" s="10" customFormat="1" ht="19.5" thickBot="1" x14ac:dyDescent="0.45">
      <c r="A1" s="1" t="s">
        <v>10</v>
      </c>
      <c r="B1" s="1" t="s">
        <v>11</v>
      </c>
      <c r="C1" s="1" t="s">
        <v>0</v>
      </c>
      <c r="D1" s="1" t="s">
        <v>1</v>
      </c>
      <c r="E1" s="2"/>
      <c r="F1" s="3" t="s">
        <v>5660</v>
      </c>
      <c r="G1" s="3" t="s">
        <v>3</v>
      </c>
      <c r="H1" s="3" t="s">
        <v>4</v>
      </c>
      <c r="I1" s="4" t="s">
        <v>5</v>
      </c>
      <c r="J1" s="2"/>
      <c r="K1" s="3" t="s">
        <v>6</v>
      </c>
      <c r="L1" s="3" t="s">
        <v>7</v>
      </c>
      <c r="M1" s="3" t="s">
        <v>8</v>
      </c>
      <c r="N1" s="4" t="s">
        <v>9</v>
      </c>
      <c r="O1" s="2"/>
      <c r="P1" s="3" t="s">
        <v>12</v>
      </c>
      <c r="Q1" s="3" t="s">
        <v>13</v>
      </c>
      <c r="R1" s="3" t="s">
        <v>14</v>
      </c>
      <c r="S1" s="4" t="s">
        <v>15</v>
      </c>
      <c r="T1" s="2"/>
      <c r="U1" s="3" t="s">
        <v>16</v>
      </c>
      <c r="V1" s="3" t="s">
        <v>17</v>
      </c>
      <c r="W1" s="3" t="s">
        <v>18</v>
      </c>
      <c r="X1" s="4" t="s">
        <v>19</v>
      </c>
      <c r="Y1" s="2"/>
      <c r="Z1" s="3" t="s">
        <v>2289</v>
      </c>
      <c r="AA1" s="3" t="s">
        <v>2290</v>
      </c>
      <c r="AB1" s="3" t="s">
        <v>2291</v>
      </c>
      <c r="AC1" s="4" t="s">
        <v>2292</v>
      </c>
      <c r="AD1" s="23" t="s">
        <v>5679</v>
      </c>
    </row>
    <row r="2" spans="1:30" ht="19.5" thickTop="1" x14ac:dyDescent="0.4">
      <c r="A2" s="5">
        <v>17</v>
      </c>
      <c r="B2" s="9">
        <v>66587</v>
      </c>
      <c r="C2" s="9" t="s">
        <v>463</v>
      </c>
      <c r="D2" s="9" t="s">
        <v>5525</v>
      </c>
      <c r="E2" s="6" t="s">
        <v>2293</v>
      </c>
      <c r="F2" s="8" t="str">
        <f>LEFT(E2,MIN(FIND({0,1,2,3,4,5,6,7,8,9},ASC(E2)&amp;1234567890))-1)</f>
        <v>Pb</v>
      </c>
      <c r="G2" s="8">
        <f t="shared" ref="G2:G33" si="0">IF(SUBSTITUTE(E2,F2,"")="",1,SUBSTITUTE(E2,F2,""))*1</f>
        <v>2</v>
      </c>
      <c r="H2" s="8">
        <f>VLOOKUP(F2,Table!$A$2:$C$121,2,0)</f>
        <v>14</v>
      </c>
      <c r="I2" s="7">
        <f>VLOOKUP(F2,Table!$A$2:$C$121,3,0)</f>
        <v>6</v>
      </c>
      <c r="J2" s="6" t="s">
        <v>2299</v>
      </c>
      <c r="K2" s="8" t="str">
        <f>LEFT(J2,MIN(FIND({0,1,2,3,4,5,6,7,8,9},ASC(J2)&amp;1234567890))-1)</f>
        <v>Sr</v>
      </c>
      <c r="L2" s="8">
        <f t="shared" ref="L2:L33" si="1">IF(SUBSTITUTE(J2,K2,"")="",1,SUBSTITUTE(J2,K2,""))*1</f>
        <v>2</v>
      </c>
      <c r="M2" s="8">
        <f>VLOOKUP(K2,Table!$A$2:$C$121,2,0)</f>
        <v>2</v>
      </c>
      <c r="N2" s="7">
        <f>VLOOKUP(K2,Table!$A$2:$C$121,3,0)</f>
        <v>5</v>
      </c>
      <c r="O2" s="6" t="s">
        <v>2295</v>
      </c>
      <c r="P2" s="8" t="str">
        <f>LEFT(O2,MIN(FIND({0,1,2,3,4,5,6,7,8,9},ASC(O2)&amp;1234567890))-1)</f>
        <v>Y</v>
      </c>
      <c r="Q2" s="8">
        <f t="shared" ref="Q2:Q33" si="2">IF(SUBSTITUTE(O2,P2,"")="",1,SUBSTITUTE(O2,P2,""))*1</f>
        <v>1</v>
      </c>
      <c r="R2" s="8">
        <f>VLOOKUP(P2,Table!$A$2:$C$121,2,0)</f>
        <v>3</v>
      </c>
      <c r="S2" s="7">
        <f>VLOOKUP(P2,Table!$A$2:$C$121,3,0)</f>
        <v>5</v>
      </c>
      <c r="T2" s="6" t="s">
        <v>2300</v>
      </c>
      <c r="U2" s="8" t="str">
        <f>LEFT(T2,MIN(FIND({0,1,2,3,4,5,6,7,8,9},ASC(T2)&amp;1234567890))-1)</f>
        <v>Cu</v>
      </c>
      <c r="V2" s="8">
        <f t="shared" ref="V2:V33" si="3">IF(SUBSTITUTE(T2,U2,"")="",1,SUBSTITUTE(T2,U2,""))*1</f>
        <v>3</v>
      </c>
      <c r="W2" s="8">
        <f>VLOOKUP(U2,Table!$A$2:$C$121,2,0)</f>
        <v>11</v>
      </c>
      <c r="X2" s="7">
        <f>VLOOKUP(U2,Table!$A$2:$C$121,3,0)</f>
        <v>4</v>
      </c>
      <c r="Y2" s="6" t="s">
        <v>2298</v>
      </c>
      <c r="Z2" s="8" t="str">
        <f>LEFT(Y2,MIN(FIND({0,1,2,3,4,5,6,7,8,9},ASC(Y2)&amp;1234567890))-1)</f>
        <v>O</v>
      </c>
      <c r="AA2" s="8">
        <f t="shared" ref="AA2:AA33" si="4">IF(SUBSTITUTE(Y2,Z2,"")="",1,SUBSTITUTE(Y2,Z2,""))*1</f>
        <v>8</v>
      </c>
      <c r="AB2" s="8">
        <f>VLOOKUP(Z2,Table!$A$2:$C$121,2,0)</f>
        <v>16</v>
      </c>
      <c r="AC2" s="7">
        <f>VLOOKUP(Z2,Table!$A$2:$C$121,3,0)</f>
        <v>2</v>
      </c>
      <c r="AD2" s="9" t="str">
        <f>VLOOKUP(A2,Table!$U$1:$V$230,2,0)</f>
        <v>Orthorhombic</v>
      </c>
    </row>
    <row r="3" spans="1:30" x14ac:dyDescent="0.4">
      <c r="A3" s="5">
        <v>18</v>
      </c>
      <c r="B3" s="5">
        <v>8162</v>
      </c>
      <c r="C3" s="5" t="s">
        <v>464</v>
      </c>
      <c r="D3" s="5" t="s">
        <v>465</v>
      </c>
      <c r="E3" s="6" t="s">
        <v>2301</v>
      </c>
      <c r="F3" s="8" t="str">
        <f>LEFT(E3,MIN(FIND({0,1,2,3,4,5,6,7,8,9},ASC(E3)&amp;1234567890))-1)</f>
        <v>K</v>
      </c>
      <c r="G3" s="8">
        <f t="shared" si="0"/>
        <v>3</v>
      </c>
      <c r="H3" s="8">
        <f>VLOOKUP(F3,Table!$A$2:$C$121,2,0)</f>
        <v>1</v>
      </c>
      <c r="I3" s="7">
        <f>VLOOKUP(F3,Table!$A$2:$C$121,3,0)</f>
        <v>4</v>
      </c>
      <c r="J3" s="6" t="s">
        <v>2302</v>
      </c>
      <c r="K3" s="8" t="str">
        <f>LEFT(J3,MIN(FIND({0,1,2,3,4,5,6,7,8,9},ASC(J3)&amp;1234567890))-1)</f>
        <v>P</v>
      </c>
      <c r="L3" s="8">
        <f t="shared" si="1"/>
        <v>1</v>
      </c>
      <c r="M3" s="8">
        <f>VLOOKUP(K3,Table!$A$2:$C$121,2,0)</f>
        <v>15</v>
      </c>
      <c r="N3" s="7">
        <f>VLOOKUP(K3,Table!$A$2:$C$121,3,0)</f>
        <v>3</v>
      </c>
      <c r="O3" s="6" t="s">
        <v>2303</v>
      </c>
      <c r="P3" s="8" t="str">
        <f>LEFT(O3,MIN(FIND({0,1,2,3,4,5,6,7,8,9},ASC(O3)&amp;1234567890))-1)</f>
        <v>S</v>
      </c>
      <c r="Q3" s="8">
        <f t="shared" si="2"/>
        <v>4</v>
      </c>
      <c r="R3" s="8">
        <f>VLOOKUP(P3,Table!$A$2:$C$121,2,0)</f>
        <v>16</v>
      </c>
      <c r="S3" s="7">
        <f>VLOOKUP(P3,Table!$A$2:$C$121,3,0)</f>
        <v>3</v>
      </c>
      <c r="T3" s="6" t="s">
        <v>2304</v>
      </c>
      <c r="U3" s="8" t="str">
        <f>LEFT(T3,MIN(FIND({0,1,2,3,4,5,6,7,8,9},ASC(T3)&amp;1234567890))-1)</f>
        <v>H</v>
      </c>
      <c r="V3" s="8">
        <f t="shared" si="3"/>
        <v>2</v>
      </c>
      <c r="W3" s="8">
        <f>VLOOKUP(U3,Table!$A$2:$C$121,2,0)</f>
        <v>1</v>
      </c>
      <c r="X3" s="7">
        <f>VLOOKUP(U3,Table!$A$2:$C$121,3,0)</f>
        <v>1</v>
      </c>
      <c r="Y3" s="6" t="s">
        <v>2305</v>
      </c>
      <c r="Z3" s="8" t="str">
        <f>LEFT(Y3,MIN(FIND({0,1,2,3,4,5,6,7,8,9},ASC(Y3)&amp;1234567890))-1)</f>
        <v>O</v>
      </c>
      <c r="AA3" s="8">
        <f t="shared" si="4"/>
        <v>1</v>
      </c>
      <c r="AB3" s="8">
        <f>VLOOKUP(Z3,Table!$A$2:$C$121,2,0)</f>
        <v>16</v>
      </c>
      <c r="AC3" s="7">
        <f>VLOOKUP(Z3,Table!$A$2:$C$121,3,0)</f>
        <v>2</v>
      </c>
      <c r="AD3" s="5" t="str">
        <f>VLOOKUP(A3,Table!$U$1:$V$230,2,0)</f>
        <v>Orthorhombic</v>
      </c>
    </row>
    <row r="4" spans="1:30" x14ac:dyDescent="0.4">
      <c r="A4" s="5">
        <v>18</v>
      </c>
      <c r="B4" s="5">
        <v>4334</v>
      </c>
      <c r="C4" s="5" t="s">
        <v>464</v>
      </c>
      <c r="D4" s="5" t="s">
        <v>466</v>
      </c>
      <c r="E4" s="6" t="s">
        <v>2306</v>
      </c>
      <c r="F4" s="8" t="str">
        <f>LEFT(E4,MIN(FIND({0,1,2,3,4,5,6,7,8,9},ASC(E4)&amp;1234567890))-1)</f>
        <v>Na</v>
      </c>
      <c r="G4" s="8">
        <f t="shared" si="0"/>
        <v>3</v>
      </c>
      <c r="H4" s="8">
        <f>VLOOKUP(F4,Table!$A$2:$C$121,2,0)</f>
        <v>1</v>
      </c>
      <c r="I4" s="7">
        <f>VLOOKUP(F4,Table!$A$2:$C$121,3,0)</f>
        <v>3</v>
      </c>
      <c r="J4" s="6" t="s">
        <v>2307</v>
      </c>
      <c r="K4" s="8" t="str">
        <f>LEFT(J4,MIN(FIND({0,1,2,3,4,5,6,7,8,9},ASC(J4)&amp;1234567890))-1)</f>
        <v>Al</v>
      </c>
      <c r="L4" s="8">
        <f t="shared" si="1"/>
        <v>1</v>
      </c>
      <c r="M4" s="8">
        <f>VLOOKUP(K4,Table!$A$2:$C$121,2,0)</f>
        <v>13</v>
      </c>
      <c r="N4" s="7">
        <f>VLOOKUP(K4,Table!$A$2:$C$121,3,0)</f>
        <v>3</v>
      </c>
      <c r="O4" s="6" t="s">
        <v>2308</v>
      </c>
      <c r="P4" s="8" t="str">
        <f>LEFT(O4,MIN(FIND({0,1,2,3,4,5,6,7,8,9},ASC(O4)&amp;1234567890))-1)</f>
        <v>Be</v>
      </c>
      <c r="Q4" s="8">
        <f t="shared" si="2"/>
        <v>1</v>
      </c>
      <c r="R4" s="8">
        <f>VLOOKUP(P4,Table!$A$2:$C$121,2,0)</f>
        <v>2</v>
      </c>
      <c r="S4" s="7">
        <f>VLOOKUP(P4,Table!$A$2:$C$121,3,0)</f>
        <v>2</v>
      </c>
      <c r="T4" s="6" t="s">
        <v>2309</v>
      </c>
      <c r="U4" s="8" t="str">
        <f>LEFT(T4,MIN(FIND({0,1,2,3,4,5,6,7,8,9},ASC(T4)&amp;1234567890))-1)</f>
        <v>Si</v>
      </c>
      <c r="V4" s="8">
        <f t="shared" si="3"/>
        <v>2</v>
      </c>
      <c r="W4" s="8">
        <f>VLOOKUP(U4,Table!$A$2:$C$121,2,0)</f>
        <v>14</v>
      </c>
      <c r="X4" s="7">
        <f>VLOOKUP(U4,Table!$A$2:$C$121,3,0)</f>
        <v>3</v>
      </c>
      <c r="Y4" s="6" t="s">
        <v>2298</v>
      </c>
      <c r="Z4" s="8" t="str">
        <f>LEFT(Y4,MIN(FIND({0,1,2,3,4,5,6,7,8,9},ASC(Y4)&amp;1234567890))-1)</f>
        <v>O</v>
      </c>
      <c r="AA4" s="8">
        <f t="shared" si="4"/>
        <v>8</v>
      </c>
      <c r="AB4" s="8">
        <f>VLOOKUP(Z4,Table!$A$2:$C$121,2,0)</f>
        <v>16</v>
      </c>
      <c r="AC4" s="7">
        <f>VLOOKUP(Z4,Table!$A$2:$C$121,3,0)</f>
        <v>2</v>
      </c>
      <c r="AD4" s="5" t="str">
        <f>VLOOKUP(A4,Table!$U$1:$V$230,2,0)</f>
        <v>Orthorhombic</v>
      </c>
    </row>
    <row r="5" spans="1:30" x14ac:dyDescent="0.4">
      <c r="A5" s="5">
        <v>19</v>
      </c>
      <c r="B5" s="5">
        <v>30888</v>
      </c>
      <c r="C5" s="5" t="s">
        <v>467</v>
      </c>
      <c r="D5" s="5" t="s">
        <v>468</v>
      </c>
      <c r="E5" s="6" t="s">
        <v>2315</v>
      </c>
      <c r="F5" s="8" t="str">
        <f>LEFT(E5,MIN(FIND({0,1,2,3,4,5,6,7,8,9},ASC(E5)&amp;1234567890))-1)</f>
        <v>Na</v>
      </c>
      <c r="G5" s="8">
        <f t="shared" si="0"/>
        <v>1</v>
      </c>
      <c r="H5" s="8">
        <f>VLOOKUP(F5,Table!$A$2:$C$121,2,0)</f>
        <v>1</v>
      </c>
      <c r="I5" s="7">
        <f>VLOOKUP(F5,Table!$A$2:$C$121,3,0)</f>
        <v>3</v>
      </c>
      <c r="J5" s="6" t="s">
        <v>2313</v>
      </c>
      <c r="K5" s="8" t="str">
        <f>LEFT(J5,MIN(FIND({0,1,2,3,4,5,6,7,8,9},ASC(J5)&amp;1234567890))-1)</f>
        <v>N</v>
      </c>
      <c r="L5" s="8">
        <f t="shared" si="1"/>
        <v>1</v>
      </c>
      <c r="M5" s="8">
        <f>VLOOKUP(K5,Table!$A$2:$C$121,2,0)</f>
        <v>15</v>
      </c>
      <c r="N5" s="7">
        <f>VLOOKUP(K5,Table!$A$2:$C$121,3,0)</f>
        <v>2</v>
      </c>
      <c r="O5" s="6" t="s">
        <v>2304</v>
      </c>
      <c r="P5" s="8" t="str">
        <f>LEFT(O5,MIN(FIND({0,1,2,3,4,5,6,7,8,9},ASC(O5)&amp;1234567890))-1)</f>
        <v>H</v>
      </c>
      <c r="Q5" s="8">
        <f t="shared" si="2"/>
        <v>2</v>
      </c>
      <c r="R5" s="8">
        <f>VLOOKUP(P5,Table!$A$2:$C$121,2,0)</f>
        <v>1</v>
      </c>
      <c r="S5" s="7">
        <f>VLOOKUP(P5,Table!$A$2:$C$121,3,0)</f>
        <v>1</v>
      </c>
      <c r="T5" s="6" t="s">
        <v>2311</v>
      </c>
      <c r="U5" s="8" t="str">
        <f>LEFT(T5,MIN(FIND({0,1,2,3,4,5,6,7,8,9},ASC(T5)&amp;1234567890))-1)</f>
        <v>S</v>
      </c>
      <c r="V5" s="8">
        <f t="shared" si="3"/>
        <v>1</v>
      </c>
      <c r="W5" s="8">
        <f>VLOOKUP(U5,Table!$A$2:$C$121,2,0)</f>
        <v>16</v>
      </c>
      <c r="X5" s="7">
        <f>VLOOKUP(U5,Table!$A$2:$C$121,3,0)</f>
        <v>3</v>
      </c>
      <c r="Y5" s="6" t="s">
        <v>2312</v>
      </c>
      <c r="Z5" s="8" t="str">
        <f>LEFT(Y5,MIN(FIND({0,1,2,3,4,5,6,7,8,9},ASC(Y5)&amp;1234567890))-1)</f>
        <v>O</v>
      </c>
      <c r="AA5" s="8">
        <f t="shared" si="4"/>
        <v>3</v>
      </c>
      <c r="AB5" s="8">
        <f>VLOOKUP(Z5,Table!$A$2:$C$121,2,0)</f>
        <v>16</v>
      </c>
      <c r="AC5" s="7">
        <f>VLOOKUP(Z5,Table!$A$2:$C$121,3,0)</f>
        <v>2</v>
      </c>
      <c r="AD5" s="5" t="str">
        <f>VLOOKUP(A5,Table!$U$1:$V$230,2,0)</f>
        <v>Orthorhombic</v>
      </c>
    </row>
    <row r="6" spans="1:30" x14ac:dyDescent="0.4">
      <c r="A6" s="5">
        <v>19</v>
      </c>
      <c r="B6" s="5">
        <v>201435</v>
      </c>
      <c r="C6" s="5" t="s">
        <v>467</v>
      </c>
      <c r="D6" s="5" t="s">
        <v>469</v>
      </c>
      <c r="E6" s="6" t="s">
        <v>2316</v>
      </c>
      <c r="F6" s="8" t="str">
        <f>LEFT(E6,MIN(FIND({0,1,2,3,4,5,6,7,8,9},ASC(E6)&amp;1234567890))-1)</f>
        <v>K</v>
      </c>
      <c r="G6" s="8">
        <f t="shared" si="0"/>
        <v>2</v>
      </c>
      <c r="H6" s="8">
        <f>VLOOKUP(F6,Table!$A$2:$C$121,2,0)</f>
        <v>1</v>
      </c>
      <c r="I6" s="7">
        <f>VLOOKUP(F6,Table!$A$2:$C$121,3,0)</f>
        <v>4</v>
      </c>
      <c r="J6" s="6" t="s">
        <v>2311</v>
      </c>
      <c r="K6" s="8" t="str">
        <f>LEFT(J6,MIN(FIND({0,1,2,3,4,5,6,7,8,9},ASC(J6)&amp;1234567890))-1)</f>
        <v>S</v>
      </c>
      <c r="L6" s="8">
        <f t="shared" si="1"/>
        <v>1</v>
      </c>
      <c r="M6" s="8">
        <f>VLOOKUP(K6,Table!$A$2:$C$121,2,0)</f>
        <v>16</v>
      </c>
      <c r="N6" s="7">
        <f>VLOOKUP(K6,Table!$A$2:$C$121,3,0)</f>
        <v>3</v>
      </c>
      <c r="O6" s="6" t="s">
        <v>2317</v>
      </c>
      <c r="P6" s="8" t="str">
        <f>LEFT(O6,MIN(FIND({0,1,2,3,4,5,6,7,8,9},ASC(O6)&amp;1234567890))-1)</f>
        <v>O</v>
      </c>
      <c r="Q6" s="8">
        <f t="shared" si="2"/>
        <v>4</v>
      </c>
      <c r="R6" s="8">
        <f>VLOOKUP(P6,Table!$A$2:$C$121,2,0)</f>
        <v>16</v>
      </c>
      <c r="S6" s="7">
        <f>VLOOKUP(P6,Table!$A$2:$C$121,3,0)</f>
        <v>2</v>
      </c>
      <c r="T6" s="6" t="s">
        <v>2318</v>
      </c>
      <c r="U6" s="8" t="str">
        <f>LEFT(T6,MIN(FIND({0,1,2,3,4,5,6,7,8,9},ASC(T6)&amp;1234567890))-1)</f>
        <v>Sb</v>
      </c>
      <c r="V6" s="8">
        <f t="shared" si="3"/>
        <v>1</v>
      </c>
      <c r="W6" s="8">
        <f>VLOOKUP(U6,Table!$A$2:$C$121,2,0)</f>
        <v>15</v>
      </c>
      <c r="X6" s="7">
        <f>VLOOKUP(U6,Table!$A$2:$C$121,3,0)</f>
        <v>5</v>
      </c>
      <c r="Y6" s="6" t="s">
        <v>2319</v>
      </c>
      <c r="Z6" s="8" t="str">
        <f>LEFT(Y6,MIN(FIND({0,1,2,3,4,5,6,7,8,9},ASC(Y6)&amp;1234567890))-1)</f>
        <v>F</v>
      </c>
      <c r="AA6" s="8">
        <f t="shared" si="4"/>
        <v>3</v>
      </c>
      <c r="AB6" s="8">
        <f>VLOOKUP(Z6,Table!$A$2:$C$121,2,0)</f>
        <v>17</v>
      </c>
      <c r="AC6" s="7">
        <f>VLOOKUP(Z6,Table!$A$2:$C$121,3,0)</f>
        <v>2</v>
      </c>
      <c r="AD6" s="5" t="str">
        <f>VLOOKUP(A6,Table!$U$1:$V$230,2,0)</f>
        <v>Orthorhombic</v>
      </c>
    </row>
    <row r="7" spans="1:30" x14ac:dyDescent="0.4">
      <c r="A7" s="5">
        <v>19</v>
      </c>
      <c r="B7" s="5">
        <v>408170</v>
      </c>
      <c r="C7" s="5" t="s">
        <v>467</v>
      </c>
      <c r="D7" s="5" t="s">
        <v>470</v>
      </c>
      <c r="E7" s="6" t="s">
        <v>2320</v>
      </c>
      <c r="F7" s="8" t="str">
        <f>LEFT(E7,MIN(FIND({0,1,2,3,4,5,6,7,8,9},ASC(E7)&amp;1234567890))-1)</f>
        <v>Sr</v>
      </c>
      <c r="G7" s="8">
        <f t="shared" si="0"/>
        <v>1</v>
      </c>
      <c r="H7" s="8">
        <f>VLOOKUP(F7,Table!$A$2:$C$121,2,0)</f>
        <v>2</v>
      </c>
      <c r="I7" s="7">
        <f>VLOOKUP(F7,Table!$A$2:$C$121,3,0)</f>
        <v>5</v>
      </c>
      <c r="J7" s="6" t="s">
        <v>2321</v>
      </c>
      <c r="K7" s="8" t="str">
        <f>LEFT(J7,MIN(FIND({0,1,2,3,4,5,6,7,8,9},ASC(J7)&amp;1234567890))-1)</f>
        <v>Si</v>
      </c>
      <c r="L7" s="8">
        <f t="shared" si="1"/>
        <v>1</v>
      </c>
      <c r="M7" s="8">
        <f>VLOOKUP(K7,Table!$A$2:$C$121,2,0)</f>
        <v>14</v>
      </c>
      <c r="N7" s="7">
        <f>VLOOKUP(K7,Table!$A$2:$C$121,3,0)</f>
        <v>3</v>
      </c>
      <c r="O7" s="6" t="s">
        <v>2322</v>
      </c>
      <c r="P7" s="8" t="str">
        <f>LEFT(O7,MIN(FIND({0,1,2,3,4,5,6,7,8,9},ASC(O7)&amp;1234567890))-1)</f>
        <v>Al</v>
      </c>
      <c r="Q7" s="8">
        <f t="shared" si="2"/>
        <v>2</v>
      </c>
      <c r="R7" s="8">
        <f>VLOOKUP(P7,Table!$A$2:$C$121,2,0)</f>
        <v>13</v>
      </c>
      <c r="S7" s="7">
        <f>VLOOKUP(P7,Table!$A$2:$C$121,3,0)</f>
        <v>3</v>
      </c>
      <c r="T7" s="6" t="s">
        <v>2323</v>
      </c>
      <c r="U7" s="8" t="str">
        <f>LEFT(T7,MIN(FIND({0,1,2,3,4,5,6,7,8,9},ASC(T7)&amp;1234567890))-1)</f>
        <v>N</v>
      </c>
      <c r="V7" s="8">
        <f t="shared" si="3"/>
        <v>2</v>
      </c>
      <c r="W7" s="8">
        <f>VLOOKUP(U7,Table!$A$2:$C$121,2,0)</f>
        <v>15</v>
      </c>
      <c r="X7" s="7">
        <f>VLOOKUP(U7,Table!$A$2:$C$121,3,0)</f>
        <v>2</v>
      </c>
      <c r="Y7" s="6" t="s">
        <v>2312</v>
      </c>
      <c r="Z7" s="8" t="str">
        <f>LEFT(Y7,MIN(FIND({0,1,2,3,4,5,6,7,8,9},ASC(Y7)&amp;1234567890))-1)</f>
        <v>O</v>
      </c>
      <c r="AA7" s="8">
        <f t="shared" si="4"/>
        <v>3</v>
      </c>
      <c r="AB7" s="8">
        <f>VLOOKUP(Z7,Table!$A$2:$C$121,2,0)</f>
        <v>16</v>
      </c>
      <c r="AC7" s="7">
        <f>VLOOKUP(Z7,Table!$A$2:$C$121,3,0)</f>
        <v>2</v>
      </c>
      <c r="AD7" s="5" t="str">
        <f>VLOOKUP(A7,Table!$U$1:$V$230,2,0)</f>
        <v>Orthorhombic</v>
      </c>
    </row>
    <row r="8" spans="1:30" x14ac:dyDescent="0.4">
      <c r="A8" s="5">
        <v>19</v>
      </c>
      <c r="B8" s="5">
        <v>240215</v>
      </c>
      <c r="C8" s="5" t="s">
        <v>467</v>
      </c>
      <c r="D8" s="5" t="s">
        <v>471</v>
      </c>
      <c r="E8" s="6" t="s">
        <v>2324</v>
      </c>
      <c r="F8" s="8" t="str">
        <f>LEFT(E8,MIN(FIND({0,1,2,3,4,5,6,7,8,9},ASC(E8)&amp;1234567890))-1)</f>
        <v>C</v>
      </c>
      <c r="G8" s="8">
        <f t="shared" si="0"/>
        <v>6</v>
      </c>
      <c r="H8" s="8">
        <f>VLOOKUP(F8,Table!$A$2:$C$121,2,0)</f>
        <v>14</v>
      </c>
      <c r="I8" s="7">
        <f>VLOOKUP(F8,Table!$A$2:$C$121,3,0)</f>
        <v>2</v>
      </c>
      <c r="J8" s="6" t="s">
        <v>2325</v>
      </c>
      <c r="K8" s="8" t="str">
        <f>LEFT(J8,MIN(FIND({0,1,2,3,4,5,6,7,8,9},ASC(J8)&amp;1234567890))-1)</f>
        <v>H</v>
      </c>
      <c r="L8" s="8">
        <f t="shared" si="1"/>
        <v>12</v>
      </c>
      <c r="M8" s="8">
        <f>VLOOKUP(K8,Table!$A$2:$C$121,2,0)</f>
        <v>1</v>
      </c>
      <c r="N8" s="7">
        <f>VLOOKUP(K8,Table!$A$2:$C$121,3,0)</f>
        <v>1</v>
      </c>
      <c r="O8" s="6" t="s">
        <v>2326</v>
      </c>
      <c r="P8" s="8" t="str">
        <f>LEFT(O8,MIN(FIND({0,1,2,3,4,5,6,7,8,9},ASC(O8)&amp;1234567890))-1)</f>
        <v>Cl</v>
      </c>
      <c r="Q8" s="8">
        <f t="shared" si="2"/>
        <v>6</v>
      </c>
      <c r="R8" s="8">
        <f>VLOOKUP(P8,Table!$A$2:$C$121,2,0)</f>
        <v>17</v>
      </c>
      <c r="S8" s="7">
        <f>VLOOKUP(P8,Table!$A$2:$C$121,3,0)</f>
        <v>3</v>
      </c>
      <c r="T8" s="6" t="s">
        <v>2327</v>
      </c>
      <c r="U8" s="8" t="str">
        <f>LEFT(T8,MIN(FIND({0,1,2,3,4,5,6,7,8,9},ASC(T8)&amp;1234567890))-1)</f>
        <v>N</v>
      </c>
      <c r="V8" s="8">
        <f t="shared" si="3"/>
        <v>9</v>
      </c>
      <c r="W8" s="8">
        <f>VLOOKUP(U8,Table!$A$2:$C$121,2,0)</f>
        <v>15</v>
      </c>
      <c r="X8" s="7">
        <f>VLOOKUP(U8,Table!$A$2:$C$121,3,0)</f>
        <v>2</v>
      </c>
      <c r="Y8" s="6" t="s">
        <v>2318</v>
      </c>
      <c r="Z8" s="8" t="str">
        <f>LEFT(Y8,MIN(FIND({0,1,2,3,4,5,6,7,8,9},ASC(Y8)&amp;1234567890))-1)</f>
        <v>Sb</v>
      </c>
      <c r="AA8" s="8">
        <f t="shared" si="4"/>
        <v>1</v>
      </c>
      <c r="AB8" s="8">
        <f>VLOOKUP(Z8,Table!$A$2:$C$121,2,0)</f>
        <v>15</v>
      </c>
      <c r="AC8" s="7">
        <f>VLOOKUP(Z8,Table!$A$2:$C$121,3,0)</f>
        <v>5</v>
      </c>
      <c r="AD8" s="5" t="str">
        <f>VLOOKUP(A8,Table!$U$1:$V$230,2,0)</f>
        <v>Orthorhombic</v>
      </c>
    </row>
    <row r="9" spans="1:30" x14ac:dyDescent="0.4">
      <c r="A9" s="5">
        <v>19</v>
      </c>
      <c r="B9" s="5">
        <v>236403</v>
      </c>
      <c r="C9" s="5" t="s">
        <v>467</v>
      </c>
      <c r="D9" s="5" t="s">
        <v>472</v>
      </c>
      <c r="E9" s="6" t="s">
        <v>2328</v>
      </c>
      <c r="F9" s="8" t="str">
        <f>LEFT(E9,MIN(FIND({0,1,2,3,4,5,6,7,8,9},ASC(E9)&amp;1234567890))-1)</f>
        <v>Na</v>
      </c>
      <c r="G9" s="8">
        <f t="shared" si="0"/>
        <v>2</v>
      </c>
      <c r="H9" s="8">
        <f>VLOOKUP(F9,Table!$A$2:$C$121,2,0)</f>
        <v>1</v>
      </c>
      <c r="I9" s="7">
        <f>VLOOKUP(F9,Table!$A$2:$C$121,3,0)</f>
        <v>3</v>
      </c>
      <c r="J9" s="6" t="s">
        <v>2329</v>
      </c>
      <c r="K9" s="8" t="str">
        <f>LEFT(J9,MIN(FIND({0,1,2,3,4,5,6,7,8,9},ASC(J9)&amp;1234567890))-1)</f>
        <v>Li</v>
      </c>
      <c r="L9" s="8">
        <f t="shared" si="1"/>
        <v>1</v>
      </c>
      <c r="M9" s="8">
        <f>VLOOKUP(K9,Table!$A$2:$C$121,2,0)</f>
        <v>1</v>
      </c>
      <c r="N9" s="7">
        <f>VLOOKUP(K9,Table!$A$2:$C$121,3,0)</f>
        <v>2</v>
      </c>
      <c r="O9" s="6" t="s">
        <v>2330</v>
      </c>
      <c r="P9" s="8" t="str">
        <f>LEFT(O9,MIN(FIND({0,1,2,3,4,5,6,7,8,9},ASC(O9)&amp;1234567890))-1)</f>
        <v>Fe</v>
      </c>
      <c r="Q9" s="8">
        <f t="shared" si="2"/>
        <v>1</v>
      </c>
      <c r="R9" s="8">
        <f>VLOOKUP(P9,Table!$A$2:$C$121,2,0)</f>
        <v>8</v>
      </c>
      <c r="S9" s="7">
        <f>VLOOKUP(P9,Table!$A$2:$C$121,3,0)</f>
        <v>4</v>
      </c>
      <c r="T9" s="6" t="s">
        <v>2331</v>
      </c>
      <c r="U9" s="8" t="str">
        <f>LEFT(T9,MIN(FIND({0,1,2,3,4,5,6,7,8,9},ASC(T9)&amp;1234567890))-1)</f>
        <v>Te</v>
      </c>
      <c r="V9" s="8">
        <f t="shared" si="3"/>
        <v>1</v>
      </c>
      <c r="W9" s="8">
        <f>VLOOKUP(U9,Table!$A$2:$C$121,2,0)</f>
        <v>16</v>
      </c>
      <c r="X9" s="7">
        <f>VLOOKUP(U9,Table!$A$2:$C$121,3,0)</f>
        <v>5</v>
      </c>
      <c r="Y9" s="6" t="s">
        <v>2332</v>
      </c>
      <c r="Z9" s="8" t="str">
        <f>LEFT(Y9,MIN(FIND({0,1,2,3,4,5,6,7,8,9},ASC(Y9)&amp;1234567890))-1)</f>
        <v>O</v>
      </c>
      <c r="AA9" s="8">
        <f t="shared" si="4"/>
        <v>6</v>
      </c>
      <c r="AB9" s="8">
        <f>VLOOKUP(Z9,Table!$A$2:$C$121,2,0)</f>
        <v>16</v>
      </c>
      <c r="AC9" s="7">
        <f>VLOOKUP(Z9,Table!$A$2:$C$121,3,0)</f>
        <v>2</v>
      </c>
      <c r="AD9" s="5" t="str">
        <f>VLOOKUP(A9,Table!$U$1:$V$230,2,0)</f>
        <v>Orthorhombic</v>
      </c>
    </row>
    <row r="10" spans="1:30" x14ac:dyDescent="0.4">
      <c r="A10" s="5">
        <v>19</v>
      </c>
      <c r="B10" s="5">
        <v>424272</v>
      </c>
      <c r="C10" s="5" t="s">
        <v>467</v>
      </c>
      <c r="D10" s="5" t="s">
        <v>473</v>
      </c>
      <c r="E10" s="6" t="s">
        <v>2333</v>
      </c>
      <c r="F10" s="8" t="str">
        <f>LEFT(E10,MIN(FIND({0,1,2,3,4,5,6,7,8,9},ASC(E10)&amp;1234567890))-1)</f>
        <v>Rb</v>
      </c>
      <c r="G10" s="8">
        <f t="shared" si="0"/>
        <v>1</v>
      </c>
      <c r="H10" s="8">
        <f>VLOOKUP(F10,Table!$A$2:$C$121,2,0)</f>
        <v>1</v>
      </c>
      <c r="I10" s="7">
        <f>VLOOKUP(F10,Table!$A$2:$C$121,3,0)</f>
        <v>5</v>
      </c>
      <c r="J10" s="6" t="s">
        <v>2334</v>
      </c>
      <c r="K10" s="8" t="str">
        <f>LEFT(J10,MIN(FIND({0,1,2,3,4,5,6,7,8,9},ASC(J10)&amp;1234567890))-1)</f>
        <v>Se</v>
      </c>
      <c r="L10" s="8">
        <f t="shared" si="1"/>
        <v>3</v>
      </c>
      <c r="M10" s="8">
        <f>VLOOKUP(K10,Table!$A$2:$C$121,2,0)</f>
        <v>16</v>
      </c>
      <c r="N10" s="7">
        <f>VLOOKUP(K10,Table!$A$2:$C$121,3,0)</f>
        <v>4</v>
      </c>
      <c r="O10" s="6" t="s">
        <v>2314</v>
      </c>
      <c r="P10" s="8" t="str">
        <f>LEFT(O10,MIN(FIND({0,1,2,3,4,5,6,7,8,9},ASC(O10)&amp;1234567890))-1)</f>
        <v>H</v>
      </c>
      <c r="Q10" s="8">
        <f t="shared" si="2"/>
        <v>1</v>
      </c>
      <c r="R10" s="8">
        <f>VLOOKUP(P10,Table!$A$2:$C$121,2,0)</f>
        <v>1</v>
      </c>
      <c r="S10" s="7">
        <f>VLOOKUP(P10,Table!$A$2:$C$121,3,0)</f>
        <v>1</v>
      </c>
      <c r="T10" s="6" t="s">
        <v>2335</v>
      </c>
      <c r="U10" s="8" t="str">
        <f>LEFT(T10,MIN(FIND({0,1,2,3,4,5,6,7,8,9},ASC(T10)&amp;1234567890))-1)</f>
        <v>B</v>
      </c>
      <c r="V10" s="8">
        <f t="shared" si="3"/>
        <v>2</v>
      </c>
      <c r="W10" s="8">
        <f>VLOOKUP(U10,Table!$A$2:$C$121,2,0)</f>
        <v>13</v>
      </c>
      <c r="X10" s="7">
        <f>VLOOKUP(U10,Table!$A$2:$C$121,3,0)</f>
        <v>2</v>
      </c>
      <c r="Y10" s="6" t="s">
        <v>2336</v>
      </c>
      <c r="Z10" s="8" t="str">
        <f>LEFT(Y10,MIN(FIND({0,1,2,3,4,5,6,7,8,9},ASC(Y10)&amp;1234567890))-1)</f>
        <v>O</v>
      </c>
      <c r="AA10" s="8">
        <f t="shared" si="4"/>
        <v>10</v>
      </c>
      <c r="AB10" s="8">
        <f>VLOOKUP(Z10,Table!$A$2:$C$121,2,0)</f>
        <v>16</v>
      </c>
      <c r="AC10" s="7">
        <f>VLOOKUP(Z10,Table!$A$2:$C$121,3,0)</f>
        <v>2</v>
      </c>
      <c r="AD10" s="5" t="str">
        <f>VLOOKUP(A10,Table!$U$1:$V$230,2,0)</f>
        <v>Orthorhombic</v>
      </c>
    </row>
    <row r="11" spans="1:30" x14ac:dyDescent="0.4">
      <c r="A11" s="5">
        <v>19</v>
      </c>
      <c r="B11" s="5">
        <v>424273</v>
      </c>
      <c r="C11" s="5" t="s">
        <v>467</v>
      </c>
      <c r="D11" s="5" t="s">
        <v>474</v>
      </c>
      <c r="E11" s="6" t="s">
        <v>2337</v>
      </c>
      <c r="F11" s="8" t="str">
        <f>LEFT(E11,MIN(FIND({0,1,2,3,4,5,6,7,8,9},ASC(E11)&amp;1234567890))-1)</f>
        <v>Cs</v>
      </c>
      <c r="G11" s="8">
        <f t="shared" si="0"/>
        <v>1</v>
      </c>
      <c r="H11" s="8">
        <f>VLOOKUP(F11,Table!$A$2:$C$121,2,0)</f>
        <v>1</v>
      </c>
      <c r="I11" s="7">
        <f>VLOOKUP(F11,Table!$A$2:$C$121,3,0)</f>
        <v>6</v>
      </c>
      <c r="J11" s="6" t="s">
        <v>2334</v>
      </c>
      <c r="K11" s="8" t="str">
        <f>LEFT(J11,MIN(FIND({0,1,2,3,4,5,6,7,8,9},ASC(J11)&amp;1234567890))-1)</f>
        <v>Se</v>
      </c>
      <c r="L11" s="8">
        <f t="shared" si="1"/>
        <v>3</v>
      </c>
      <c r="M11" s="8">
        <f>VLOOKUP(K11,Table!$A$2:$C$121,2,0)</f>
        <v>16</v>
      </c>
      <c r="N11" s="7">
        <f>VLOOKUP(K11,Table!$A$2:$C$121,3,0)</f>
        <v>4</v>
      </c>
      <c r="O11" s="6" t="s">
        <v>2314</v>
      </c>
      <c r="P11" s="8" t="str">
        <f>LEFT(O11,MIN(FIND({0,1,2,3,4,5,6,7,8,9},ASC(O11)&amp;1234567890))-1)</f>
        <v>H</v>
      </c>
      <c r="Q11" s="8">
        <f t="shared" si="2"/>
        <v>1</v>
      </c>
      <c r="R11" s="8">
        <f>VLOOKUP(P11,Table!$A$2:$C$121,2,0)</f>
        <v>1</v>
      </c>
      <c r="S11" s="7">
        <f>VLOOKUP(P11,Table!$A$2:$C$121,3,0)</f>
        <v>1</v>
      </c>
      <c r="T11" s="6" t="s">
        <v>2335</v>
      </c>
      <c r="U11" s="8" t="str">
        <f>LEFT(T11,MIN(FIND({0,1,2,3,4,5,6,7,8,9},ASC(T11)&amp;1234567890))-1)</f>
        <v>B</v>
      </c>
      <c r="V11" s="8">
        <f t="shared" si="3"/>
        <v>2</v>
      </c>
      <c r="W11" s="8">
        <f>VLOOKUP(U11,Table!$A$2:$C$121,2,0)</f>
        <v>13</v>
      </c>
      <c r="X11" s="7">
        <f>VLOOKUP(U11,Table!$A$2:$C$121,3,0)</f>
        <v>2</v>
      </c>
      <c r="Y11" s="6" t="s">
        <v>2336</v>
      </c>
      <c r="Z11" s="8" t="str">
        <f>LEFT(Y11,MIN(FIND({0,1,2,3,4,5,6,7,8,9},ASC(Y11)&amp;1234567890))-1)</f>
        <v>O</v>
      </c>
      <c r="AA11" s="8">
        <f t="shared" si="4"/>
        <v>10</v>
      </c>
      <c r="AB11" s="8">
        <f>VLOOKUP(Z11,Table!$A$2:$C$121,2,0)</f>
        <v>16</v>
      </c>
      <c r="AC11" s="7">
        <f>VLOOKUP(Z11,Table!$A$2:$C$121,3,0)</f>
        <v>2</v>
      </c>
      <c r="AD11" s="5" t="str">
        <f>VLOOKUP(A11,Table!$U$1:$V$230,2,0)</f>
        <v>Orthorhombic</v>
      </c>
    </row>
    <row r="12" spans="1:30" x14ac:dyDescent="0.4">
      <c r="A12" s="5">
        <v>19</v>
      </c>
      <c r="B12" s="5">
        <v>251539</v>
      </c>
      <c r="C12" s="5" t="s">
        <v>467</v>
      </c>
      <c r="D12" s="5" t="s">
        <v>475</v>
      </c>
      <c r="E12" s="6" t="s">
        <v>2333</v>
      </c>
      <c r="F12" s="8" t="str">
        <f>LEFT(E12,MIN(FIND({0,1,2,3,4,5,6,7,8,9},ASC(E12)&amp;1234567890))-1)</f>
        <v>Rb</v>
      </c>
      <c r="G12" s="8">
        <f t="shared" si="0"/>
        <v>1</v>
      </c>
      <c r="H12" s="8">
        <f>VLOOKUP(F12,Table!$A$2:$C$121,2,0)</f>
        <v>1</v>
      </c>
      <c r="I12" s="7">
        <f>VLOOKUP(F12,Table!$A$2:$C$121,3,0)</f>
        <v>5</v>
      </c>
      <c r="J12" s="6" t="s">
        <v>2328</v>
      </c>
      <c r="K12" s="8" t="str">
        <f>LEFT(J12,MIN(FIND({0,1,2,3,4,5,6,7,8,9},ASC(J12)&amp;1234567890))-1)</f>
        <v>Na</v>
      </c>
      <c r="L12" s="8">
        <f t="shared" si="1"/>
        <v>2</v>
      </c>
      <c r="M12" s="8">
        <f>VLOOKUP(K12,Table!$A$2:$C$121,2,0)</f>
        <v>1</v>
      </c>
      <c r="N12" s="7">
        <f>VLOOKUP(K12,Table!$A$2:$C$121,3,0)</f>
        <v>3</v>
      </c>
      <c r="O12" s="6" t="s">
        <v>2338</v>
      </c>
      <c r="P12" s="8" t="str">
        <f>LEFT(O12,MIN(FIND({0,1,2,3,4,5,6,7,8,9},ASC(O12)&amp;1234567890))-1)</f>
        <v>B</v>
      </c>
      <c r="Q12" s="8">
        <f t="shared" si="2"/>
        <v>6</v>
      </c>
      <c r="R12" s="8">
        <f>VLOOKUP(P12,Table!$A$2:$C$121,2,0)</f>
        <v>13</v>
      </c>
      <c r="S12" s="7">
        <f>VLOOKUP(P12,Table!$A$2:$C$121,3,0)</f>
        <v>2</v>
      </c>
      <c r="T12" s="6" t="s">
        <v>2336</v>
      </c>
      <c r="U12" s="8" t="str">
        <f>LEFT(T12,MIN(FIND({0,1,2,3,4,5,6,7,8,9},ASC(T12)&amp;1234567890))-1)</f>
        <v>O</v>
      </c>
      <c r="V12" s="8">
        <f t="shared" si="3"/>
        <v>10</v>
      </c>
      <c r="W12" s="8">
        <f>VLOOKUP(U12,Table!$A$2:$C$121,2,0)</f>
        <v>16</v>
      </c>
      <c r="X12" s="7">
        <f>VLOOKUP(U12,Table!$A$2:$C$121,3,0)</f>
        <v>2</v>
      </c>
      <c r="Y12" s="6" t="s">
        <v>2339</v>
      </c>
      <c r="Z12" s="8" t="str">
        <f>LEFT(Y12,MIN(FIND({0,1,2,3,4,5,6,7,8,9},ASC(Y12)&amp;1234567890))-1)</f>
        <v>Cl</v>
      </c>
      <c r="AA12" s="8">
        <f t="shared" si="4"/>
        <v>1</v>
      </c>
      <c r="AB12" s="8">
        <f>VLOOKUP(Z12,Table!$A$2:$C$121,2,0)</f>
        <v>17</v>
      </c>
      <c r="AC12" s="7">
        <f>VLOOKUP(Z12,Table!$A$2:$C$121,3,0)</f>
        <v>3</v>
      </c>
      <c r="AD12" s="5" t="str">
        <f>VLOOKUP(A12,Table!$U$1:$V$230,2,0)</f>
        <v>Orthorhombic</v>
      </c>
    </row>
    <row r="13" spans="1:30" x14ac:dyDescent="0.4">
      <c r="A13" s="5">
        <v>19</v>
      </c>
      <c r="B13" s="5">
        <v>239571</v>
      </c>
      <c r="C13" s="5" t="s">
        <v>467</v>
      </c>
      <c r="D13" s="5" t="s">
        <v>476</v>
      </c>
      <c r="E13" s="6" t="s">
        <v>2324</v>
      </c>
      <c r="F13" s="8" t="str">
        <f>LEFT(E13,MIN(FIND({0,1,2,3,4,5,6,7,8,9},ASC(E13)&amp;1234567890))-1)</f>
        <v>C</v>
      </c>
      <c r="G13" s="8">
        <f t="shared" si="0"/>
        <v>6</v>
      </c>
      <c r="H13" s="8">
        <f>VLOOKUP(F13,Table!$A$2:$C$121,2,0)</f>
        <v>14</v>
      </c>
      <c r="I13" s="7">
        <f>VLOOKUP(F13,Table!$A$2:$C$121,3,0)</f>
        <v>2</v>
      </c>
      <c r="J13" s="6" t="s">
        <v>2340</v>
      </c>
      <c r="K13" s="8" t="str">
        <f>LEFT(J13,MIN(FIND({0,1,2,3,4,5,6,7,8,9},ASC(J13)&amp;1234567890))-1)</f>
        <v>H</v>
      </c>
      <c r="L13" s="8">
        <f t="shared" si="1"/>
        <v>14</v>
      </c>
      <c r="M13" s="8">
        <f>VLOOKUP(K13,Table!$A$2:$C$121,2,0)</f>
        <v>1</v>
      </c>
      <c r="N13" s="7">
        <f>VLOOKUP(K13,Table!$A$2:$C$121,3,0)</f>
        <v>1</v>
      </c>
      <c r="O13" s="6" t="s">
        <v>2323</v>
      </c>
      <c r="P13" s="8" t="str">
        <f>LEFT(O13,MIN(FIND({0,1,2,3,4,5,6,7,8,9},ASC(O13)&amp;1234567890))-1)</f>
        <v>N</v>
      </c>
      <c r="Q13" s="8">
        <f t="shared" si="2"/>
        <v>2</v>
      </c>
      <c r="R13" s="8">
        <f>VLOOKUP(P13,Table!$A$2:$C$121,2,0)</f>
        <v>15</v>
      </c>
      <c r="S13" s="7">
        <f>VLOOKUP(P13,Table!$A$2:$C$121,3,0)</f>
        <v>2</v>
      </c>
      <c r="T13" s="6" t="s">
        <v>2317</v>
      </c>
      <c r="U13" s="8" t="str">
        <f>LEFT(T13,MIN(FIND({0,1,2,3,4,5,6,7,8,9},ASC(T13)&amp;1234567890))-1)</f>
        <v>O</v>
      </c>
      <c r="V13" s="8">
        <f t="shared" si="3"/>
        <v>4</v>
      </c>
      <c r="W13" s="8">
        <f>VLOOKUP(U13,Table!$A$2:$C$121,2,0)</f>
        <v>16</v>
      </c>
      <c r="X13" s="7">
        <f>VLOOKUP(U13,Table!$A$2:$C$121,3,0)</f>
        <v>2</v>
      </c>
      <c r="Y13" s="6" t="s">
        <v>2321</v>
      </c>
      <c r="Z13" s="8" t="str">
        <f>LEFT(Y13,MIN(FIND({0,1,2,3,4,5,6,7,8,9},ASC(Y13)&amp;1234567890))-1)</f>
        <v>Si</v>
      </c>
      <c r="AA13" s="8">
        <f t="shared" si="4"/>
        <v>1</v>
      </c>
      <c r="AB13" s="8">
        <f>VLOOKUP(Z13,Table!$A$2:$C$121,2,0)</f>
        <v>14</v>
      </c>
      <c r="AC13" s="7">
        <f>VLOOKUP(Z13,Table!$A$2:$C$121,3,0)</f>
        <v>3</v>
      </c>
      <c r="AD13" s="5" t="str">
        <f>VLOOKUP(A13,Table!$U$1:$V$230,2,0)</f>
        <v>Orthorhombic</v>
      </c>
    </row>
    <row r="14" spans="1:30" x14ac:dyDescent="0.4">
      <c r="A14" s="5">
        <v>20</v>
      </c>
      <c r="B14" s="5">
        <v>20005</v>
      </c>
      <c r="C14" s="5" t="s">
        <v>477</v>
      </c>
      <c r="D14" s="5" t="s">
        <v>478</v>
      </c>
      <c r="E14" s="6" t="s">
        <v>2315</v>
      </c>
      <c r="F14" s="8" t="str">
        <f>LEFT(E14,MIN(FIND({0,1,2,3,4,5,6,7,8,9},ASC(E14)&amp;1234567890))-1)</f>
        <v>Na</v>
      </c>
      <c r="G14" s="8">
        <f t="shared" si="0"/>
        <v>1</v>
      </c>
      <c r="H14" s="8">
        <f>VLOOKUP(F14,Table!$A$2:$C$121,2,0)</f>
        <v>1</v>
      </c>
      <c r="I14" s="7">
        <f>VLOOKUP(F14,Table!$A$2:$C$121,3,0)</f>
        <v>3</v>
      </c>
      <c r="J14" s="6" t="s">
        <v>2341</v>
      </c>
      <c r="K14" s="8" t="str">
        <f>LEFT(J14,MIN(FIND({0,1,2,3,4,5,6,7,8,9},ASC(J14)&amp;1234567890))-1)</f>
        <v>Ca</v>
      </c>
      <c r="L14" s="8">
        <f t="shared" si="1"/>
        <v>1</v>
      </c>
      <c r="M14" s="8">
        <f>VLOOKUP(K14,Table!$A$2:$C$121,2,0)</f>
        <v>2</v>
      </c>
      <c r="N14" s="7">
        <f>VLOOKUP(K14,Table!$A$2:$C$121,3,0)</f>
        <v>4</v>
      </c>
      <c r="O14" s="6" t="s">
        <v>2314</v>
      </c>
      <c r="P14" s="8" t="str">
        <f>LEFT(O14,MIN(FIND({0,1,2,3,4,5,6,7,8,9},ASC(O14)&amp;1234567890))-1)</f>
        <v>H</v>
      </c>
      <c r="Q14" s="8">
        <f t="shared" si="2"/>
        <v>1</v>
      </c>
      <c r="R14" s="8">
        <f>VLOOKUP(P14,Table!$A$2:$C$121,2,0)</f>
        <v>1</v>
      </c>
      <c r="S14" s="7">
        <f>VLOOKUP(P14,Table!$A$2:$C$121,3,0)</f>
        <v>1</v>
      </c>
      <c r="T14" s="6" t="s">
        <v>2321</v>
      </c>
      <c r="U14" s="8" t="str">
        <f>LEFT(T14,MIN(FIND({0,1,2,3,4,5,6,7,8,9},ASC(T14)&amp;1234567890))-1)</f>
        <v>Si</v>
      </c>
      <c r="V14" s="8">
        <f t="shared" si="3"/>
        <v>1</v>
      </c>
      <c r="W14" s="8">
        <f>VLOOKUP(U14,Table!$A$2:$C$121,2,0)</f>
        <v>14</v>
      </c>
      <c r="X14" s="7">
        <f>VLOOKUP(U14,Table!$A$2:$C$121,3,0)</f>
        <v>3</v>
      </c>
      <c r="Y14" s="6" t="s">
        <v>2317</v>
      </c>
      <c r="Z14" s="8" t="str">
        <f>LEFT(Y14,MIN(FIND({0,1,2,3,4,5,6,7,8,9},ASC(Y14)&amp;1234567890))-1)</f>
        <v>O</v>
      </c>
      <c r="AA14" s="8">
        <f t="shared" si="4"/>
        <v>4</v>
      </c>
      <c r="AB14" s="8">
        <f>VLOOKUP(Z14,Table!$A$2:$C$121,2,0)</f>
        <v>16</v>
      </c>
      <c r="AC14" s="7">
        <f>VLOOKUP(Z14,Table!$A$2:$C$121,3,0)</f>
        <v>2</v>
      </c>
      <c r="AD14" s="5" t="str">
        <f>VLOOKUP(A14,Table!$U$1:$V$230,2,0)</f>
        <v>Orthorhombic</v>
      </c>
    </row>
    <row r="15" spans="1:30" x14ac:dyDescent="0.4">
      <c r="A15" s="5">
        <v>22</v>
      </c>
      <c r="B15" s="5">
        <v>65022</v>
      </c>
      <c r="C15" s="5" t="s">
        <v>479</v>
      </c>
      <c r="D15" s="5" t="s">
        <v>5521</v>
      </c>
      <c r="E15" s="6" t="s">
        <v>5348</v>
      </c>
      <c r="F15" s="8" t="str">
        <f>LEFT(E15,MIN(FIND({0,1,2,3,4,5,6,7,8,9},ASC(E15)&amp;1234567890))-1)</f>
        <v>Bi</v>
      </c>
      <c r="G15" s="8">
        <f t="shared" si="0"/>
        <v>0.31</v>
      </c>
      <c r="H15" s="8">
        <f>VLOOKUP(F15,Table!$A$2:$C$121,2,0)</f>
        <v>15</v>
      </c>
      <c r="I15" s="7">
        <f>VLOOKUP(F15,Table!$A$2:$C$121,3,0)</f>
        <v>6</v>
      </c>
      <c r="J15" s="6" t="s">
        <v>2342</v>
      </c>
      <c r="K15" s="8" t="str">
        <f>LEFT(J15,MIN(FIND({0,1,2,3,4,5,6,7,8,9},ASC(J15)&amp;1234567890))-1)</f>
        <v>Ca</v>
      </c>
      <c r="L15" s="8">
        <f t="shared" si="1"/>
        <v>5.64</v>
      </c>
      <c r="M15" s="8">
        <f>VLOOKUP(K15,Table!$A$2:$C$121,2,0)</f>
        <v>2</v>
      </c>
      <c r="N15" s="7">
        <f>VLOOKUP(K15,Table!$A$2:$C$121,3,0)</f>
        <v>4</v>
      </c>
      <c r="O15" s="6" t="s">
        <v>2343</v>
      </c>
      <c r="P15" s="8" t="str">
        <f>LEFT(O15,MIN(FIND({0,1,2,3,4,5,6,7,8,9},ASC(O15)&amp;1234567890))-1)</f>
        <v>Sr</v>
      </c>
      <c r="Q15" s="8">
        <f t="shared" si="2"/>
        <v>4.05</v>
      </c>
      <c r="R15" s="8">
        <f>VLOOKUP(P15,Table!$A$2:$C$121,2,0)</f>
        <v>2</v>
      </c>
      <c r="S15" s="7">
        <f>VLOOKUP(P15,Table!$A$2:$C$121,3,0)</f>
        <v>5</v>
      </c>
      <c r="T15" s="6" t="s">
        <v>2344</v>
      </c>
      <c r="U15" s="8" t="str">
        <f>LEFT(T15,MIN(FIND({0,1,2,3,4,5,6,7,8,9},ASC(T15)&amp;1234567890))-1)</f>
        <v>Cu</v>
      </c>
      <c r="V15" s="8">
        <f t="shared" si="3"/>
        <v>17</v>
      </c>
      <c r="W15" s="8">
        <f>VLOOKUP(U15,Table!$A$2:$C$121,2,0)</f>
        <v>11</v>
      </c>
      <c r="X15" s="7">
        <f>VLOOKUP(U15,Table!$A$2:$C$121,3,0)</f>
        <v>4</v>
      </c>
      <c r="Y15" s="6" t="s">
        <v>2345</v>
      </c>
      <c r="Z15" s="8" t="str">
        <f>LEFT(Y15,MIN(FIND({0,1,2,3,4,5,6,7,8,9},ASC(Y15)&amp;1234567890))-1)</f>
        <v>O</v>
      </c>
      <c r="AA15" s="8">
        <f t="shared" si="4"/>
        <v>29</v>
      </c>
      <c r="AB15" s="8">
        <f>VLOOKUP(Z15,Table!$A$2:$C$121,2,0)</f>
        <v>16</v>
      </c>
      <c r="AC15" s="7">
        <f>VLOOKUP(Z15,Table!$A$2:$C$121,3,0)</f>
        <v>2</v>
      </c>
      <c r="AD15" s="5" t="str">
        <f>VLOOKUP(A15,Table!$U$1:$V$230,2,0)</f>
        <v>Orthorhombic</v>
      </c>
    </row>
    <row r="16" spans="1:30" x14ac:dyDescent="0.4">
      <c r="A16" s="5">
        <v>22</v>
      </c>
      <c r="B16" s="5">
        <v>92532</v>
      </c>
      <c r="C16" s="5" t="s">
        <v>479</v>
      </c>
      <c r="D16" s="5" t="s">
        <v>480</v>
      </c>
      <c r="E16" s="6" t="s">
        <v>2346</v>
      </c>
      <c r="F16" s="8" t="str">
        <f>LEFT(E16,MIN(FIND({0,1,2,3,4,5,6,7,8,9},ASC(E16)&amp;1234567890))-1)</f>
        <v>Bi</v>
      </c>
      <c r="G16" s="8">
        <f t="shared" si="0"/>
        <v>0.28000000000000003</v>
      </c>
      <c r="H16" s="8">
        <f>VLOOKUP(F16,Table!$A$2:$C$121,2,0)</f>
        <v>15</v>
      </c>
      <c r="I16" s="7">
        <f>VLOOKUP(F16,Table!$A$2:$C$121,3,0)</f>
        <v>6</v>
      </c>
      <c r="J16" s="6" t="s">
        <v>2347</v>
      </c>
      <c r="K16" s="8" t="str">
        <f>LEFT(J16,MIN(FIND({0,1,2,3,4,5,6,7,8,9},ASC(J16)&amp;1234567890))-1)</f>
        <v>Sr</v>
      </c>
      <c r="L16" s="8">
        <f t="shared" si="1"/>
        <v>3.66</v>
      </c>
      <c r="M16" s="8">
        <f>VLOOKUP(K16,Table!$A$2:$C$121,2,0)</f>
        <v>2</v>
      </c>
      <c r="N16" s="7">
        <f>VLOOKUP(K16,Table!$A$2:$C$121,3,0)</f>
        <v>5</v>
      </c>
      <c r="O16" s="6" t="s">
        <v>2348</v>
      </c>
      <c r="P16" s="8" t="str">
        <f>LEFT(O16,MIN(FIND({0,1,2,3,4,5,6,7,8,9},ASC(O16)&amp;1234567890))-1)</f>
        <v>Ca</v>
      </c>
      <c r="Q16" s="8">
        <f t="shared" si="2"/>
        <v>6.024</v>
      </c>
      <c r="R16" s="8">
        <f>VLOOKUP(P16,Table!$A$2:$C$121,2,0)</f>
        <v>2</v>
      </c>
      <c r="S16" s="7">
        <f>VLOOKUP(P16,Table!$A$2:$C$121,3,0)</f>
        <v>4</v>
      </c>
      <c r="T16" s="6" t="s">
        <v>2349</v>
      </c>
      <c r="U16" s="8" t="str">
        <f>LEFT(T16,MIN(FIND({0,1,2,3,4,5,6,7,8,9},ASC(T16)&amp;1234567890))-1)</f>
        <v>Cu</v>
      </c>
      <c r="V16" s="8">
        <f t="shared" si="3"/>
        <v>16.446999999999999</v>
      </c>
      <c r="W16" s="8">
        <f>VLOOKUP(U16,Table!$A$2:$C$121,2,0)</f>
        <v>11</v>
      </c>
      <c r="X16" s="7">
        <f>VLOOKUP(U16,Table!$A$2:$C$121,3,0)</f>
        <v>4</v>
      </c>
      <c r="Y16" s="6" t="s">
        <v>2350</v>
      </c>
      <c r="Z16" s="8" t="str">
        <f>LEFT(Y16,MIN(FIND({0,1,2,3,4,5,6,7,8,9},ASC(Y16)&amp;1234567890))-1)</f>
        <v>O</v>
      </c>
      <c r="AA16" s="8">
        <f t="shared" si="4"/>
        <v>28.63</v>
      </c>
      <c r="AB16" s="8">
        <f>VLOOKUP(Z16,Table!$A$2:$C$121,2,0)</f>
        <v>16</v>
      </c>
      <c r="AC16" s="7">
        <f>VLOOKUP(Z16,Table!$A$2:$C$121,3,0)</f>
        <v>2</v>
      </c>
      <c r="AD16" s="5" t="str">
        <f>VLOOKUP(A16,Table!$U$1:$V$230,2,0)</f>
        <v>Orthorhombic</v>
      </c>
    </row>
    <row r="17" spans="1:30" x14ac:dyDescent="0.4">
      <c r="A17" s="5">
        <v>81</v>
      </c>
      <c r="B17" s="5">
        <v>252332</v>
      </c>
      <c r="C17" s="5" t="s">
        <v>955</v>
      </c>
      <c r="D17" s="5" t="s">
        <v>956</v>
      </c>
      <c r="E17" s="6" t="s">
        <v>2337</v>
      </c>
      <c r="F17" s="8" t="str">
        <f>LEFT(E17,MIN(FIND({0,1,2,3,4,5,6,7,8,9},ASC(E17)&amp;1234567890))-1)</f>
        <v>Cs</v>
      </c>
      <c r="G17" s="8">
        <f t="shared" si="0"/>
        <v>1</v>
      </c>
      <c r="H17" s="8">
        <f>VLOOKUP(F17,Table!$A$2:$C$121,2,0)</f>
        <v>1</v>
      </c>
      <c r="I17" s="7">
        <f>VLOOKUP(F17,Table!$A$2:$C$121,3,0)</f>
        <v>6</v>
      </c>
      <c r="J17" s="6" t="s">
        <v>2351</v>
      </c>
      <c r="K17" s="8" t="str">
        <f>LEFT(J17,MIN(FIND({0,1,2,3,4,5,6,7,8,9},ASC(J17)&amp;1234567890))-1)</f>
        <v>Bi</v>
      </c>
      <c r="L17" s="8">
        <f t="shared" si="1"/>
        <v>2</v>
      </c>
      <c r="M17" s="8">
        <f>VLOOKUP(K17,Table!$A$2:$C$121,2,0)</f>
        <v>15</v>
      </c>
      <c r="N17" s="7">
        <f>VLOOKUP(K17,Table!$A$2:$C$121,3,0)</f>
        <v>6</v>
      </c>
      <c r="O17" s="6" t="s">
        <v>2352</v>
      </c>
      <c r="P17" s="8" t="str">
        <f>LEFT(O17,MIN(FIND({0,1,2,3,4,5,6,7,8,9},ASC(O17)&amp;1234567890))-1)</f>
        <v>Ti</v>
      </c>
      <c r="Q17" s="8">
        <f t="shared" si="2"/>
        <v>1.93</v>
      </c>
      <c r="R17" s="8">
        <f>VLOOKUP(P17,Table!$A$2:$C$121,2,0)</f>
        <v>4</v>
      </c>
      <c r="S17" s="7">
        <f>VLOOKUP(P17,Table!$A$2:$C$121,3,0)</f>
        <v>4</v>
      </c>
      <c r="T17" s="6" t="s">
        <v>2353</v>
      </c>
      <c r="U17" s="8" t="str">
        <f>LEFT(T17,MIN(FIND({0,1,2,3,4,5,6,7,8,9},ASC(T17)&amp;1234567890))-1)</f>
        <v>Ta</v>
      </c>
      <c r="V17" s="8">
        <f t="shared" si="3"/>
        <v>1.07</v>
      </c>
      <c r="W17" s="8">
        <f>VLOOKUP(U17,Table!$A$2:$C$121,2,0)</f>
        <v>5</v>
      </c>
      <c r="X17" s="7">
        <f>VLOOKUP(U17,Table!$A$2:$C$121,3,0)</f>
        <v>6</v>
      </c>
      <c r="Y17" s="6" t="s">
        <v>2336</v>
      </c>
      <c r="Z17" s="8" t="str">
        <f>LEFT(Y17,MIN(FIND({0,1,2,3,4,5,6,7,8,9},ASC(Y17)&amp;1234567890))-1)</f>
        <v>O</v>
      </c>
      <c r="AA17" s="8">
        <f t="shared" si="4"/>
        <v>10</v>
      </c>
      <c r="AB17" s="8">
        <f>VLOOKUP(Z17,Table!$A$2:$C$121,2,0)</f>
        <v>16</v>
      </c>
      <c r="AC17" s="7">
        <f>VLOOKUP(Z17,Table!$A$2:$C$121,3,0)</f>
        <v>2</v>
      </c>
      <c r="AD17" s="5" t="str">
        <f>VLOOKUP(A17,Table!$U$1:$V$230,2,0)</f>
        <v>Tetragonal</v>
      </c>
    </row>
    <row r="18" spans="1:30" x14ac:dyDescent="0.4">
      <c r="A18" s="5">
        <v>82</v>
      </c>
      <c r="B18" s="5">
        <v>16072</v>
      </c>
      <c r="C18" s="5" t="s">
        <v>957</v>
      </c>
      <c r="D18" s="5" t="s">
        <v>958</v>
      </c>
      <c r="E18" s="6" t="s">
        <v>2296</v>
      </c>
      <c r="F18" s="8" t="str">
        <f>LEFT(E18,MIN(FIND({0,1,2,3,4,5,6,7,8,9},ASC(E18)&amp;1234567890))-1)</f>
        <v>Cu</v>
      </c>
      <c r="G18" s="8">
        <f t="shared" si="0"/>
        <v>1</v>
      </c>
      <c r="H18" s="8">
        <f>VLOOKUP(F18,Table!$A$2:$C$121,2,0)</f>
        <v>11</v>
      </c>
      <c r="I18" s="7">
        <f>VLOOKUP(F18,Table!$A$2:$C$121,3,0)</f>
        <v>4</v>
      </c>
      <c r="J18" s="6" t="s">
        <v>2313</v>
      </c>
      <c r="K18" s="8" t="str">
        <f>LEFT(J18,MIN(FIND({0,1,2,3,4,5,6,7,8,9},ASC(J18)&amp;1234567890))-1)</f>
        <v>N</v>
      </c>
      <c r="L18" s="8">
        <f t="shared" si="1"/>
        <v>1</v>
      </c>
      <c r="M18" s="8">
        <f>VLOOKUP(K18,Table!$A$2:$C$121,2,0)</f>
        <v>15</v>
      </c>
      <c r="N18" s="7">
        <f>VLOOKUP(K18,Table!$A$2:$C$121,3,0)</f>
        <v>2</v>
      </c>
      <c r="O18" s="6" t="s">
        <v>2354</v>
      </c>
      <c r="P18" s="8" t="str">
        <f>LEFT(O18,MIN(FIND({0,1,2,3,4,5,6,7,8,9},ASC(O18)&amp;1234567890))-1)</f>
        <v>H</v>
      </c>
      <c r="Q18" s="8">
        <f t="shared" si="2"/>
        <v>4</v>
      </c>
      <c r="R18" s="8">
        <f>VLOOKUP(P18,Table!$A$2:$C$121,2,0)</f>
        <v>1</v>
      </c>
      <c r="S18" s="7">
        <f>VLOOKUP(P18,Table!$A$2:$C$121,3,0)</f>
        <v>1</v>
      </c>
      <c r="T18" s="6" t="s">
        <v>2355</v>
      </c>
      <c r="U18" s="8" t="str">
        <f>LEFT(T18,MIN(FIND({0,1,2,3,4,5,6,7,8,9},ASC(T18)&amp;1234567890))-1)</f>
        <v>Mo</v>
      </c>
      <c r="V18" s="8">
        <f t="shared" si="3"/>
        <v>1</v>
      </c>
      <c r="W18" s="8">
        <f>VLOOKUP(U18,Table!$A$2:$C$121,2,0)</f>
        <v>6</v>
      </c>
      <c r="X18" s="7">
        <f>VLOOKUP(U18,Table!$A$2:$C$121,3,0)</f>
        <v>5</v>
      </c>
      <c r="Y18" s="6" t="s">
        <v>2303</v>
      </c>
      <c r="Z18" s="8" t="str">
        <f>LEFT(Y18,MIN(FIND({0,1,2,3,4,5,6,7,8,9},ASC(Y18)&amp;1234567890))-1)</f>
        <v>S</v>
      </c>
      <c r="AA18" s="8">
        <f t="shared" si="4"/>
        <v>4</v>
      </c>
      <c r="AB18" s="8">
        <f>VLOOKUP(Z18,Table!$A$2:$C$121,2,0)</f>
        <v>16</v>
      </c>
      <c r="AC18" s="7">
        <f>VLOOKUP(Z18,Table!$A$2:$C$121,3,0)</f>
        <v>3</v>
      </c>
      <c r="AD18" s="5" t="str">
        <f>VLOOKUP(A18,Table!$U$1:$V$230,2,0)</f>
        <v>Tetragonal</v>
      </c>
    </row>
    <row r="19" spans="1:30" x14ac:dyDescent="0.4">
      <c r="A19" s="5">
        <v>82</v>
      </c>
      <c r="B19" s="5">
        <v>619777</v>
      </c>
      <c r="C19" s="5" t="s">
        <v>957</v>
      </c>
      <c r="D19" s="5" t="s">
        <v>959</v>
      </c>
      <c r="E19" s="6" t="s">
        <v>2356</v>
      </c>
      <c r="F19" s="8" t="str">
        <f>LEFT(E19,MIN(FIND({0,1,2,3,4,5,6,7,8,9},ASC(E19)&amp;1234567890))-1)</f>
        <v>Cd</v>
      </c>
      <c r="G19" s="8">
        <f t="shared" si="0"/>
        <v>0.2</v>
      </c>
      <c r="H19" s="8">
        <f>VLOOKUP(F19,Table!$A$2:$C$121,2,0)</f>
        <v>12</v>
      </c>
      <c r="I19" s="7">
        <f>VLOOKUP(F19,Table!$A$2:$C$121,3,0)</f>
        <v>5</v>
      </c>
      <c r="J19" s="6" t="s">
        <v>2297</v>
      </c>
      <c r="K19" s="8" t="str">
        <f>LEFT(J19,MIN(FIND({0,1,2,3,4,5,6,7,8,9},ASC(J19)&amp;1234567890))-1)</f>
        <v>Cu</v>
      </c>
      <c r="L19" s="8">
        <f t="shared" si="1"/>
        <v>2</v>
      </c>
      <c r="M19" s="8">
        <f>VLOOKUP(K19,Table!$A$2:$C$121,2,0)</f>
        <v>11</v>
      </c>
      <c r="N19" s="7">
        <f>VLOOKUP(K19,Table!$A$2:$C$121,3,0)</f>
        <v>4</v>
      </c>
      <c r="O19" s="6" t="s">
        <v>2357</v>
      </c>
      <c r="P19" s="8" t="str">
        <f>LEFT(O19,MIN(FIND({0,1,2,3,4,5,6,7,8,9},ASC(O19)&amp;1234567890))-1)</f>
        <v>Zn</v>
      </c>
      <c r="Q19" s="8">
        <f t="shared" si="2"/>
        <v>0.8</v>
      </c>
      <c r="R19" s="8">
        <f>VLOOKUP(P19,Table!$A$2:$C$121,2,0)</f>
        <v>12</v>
      </c>
      <c r="S19" s="7">
        <f>VLOOKUP(P19,Table!$A$2:$C$121,3,0)</f>
        <v>4</v>
      </c>
      <c r="T19" s="6" t="s">
        <v>2358</v>
      </c>
      <c r="U19" s="8" t="str">
        <f>LEFT(T19,MIN(FIND({0,1,2,3,4,5,6,7,8,9},ASC(T19)&amp;1234567890))-1)</f>
        <v>Sn</v>
      </c>
      <c r="V19" s="8">
        <f t="shared" si="3"/>
        <v>1</v>
      </c>
      <c r="W19" s="8">
        <f>VLOOKUP(U19,Table!$A$2:$C$121,2,0)</f>
        <v>14</v>
      </c>
      <c r="X19" s="7">
        <f>VLOOKUP(U19,Table!$A$2:$C$121,3,0)</f>
        <v>5</v>
      </c>
      <c r="Y19" s="6" t="s">
        <v>2303</v>
      </c>
      <c r="Z19" s="8" t="str">
        <f>LEFT(Y19,MIN(FIND({0,1,2,3,4,5,6,7,8,9},ASC(Y19)&amp;1234567890))-1)</f>
        <v>S</v>
      </c>
      <c r="AA19" s="8">
        <f t="shared" si="4"/>
        <v>4</v>
      </c>
      <c r="AB19" s="8">
        <f>VLOOKUP(Z19,Table!$A$2:$C$121,2,0)</f>
        <v>16</v>
      </c>
      <c r="AC19" s="7">
        <f>VLOOKUP(Z19,Table!$A$2:$C$121,3,0)</f>
        <v>3</v>
      </c>
      <c r="AD19" s="5" t="str">
        <f>VLOOKUP(A19,Table!$U$1:$V$230,2,0)</f>
        <v>Tetragonal</v>
      </c>
    </row>
    <row r="20" spans="1:30" x14ac:dyDescent="0.4">
      <c r="A20" s="5">
        <v>82</v>
      </c>
      <c r="B20" s="5">
        <v>262308</v>
      </c>
      <c r="C20" s="5" t="s">
        <v>957</v>
      </c>
      <c r="D20" s="5" t="s">
        <v>960</v>
      </c>
      <c r="E20" s="6" t="s">
        <v>2359</v>
      </c>
      <c r="F20" s="8" t="str">
        <f>LEFT(E20,MIN(FIND({0,1,2,3,4,5,6,7,8,9},ASC(E20)&amp;1234567890))-1)</f>
        <v>Ba</v>
      </c>
      <c r="G20" s="8">
        <f t="shared" si="0"/>
        <v>3</v>
      </c>
      <c r="H20" s="8">
        <f>VLOOKUP(F20,Table!$A$2:$C$121,2,0)</f>
        <v>2</v>
      </c>
      <c r="I20" s="7">
        <f>VLOOKUP(F20,Table!$A$2:$C$121,3,0)</f>
        <v>6</v>
      </c>
      <c r="J20" s="6" t="s">
        <v>2360</v>
      </c>
      <c r="K20" s="8" t="str">
        <f>LEFT(J20,MIN(FIND({0,1,2,3,4,5,6,7,8,9},ASC(J20)&amp;1234567890))-1)</f>
        <v>Cl</v>
      </c>
      <c r="L20" s="8">
        <f t="shared" si="1"/>
        <v>2</v>
      </c>
      <c r="M20" s="8">
        <f>VLOOKUP(K20,Table!$A$2:$C$121,2,0)</f>
        <v>17</v>
      </c>
      <c r="N20" s="7">
        <f>VLOOKUP(K20,Table!$A$2:$C$121,3,0)</f>
        <v>3</v>
      </c>
      <c r="O20" s="6" t="s">
        <v>2337</v>
      </c>
      <c r="P20" s="8" t="str">
        <f>LEFT(O20,MIN(FIND({0,1,2,3,4,5,6,7,8,9},ASC(O20)&amp;1234567890))-1)</f>
        <v>Cs</v>
      </c>
      <c r="Q20" s="8">
        <f t="shared" si="2"/>
        <v>1</v>
      </c>
      <c r="R20" s="8">
        <f>VLOOKUP(P20,Table!$A$2:$C$121,2,0)</f>
        <v>1</v>
      </c>
      <c r="S20" s="7">
        <f>VLOOKUP(P20,Table!$A$2:$C$121,3,0)</f>
        <v>6</v>
      </c>
      <c r="T20" s="6" t="s">
        <v>2361</v>
      </c>
      <c r="U20" s="8" t="str">
        <f>LEFT(T20,MIN(FIND({0,1,2,3,4,5,6,7,8,9},ASC(T20)&amp;1234567890))-1)</f>
        <v>Ga</v>
      </c>
      <c r="V20" s="8">
        <f t="shared" si="3"/>
        <v>5</v>
      </c>
      <c r="W20" s="8">
        <f>VLOOKUP(U20,Table!$A$2:$C$121,2,0)</f>
        <v>13</v>
      </c>
      <c r="X20" s="7">
        <f>VLOOKUP(U20,Table!$A$2:$C$121,3,0)</f>
        <v>4</v>
      </c>
      <c r="Y20" s="6" t="s">
        <v>2362</v>
      </c>
      <c r="Z20" s="8" t="str">
        <f>LEFT(Y20,MIN(FIND({0,1,2,3,4,5,6,7,8,9},ASC(Y20)&amp;1234567890))-1)</f>
        <v>Se</v>
      </c>
      <c r="AA20" s="8">
        <f t="shared" si="4"/>
        <v>10</v>
      </c>
      <c r="AB20" s="8">
        <f>VLOOKUP(Z20,Table!$A$2:$C$121,2,0)</f>
        <v>16</v>
      </c>
      <c r="AC20" s="7">
        <f>VLOOKUP(Z20,Table!$A$2:$C$121,3,0)</f>
        <v>4</v>
      </c>
      <c r="AD20" s="5" t="str">
        <f>VLOOKUP(A20,Table!$U$1:$V$230,2,0)</f>
        <v>Tetragonal</v>
      </c>
    </row>
    <row r="21" spans="1:30" x14ac:dyDescent="0.4">
      <c r="A21" s="5">
        <v>82</v>
      </c>
      <c r="B21" s="5">
        <v>262309</v>
      </c>
      <c r="C21" s="5" t="s">
        <v>957</v>
      </c>
      <c r="D21" s="5" t="s">
        <v>961</v>
      </c>
      <c r="E21" s="6" t="s">
        <v>2359</v>
      </c>
      <c r="F21" s="8" t="str">
        <f>LEFT(E21,MIN(FIND({0,1,2,3,4,5,6,7,8,9},ASC(E21)&amp;1234567890))-1)</f>
        <v>Ba</v>
      </c>
      <c r="G21" s="8">
        <f t="shared" si="0"/>
        <v>3</v>
      </c>
      <c r="H21" s="8">
        <f>VLOOKUP(F21,Table!$A$2:$C$121,2,0)</f>
        <v>2</v>
      </c>
      <c r="I21" s="7">
        <f>VLOOKUP(F21,Table!$A$2:$C$121,3,0)</f>
        <v>6</v>
      </c>
      <c r="J21" s="6" t="s">
        <v>2360</v>
      </c>
      <c r="K21" s="8" t="str">
        <f>LEFT(J21,MIN(FIND({0,1,2,3,4,5,6,7,8,9},ASC(J21)&amp;1234567890))-1)</f>
        <v>Cl</v>
      </c>
      <c r="L21" s="8">
        <f t="shared" si="1"/>
        <v>2</v>
      </c>
      <c r="M21" s="8">
        <f>VLOOKUP(K21,Table!$A$2:$C$121,2,0)</f>
        <v>17</v>
      </c>
      <c r="N21" s="7">
        <f>VLOOKUP(K21,Table!$A$2:$C$121,3,0)</f>
        <v>3</v>
      </c>
      <c r="O21" s="6" t="s">
        <v>2361</v>
      </c>
      <c r="P21" s="8" t="str">
        <f>LEFT(O21,MIN(FIND({0,1,2,3,4,5,6,7,8,9},ASC(O21)&amp;1234567890))-1)</f>
        <v>Ga</v>
      </c>
      <c r="Q21" s="8">
        <f t="shared" si="2"/>
        <v>5</v>
      </c>
      <c r="R21" s="8">
        <f>VLOOKUP(P21,Table!$A$2:$C$121,2,0)</f>
        <v>13</v>
      </c>
      <c r="S21" s="7">
        <f>VLOOKUP(P21,Table!$A$2:$C$121,3,0)</f>
        <v>4</v>
      </c>
      <c r="T21" s="6" t="s">
        <v>2333</v>
      </c>
      <c r="U21" s="8" t="str">
        <f>LEFT(T21,MIN(FIND({0,1,2,3,4,5,6,7,8,9},ASC(T21)&amp;1234567890))-1)</f>
        <v>Rb</v>
      </c>
      <c r="V21" s="8">
        <f t="shared" si="3"/>
        <v>1</v>
      </c>
      <c r="W21" s="8">
        <f>VLOOKUP(U21,Table!$A$2:$C$121,2,0)</f>
        <v>1</v>
      </c>
      <c r="X21" s="7">
        <f>VLOOKUP(U21,Table!$A$2:$C$121,3,0)</f>
        <v>5</v>
      </c>
      <c r="Y21" s="6" t="s">
        <v>2362</v>
      </c>
      <c r="Z21" s="8" t="str">
        <f>LEFT(Y21,MIN(FIND({0,1,2,3,4,5,6,7,8,9},ASC(Y21)&amp;1234567890))-1)</f>
        <v>Se</v>
      </c>
      <c r="AA21" s="8">
        <f t="shared" si="4"/>
        <v>10</v>
      </c>
      <c r="AB21" s="8">
        <f>VLOOKUP(Z21,Table!$A$2:$C$121,2,0)</f>
        <v>16</v>
      </c>
      <c r="AC21" s="7">
        <f>VLOOKUP(Z21,Table!$A$2:$C$121,3,0)</f>
        <v>4</v>
      </c>
      <c r="AD21" s="5" t="str">
        <f>VLOOKUP(A21,Table!$U$1:$V$230,2,0)</f>
        <v>Tetragonal</v>
      </c>
    </row>
    <row r="22" spans="1:30" x14ac:dyDescent="0.4">
      <c r="A22" s="5">
        <v>82</v>
      </c>
      <c r="B22" s="5">
        <v>262310</v>
      </c>
      <c r="C22" s="5" t="s">
        <v>957</v>
      </c>
      <c r="D22" s="5" t="s">
        <v>962</v>
      </c>
      <c r="E22" s="6" t="s">
        <v>2359</v>
      </c>
      <c r="F22" s="8" t="str">
        <f>LEFT(E22,MIN(FIND({0,1,2,3,4,5,6,7,8,9},ASC(E22)&amp;1234567890))-1)</f>
        <v>Ba</v>
      </c>
      <c r="G22" s="8">
        <f t="shared" si="0"/>
        <v>3</v>
      </c>
      <c r="H22" s="8">
        <f>VLOOKUP(F22,Table!$A$2:$C$121,2,0)</f>
        <v>2</v>
      </c>
      <c r="I22" s="7">
        <f>VLOOKUP(F22,Table!$A$2:$C$121,3,0)</f>
        <v>6</v>
      </c>
      <c r="J22" s="6" t="s">
        <v>2360</v>
      </c>
      <c r="K22" s="8" t="str">
        <f>LEFT(J22,MIN(FIND({0,1,2,3,4,5,6,7,8,9},ASC(J22)&amp;1234567890))-1)</f>
        <v>Cl</v>
      </c>
      <c r="L22" s="8">
        <f t="shared" si="1"/>
        <v>2</v>
      </c>
      <c r="M22" s="8">
        <f>VLOOKUP(K22,Table!$A$2:$C$121,2,0)</f>
        <v>17</v>
      </c>
      <c r="N22" s="7">
        <f>VLOOKUP(K22,Table!$A$2:$C$121,3,0)</f>
        <v>3</v>
      </c>
      <c r="O22" s="6" t="s">
        <v>2361</v>
      </c>
      <c r="P22" s="8" t="str">
        <f>LEFT(O22,MIN(FIND({0,1,2,3,4,5,6,7,8,9},ASC(O22)&amp;1234567890))-1)</f>
        <v>Ga</v>
      </c>
      <c r="Q22" s="8">
        <f t="shared" si="2"/>
        <v>5</v>
      </c>
      <c r="R22" s="8">
        <f>VLOOKUP(P22,Table!$A$2:$C$121,2,0)</f>
        <v>13</v>
      </c>
      <c r="S22" s="7">
        <f>VLOOKUP(P22,Table!$A$2:$C$121,3,0)</f>
        <v>4</v>
      </c>
      <c r="T22" s="6" t="s">
        <v>2310</v>
      </c>
      <c r="U22" s="8" t="str">
        <f>LEFT(T22,MIN(FIND({0,1,2,3,4,5,6,7,8,9},ASC(T22)&amp;1234567890))-1)</f>
        <v>K</v>
      </c>
      <c r="V22" s="8">
        <f t="shared" si="3"/>
        <v>1</v>
      </c>
      <c r="W22" s="8">
        <f>VLOOKUP(U22,Table!$A$2:$C$121,2,0)</f>
        <v>1</v>
      </c>
      <c r="X22" s="7">
        <f>VLOOKUP(U22,Table!$A$2:$C$121,3,0)</f>
        <v>4</v>
      </c>
      <c r="Y22" s="6" t="s">
        <v>2362</v>
      </c>
      <c r="Z22" s="8" t="str">
        <f>LEFT(Y22,MIN(FIND({0,1,2,3,4,5,6,7,8,9},ASC(Y22)&amp;1234567890))-1)</f>
        <v>Se</v>
      </c>
      <c r="AA22" s="8">
        <f t="shared" si="4"/>
        <v>10</v>
      </c>
      <c r="AB22" s="8">
        <f>VLOOKUP(Z22,Table!$A$2:$C$121,2,0)</f>
        <v>16</v>
      </c>
      <c r="AC22" s="7">
        <f>VLOOKUP(Z22,Table!$A$2:$C$121,3,0)</f>
        <v>4</v>
      </c>
      <c r="AD22" s="5" t="str">
        <f>VLOOKUP(A22,Table!$U$1:$V$230,2,0)</f>
        <v>Tetragonal</v>
      </c>
    </row>
    <row r="23" spans="1:30" x14ac:dyDescent="0.4">
      <c r="A23" s="5">
        <v>89</v>
      </c>
      <c r="B23" s="5">
        <v>74350</v>
      </c>
      <c r="C23" s="5" t="s">
        <v>1010</v>
      </c>
      <c r="D23" s="5" t="s">
        <v>1011</v>
      </c>
      <c r="E23" s="6" t="s">
        <v>2320</v>
      </c>
      <c r="F23" s="8" t="str">
        <f>LEFT(E23,MIN(FIND({0,1,2,3,4,5,6,7,8,9},ASC(E23)&amp;1234567890))-1)</f>
        <v>Sr</v>
      </c>
      <c r="G23" s="8">
        <f t="shared" si="0"/>
        <v>1</v>
      </c>
      <c r="H23" s="8">
        <f>VLOOKUP(F23,Table!$A$2:$C$121,2,0)</f>
        <v>2</v>
      </c>
      <c r="I23" s="7">
        <f>VLOOKUP(F23,Table!$A$2:$C$121,3,0)</f>
        <v>5</v>
      </c>
      <c r="J23" s="6" t="s">
        <v>2363</v>
      </c>
      <c r="K23" s="8" t="str">
        <f>LEFT(J23,MIN(FIND({0,1,2,3,4,5,6,7,8,9},ASC(J23)&amp;1234567890))-1)</f>
        <v>La</v>
      </c>
      <c r="L23" s="8">
        <f t="shared" si="1"/>
        <v>1</v>
      </c>
      <c r="M23" s="8">
        <f>VLOOKUP(K23,Table!$A$2:$C$121,2,0)</f>
        <v>3</v>
      </c>
      <c r="N23" s="7">
        <f>VLOOKUP(K23,Table!$A$2:$C$121,3,0)</f>
        <v>6</v>
      </c>
      <c r="O23" s="6" t="s">
        <v>2364</v>
      </c>
      <c r="P23" s="8" t="str">
        <f>LEFT(O23,MIN(FIND({0,1,2,3,4,5,6,7,8,9},ASC(O23)&amp;1234567890))-1)</f>
        <v>Zn</v>
      </c>
      <c r="Q23" s="8">
        <f t="shared" si="2"/>
        <v>0.5</v>
      </c>
      <c r="R23" s="8">
        <f>VLOOKUP(P23,Table!$A$2:$C$121,2,0)</f>
        <v>12</v>
      </c>
      <c r="S23" s="7">
        <f>VLOOKUP(P23,Table!$A$2:$C$121,3,0)</f>
        <v>4</v>
      </c>
      <c r="T23" s="6" t="s">
        <v>2365</v>
      </c>
      <c r="U23" s="8" t="str">
        <f>LEFT(T23,MIN(FIND({0,1,2,3,4,5,6,7,8,9},ASC(T23)&amp;1234567890))-1)</f>
        <v>Mn</v>
      </c>
      <c r="V23" s="8">
        <f t="shared" si="3"/>
        <v>0.5</v>
      </c>
      <c r="W23" s="8">
        <f>VLOOKUP(U23,Table!$A$2:$C$121,2,0)</f>
        <v>7</v>
      </c>
      <c r="X23" s="7">
        <f>VLOOKUP(U23,Table!$A$2:$C$121,3,0)</f>
        <v>4</v>
      </c>
      <c r="Y23" s="6" t="s">
        <v>2317</v>
      </c>
      <c r="Z23" s="8" t="str">
        <f>LEFT(Y23,MIN(FIND({0,1,2,3,4,5,6,7,8,9},ASC(Y23)&amp;1234567890))-1)</f>
        <v>O</v>
      </c>
      <c r="AA23" s="8">
        <f t="shared" si="4"/>
        <v>4</v>
      </c>
      <c r="AB23" s="8">
        <f>VLOOKUP(Z23,Table!$A$2:$C$121,2,0)</f>
        <v>16</v>
      </c>
      <c r="AC23" s="7">
        <f>VLOOKUP(Z23,Table!$A$2:$C$121,3,0)</f>
        <v>2</v>
      </c>
      <c r="AD23" s="5" t="str">
        <f>VLOOKUP(A23,Table!$U$1:$V$230,2,0)</f>
        <v>Tetragonal</v>
      </c>
    </row>
    <row r="24" spans="1:30" x14ac:dyDescent="0.4">
      <c r="A24" s="5">
        <v>89</v>
      </c>
      <c r="B24" s="5">
        <v>94777</v>
      </c>
      <c r="C24" s="5" t="s">
        <v>1010</v>
      </c>
      <c r="D24" s="5" t="s">
        <v>1012</v>
      </c>
      <c r="E24" s="6" t="s">
        <v>2366</v>
      </c>
      <c r="F24" s="8" t="str">
        <f>LEFT(E24,MIN(FIND({0,1,2,3,4,5,6,7,8,9},ASC(E24)&amp;1234567890))-1)</f>
        <v>Sr</v>
      </c>
      <c r="G24" s="8">
        <f t="shared" si="0"/>
        <v>1.5</v>
      </c>
      <c r="H24" s="8">
        <f>VLOOKUP(F24,Table!$A$2:$C$121,2,0)</f>
        <v>2</v>
      </c>
      <c r="I24" s="7">
        <f>VLOOKUP(F24,Table!$A$2:$C$121,3,0)</f>
        <v>5</v>
      </c>
      <c r="J24" s="6" t="s">
        <v>2367</v>
      </c>
      <c r="K24" s="8" t="str">
        <f>LEFT(J24,MIN(FIND({0,1,2,3,4,5,6,7,8,9},ASC(J24)&amp;1234567890))-1)</f>
        <v>La</v>
      </c>
      <c r="L24" s="8">
        <f t="shared" si="1"/>
        <v>0.5</v>
      </c>
      <c r="M24" s="8">
        <f>VLOOKUP(K24,Table!$A$2:$C$121,2,0)</f>
        <v>3</v>
      </c>
      <c r="N24" s="7">
        <f>VLOOKUP(K24,Table!$A$2:$C$121,3,0)</f>
        <v>6</v>
      </c>
      <c r="O24" s="6" t="s">
        <v>2368</v>
      </c>
      <c r="P24" s="8" t="str">
        <f>LEFT(O24,MIN(FIND({0,1,2,3,4,5,6,7,8,9},ASC(O24)&amp;1234567890))-1)</f>
        <v>Cu</v>
      </c>
      <c r="Q24" s="8">
        <f t="shared" si="2"/>
        <v>0.5</v>
      </c>
      <c r="R24" s="8">
        <f>VLOOKUP(P24,Table!$A$2:$C$121,2,0)</f>
        <v>11</v>
      </c>
      <c r="S24" s="7">
        <f>VLOOKUP(P24,Table!$A$2:$C$121,3,0)</f>
        <v>4</v>
      </c>
      <c r="T24" s="6" t="s">
        <v>2369</v>
      </c>
      <c r="U24" s="8" t="str">
        <f>LEFT(T24,MIN(FIND({0,1,2,3,4,5,6,7,8,9},ASC(T24)&amp;1234567890))-1)</f>
        <v>Ti</v>
      </c>
      <c r="V24" s="8">
        <f t="shared" si="3"/>
        <v>0.5</v>
      </c>
      <c r="W24" s="8">
        <f>VLOOKUP(U24,Table!$A$2:$C$121,2,0)</f>
        <v>4</v>
      </c>
      <c r="X24" s="7">
        <f>VLOOKUP(U24,Table!$A$2:$C$121,3,0)</f>
        <v>4</v>
      </c>
      <c r="Y24" s="6" t="s">
        <v>2370</v>
      </c>
      <c r="Z24" s="8" t="str">
        <f>LEFT(Y24,MIN(FIND({0,1,2,3,4,5,6,7,8,9},ASC(Y24)&amp;1234567890))-1)</f>
        <v>O</v>
      </c>
      <c r="AA24" s="8">
        <f t="shared" si="4"/>
        <v>3.78</v>
      </c>
      <c r="AB24" s="8">
        <f>VLOOKUP(Z24,Table!$A$2:$C$121,2,0)</f>
        <v>16</v>
      </c>
      <c r="AC24" s="7">
        <f>VLOOKUP(Z24,Table!$A$2:$C$121,3,0)</f>
        <v>2</v>
      </c>
      <c r="AD24" s="5" t="str">
        <f>VLOOKUP(A24,Table!$U$1:$V$230,2,0)</f>
        <v>Tetragonal</v>
      </c>
    </row>
    <row r="25" spans="1:30" x14ac:dyDescent="0.4">
      <c r="A25" s="5">
        <v>90</v>
      </c>
      <c r="B25" s="5">
        <v>8106</v>
      </c>
      <c r="C25" s="5" t="s">
        <v>1013</v>
      </c>
      <c r="D25" s="5" t="s">
        <v>1014</v>
      </c>
      <c r="E25" s="6" t="s">
        <v>2371</v>
      </c>
      <c r="F25" s="8" t="str">
        <f>LEFT(E25,MIN(FIND({0,1,2,3,4,5,6,7,8,9},ASC(E25)&amp;1234567890))-1)</f>
        <v>Li</v>
      </c>
      <c r="G25" s="8">
        <f t="shared" si="0"/>
        <v>3</v>
      </c>
      <c r="H25" s="8">
        <f>VLOOKUP(F25,Table!$A$2:$C$121,2,0)</f>
        <v>1</v>
      </c>
      <c r="I25" s="7">
        <f>VLOOKUP(F25,Table!$A$2:$C$121,3,0)</f>
        <v>2</v>
      </c>
      <c r="J25" s="6" t="s">
        <v>2372</v>
      </c>
      <c r="K25" s="8" t="str">
        <f>LEFT(J25,MIN(FIND({0,1,2,3,4,5,6,7,8,9},ASC(J25)&amp;1234567890))-1)</f>
        <v>Th</v>
      </c>
      <c r="L25" s="8">
        <f t="shared" si="1"/>
        <v>5</v>
      </c>
      <c r="M25" s="8">
        <f>VLOOKUP(K25,Table!$A$2:$C$121,2,0)</f>
        <v>3</v>
      </c>
      <c r="N25" s="7">
        <f>VLOOKUP(K25,Table!$A$2:$C$121,3,0)</f>
        <v>7</v>
      </c>
      <c r="O25" s="6" t="s">
        <v>2373</v>
      </c>
      <c r="P25" s="8" t="str">
        <f>LEFT(O25,MIN(FIND({0,1,2,3,4,5,6,7,8,9},ASC(O25)&amp;1234567890))-1)</f>
        <v>F</v>
      </c>
      <c r="Q25" s="8">
        <f t="shared" si="2"/>
        <v>22</v>
      </c>
      <c r="R25" s="8">
        <f>VLOOKUP(P25,Table!$A$2:$C$121,2,0)</f>
        <v>17</v>
      </c>
      <c r="S25" s="7">
        <f>VLOOKUP(P25,Table!$A$2:$C$121,3,0)</f>
        <v>2</v>
      </c>
      <c r="T25" s="6" t="s">
        <v>2305</v>
      </c>
      <c r="U25" s="8" t="str">
        <f>LEFT(T25,MIN(FIND({0,1,2,3,4,5,6,7,8,9},ASC(T25)&amp;1234567890))-1)</f>
        <v>O</v>
      </c>
      <c r="V25" s="8">
        <f t="shared" si="3"/>
        <v>1</v>
      </c>
      <c r="W25" s="8">
        <f>VLOOKUP(U25,Table!$A$2:$C$121,2,0)</f>
        <v>16</v>
      </c>
      <c r="X25" s="7">
        <f>VLOOKUP(U25,Table!$A$2:$C$121,3,0)</f>
        <v>2</v>
      </c>
      <c r="Y25" s="6" t="s">
        <v>2314</v>
      </c>
      <c r="Z25" s="8" t="str">
        <f>LEFT(Y25,MIN(FIND({0,1,2,3,4,5,6,7,8,9},ASC(Y25)&amp;1234567890))-1)</f>
        <v>H</v>
      </c>
      <c r="AA25" s="8">
        <f t="shared" si="4"/>
        <v>1</v>
      </c>
      <c r="AB25" s="8">
        <f>VLOOKUP(Z25,Table!$A$2:$C$121,2,0)</f>
        <v>1</v>
      </c>
      <c r="AC25" s="7">
        <f>VLOOKUP(Z25,Table!$A$2:$C$121,3,0)</f>
        <v>1</v>
      </c>
      <c r="AD25" s="5" t="str">
        <f>VLOOKUP(A25,Table!$U$1:$V$230,2,0)</f>
        <v>Tetragonal</v>
      </c>
    </row>
    <row r="26" spans="1:30" x14ac:dyDescent="0.4">
      <c r="A26" s="5">
        <v>95</v>
      </c>
      <c r="B26" s="5">
        <v>290111</v>
      </c>
      <c r="C26" s="5" t="s">
        <v>1015</v>
      </c>
      <c r="D26" s="5" t="s">
        <v>1016</v>
      </c>
      <c r="E26" s="6" t="s">
        <v>2374</v>
      </c>
      <c r="F26" s="8" t="str">
        <f>LEFT(E26,MIN(FIND({0,1,2,3,4,5,6,7,8,9},ASC(E26)&amp;1234567890))-1)</f>
        <v>Ag</v>
      </c>
      <c r="G26" s="8">
        <f t="shared" si="0"/>
        <v>1.994</v>
      </c>
      <c r="H26" s="8">
        <f>VLOOKUP(F26,Table!$A$2:$C$121,2,0)</f>
        <v>11</v>
      </c>
      <c r="I26" s="7">
        <f>VLOOKUP(F26,Table!$A$2:$C$121,3,0)</f>
        <v>5</v>
      </c>
      <c r="J26" s="6" t="s">
        <v>2375</v>
      </c>
      <c r="K26" s="8" t="str">
        <f>LEFT(J26,MIN(FIND({0,1,2,3,4,5,6,7,8,9},ASC(J26)&amp;1234567890))-1)</f>
        <v>Pb</v>
      </c>
      <c r="L26" s="8">
        <f t="shared" si="1"/>
        <v>0.42599999999999999</v>
      </c>
      <c r="M26" s="8">
        <f>VLOOKUP(K26,Table!$A$2:$C$121,2,0)</f>
        <v>14</v>
      </c>
      <c r="N26" s="7">
        <f>VLOOKUP(K26,Table!$A$2:$C$121,3,0)</f>
        <v>6</v>
      </c>
      <c r="O26" s="6" t="s">
        <v>2376</v>
      </c>
      <c r="P26" s="8" t="str">
        <f>LEFT(O26,MIN(FIND({0,1,2,3,4,5,6,7,8,9},ASC(O26)&amp;1234567890))-1)</f>
        <v>Cd</v>
      </c>
      <c r="Q26" s="8">
        <f t="shared" si="2"/>
        <v>1.58</v>
      </c>
      <c r="R26" s="8">
        <f>VLOOKUP(P26,Table!$A$2:$C$121,2,0)</f>
        <v>12</v>
      </c>
      <c r="S26" s="7">
        <f>VLOOKUP(P26,Table!$A$2:$C$121,3,0)</f>
        <v>5</v>
      </c>
      <c r="T26" s="6" t="s">
        <v>2377</v>
      </c>
      <c r="U26" s="8" t="str">
        <f>LEFT(T26,MIN(FIND({0,1,2,3,4,5,6,7,8,9},ASC(T26)&amp;1234567890))-1)</f>
        <v>As</v>
      </c>
      <c r="V26" s="8">
        <f t="shared" si="3"/>
        <v>2</v>
      </c>
      <c r="W26" s="8">
        <f>VLOOKUP(U26,Table!$A$2:$C$121,2,0)</f>
        <v>15</v>
      </c>
      <c r="X26" s="7">
        <f>VLOOKUP(U26,Table!$A$2:$C$121,3,0)</f>
        <v>4</v>
      </c>
      <c r="Y26" s="6" t="s">
        <v>2378</v>
      </c>
      <c r="Z26" s="8" t="str">
        <f>LEFT(Y26,MIN(FIND({0,1,2,3,4,5,6,7,8,9},ASC(Y26)&amp;1234567890))-1)</f>
        <v>S</v>
      </c>
      <c r="AA26" s="8">
        <f t="shared" si="4"/>
        <v>6</v>
      </c>
      <c r="AB26" s="8">
        <f>VLOOKUP(Z26,Table!$A$2:$C$121,2,0)</f>
        <v>16</v>
      </c>
      <c r="AC26" s="7">
        <f>VLOOKUP(Z26,Table!$A$2:$C$121,3,0)</f>
        <v>3</v>
      </c>
      <c r="AD26" s="5" t="str">
        <f>VLOOKUP(A26,Table!$U$1:$V$230,2,0)</f>
        <v>Tetragonal</v>
      </c>
    </row>
    <row r="27" spans="1:30" x14ac:dyDescent="0.4">
      <c r="A27" s="5">
        <v>113</v>
      </c>
      <c r="B27" s="5">
        <v>14174</v>
      </c>
      <c r="C27" s="5" t="s">
        <v>1042</v>
      </c>
      <c r="D27" s="5" t="s">
        <v>1043</v>
      </c>
      <c r="E27" s="6" t="s">
        <v>2294</v>
      </c>
      <c r="F27" s="8" t="str">
        <f>LEFT(E27,MIN(FIND({0,1,2,3,4,5,6,7,8,9},ASC(E27)&amp;1234567890))-1)</f>
        <v>Ba</v>
      </c>
      <c r="G27" s="8">
        <f t="shared" si="0"/>
        <v>2</v>
      </c>
      <c r="H27" s="8">
        <f>VLOOKUP(F27,Table!$A$2:$C$121,2,0)</f>
        <v>2</v>
      </c>
      <c r="I27" s="7">
        <f>VLOOKUP(F27,Table!$A$2:$C$121,3,0)</f>
        <v>6</v>
      </c>
      <c r="J27" s="6" t="s">
        <v>2379</v>
      </c>
      <c r="K27" s="8" t="str">
        <f>LEFT(J27,MIN(FIND({0,1,2,3,4,5,6,7,8,9},ASC(J27)&amp;1234567890))-1)</f>
        <v>Zn</v>
      </c>
      <c r="L27" s="8">
        <f t="shared" si="1"/>
        <v>1</v>
      </c>
      <c r="M27" s="8">
        <f>VLOOKUP(K27,Table!$A$2:$C$121,2,0)</f>
        <v>12</v>
      </c>
      <c r="N27" s="7">
        <f>VLOOKUP(K27,Table!$A$2:$C$121,3,0)</f>
        <v>4</v>
      </c>
      <c r="O27" s="6" t="s">
        <v>2380</v>
      </c>
      <c r="P27" s="8" t="str">
        <f>LEFT(O27,MIN(FIND({0,1,2,3,4,5,6,7,8,9},ASC(O27)&amp;1234567890))-1)</f>
        <v>Ge</v>
      </c>
      <c r="Q27" s="8">
        <f t="shared" si="2"/>
        <v>2</v>
      </c>
      <c r="R27" s="8">
        <f>VLOOKUP(P27,Table!$A$2:$C$121,2,0)</f>
        <v>14</v>
      </c>
      <c r="S27" s="7">
        <f>VLOOKUP(P27,Table!$A$2:$C$121,3,0)</f>
        <v>4</v>
      </c>
      <c r="T27" s="6" t="s">
        <v>2378</v>
      </c>
      <c r="U27" s="8" t="str">
        <f>LEFT(T27,MIN(FIND({0,1,2,3,4,5,6,7,8,9},ASC(T27)&amp;1234567890))-1)</f>
        <v>S</v>
      </c>
      <c r="V27" s="8">
        <f t="shared" si="3"/>
        <v>6</v>
      </c>
      <c r="W27" s="8">
        <f>VLOOKUP(U27,Table!$A$2:$C$121,2,0)</f>
        <v>16</v>
      </c>
      <c r="X27" s="7">
        <f>VLOOKUP(U27,Table!$A$2:$C$121,3,0)</f>
        <v>3</v>
      </c>
      <c r="Y27" s="6" t="s">
        <v>2305</v>
      </c>
      <c r="Z27" s="8" t="str">
        <f>LEFT(Y27,MIN(FIND({0,1,2,3,4,5,6,7,8,9},ASC(Y27)&amp;1234567890))-1)</f>
        <v>O</v>
      </c>
      <c r="AA27" s="8">
        <f t="shared" si="4"/>
        <v>1</v>
      </c>
      <c r="AB27" s="8">
        <f>VLOOKUP(Z27,Table!$A$2:$C$121,2,0)</f>
        <v>16</v>
      </c>
      <c r="AC27" s="7">
        <f>VLOOKUP(Z27,Table!$A$2:$C$121,3,0)</f>
        <v>2</v>
      </c>
      <c r="AD27" s="5" t="str">
        <f>VLOOKUP(A27,Table!$U$1:$V$230,2,0)</f>
        <v>Tetragonal</v>
      </c>
    </row>
    <row r="28" spans="1:30" x14ac:dyDescent="0.4">
      <c r="A28" s="5">
        <v>113</v>
      </c>
      <c r="B28" s="5">
        <v>34063</v>
      </c>
      <c r="C28" s="5" t="s">
        <v>1042</v>
      </c>
      <c r="D28" s="5" t="s">
        <v>1044</v>
      </c>
      <c r="E28" s="6" t="s">
        <v>2315</v>
      </c>
      <c r="F28" s="8" t="str">
        <f>LEFT(E28,MIN(FIND({0,1,2,3,4,5,6,7,8,9},ASC(E28)&amp;1234567890))-1)</f>
        <v>Na</v>
      </c>
      <c r="G28" s="8">
        <f t="shared" si="0"/>
        <v>1</v>
      </c>
      <c r="H28" s="8">
        <f>VLOOKUP(F28,Table!$A$2:$C$121,2,0)</f>
        <v>1</v>
      </c>
      <c r="I28" s="7">
        <f>VLOOKUP(F28,Table!$A$2:$C$121,3,0)</f>
        <v>3</v>
      </c>
      <c r="J28" s="6" t="s">
        <v>2341</v>
      </c>
      <c r="K28" s="8" t="str">
        <f>LEFT(J28,MIN(FIND({0,1,2,3,4,5,6,7,8,9},ASC(J28)&amp;1234567890))-1)</f>
        <v>Ca</v>
      </c>
      <c r="L28" s="8">
        <f t="shared" si="1"/>
        <v>1</v>
      </c>
      <c r="M28" s="8">
        <f>VLOOKUP(K28,Table!$A$2:$C$121,2,0)</f>
        <v>2</v>
      </c>
      <c r="N28" s="7">
        <f>VLOOKUP(K28,Table!$A$2:$C$121,3,0)</f>
        <v>4</v>
      </c>
      <c r="O28" s="6" t="s">
        <v>2307</v>
      </c>
      <c r="P28" s="8" t="str">
        <f>LEFT(O28,MIN(FIND({0,1,2,3,4,5,6,7,8,9},ASC(O28)&amp;1234567890))-1)</f>
        <v>Al</v>
      </c>
      <c r="Q28" s="8">
        <f t="shared" si="2"/>
        <v>1</v>
      </c>
      <c r="R28" s="8">
        <f>VLOOKUP(P28,Table!$A$2:$C$121,2,0)</f>
        <v>13</v>
      </c>
      <c r="S28" s="7">
        <f>VLOOKUP(P28,Table!$A$2:$C$121,3,0)</f>
        <v>3</v>
      </c>
      <c r="T28" s="6" t="s">
        <v>2309</v>
      </c>
      <c r="U28" s="8" t="str">
        <f>LEFT(T28,MIN(FIND({0,1,2,3,4,5,6,7,8,9},ASC(T28)&amp;1234567890))-1)</f>
        <v>Si</v>
      </c>
      <c r="V28" s="8">
        <f t="shared" si="3"/>
        <v>2</v>
      </c>
      <c r="W28" s="8">
        <f>VLOOKUP(U28,Table!$A$2:$C$121,2,0)</f>
        <v>14</v>
      </c>
      <c r="X28" s="7">
        <f>VLOOKUP(U28,Table!$A$2:$C$121,3,0)</f>
        <v>3</v>
      </c>
      <c r="Y28" s="6" t="s">
        <v>2381</v>
      </c>
      <c r="Z28" s="8" t="str">
        <f>LEFT(Y28,MIN(FIND({0,1,2,3,4,5,6,7,8,9},ASC(Y28)&amp;1234567890))-1)</f>
        <v>O</v>
      </c>
      <c r="AA28" s="8">
        <f t="shared" si="4"/>
        <v>7</v>
      </c>
      <c r="AB28" s="8">
        <f>VLOOKUP(Z28,Table!$A$2:$C$121,2,0)</f>
        <v>16</v>
      </c>
      <c r="AC28" s="7">
        <f>VLOOKUP(Z28,Table!$A$2:$C$121,3,0)</f>
        <v>2</v>
      </c>
      <c r="AD28" s="5" t="str">
        <f>VLOOKUP(A28,Table!$U$1:$V$230,2,0)</f>
        <v>Tetragonal</v>
      </c>
    </row>
    <row r="29" spans="1:30" x14ac:dyDescent="0.4">
      <c r="A29" s="5">
        <v>113</v>
      </c>
      <c r="B29" s="5">
        <v>61043</v>
      </c>
      <c r="C29" s="5" t="s">
        <v>1042</v>
      </c>
      <c r="D29" s="5" t="s">
        <v>1045</v>
      </c>
      <c r="E29" s="6" t="s">
        <v>2341</v>
      </c>
      <c r="F29" s="8" t="str">
        <f>LEFT(E29,MIN(FIND({0,1,2,3,4,5,6,7,8,9},ASC(E29)&amp;1234567890))-1)</f>
        <v>Ca</v>
      </c>
      <c r="G29" s="8">
        <f t="shared" si="0"/>
        <v>1</v>
      </c>
      <c r="H29" s="8">
        <f>VLOOKUP(F29,Table!$A$2:$C$121,2,0)</f>
        <v>2</v>
      </c>
      <c r="I29" s="7">
        <f>VLOOKUP(F29,Table!$A$2:$C$121,3,0)</f>
        <v>4</v>
      </c>
      <c r="J29" s="6" t="s">
        <v>2363</v>
      </c>
      <c r="K29" s="8" t="str">
        <f>LEFT(J29,MIN(FIND({0,1,2,3,4,5,6,7,8,9},ASC(J29)&amp;1234567890))-1)</f>
        <v>La</v>
      </c>
      <c r="L29" s="8">
        <f t="shared" si="1"/>
        <v>1</v>
      </c>
      <c r="M29" s="8">
        <f>VLOOKUP(K29,Table!$A$2:$C$121,2,0)</f>
        <v>3</v>
      </c>
      <c r="N29" s="7">
        <f>VLOOKUP(K29,Table!$A$2:$C$121,3,0)</f>
        <v>6</v>
      </c>
      <c r="O29" s="6" t="s">
        <v>2382</v>
      </c>
      <c r="P29" s="8" t="str">
        <f>LEFT(O29,MIN(FIND({0,1,2,3,4,5,6,7,8,9},ASC(O29)&amp;1234567890))-1)</f>
        <v>Ga</v>
      </c>
      <c r="Q29" s="8">
        <f t="shared" si="2"/>
        <v>3</v>
      </c>
      <c r="R29" s="8">
        <f>VLOOKUP(P29,Table!$A$2:$C$121,2,0)</f>
        <v>13</v>
      </c>
      <c r="S29" s="7">
        <f>VLOOKUP(P29,Table!$A$2:$C$121,3,0)</f>
        <v>4</v>
      </c>
      <c r="T29" s="6" t="s">
        <v>2378</v>
      </c>
      <c r="U29" s="8" t="str">
        <f>LEFT(T29,MIN(FIND({0,1,2,3,4,5,6,7,8,9},ASC(T29)&amp;1234567890))-1)</f>
        <v>S</v>
      </c>
      <c r="V29" s="8">
        <f t="shared" si="3"/>
        <v>6</v>
      </c>
      <c r="W29" s="8">
        <f>VLOOKUP(U29,Table!$A$2:$C$121,2,0)</f>
        <v>16</v>
      </c>
      <c r="X29" s="7">
        <f>VLOOKUP(U29,Table!$A$2:$C$121,3,0)</f>
        <v>3</v>
      </c>
      <c r="Y29" s="6" t="s">
        <v>2305</v>
      </c>
      <c r="Z29" s="8" t="str">
        <f>LEFT(Y29,MIN(FIND({0,1,2,3,4,5,6,7,8,9},ASC(Y29)&amp;1234567890))-1)</f>
        <v>O</v>
      </c>
      <c r="AA29" s="8">
        <f t="shared" si="4"/>
        <v>1</v>
      </c>
      <c r="AB29" s="8">
        <f>VLOOKUP(Z29,Table!$A$2:$C$121,2,0)</f>
        <v>16</v>
      </c>
      <c r="AC29" s="7">
        <f>VLOOKUP(Z29,Table!$A$2:$C$121,3,0)</f>
        <v>2</v>
      </c>
      <c r="AD29" s="5" t="str">
        <f>VLOOKUP(A29,Table!$U$1:$V$230,2,0)</f>
        <v>Tetragonal</v>
      </c>
    </row>
    <row r="30" spans="1:30" x14ac:dyDescent="0.4">
      <c r="A30" s="5">
        <v>113</v>
      </c>
      <c r="B30" s="5">
        <v>61044</v>
      </c>
      <c r="C30" s="5" t="s">
        <v>1042</v>
      </c>
      <c r="D30" s="5" t="s">
        <v>1046</v>
      </c>
      <c r="E30" s="6" t="s">
        <v>2383</v>
      </c>
      <c r="F30" s="8" t="str">
        <f>LEFT(E30,MIN(FIND({0,1,2,3,4,5,6,7,8,9},ASC(E30)&amp;1234567890))-1)</f>
        <v>La</v>
      </c>
      <c r="G30" s="8">
        <f t="shared" si="0"/>
        <v>2</v>
      </c>
      <c r="H30" s="8">
        <f>VLOOKUP(F30,Table!$A$2:$C$121,2,0)</f>
        <v>3</v>
      </c>
      <c r="I30" s="7">
        <f>VLOOKUP(F30,Table!$A$2:$C$121,3,0)</f>
        <v>6</v>
      </c>
      <c r="J30" s="6" t="s">
        <v>2379</v>
      </c>
      <c r="K30" s="8" t="str">
        <f>LEFT(J30,MIN(FIND({0,1,2,3,4,5,6,7,8,9},ASC(J30)&amp;1234567890))-1)</f>
        <v>Zn</v>
      </c>
      <c r="L30" s="8">
        <f t="shared" si="1"/>
        <v>1</v>
      </c>
      <c r="M30" s="8">
        <f>VLOOKUP(K30,Table!$A$2:$C$121,2,0)</f>
        <v>12</v>
      </c>
      <c r="N30" s="7">
        <f>VLOOKUP(K30,Table!$A$2:$C$121,3,0)</f>
        <v>4</v>
      </c>
      <c r="O30" s="6" t="s">
        <v>2384</v>
      </c>
      <c r="P30" s="8" t="str">
        <f>LEFT(O30,MIN(FIND({0,1,2,3,4,5,6,7,8,9},ASC(O30)&amp;1234567890))-1)</f>
        <v>Ga</v>
      </c>
      <c r="Q30" s="8">
        <f t="shared" si="2"/>
        <v>2</v>
      </c>
      <c r="R30" s="8">
        <f>VLOOKUP(P30,Table!$A$2:$C$121,2,0)</f>
        <v>13</v>
      </c>
      <c r="S30" s="7">
        <f>VLOOKUP(P30,Table!$A$2:$C$121,3,0)</f>
        <v>4</v>
      </c>
      <c r="T30" s="6" t="s">
        <v>2378</v>
      </c>
      <c r="U30" s="8" t="str">
        <f>LEFT(T30,MIN(FIND({0,1,2,3,4,5,6,7,8,9},ASC(T30)&amp;1234567890))-1)</f>
        <v>S</v>
      </c>
      <c r="V30" s="8">
        <f t="shared" si="3"/>
        <v>6</v>
      </c>
      <c r="W30" s="8">
        <f>VLOOKUP(U30,Table!$A$2:$C$121,2,0)</f>
        <v>16</v>
      </c>
      <c r="X30" s="7">
        <f>VLOOKUP(U30,Table!$A$2:$C$121,3,0)</f>
        <v>3</v>
      </c>
      <c r="Y30" s="6" t="s">
        <v>2305</v>
      </c>
      <c r="Z30" s="8" t="str">
        <f>LEFT(Y30,MIN(FIND({0,1,2,3,4,5,6,7,8,9},ASC(Y30)&amp;1234567890))-1)</f>
        <v>O</v>
      </c>
      <c r="AA30" s="8">
        <f t="shared" si="4"/>
        <v>1</v>
      </c>
      <c r="AB30" s="8">
        <f>VLOOKUP(Z30,Table!$A$2:$C$121,2,0)</f>
        <v>16</v>
      </c>
      <c r="AC30" s="7">
        <f>VLOOKUP(Z30,Table!$A$2:$C$121,3,0)</f>
        <v>2</v>
      </c>
      <c r="AD30" s="5" t="str">
        <f>VLOOKUP(A30,Table!$U$1:$V$230,2,0)</f>
        <v>Tetragonal</v>
      </c>
    </row>
    <row r="31" spans="1:30" x14ac:dyDescent="0.4">
      <c r="A31" s="5">
        <v>113</v>
      </c>
      <c r="B31" s="5">
        <v>291354</v>
      </c>
      <c r="C31" s="5" t="s">
        <v>1042</v>
      </c>
      <c r="D31" s="5" t="s">
        <v>1047</v>
      </c>
      <c r="E31" s="6" t="s">
        <v>2385</v>
      </c>
      <c r="F31" s="8" t="str">
        <f>LEFT(E31,MIN(FIND({0,1,2,3,4,5,6,7,8,9},ASC(E31)&amp;1234567890))-1)</f>
        <v>Ca</v>
      </c>
      <c r="G31" s="8">
        <f t="shared" si="0"/>
        <v>1.96</v>
      </c>
      <c r="H31" s="8">
        <f>VLOOKUP(F31,Table!$A$2:$C$121,2,0)</f>
        <v>2</v>
      </c>
      <c r="I31" s="7">
        <f>VLOOKUP(F31,Table!$A$2:$C$121,3,0)</f>
        <v>4</v>
      </c>
      <c r="J31" s="6" t="s">
        <v>2386</v>
      </c>
      <c r="K31" s="8" t="str">
        <f>LEFT(J31,MIN(FIND({0,1,2,3,4,5,6,7,8,9},ASC(J31)&amp;1234567890))-1)</f>
        <v>Eu</v>
      </c>
      <c r="L31" s="8">
        <f t="shared" si="1"/>
        <v>0.04</v>
      </c>
      <c r="M31" s="8">
        <f>VLOOKUP(K31,Table!$A$2:$C$121,2,0)</f>
        <v>3</v>
      </c>
      <c r="N31" s="7">
        <f>VLOOKUP(K31,Table!$A$2:$C$121,3,0)</f>
        <v>6</v>
      </c>
      <c r="O31" s="6" t="s">
        <v>2384</v>
      </c>
      <c r="P31" s="8" t="str">
        <f>LEFT(O31,MIN(FIND({0,1,2,3,4,5,6,7,8,9},ASC(O31)&amp;1234567890))-1)</f>
        <v>Ga</v>
      </c>
      <c r="Q31" s="8">
        <f t="shared" si="2"/>
        <v>2</v>
      </c>
      <c r="R31" s="8">
        <f>VLOOKUP(P31,Table!$A$2:$C$121,2,0)</f>
        <v>13</v>
      </c>
      <c r="S31" s="7">
        <f>VLOOKUP(P31,Table!$A$2:$C$121,3,0)</f>
        <v>4</v>
      </c>
      <c r="T31" s="6" t="s">
        <v>2321</v>
      </c>
      <c r="U31" s="8" t="str">
        <f>LEFT(T31,MIN(FIND({0,1,2,3,4,5,6,7,8,9},ASC(T31)&amp;1234567890))-1)</f>
        <v>Si</v>
      </c>
      <c r="V31" s="8">
        <f t="shared" si="3"/>
        <v>1</v>
      </c>
      <c r="W31" s="8">
        <f>VLOOKUP(U31,Table!$A$2:$C$121,2,0)</f>
        <v>14</v>
      </c>
      <c r="X31" s="7">
        <f>VLOOKUP(U31,Table!$A$2:$C$121,3,0)</f>
        <v>3</v>
      </c>
      <c r="Y31" s="6" t="s">
        <v>2381</v>
      </c>
      <c r="Z31" s="8" t="str">
        <f>LEFT(Y31,MIN(FIND({0,1,2,3,4,5,6,7,8,9},ASC(Y31)&amp;1234567890))-1)</f>
        <v>O</v>
      </c>
      <c r="AA31" s="8">
        <f t="shared" si="4"/>
        <v>7</v>
      </c>
      <c r="AB31" s="8">
        <f>VLOOKUP(Z31,Table!$A$2:$C$121,2,0)</f>
        <v>16</v>
      </c>
      <c r="AC31" s="7">
        <f>VLOOKUP(Z31,Table!$A$2:$C$121,3,0)</f>
        <v>2</v>
      </c>
      <c r="AD31" s="5" t="str">
        <f>VLOOKUP(A31,Table!$U$1:$V$230,2,0)</f>
        <v>Tetragonal</v>
      </c>
    </row>
    <row r="32" spans="1:30" x14ac:dyDescent="0.4">
      <c r="A32" s="5">
        <v>113</v>
      </c>
      <c r="B32" s="5">
        <v>246007</v>
      </c>
      <c r="C32" s="5" t="s">
        <v>1042</v>
      </c>
      <c r="D32" s="5" t="s">
        <v>1048</v>
      </c>
      <c r="E32" s="6" t="s">
        <v>2387</v>
      </c>
      <c r="F32" s="8" t="str">
        <f>LEFT(E32,MIN(FIND({0,1,2,3,4,5,6,7,8,9},ASC(E32)&amp;1234567890))-1)</f>
        <v>Lu</v>
      </c>
      <c r="G32" s="8">
        <f t="shared" si="0"/>
        <v>4</v>
      </c>
      <c r="H32" s="8">
        <f>VLOOKUP(F32,Table!$A$2:$C$121,2,0)</f>
        <v>3</v>
      </c>
      <c r="I32" s="7">
        <f>VLOOKUP(F32,Table!$A$2:$C$121,3,0)</f>
        <v>6</v>
      </c>
      <c r="J32" s="6" t="s">
        <v>2307</v>
      </c>
      <c r="K32" s="8" t="str">
        <f>LEFT(J32,MIN(FIND({0,1,2,3,4,5,6,7,8,9},ASC(J32)&amp;1234567890))-1)</f>
        <v>Al</v>
      </c>
      <c r="L32" s="8">
        <f t="shared" si="1"/>
        <v>1</v>
      </c>
      <c r="M32" s="8">
        <f>VLOOKUP(K32,Table!$A$2:$C$121,2,0)</f>
        <v>13</v>
      </c>
      <c r="N32" s="7">
        <f>VLOOKUP(K32,Table!$A$2:$C$121,3,0)</f>
        <v>3</v>
      </c>
      <c r="O32" s="6" t="s">
        <v>2297</v>
      </c>
      <c r="P32" s="8" t="str">
        <f>LEFT(O32,MIN(FIND({0,1,2,3,4,5,6,7,8,9},ASC(O32)&amp;1234567890))-1)</f>
        <v>Cu</v>
      </c>
      <c r="Q32" s="8">
        <f t="shared" si="2"/>
        <v>2</v>
      </c>
      <c r="R32" s="8">
        <f>VLOOKUP(P32,Table!$A$2:$C$121,2,0)</f>
        <v>11</v>
      </c>
      <c r="S32" s="7">
        <f>VLOOKUP(P32,Table!$A$2:$C$121,3,0)</f>
        <v>4</v>
      </c>
      <c r="T32" s="6" t="s">
        <v>2388</v>
      </c>
      <c r="U32" s="8" t="str">
        <f>LEFT(T32,MIN(FIND({0,1,2,3,4,5,6,7,8,9},ASC(T32)&amp;1234567890))-1)</f>
        <v>B</v>
      </c>
      <c r="V32" s="8">
        <f t="shared" si="3"/>
        <v>9</v>
      </c>
      <c r="W32" s="8">
        <f>VLOOKUP(U32,Table!$A$2:$C$121,2,0)</f>
        <v>13</v>
      </c>
      <c r="X32" s="7">
        <f>VLOOKUP(U32,Table!$A$2:$C$121,3,0)</f>
        <v>2</v>
      </c>
      <c r="Y32" s="6" t="s">
        <v>2389</v>
      </c>
      <c r="Z32" s="8" t="str">
        <f>LEFT(Y32,MIN(FIND({0,1,2,3,4,5,6,7,8,9},ASC(Y32)&amp;1234567890))-1)</f>
        <v>O</v>
      </c>
      <c r="AA32" s="8">
        <f t="shared" si="4"/>
        <v>23</v>
      </c>
      <c r="AB32" s="8">
        <f>VLOOKUP(Z32,Table!$A$2:$C$121,2,0)</f>
        <v>16</v>
      </c>
      <c r="AC32" s="7">
        <f>VLOOKUP(Z32,Table!$A$2:$C$121,3,0)</f>
        <v>2</v>
      </c>
      <c r="AD32" s="5" t="str">
        <f>VLOOKUP(A32,Table!$U$1:$V$230,2,0)</f>
        <v>Tetragonal</v>
      </c>
    </row>
    <row r="33" spans="1:30" x14ac:dyDescent="0.4">
      <c r="A33" s="5">
        <v>113</v>
      </c>
      <c r="B33" s="5">
        <v>246008</v>
      </c>
      <c r="C33" s="5" t="s">
        <v>1042</v>
      </c>
      <c r="D33" s="5" t="s">
        <v>1049</v>
      </c>
      <c r="E33" s="6" t="s">
        <v>2390</v>
      </c>
      <c r="F33" s="8" t="str">
        <f>LEFT(E33,MIN(FIND({0,1,2,3,4,5,6,7,8,9},ASC(E33)&amp;1234567890))-1)</f>
        <v>Ho</v>
      </c>
      <c r="G33" s="8">
        <f t="shared" si="0"/>
        <v>4</v>
      </c>
      <c r="H33" s="8">
        <f>VLOOKUP(F33,Table!$A$2:$C$121,2,0)</f>
        <v>3</v>
      </c>
      <c r="I33" s="7">
        <f>VLOOKUP(F33,Table!$A$2:$C$121,3,0)</f>
        <v>6</v>
      </c>
      <c r="J33" s="6" t="s">
        <v>2307</v>
      </c>
      <c r="K33" s="8" t="str">
        <f>LEFT(J33,MIN(FIND({0,1,2,3,4,5,6,7,8,9},ASC(J33)&amp;1234567890))-1)</f>
        <v>Al</v>
      </c>
      <c r="L33" s="8">
        <f t="shared" si="1"/>
        <v>1</v>
      </c>
      <c r="M33" s="8">
        <f>VLOOKUP(K33,Table!$A$2:$C$121,2,0)</f>
        <v>13</v>
      </c>
      <c r="N33" s="7">
        <f>VLOOKUP(K33,Table!$A$2:$C$121,3,0)</f>
        <v>3</v>
      </c>
      <c r="O33" s="6" t="s">
        <v>2297</v>
      </c>
      <c r="P33" s="8" t="str">
        <f>LEFT(O33,MIN(FIND({0,1,2,3,4,5,6,7,8,9},ASC(O33)&amp;1234567890))-1)</f>
        <v>Cu</v>
      </c>
      <c r="Q33" s="8">
        <f t="shared" si="2"/>
        <v>2</v>
      </c>
      <c r="R33" s="8">
        <f>VLOOKUP(P33,Table!$A$2:$C$121,2,0)</f>
        <v>11</v>
      </c>
      <c r="S33" s="7">
        <f>VLOOKUP(P33,Table!$A$2:$C$121,3,0)</f>
        <v>4</v>
      </c>
      <c r="T33" s="6" t="s">
        <v>2388</v>
      </c>
      <c r="U33" s="8" t="str">
        <f>LEFT(T33,MIN(FIND({0,1,2,3,4,5,6,7,8,9},ASC(T33)&amp;1234567890))-1)</f>
        <v>B</v>
      </c>
      <c r="V33" s="8">
        <f t="shared" si="3"/>
        <v>9</v>
      </c>
      <c r="W33" s="8">
        <f>VLOOKUP(U33,Table!$A$2:$C$121,2,0)</f>
        <v>13</v>
      </c>
      <c r="X33" s="7">
        <f>VLOOKUP(U33,Table!$A$2:$C$121,3,0)</f>
        <v>2</v>
      </c>
      <c r="Y33" s="6" t="s">
        <v>2389</v>
      </c>
      <c r="Z33" s="8" t="str">
        <f>LEFT(Y33,MIN(FIND({0,1,2,3,4,5,6,7,8,9},ASC(Y33)&amp;1234567890))-1)</f>
        <v>O</v>
      </c>
      <c r="AA33" s="8">
        <f t="shared" si="4"/>
        <v>23</v>
      </c>
      <c r="AB33" s="8">
        <f>VLOOKUP(Z33,Table!$A$2:$C$121,2,0)</f>
        <v>16</v>
      </c>
      <c r="AC33" s="7">
        <f>VLOOKUP(Z33,Table!$A$2:$C$121,3,0)</f>
        <v>2</v>
      </c>
      <c r="AD33" s="5" t="str">
        <f>VLOOKUP(A33,Table!$U$1:$V$230,2,0)</f>
        <v>Tetragonal</v>
      </c>
    </row>
    <row r="34" spans="1:30" x14ac:dyDescent="0.4">
      <c r="A34" s="5">
        <v>113</v>
      </c>
      <c r="B34" s="5">
        <v>237165</v>
      </c>
      <c r="C34" s="5" t="s">
        <v>1042</v>
      </c>
      <c r="D34" s="5" t="s">
        <v>1050</v>
      </c>
      <c r="E34" s="6" t="s">
        <v>2341</v>
      </c>
      <c r="F34" s="8" t="str">
        <f>LEFT(E34,MIN(FIND({0,1,2,3,4,5,6,7,8,9},ASC(E34)&amp;1234567890))-1)</f>
        <v>Ca</v>
      </c>
      <c r="G34" s="8">
        <f t="shared" ref="G34:G65" si="5">IF(SUBSTITUTE(E34,F34,"")="",1,SUBSTITUTE(E34,F34,""))*1</f>
        <v>1</v>
      </c>
      <c r="H34" s="8">
        <f>VLOOKUP(F34,Table!$A$2:$C$121,2,0)</f>
        <v>2</v>
      </c>
      <c r="I34" s="7">
        <f>VLOOKUP(F34,Table!$A$2:$C$121,3,0)</f>
        <v>4</v>
      </c>
      <c r="J34" s="6" t="s">
        <v>2391</v>
      </c>
      <c r="K34" s="8" t="str">
        <f>LEFT(J34,MIN(FIND({0,1,2,3,4,5,6,7,8,9},ASC(J34)&amp;1234567890))-1)</f>
        <v>Y</v>
      </c>
      <c r="L34" s="8">
        <f t="shared" ref="L34:L65" si="6">IF(SUBSTITUTE(J34,K34,"")="",1,SUBSTITUTE(J34,K34,""))*1</f>
        <v>0.65</v>
      </c>
      <c r="M34" s="8">
        <f>VLOOKUP(K34,Table!$A$2:$C$121,2,0)</f>
        <v>3</v>
      </c>
      <c r="N34" s="7">
        <f>VLOOKUP(K34,Table!$A$2:$C$121,3,0)</f>
        <v>5</v>
      </c>
      <c r="O34" s="6" t="s">
        <v>2392</v>
      </c>
      <c r="P34" s="8" t="str">
        <f>LEFT(O34,MIN(FIND({0,1,2,3,4,5,6,7,8,9},ASC(O34)&amp;1234567890))-1)</f>
        <v>Eu</v>
      </c>
      <c r="Q34" s="8">
        <f t="shared" ref="Q34:Q65" si="7">IF(SUBSTITUTE(O34,P34,"")="",1,SUBSTITUTE(O34,P34,""))*1</f>
        <v>0.35</v>
      </c>
      <c r="R34" s="8">
        <f>VLOOKUP(P34,Table!$A$2:$C$121,2,0)</f>
        <v>3</v>
      </c>
      <c r="S34" s="7">
        <f>VLOOKUP(P34,Table!$A$2:$C$121,3,0)</f>
        <v>6</v>
      </c>
      <c r="T34" s="6" t="s">
        <v>2393</v>
      </c>
      <c r="U34" s="8" t="str">
        <f>LEFT(T34,MIN(FIND({0,1,2,3,4,5,6,7,8,9},ASC(T34)&amp;1234567890))-1)</f>
        <v>Al</v>
      </c>
      <c r="V34" s="8">
        <f t="shared" ref="V34:V65" si="8">IF(SUBSTITUTE(T34,U34,"")="",1,SUBSTITUTE(T34,U34,""))*1</f>
        <v>3</v>
      </c>
      <c r="W34" s="8">
        <f>VLOOKUP(U34,Table!$A$2:$C$121,2,0)</f>
        <v>13</v>
      </c>
      <c r="X34" s="7">
        <f>VLOOKUP(U34,Table!$A$2:$C$121,3,0)</f>
        <v>3</v>
      </c>
      <c r="Y34" s="6" t="s">
        <v>2381</v>
      </c>
      <c r="Z34" s="8" t="str">
        <f>LEFT(Y34,MIN(FIND({0,1,2,3,4,5,6,7,8,9},ASC(Y34)&amp;1234567890))-1)</f>
        <v>O</v>
      </c>
      <c r="AA34" s="8">
        <f t="shared" ref="AA34:AA65" si="9">IF(SUBSTITUTE(Y34,Z34,"")="",1,SUBSTITUTE(Y34,Z34,""))*1</f>
        <v>7</v>
      </c>
      <c r="AB34" s="8">
        <f>VLOOKUP(Z34,Table!$A$2:$C$121,2,0)</f>
        <v>16</v>
      </c>
      <c r="AC34" s="7">
        <f>VLOOKUP(Z34,Table!$A$2:$C$121,3,0)</f>
        <v>2</v>
      </c>
      <c r="AD34" s="5" t="str">
        <f>VLOOKUP(A34,Table!$U$1:$V$230,2,0)</f>
        <v>Tetragonal</v>
      </c>
    </row>
    <row r="35" spans="1:30" x14ac:dyDescent="0.4">
      <c r="A35" s="5">
        <v>114</v>
      </c>
      <c r="B35" s="5">
        <v>237914</v>
      </c>
      <c r="C35" s="5" t="s">
        <v>1051</v>
      </c>
      <c r="D35" s="5" t="s">
        <v>1052</v>
      </c>
      <c r="E35" s="6" t="s">
        <v>2394</v>
      </c>
      <c r="F35" s="8" t="str">
        <f>LEFT(E35,MIN(FIND({0,1,2,3,4,5,6,7,8,9},ASC(E35)&amp;1234567890))-1)</f>
        <v>Ba</v>
      </c>
      <c r="G35" s="8">
        <f t="shared" si="5"/>
        <v>4</v>
      </c>
      <c r="H35" s="8">
        <f>VLOOKUP(F35,Table!$A$2:$C$121,2,0)</f>
        <v>2</v>
      </c>
      <c r="I35" s="7">
        <f>VLOOKUP(F35,Table!$A$2:$C$121,3,0)</f>
        <v>6</v>
      </c>
      <c r="J35" s="6" t="s">
        <v>2395</v>
      </c>
      <c r="K35" s="8" t="str">
        <f>LEFT(J35,MIN(FIND({0,1,2,3,4,5,6,7,8,9},ASC(J35)&amp;1234567890))-1)</f>
        <v>Cu</v>
      </c>
      <c r="L35" s="8">
        <f t="shared" si="6"/>
        <v>1</v>
      </c>
      <c r="M35" s="8">
        <f>VLOOKUP(K35,Table!$A$2:$C$121,2,0)</f>
        <v>11</v>
      </c>
      <c r="N35" s="7">
        <f>VLOOKUP(K35,Table!$A$2:$C$121,3,0)</f>
        <v>4</v>
      </c>
      <c r="O35" s="6" t="s">
        <v>2361</v>
      </c>
      <c r="P35" s="8" t="str">
        <f>LEFT(O35,MIN(FIND({0,1,2,3,4,5,6,7,8,9},ASC(O35)&amp;1234567890))-1)</f>
        <v>Ga</v>
      </c>
      <c r="Q35" s="8">
        <f t="shared" si="7"/>
        <v>5</v>
      </c>
      <c r="R35" s="8">
        <f>VLOOKUP(P35,Table!$A$2:$C$121,2,0)</f>
        <v>13</v>
      </c>
      <c r="S35" s="7">
        <f>VLOOKUP(P35,Table!$A$2:$C$121,3,0)</f>
        <v>4</v>
      </c>
      <c r="T35" s="6" t="s">
        <v>2396</v>
      </c>
      <c r="U35" s="8" t="str">
        <f>LEFT(T35,MIN(FIND({0,1,2,3,4,5,6,7,8,9},ASC(T35)&amp;1234567890))-1)</f>
        <v>S</v>
      </c>
      <c r="V35" s="8">
        <f t="shared" si="8"/>
        <v>8.99</v>
      </c>
      <c r="W35" s="8">
        <f>VLOOKUP(U35,Table!$A$2:$C$121,2,0)</f>
        <v>16</v>
      </c>
      <c r="X35" s="7">
        <f>VLOOKUP(U35,Table!$A$2:$C$121,3,0)</f>
        <v>3</v>
      </c>
      <c r="Y35" s="6" t="s">
        <v>2397</v>
      </c>
      <c r="Z35" s="8" t="str">
        <f>LEFT(Y35,MIN(FIND({0,1,2,3,4,5,6,7,8,9},ASC(Y35)&amp;1234567890))-1)</f>
        <v>Se</v>
      </c>
      <c r="AA35" s="8">
        <f t="shared" si="9"/>
        <v>2.88</v>
      </c>
      <c r="AB35" s="8">
        <f>VLOOKUP(Z35,Table!$A$2:$C$121,2,0)</f>
        <v>16</v>
      </c>
      <c r="AC35" s="7">
        <f>VLOOKUP(Z35,Table!$A$2:$C$121,3,0)</f>
        <v>4</v>
      </c>
      <c r="AD35" s="5" t="str">
        <f>VLOOKUP(A35,Table!$U$1:$V$230,2,0)</f>
        <v>Tetragonal</v>
      </c>
    </row>
    <row r="36" spans="1:30" x14ac:dyDescent="0.4">
      <c r="A36" s="5">
        <v>114</v>
      </c>
      <c r="B36" s="5">
        <v>239576</v>
      </c>
      <c r="C36" s="5" t="s">
        <v>1051</v>
      </c>
      <c r="D36" s="5" t="s">
        <v>1053</v>
      </c>
      <c r="E36" s="6" t="s">
        <v>2398</v>
      </c>
      <c r="F36" s="8" t="str">
        <f>LEFT(E36,MIN(FIND({0,1,2,3,4,5,6,7,8,9},ASC(E36)&amp;1234567890))-1)</f>
        <v>C</v>
      </c>
      <c r="G36" s="8">
        <f t="shared" si="5"/>
        <v>8</v>
      </c>
      <c r="H36" s="8">
        <f>VLOOKUP(F36,Table!$A$2:$C$121,2,0)</f>
        <v>14</v>
      </c>
      <c r="I36" s="7">
        <f>VLOOKUP(F36,Table!$A$2:$C$121,3,0)</f>
        <v>2</v>
      </c>
      <c r="J36" s="6" t="s">
        <v>2325</v>
      </c>
      <c r="K36" s="8" t="str">
        <f>LEFT(J36,MIN(FIND({0,1,2,3,4,5,6,7,8,9},ASC(J36)&amp;1234567890))-1)</f>
        <v>H</v>
      </c>
      <c r="L36" s="8">
        <f t="shared" si="6"/>
        <v>12</v>
      </c>
      <c r="M36" s="8">
        <f>VLOOKUP(K36,Table!$A$2:$C$121,2,0)</f>
        <v>1</v>
      </c>
      <c r="N36" s="7">
        <f>VLOOKUP(K36,Table!$A$2:$C$121,3,0)</f>
        <v>1</v>
      </c>
      <c r="O36" s="6" t="s">
        <v>2399</v>
      </c>
      <c r="P36" s="8" t="str">
        <f>LEFT(O36,MIN(FIND({0,1,2,3,4,5,6,7,8,9},ASC(O36)&amp;1234567890))-1)</f>
        <v>N</v>
      </c>
      <c r="Q36" s="8">
        <f t="shared" si="7"/>
        <v>8</v>
      </c>
      <c r="R36" s="8">
        <f>VLOOKUP(P36,Table!$A$2:$C$121,2,0)</f>
        <v>15</v>
      </c>
      <c r="S36" s="7">
        <f>VLOOKUP(P36,Table!$A$2:$C$121,3,0)</f>
        <v>2</v>
      </c>
      <c r="T36" s="6" t="s">
        <v>2400</v>
      </c>
      <c r="U36" s="8" t="str">
        <f>LEFT(T36,MIN(FIND({0,1,2,3,4,5,6,7,8,9},ASC(T36)&amp;1234567890))-1)</f>
        <v>O</v>
      </c>
      <c r="V36" s="8">
        <f t="shared" si="8"/>
        <v>16</v>
      </c>
      <c r="W36" s="8">
        <f>VLOOKUP(U36,Table!$A$2:$C$121,2,0)</f>
        <v>16</v>
      </c>
      <c r="X36" s="7">
        <f>VLOOKUP(U36,Table!$A$2:$C$121,3,0)</f>
        <v>2</v>
      </c>
      <c r="Y36" s="6" t="s">
        <v>2321</v>
      </c>
      <c r="Z36" s="8" t="str">
        <f>LEFT(Y36,MIN(FIND({0,1,2,3,4,5,6,7,8,9},ASC(Y36)&amp;1234567890))-1)</f>
        <v>Si</v>
      </c>
      <c r="AA36" s="8">
        <f t="shared" si="9"/>
        <v>1</v>
      </c>
      <c r="AB36" s="8">
        <f>VLOOKUP(Z36,Table!$A$2:$C$121,2,0)</f>
        <v>14</v>
      </c>
      <c r="AC36" s="7">
        <f>VLOOKUP(Z36,Table!$A$2:$C$121,3,0)</f>
        <v>3</v>
      </c>
      <c r="AD36" s="5" t="str">
        <f>VLOOKUP(A36,Table!$U$1:$V$230,2,0)</f>
        <v>Tetragonal</v>
      </c>
    </row>
    <row r="37" spans="1:30" x14ac:dyDescent="0.4">
      <c r="A37" s="5">
        <v>119</v>
      </c>
      <c r="B37" s="5">
        <v>415017</v>
      </c>
      <c r="C37" s="5" t="s">
        <v>1054</v>
      </c>
      <c r="D37" s="5" t="s">
        <v>1055</v>
      </c>
      <c r="E37" s="6" t="s">
        <v>2401</v>
      </c>
      <c r="F37" s="8" t="str">
        <f>LEFT(E37,MIN(FIND({0,1,2,3,4,5,6,7,8,9},ASC(E37)&amp;1234567890))-1)</f>
        <v>Rb</v>
      </c>
      <c r="G37" s="8">
        <f t="shared" si="5"/>
        <v>5</v>
      </c>
      <c r="H37" s="8">
        <f>VLOOKUP(F37,Table!$A$2:$C$121,2,0)</f>
        <v>1</v>
      </c>
      <c r="I37" s="7">
        <f>VLOOKUP(F37,Table!$A$2:$C$121,3,0)</f>
        <v>5</v>
      </c>
      <c r="J37" s="6" t="s">
        <v>2310</v>
      </c>
      <c r="K37" s="8" t="str">
        <f>LEFT(J37,MIN(FIND({0,1,2,3,4,5,6,7,8,9},ASC(J37)&amp;1234567890))-1)</f>
        <v>K</v>
      </c>
      <c r="L37" s="8">
        <f t="shared" si="6"/>
        <v>1</v>
      </c>
      <c r="M37" s="8">
        <f>VLOOKUP(K37,Table!$A$2:$C$121,2,0)</f>
        <v>1</v>
      </c>
      <c r="N37" s="7">
        <f>VLOOKUP(K37,Table!$A$2:$C$121,3,0)</f>
        <v>4</v>
      </c>
      <c r="O37" s="6" t="s">
        <v>2402</v>
      </c>
      <c r="P37" s="8" t="str">
        <f>LEFT(O37,MIN(FIND({0,1,2,3,4,5,6,7,8,9},ASC(O37)&amp;1234567890))-1)</f>
        <v>Sn</v>
      </c>
      <c r="Q37" s="8">
        <f t="shared" si="7"/>
        <v>5</v>
      </c>
      <c r="R37" s="8">
        <f>VLOOKUP(P37,Table!$A$2:$C$121,2,0)</f>
        <v>14</v>
      </c>
      <c r="S37" s="7">
        <f>VLOOKUP(P37,Table!$A$2:$C$121,3,0)</f>
        <v>5</v>
      </c>
      <c r="T37" s="6" t="s">
        <v>2403</v>
      </c>
      <c r="U37" s="8" t="str">
        <f>LEFT(T37,MIN(FIND({0,1,2,3,4,5,6,7,8,9},ASC(T37)&amp;1234567890))-1)</f>
        <v>Zn</v>
      </c>
      <c r="V37" s="8">
        <f t="shared" si="8"/>
        <v>4</v>
      </c>
      <c r="W37" s="8">
        <f>VLOOKUP(U37,Table!$A$2:$C$121,2,0)</f>
        <v>12</v>
      </c>
      <c r="X37" s="7">
        <f>VLOOKUP(U37,Table!$A$2:$C$121,3,0)</f>
        <v>4</v>
      </c>
      <c r="Y37" s="6" t="s">
        <v>2404</v>
      </c>
      <c r="Z37" s="8" t="str">
        <f>LEFT(Y37,MIN(FIND({0,1,2,3,4,5,6,7,8,9},ASC(Y37)&amp;1234567890))-1)</f>
        <v>S</v>
      </c>
      <c r="AA37" s="8">
        <f t="shared" si="9"/>
        <v>17</v>
      </c>
      <c r="AB37" s="8">
        <f>VLOOKUP(Z37,Table!$A$2:$C$121,2,0)</f>
        <v>16</v>
      </c>
      <c r="AC37" s="7">
        <f>VLOOKUP(Z37,Table!$A$2:$C$121,3,0)</f>
        <v>3</v>
      </c>
      <c r="AD37" s="5" t="str">
        <f>VLOOKUP(A37,Table!$U$1:$V$230,2,0)</f>
        <v>Tetragonal</v>
      </c>
    </row>
    <row r="38" spans="1:30" x14ac:dyDescent="0.4">
      <c r="A38" s="5">
        <v>121</v>
      </c>
      <c r="B38" s="5">
        <v>171981</v>
      </c>
      <c r="C38" s="5" t="s">
        <v>1056</v>
      </c>
      <c r="D38" s="5" t="s">
        <v>5522</v>
      </c>
      <c r="E38" s="6" t="s">
        <v>2297</v>
      </c>
      <c r="F38" s="8" t="str">
        <f>LEFT(E38,MIN(FIND({0,1,2,3,4,5,6,7,8,9},ASC(E38)&amp;1234567890))-1)</f>
        <v>Cu</v>
      </c>
      <c r="G38" s="8">
        <f t="shared" si="5"/>
        <v>2</v>
      </c>
      <c r="H38" s="8">
        <f>VLOOKUP(F38,Table!$A$2:$C$121,2,0)</f>
        <v>11</v>
      </c>
      <c r="I38" s="7">
        <f>VLOOKUP(F38,Table!$A$2:$C$121,3,0)</f>
        <v>4</v>
      </c>
      <c r="J38" s="6" t="s">
        <v>5349</v>
      </c>
      <c r="K38" s="8" t="str">
        <f>LEFT(J38,MIN(FIND({0,1,2,3,4,5,6,7,8,9},ASC(J38)&amp;1234567890))-1)</f>
        <v>Zn</v>
      </c>
      <c r="L38" s="8">
        <f t="shared" si="6"/>
        <v>0.7</v>
      </c>
      <c r="M38" s="8">
        <f>VLOOKUP(K38,Table!$A$2:$C$121,2,0)</f>
        <v>12</v>
      </c>
      <c r="N38" s="7">
        <f>VLOOKUP(K38,Table!$A$2:$C$121,3,0)</f>
        <v>4</v>
      </c>
      <c r="O38" s="6" t="s">
        <v>5350</v>
      </c>
      <c r="P38" s="8" t="str">
        <f>LEFT(O38,MIN(FIND({0,1,2,3,4,5,6,7,8,9},ASC(O38)&amp;1234567890))-1)</f>
        <v>Fe</v>
      </c>
      <c r="Q38" s="8">
        <f t="shared" si="7"/>
        <v>0.3</v>
      </c>
      <c r="R38" s="8">
        <f>VLOOKUP(P38,Table!$A$2:$C$121,2,0)</f>
        <v>8</v>
      </c>
      <c r="S38" s="7">
        <f>VLOOKUP(P38,Table!$A$2:$C$121,3,0)</f>
        <v>4</v>
      </c>
      <c r="T38" s="6" t="s">
        <v>2358</v>
      </c>
      <c r="U38" s="8" t="str">
        <f>LEFT(T38,MIN(FIND({0,1,2,3,4,5,6,7,8,9},ASC(T38)&amp;1234567890))-1)</f>
        <v>Sn</v>
      </c>
      <c r="V38" s="8">
        <f t="shared" si="8"/>
        <v>1</v>
      </c>
      <c r="W38" s="8">
        <f>VLOOKUP(U38,Table!$A$2:$C$121,2,0)</f>
        <v>14</v>
      </c>
      <c r="X38" s="7">
        <f>VLOOKUP(U38,Table!$A$2:$C$121,3,0)</f>
        <v>5</v>
      </c>
      <c r="Y38" s="6" t="s">
        <v>2303</v>
      </c>
      <c r="Z38" s="8" t="str">
        <f>LEFT(Y38,MIN(FIND({0,1,2,3,4,5,6,7,8,9},ASC(Y38)&amp;1234567890))-1)</f>
        <v>S</v>
      </c>
      <c r="AA38" s="8">
        <f t="shared" si="9"/>
        <v>4</v>
      </c>
      <c r="AB38" s="8">
        <f>VLOOKUP(Z38,Table!$A$2:$C$121,2,0)</f>
        <v>16</v>
      </c>
      <c r="AC38" s="7">
        <f>VLOOKUP(Z38,Table!$A$2:$C$121,3,0)</f>
        <v>3</v>
      </c>
      <c r="AD38" s="5" t="str">
        <f>VLOOKUP(A38,Table!$U$1:$V$230,2,0)</f>
        <v>Tetragonal</v>
      </c>
    </row>
    <row r="39" spans="1:30" x14ac:dyDescent="0.4">
      <c r="A39" s="5">
        <v>121</v>
      </c>
      <c r="B39" s="5">
        <v>171982</v>
      </c>
      <c r="C39" s="5" t="s">
        <v>1056</v>
      </c>
      <c r="D39" s="5" t="s">
        <v>5523</v>
      </c>
      <c r="E39" s="6" t="s">
        <v>2297</v>
      </c>
      <c r="F39" s="8" t="str">
        <f>LEFT(E39,MIN(FIND({0,1,2,3,4,5,6,7,8,9},ASC(E39)&amp;1234567890))-1)</f>
        <v>Cu</v>
      </c>
      <c r="G39" s="8">
        <f t="shared" si="5"/>
        <v>2</v>
      </c>
      <c r="H39" s="8">
        <f>VLOOKUP(F39,Table!$A$2:$C$121,2,0)</f>
        <v>11</v>
      </c>
      <c r="I39" s="7">
        <f>VLOOKUP(F39,Table!$A$2:$C$121,3,0)</f>
        <v>4</v>
      </c>
      <c r="J39" s="6" t="s">
        <v>2357</v>
      </c>
      <c r="K39" s="8" t="str">
        <f>LEFT(J39,MIN(FIND({0,1,2,3,4,5,6,7,8,9},ASC(J39)&amp;1234567890))-1)</f>
        <v>Zn</v>
      </c>
      <c r="L39" s="8">
        <f t="shared" si="6"/>
        <v>0.8</v>
      </c>
      <c r="M39" s="8">
        <f>VLOOKUP(K39,Table!$A$2:$C$121,2,0)</f>
        <v>12</v>
      </c>
      <c r="N39" s="7">
        <f>VLOOKUP(K39,Table!$A$2:$C$121,3,0)</f>
        <v>4</v>
      </c>
      <c r="O39" s="6" t="s">
        <v>4760</v>
      </c>
      <c r="P39" s="8" t="str">
        <f>LEFT(O39,MIN(FIND({0,1,2,3,4,5,6,7,8,9},ASC(O39)&amp;1234567890))-1)</f>
        <v>Fe</v>
      </c>
      <c r="Q39" s="8">
        <f t="shared" si="7"/>
        <v>0.2</v>
      </c>
      <c r="R39" s="8">
        <f>VLOOKUP(P39,Table!$A$2:$C$121,2,0)</f>
        <v>8</v>
      </c>
      <c r="S39" s="7">
        <f>VLOOKUP(P39,Table!$A$2:$C$121,3,0)</f>
        <v>4</v>
      </c>
      <c r="T39" s="6" t="s">
        <v>2358</v>
      </c>
      <c r="U39" s="8" t="str">
        <f>LEFT(T39,MIN(FIND({0,1,2,3,4,5,6,7,8,9},ASC(T39)&amp;1234567890))-1)</f>
        <v>Sn</v>
      </c>
      <c r="V39" s="8">
        <f t="shared" si="8"/>
        <v>1</v>
      </c>
      <c r="W39" s="8">
        <f>VLOOKUP(U39,Table!$A$2:$C$121,2,0)</f>
        <v>14</v>
      </c>
      <c r="X39" s="7">
        <f>VLOOKUP(U39,Table!$A$2:$C$121,3,0)</f>
        <v>5</v>
      </c>
      <c r="Y39" s="6" t="s">
        <v>2303</v>
      </c>
      <c r="Z39" s="8" t="str">
        <f>LEFT(Y39,MIN(FIND({0,1,2,3,4,5,6,7,8,9},ASC(Y39)&amp;1234567890))-1)</f>
        <v>S</v>
      </c>
      <c r="AA39" s="8">
        <f t="shared" si="9"/>
        <v>4</v>
      </c>
      <c r="AB39" s="8">
        <f>VLOOKUP(Z39,Table!$A$2:$C$121,2,0)</f>
        <v>16</v>
      </c>
      <c r="AC39" s="7">
        <f>VLOOKUP(Z39,Table!$A$2:$C$121,3,0)</f>
        <v>3</v>
      </c>
      <c r="AD39" s="5" t="str">
        <f>VLOOKUP(A39,Table!$U$1:$V$230,2,0)</f>
        <v>Tetragonal</v>
      </c>
    </row>
    <row r="40" spans="1:30" x14ac:dyDescent="0.4">
      <c r="A40" s="5">
        <v>122</v>
      </c>
      <c r="B40" s="5">
        <v>202557</v>
      </c>
      <c r="C40" s="5" t="s">
        <v>1057</v>
      </c>
      <c r="D40" s="5" t="s">
        <v>5524</v>
      </c>
      <c r="E40" s="6" t="s">
        <v>2310</v>
      </c>
      <c r="F40" s="8" t="str">
        <f>LEFT(E40,MIN(FIND({0,1,2,3,4,5,6,7,8,9},ASC(E40)&amp;1234567890))-1)</f>
        <v>K</v>
      </c>
      <c r="G40" s="8">
        <f t="shared" si="5"/>
        <v>1</v>
      </c>
      <c r="H40" s="8">
        <f>VLOOKUP(F40,Table!$A$2:$C$121,2,0)</f>
        <v>1</v>
      </c>
      <c r="I40" s="7">
        <f>VLOOKUP(F40,Table!$A$2:$C$121,3,0)</f>
        <v>4</v>
      </c>
      <c r="J40" s="6" t="s">
        <v>2405</v>
      </c>
      <c r="K40" s="8" t="str">
        <f>LEFT(J40,MIN(FIND({0,1,2,3,4,5,6,7,8,9},ASC(J40)&amp;1234567890))-1)</f>
        <v>D</v>
      </c>
      <c r="L40" s="8">
        <f t="shared" si="6"/>
        <v>1.9</v>
      </c>
      <c r="M40" s="8">
        <f>VLOOKUP(K40,Table!$A$2:$C$121,2,0)</f>
        <v>1</v>
      </c>
      <c r="N40" s="7">
        <f>VLOOKUP(K40,Table!$A$2:$C$121,3,0)</f>
        <v>1</v>
      </c>
      <c r="O40" s="6" t="s">
        <v>5351</v>
      </c>
      <c r="P40" s="8" t="str">
        <f>LEFT(O40,MIN(FIND({0,1,2,3,4,5,6,7,8,9},ASC(O40)&amp;1234567890))-1)</f>
        <v>H</v>
      </c>
      <c r="Q40" s="8">
        <f t="shared" si="7"/>
        <v>0.1</v>
      </c>
      <c r="R40" s="8">
        <f>VLOOKUP(P40,Table!$A$2:$C$121,2,0)</f>
        <v>1</v>
      </c>
      <c r="S40" s="7">
        <f>VLOOKUP(P40,Table!$A$2:$C$121,3,0)</f>
        <v>1</v>
      </c>
      <c r="T40" s="6" t="s">
        <v>2302</v>
      </c>
      <c r="U40" s="8" t="str">
        <f>LEFT(T40,MIN(FIND({0,1,2,3,4,5,6,7,8,9},ASC(T40)&amp;1234567890))-1)</f>
        <v>P</v>
      </c>
      <c r="V40" s="8">
        <f t="shared" si="8"/>
        <v>1</v>
      </c>
      <c r="W40" s="8">
        <f>VLOOKUP(U40,Table!$A$2:$C$121,2,0)</f>
        <v>15</v>
      </c>
      <c r="X40" s="7">
        <f>VLOOKUP(U40,Table!$A$2:$C$121,3,0)</f>
        <v>3</v>
      </c>
      <c r="Y40" s="6" t="s">
        <v>2317</v>
      </c>
      <c r="Z40" s="8" t="str">
        <f>LEFT(Y40,MIN(FIND({0,1,2,3,4,5,6,7,8,9},ASC(Y40)&amp;1234567890))-1)</f>
        <v>O</v>
      </c>
      <c r="AA40" s="8">
        <f t="shared" si="9"/>
        <v>4</v>
      </c>
      <c r="AB40" s="8">
        <f>VLOOKUP(Z40,Table!$A$2:$C$121,2,0)</f>
        <v>16</v>
      </c>
      <c r="AC40" s="7">
        <f>VLOOKUP(Z40,Table!$A$2:$C$121,3,0)</f>
        <v>2</v>
      </c>
      <c r="AD40" s="5" t="str">
        <f>VLOOKUP(A40,Table!$U$1:$V$230,2,0)</f>
        <v>Tetragonal</v>
      </c>
    </row>
    <row r="41" spans="1:30" x14ac:dyDescent="0.4">
      <c r="A41" s="5">
        <v>150</v>
      </c>
      <c r="B41" s="5">
        <v>71531</v>
      </c>
      <c r="C41" s="5" t="s">
        <v>1604</v>
      </c>
      <c r="D41" s="5" t="s">
        <v>1605</v>
      </c>
      <c r="E41" s="6" t="s">
        <v>2406</v>
      </c>
      <c r="F41" s="8" t="str">
        <f>LEFT(E41,MIN(FIND({0,1,2,3,4,5,6,7,8,9},ASC(E41)&amp;1234567890))-1)</f>
        <v>Nd</v>
      </c>
      <c r="G41" s="8">
        <f t="shared" si="5"/>
        <v>3</v>
      </c>
      <c r="H41" s="8">
        <f>VLOOKUP(F41,Table!$A$2:$C$121,2,0)</f>
        <v>3</v>
      </c>
      <c r="I41" s="7">
        <f>VLOOKUP(F41,Table!$A$2:$C$121,3,0)</f>
        <v>6</v>
      </c>
      <c r="J41" s="6" t="s">
        <v>2407</v>
      </c>
      <c r="K41" s="8" t="str">
        <f>LEFT(J41,MIN(FIND({0,1,2,3,4,5,6,7,8,9},ASC(J41)&amp;1234567890))-1)</f>
        <v>Al</v>
      </c>
      <c r="L41" s="8">
        <f t="shared" si="6"/>
        <v>3.5</v>
      </c>
      <c r="M41" s="8">
        <f>VLOOKUP(K41,Table!$A$2:$C$121,2,0)</f>
        <v>13</v>
      </c>
      <c r="N41" s="7">
        <f>VLOOKUP(K41,Table!$A$2:$C$121,3,0)</f>
        <v>3</v>
      </c>
      <c r="O41" s="6" t="s">
        <v>2408</v>
      </c>
      <c r="P41" s="8" t="str">
        <f>LEFT(O41,MIN(FIND({0,1,2,3,4,5,6,7,8,9},ASC(O41)&amp;1234567890))-1)</f>
        <v>Si</v>
      </c>
      <c r="Q41" s="8">
        <f t="shared" si="7"/>
        <v>2.5</v>
      </c>
      <c r="R41" s="8">
        <f>VLOOKUP(P41,Table!$A$2:$C$121,2,0)</f>
        <v>14</v>
      </c>
      <c r="S41" s="7">
        <f>VLOOKUP(P41,Table!$A$2:$C$121,3,0)</f>
        <v>3</v>
      </c>
      <c r="T41" s="6" t="s">
        <v>2409</v>
      </c>
      <c r="U41" s="8" t="str">
        <f>LEFT(T41,MIN(FIND({0,1,2,3,4,5,6,7,8,9},ASC(T41)&amp;1234567890))-1)</f>
        <v>O</v>
      </c>
      <c r="V41" s="8">
        <f t="shared" si="8"/>
        <v>12.5</v>
      </c>
      <c r="W41" s="8">
        <f>VLOOKUP(U41,Table!$A$2:$C$121,2,0)</f>
        <v>16</v>
      </c>
      <c r="X41" s="7">
        <f>VLOOKUP(U41,Table!$A$2:$C$121,3,0)</f>
        <v>2</v>
      </c>
      <c r="Y41" s="6" t="s">
        <v>2410</v>
      </c>
      <c r="Z41" s="8" t="str">
        <f>LEFT(Y41,MIN(FIND({0,1,2,3,4,5,6,7,8,9},ASC(Y41)&amp;1234567890))-1)</f>
        <v>N</v>
      </c>
      <c r="AA41" s="8">
        <f t="shared" si="9"/>
        <v>1.5</v>
      </c>
      <c r="AB41" s="8">
        <f>VLOOKUP(Z41,Table!$A$2:$C$121,2,0)</f>
        <v>15</v>
      </c>
      <c r="AC41" s="7">
        <f>VLOOKUP(Z41,Table!$A$2:$C$121,3,0)</f>
        <v>2</v>
      </c>
      <c r="AD41" s="5" t="str">
        <f>VLOOKUP(A41,Table!$U$1:$V$230,2,0)</f>
        <v>Trigonal</v>
      </c>
    </row>
    <row r="42" spans="1:30" x14ac:dyDescent="0.4">
      <c r="A42" s="5">
        <v>150</v>
      </c>
      <c r="B42" s="5">
        <v>74828</v>
      </c>
      <c r="C42" s="5" t="s">
        <v>1604</v>
      </c>
      <c r="D42" s="5" t="s">
        <v>1606</v>
      </c>
      <c r="E42" s="6" t="s">
        <v>2315</v>
      </c>
      <c r="F42" s="8" t="str">
        <f>LEFT(E42,MIN(FIND({0,1,2,3,4,5,6,7,8,9},ASC(E42)&amp;1234567890))-1)</f>
        <v>Na</v>
      </c>
      <c r="G42" s="8">
        <f t="shared" si="5"/>
        <v>1</v>
      </c>
      <c r="H42" s="8">
        <f>VLOOKUP(F42,Table!$A$2:$C$121,2,0)</f>
        <v>1</v>
      </c>
      <c r="I42" s="7">
        <f>VLOOKUP(F42,Table!$A$2:$C$121,3,0)</f>
        <v>3</v>
      </c>
      <c r="J42" s="6" t="s">
        <v>2394</v>
      </c>
      <c r="K42" s="8" t="str">
        <f>LEFT(J42,MIN(FIND({0,1,2,3,4,5,6,7,8,9},ASC(J42)&amp;1234567890))-1)</f>
        <v>Ba</v>
      </c>
      <c r="L42" s="8">
        <f t="shared" si="6"/>
        <v>4</v>
      </c>
      <c r="M42" s="8">
        <f>VLOOKUP(K42,Table!$A$2:$C$121,2,0)</f>
        <v>2</v>
      </c>
      <c r="N42" s="7">
        <f>VLOOKUP(K42,Table!$A$2:$C$121,3,0)</f>
        <v>6</v>
      </c>
      <c r="O42" s="6" t="s">
        <v>2368</v>
      </c>
      <c r="P42" s="8" t="str">
        <f>LEFT(O42,MIN(FIND({0,1,2,3,4,5,6,7,8,9},ASC(O42)&amp;1234567890))-1)</f>
        <v>Cu</v>
      </c>
      <c r="Q42" s="8">
        <f t="shared" si="7"/>
        <v>0.5</v>
      </c>
      <c r="R42" s="8">
        <f>VLOOKUP(P42,Table!$A$2:$C$121,2,0)</f>
        <v>11</v>
      </c>
      <c r="S42" s="7">
        <f>VLOOKUP(P42,Table!$A$2:$C$121,3,0)</f>
        <v>4</v>
      </c>
      <c r="T42" s="6" t="s">
        <v>2411</v>
      </c>
      <c r="U42" s="8" t="str">
        <f>LEFT(T42,MIN(FIND({0,1,2,3,4,5,6,7,8,9},ASC(T42)&amp;1234567890))-1)</f>
        <v>Pt</v>
      </c>
      <c r="V42" s="8">
        <f t="shared" si="8"/>
        <v>1.5</v>
      </c>
      <c r="W42" s="8">
        <f>VLOOKUP(U42,Table!$A$2:$C$121,2,0)</f>
        <v>10</v>
      </c>
      <c r="X42" s="7">
        <f>VLOOKUP(U42,Table!$A$2:$C$121,3,0)</f>
        <v>6</v>
      </c>
      <c r="Y42" s="6" t="s">
        <v>2298</v>
      </c>
      <c r="Z42" s="8" t="str">
        <f>LEFT(Y42,MIN(FIND({0,1,2,3,4,5,6,7,8,9},ASC(Y42)&amp;1234567890))-1)</f>
        <v>O</v>
      </c>
      <c r="AA42" s="8">
        <f t="shared" si="9"/>
        <v>8</v>
      </c>
      <c r="AB42" s="8">
        <f>VLOOKUP(Z42,Table!$A$2:$C$121,2,0)</f>
        <v>16</v>
      </c>
      <c r="AC42" s="7">
        <f>VLOOKUP(Z42,Table!$A$2:$C$121,3,0)</f>
        <v>2</v>
      </c>
      <c r="AD42" s="5" t="str">
        <f>VLOOKUP(A42,Table!$U$1:$V$230,2,0)</f>
        <v>Trigonal</v>
      </c>
    </row>
    <row r="43" spans="1:30" x14ac:dyDescent="0.4">
      <c r="A43" s="5">
        <v>150</v>
      </c>
      <c r="B43" s="5">
        <v>85574</v>
      </c>
      <c r="C43" s="5" t="s">
        <v>1604</v>
      </c>
      <c r="D43" s="5" t="s">
        <v>1607</v>
      </c>
      <c r="E43" s="6" t="s">
        <v>2412</v>
      </c>
      <c r="F43" s="8" t="str">
        <f>LEFT(E43,MIN(FIND({0,1,2,3,4,5,6,7,8,9},ASC(E43)&amp;1234567890))-1)</f>
        <v>Pb</v>
      </c>
      <c r="G43" s="8">
        <f t="shared" si="5"/>
        <v>3</v>
      </c>
      <c r="H43" s="8">
        <f>VLOOKUP(F43,Table!$A$2:$C$121,2,0)</f>
        <v>14</v>
      </c>
      <c r="I43" s="7">
        <f>VLOOKUP(F43,Table!$A$2:$C$121,3,0)</f>
        <v>6</v>
      </c>
      <c r="J43" s="6" t="s">
        <v>2413</v>
      </c>
      <c r="K43" s="8" t="str">
        <f>LEFT(J43,MIN(FIND({0,1,2,3,4,5,6,7,8,9},ASC(J43)&amp;1234567890))-1)</f>
        <v>Zn</v>
      </c>
      <c r="L43" s="8">
        <f t="shared" si="6"/>
        <v>3</v>
      </c>
      <c r="M43" s="8">
        <f>VLOOKUP(K43,Table!$A$2:$C$121,2,0)</f>
        <v>12</v>
      </c>
      <c r="N43" s="7">
        <f>VLOOKUP(K43,Table!$A$2:$C$121,3,0)</f>
        <v>4</v>
      </c>
      <c r="O43" s="6" t="s">
        <v>2331</v>
      </c>
      <c r="P43" s="8" t="str">
        <f>LEFT(O43,MIN(FIND({0,1,2,3,4,5,6,7,8,9},ASC(O43)&amp;1234567890))-1)</f>
        <v>Te</v>
      </c>
      <c r="Q43" s="8">
        <f t="shared" si="7"/>
        <v>1</v>
      </c>
      <c r="R43" s="8">
        <f>VLOOKUP(P43,Table!$A$2:$C$121,2,0)</f>
        <v>16</v>
      </c>
      <c r="S43" s="7">
        <f>VLOOKUP(P43,Table!$A$2:$C$121,3,0)</f>
        <v>5</v>
      </c>
      <c r="T43" s="6" t="s">
        <v>2377</v>
      </c>
      <c r="U43" s="8" t="str">
        <f>LEFT(T43,MIN(FIND({0,1,2,3,4,5,6,7,8,9},ASC(T43)&amp;1234567890))-1)</f>
        <v>As</v>
      </c>
      <c r="V43" s="8">
        <f t="shared" si="8"/>
        <v>2</v>
      </c>
      <c r="W43" s="8">
        <f>VLOOKUP(U43,Table!$A$2:$C$121,2,0)</f>
        <v>15</v>
      </c>
      <c r="X43" s="7">
        <f>VLOOKUP(U43,Table!$A$2:$C$121,3,0)</f>
        <v>4</v>
      </c>
      <c r="Y43" s="6" t="s">
        <v>2414</v>
      </c>
      <c r="Z43" s="8" t="str">
        <f>LEFT(Y43,MIN(FIND({0,1,2,3,4,5,6,7,8,9},ASC(Y43)&amp;1234567890))-1)</f>
        <v>O</v>
      </c>
      <c r="AA43" s="8">
        <f t="shared" si="9"/>
        <v>14</v>
      </c>
      <c r="AB43" s="8">
        <f>VLOOKUP(Z43,Table!$A$2:$C$121,2,0)</f>
        <v>16</v>
      </c>
      <c r="AC43" s="7">
        <f>VLOOKUP(Z43,Table!$A$2:$C$121,3,0)</f>
        <v>2</v>
      </c>
      <c r="AD43" s="5" t="str">
        <f>VLOOKUP(A43,Table!$U$1:$V$230,2,0)</f>
        <v>Trigonal</v>
      </c>
    </row>
    <row r="44" spans="1:30" x14ac:dyDescent="0.4">
      <c r="A44" s="5">
        <v>150</v>
      </c>
      <c r="B44" s="5">
        <v>409728</v>
      </c>
      <c r="C44" s="5" t="s">
        <v>1604</v>
      </c>
      <c r="D44" s="5" t="s">
        <v>1608</v>
      </c>
      <c r="E44" s="6" t="s">
        <v>2415</v>
      </c>
      <c r="F44" s="8" t="str">
        <f>LEFT(E44,MIN(FIND({0,1,2,3,4,5,6,7,8,9},ASC(E44)&amp;1234567890))-1)</f>
        <v>Ca</v>
      </c>
      <c r="G44" s="8">
        <f t="shared" si="5"/>
        <v>3</v>
      </c>
      <c r="H44" s="8">
        <f>VLOOKUP(F44,Table!$A$2:$C$121,2,0)</f>
        <v>2</v>
      </c>
      <c r="I44" s="7">
        <f>VLOOKUP(F44,Table!$A$2:$C$121,3,0)</f>
        <v>4</v>
      </c>
      <c r="J44" s="6" t="s">
        <v>2416</v>
      </c>
      <c r="K44" s="8" t="str">
        <f>LEFT(J44,MIN(FIND({0,1,2,3,4,5,6,7,8,9},ASC(J44)&amp;1234567890))-1)</f>
        <v>Ta</v>
      </c>
      <c r="L44" s="8">
        <f t="shared" si="6"/>
        <v>1</v>
      </c>
      <c r="M44" s="8">
        <f>VLOOKUP(K44,Table!$A$2:$C$121,2,0)</f>
        <v>5</v>
      </c>
      <c r="N44" s="7">
        <f>VLOOKUP(K44,Table!$A$2:$C$121,3,0)</f>
        <v>6</v>
      </c>
      <c r="O44" s="6" t="s">
        <v>2382</v>
      </c>
      <c r="P44" s="8" t="str">
        <f>LEFT(O44,MIN(FIND({0,1,2,3,4,5,6,7,8,9},ASC(O44)&amp;1234567890))-1)</f>
        <v>Ga</v>
      </c>
      <c r="Q44" s="8">
        <f t="shared" si="7"/>
        <v>3</v>
      </c>
      <c r="R44" s="8">
        <f>VLOOKUP(P44,Table!$A$2:$C$121,2,0)</f>
        <v>13</v>
      </c>
      <c r="S44" s="7">
        <f>VLOOKUP(P44,Table!$A$2:$C$121,3,0)</f>
        <v>4</v>
      </c>
      <c r="T44" s="6" t="s">
        <v>2309</v>
      </c>
      <c r="U44" s="8" t="str">
        <f>LEFT(T44,MIN(FIND({0,1,2,3,4,5,6,7,8,9},ASC(T44)&amp;1234567890))-1)</f>
        <v>Si</v>
      </c>
      <c r="V44" s="8">
        <f t="shared" si="8"/>
        <v>2</v>
      </c>
      <c r="W44" s="8">
        <f>VLOOKUP(U44,Table!$A$2:$C$121,2,0)</f>
        <v>14</v>
      </c>
      <c r="X44" s="7">
        <f>VLOOKUP(U44,Table!$A$2:$C$121,3,0)</f>
        <v>3</v>
      </c>
      <c r="Y44" s="6" t="s">
        <v>2414</v>
      </c>
      <c r="Z44" s="8" t="str">
        <f>LEFT(Y44,MIN(FIND({0,1,2,3,4,5,6,7,8,9},ASC(Y44)&amp;1234567890))-1)</f>
        <v>O</v>
      </c>
      <c r="AA44" s="8">
        <f t="shared" si="9"/>
        <v>14</v>
      </c>
      <c r="AB44" s="8">
        <f>VLOOKUP(Z44,Table!$A$2:$C$121,2,0)</f>
        <v>16</v>
      </c>
      <c r="AC44" s="7">
        <f>VLOOKUP(Z44,Table!$A$2:$C$121,3,0)</f>
        <v>2</v>
      </c>
      <c r="AD44" s="5" t="str">
        <f>VLOOKUP(A44,Table!$U$1:$V$230,2,0)</f>
        <v>Trigonal</v>
      </c>
    </row>
    <row r="45" spans="1:30" x14ac:dyDescent="0.4">
      <c r="A45" s="5">
        <v>150</v>
      </c>
      <c r="B45" s="5">
        <v>421887</v>
      </c>
      <c r="C45" s="5" t="s">
        <v>1604</v>
      </c>
      <c r="D45" s="5" t="s">
        <v>1609</v>
      </c>
      <c r="E45" s="6" t="s">
        <v>2417</v>
      </c>
      <c r="F45" s="8" t="str">
        <f>LEFT(E45,MIN(FIND({0,1,2,3,4,5,6,7,8,9},ASC(E45)&amp;1234567890))-1)</f>
        <v>La</v>
      </c>
      <c r="G45" s="8">
        <f t="shared" si="5"/>
        <v>3</v>
      </c>
      <c r="H45" s="8">
        <f>VLOOKUP(F45,Table!$A$2:$C$121,2,0)</f>
        <v>3</v>
      </c>
      <c r="I45" s="7">
        <f>VLOOKUP(F45,Table!$A$2:$C$121,3,0)</f>
        <v>6</v>
      </c>
      <c r="J45" s="6" t="s">
        <v>2418</v>
      </c>
      <c r="K45" s="8" t="str">
        <f>LEFT(J45,MIN(FIND({0,1,2,3,4,5,6,7,8,9},ASC(J45)&amp;1234567890))-1)</f>
        <v>Ta</v>
      </c>
      <c r="L45" s="8">
        <f t="shared" si="6"/>
        <v>0.25</v>
      </c>
      <c r="M45" s="8">
        <f>VLOOKUP(K45,Table!$A$2:$C$121,2,0)</f>
        <v>5</v>
      </c>
      <c r="N45" s="7">
        <f>VLOOKUP(K45,Table!$A$2:$C$121,3,0)</f>
        <v>6</v>
      </c>
      <c r="O45" s="6" t="s">
        <v>2419</v>
      </c>
      <c r="P45" s="8" t="str">
        <f>LEFT(O45,MIN(FIND({0,1,2,3,4,5,6,7,8,9},ASC(O45)&amp;1234567890))-1)</f>
        <v>Zr</v>
      </c>
      <c r="Q45" s="8">
        <f t="shared" si="7"/>
        <v>0.5</v>
      </c>
      <c r="R45" s="8">
        <f>VLOOKUP(P45,Table!$A$2:$C$121,2,0)</f>
        <v>4</v>
      </c>
      <c r="S45" s="7">
        <f>VLOOKUP(P45,Table!$A$2:$C$121,3,0)</f>
        <v>5</v>
      </c>
      <c r="T45" s="6" t="s">
        <v>2420</v>
      </c>
      <c r="U45" s="8" t="str">
        <f>LEFT(T45,MIN(FIND({0,1,2,3,4,5,6,7,8,9},ASC(T45)&amp;1234567890))-1)</f>
        <v>Ga</v>
      </c>
      <c r="V45" s="8">
        <f t="shared" si="8"/>
        <v>5.25</v>
      </c>
      <c r="W45" s="8">
        <f>VLOOKUP(U45,Table!$A$2:$C$121,2,0)</f>
        <v>13</v>
      </c>
      <c r="X45" s="7">
        <f>VLOOKUP(U45,Table!$A$2:$C$121,3,0)</f>
        <v>4</v>
      </c>
      <c r="Y45" s="6" t="s">
        <v>2414</v>
      </c>
      <c r="Z45" s="8" t="str">
        <f>LEFT(Y45,MIN(FIND({0,1,2,3,4,5,6,7,8,9},ASC(Y45)&amp;1234567890))-1)</f>
        <v>O</v>
      </c>
      <c r="AA45" s="8">
        <f t="shared" si="9"/>
        <v>14</v>
      </c>
      <c r="AB45" s="8">
        <f>VLOOKUP(Z45,Table!$A$2:$C$121,2,0)</f>
        <v>16</v>
      </c>
      <c r="AC45" s="7">
        <f>VLOOKUP(Z45,Table!$A$2:$C$121,3,0)</f>
        <v>2</v>
      </c>
      <c r="AD45" s="5" t="str">
        <f>VLOOKUP(A45,Table!$U$1:$V$230,2,0)</f>
        <v>Trigonal</v>
      </c>
    </row>
    <row r="46" spans="1:30" x14ac:dyDescent="0.4">
      <c r="A46" s="5">
        <v>150</v>
      </c>
      <c r="B46" s="5">
        <v>425848</v>
      </c>
      <c r="C46" s="5" t="s">
        <v>1604</v>
      </c>
      <c r="D46" s="5" t="s">
        <v>1610</v>
      </c>
      <c r="E46" s="6" t="s">
        <v>2359</v>
      </c>
      <c r="F46" s="8" t="str">
        <f>LEFT(E46,MIN(FIND({0,1,2,3,4,5,6,7,8,9},ASC(E46)&amp;1234567890))-1)</f>
        <v>Ba</v>
      </c>
      <c r="G46" s="8">
        <f t="shared" si="5"/>
        <v>3</v>
      </c>
      <c r="H46" s="8">
        <f>VLOOKUP(F46,Table!$A$2:$C$121,2,0)</f>
        <v>2</v>
      </c>
      <c r="I46" s="7">
        <f>VLOOKUP(F46,Table!$A$2:$C$121,3,0)</f>
        <v>6</v>
      </c>
      <c r="J46" s="6" t="s">
        <v>2331</v>
      </c>
      <c r="K46" s="8" t="str">
        <f>LEFT(J46,MIN(FIND({0,1,2,3,4,5,6,7,8,9},ASC(J46)&amp;1234567890))-1)</f>
        <v>Te</v>
      </c>
      <c r="L46" s="8">
        <f t="shared" si="6"/>
        <v>1</v>
      </c>
      <c r="M46" s="8">
        <f>VLOOKUP(K46,Table!$A$2:$C$121,2,0)</f>
        <v>16</v>
      </c>
      <c r="N46" s="7">
        <f>VLOOKUP(K46,Table!$A$2:$C$121,3,0)</f>
        <v>5</v>
      </c>
      <c r="O46" s="6" t="s">
        <v>2421</v>
      </c>
      <c r="P46" s="8" t="str">
        <f>LEFT(O46,MIN(FIND({0,1,2,3,4,5,6,7,8,9},ASC(O46)&amp;1234567890))-1)</f>
        <v>Co</v>
      </c>
      <c r="Q46" s="8">
        <f t="shared" si="7"/>
        <v>3</v>
      </c>
      <c r="R46" s="8">
        <f>VLOOKUP(P46,Table!$A$2:$C$121,2,0)</f>
        <v>9</v>
      </c>
      <c r="S46" s="7">
        <f>VLOOKUP(P46,Table!$A$2:$C$121,3,0)</f>
        <v>4</v>
      </c>
      <c r="T46" s="6" t="s">
        <v>2422</v>
      </c>
      <c r="U46" s="8" t="str">
        <f>LEFT(T46,MIN(FIND({0,1,2,3,4,5,6,7,8,9},ASC(T46)&amp;1234567890))-1)</f>
        <v>P</v>
      </c>
      <c r="V46" s="8">
        <f t="shared" si="8"/>
        <v>2</v>
      </c>
      <c r="W46" s="8">
        <f>VLOOKUP(U46,Table!$A$2:$C$121,2,0)</f>
        <v>15</v>
      </c>
      <c r="X46" s="7">
        <f>VLOOKUP(U46,Table!$A$2:$C$121,3,0)</f>
        <v>3</v>
      </c>
      <c r="Y46" s="6" t="s">
        <v>2414</v>
      </c>
      <c r="Z46" s="8" t="str">
        <f>LEFT(Y46,MIN(FIND({0,1,2,3,4,5,6,7,8,9},ASC(Y46)&amp;1234567890))-1)</f>
        <v>O</v>
      </c>
      <c r="AA46" s="8">
        <f t="shared" si="9"/>
        <v>14</v>
      </c>
      <c r="AB46" s="8">
        <f>VLOOKUP(Z46,Table!$A$2:$C$121,2,0)</f>
        <v>16</v>
      </c>
      <c r="AC46" s="7">
        <f>VLOOKUP(Z46,Table!$A$2:$C$121,3,0)</f>
        <v>2</v>
      </c>
      <c r="AD46" s="5" t="str">
        <f>VLOOKUP(A46,Table!$U$1:$V$230,2,0)</f>
        <v>Trigonal</v>
      </c>
    </row>
    <row r="47" spans="1:30" x14ac:dyDescent="0.4">
      <c r="A47" s="5">
        <v>150</v>
      </c>
      <c r="B47" s="5">
        <v>188731</v>
      </c>
      <c r="C47" s="5" t="s">
        <v>1604</v>
      </c>
      <c r="D47" s="5" t="s">
        <v>1584</v>
      </c>
      <c r="E47" s="6" t="s">
        <v>2412</v>
      </c>
      <c r="F47" s="8" t="str">
        <f>LEFT(E47,MIN(FIND({0,1,2,3,4,5,6,7,8,9},ASC(E47)&amp;1234567890))-1)</f>
        <v>Pb</v>
      </c>
      <c r="G47" s="8">
        <f t="shared" si="5"/>
        <v>3</v>
      </c>
      <c r="H47" s="8">
        <f>VLOOKUP(F47,Table!$A$2:$C$121,2,0)</f>
        <v>14</v>
      </c>
      <c r="I47" s="7">
        <f>VLOOKUP(F47,Table!$A$2:$C$121,3,0)</f>
        <v>6</v>
      </c>
      <c r="J47" s="6" t="s">
        <v>2331</v>
      </c>
      <c r="K47" s="8" t="str">
        <f>LEFT(J47,MIN(FIND({0,1,2,3,4,5,6,7,8,9},ASC(J47)&amp;1234567890))-1)</f>
        <v>Te</v>
      </c>
      <c r="L47" s="8">
        <f t="shared" si="6"/>
        <v>1</v>
      </c>
      <c r="M47" s="8">
        <f>VLOOKUP(K47,Table!$A$2:$C$121,2,0)</f>
        <v>16</v>
      </c>
      <c r="N47" s="7">
        <f>VLOOKUP(K47,Table!$A$2:$C$121,3,0)</f>
        <v>5</v>
      </c>
      <c r="O47" s="6" t="s">
        <v>2423</v>
      </c>
      <c r="P47" s="8" t="str">
        <f>LEFT(O47,MIN(FIND({0,1,2,3,4,5,6,7,8,9},ASC(O47)&amp;1234567890))-1)</f>
        <v>Mn</v>
      </c>
      <c r="Q47" s="8">
        <f t="shared" si="7"/>
        <v>3</v>
      </c>
      <c r="R47" s="8">
        <f>VLOOKUP(P47,Table!$A$2:$C$121,2,0)</f>
        <v>7</v>
      </c>
      <c r="S47" s="7">
        <f>VLOOKUP(P47,Table!$A$2:$C$121,3,0)</f>
        <v>4</v>
      </c>
      <c r="T47" s="6" t="s">
        <v>2422</v>
      </c>
      <c r="U47" s="8" t="str">
        <f>LEFT(T47,MIN(FIND({0,1,2,3,4,5,6,7,8,9},ASC(T47)&amp;1234567890))-1)</f>
        <v>P</v>
      </c>
      <c r="V47" s="8">
        <f t="shared" si="8"/>
        <v>2</v>
      </c>
      <c r="W47" s="8">
        <f>VLOOKUP(U47,Table!$A$2:$C$121,2,0)</f>
        <v>15</v>
      </c>
      <c r="X47" s="7">
        <f>VLOOKUP(U47,Table!$A$2:$C$121,3,0)</f>
        <v>3</v>
      </c>
      <c r="Y47" s="6" t="s">
        <v>2414</v>
      </c>
      <c r="Z47" s="8" t="str">
        <f>LEFT(Y47,MIN(FIND({0,1,2,3,4,5,6,7,8,9},ASC(Y47)&amp;1234567890))-1)</f>
        <v>O</v>
      </c>
      <c r="AA47" s="8">
        <f t="shared" si="9"/>
        <v>14</v>
      </c>
      <c r="AB47" s="8">
        <f>VLOOKUP(Z47,Table!$A$2:$C$121,2,0)</f>
        <v>16</v>
      </c>
      <c r="AC47" s="7">
        <f>VLOOKUP(Z47,Table!$A$2:$C$121,3,0)</f>
        <v>2</v>
      </c>
      <c r="AD47" s="5" t="str">
        <f>VLOOKUP(A47,Table!$U$1:$V$230,2,0)</f>
        <v>Trigonal</v>
      </c>
    </row>
    <row r="48" spans="1:30" x14ac:dyDescent="0.4">
      <c r="A48" s="5">
        <v>150</v>
      </c>
      <c r="B48" s="5">
        <v>421591</v>
      </c>
      <c r="C48" s="5" t="s">
        <v>1604</v>
      </c>
      <c r="D48" s="5" t="s">
        <v>1611</v>
      </c>
      <c r="E48" s="6" t="s">
        <v>2424</v>
      </c>
      <c r="F48" s="8" t="str">
        <f>LEFT(E48,MIN(FIND({0,1,2,3,4,5,6,7,8,9},ASC(E48)&amp;1234567890))-1)</f>
        <v>Sr</v>
      </c>
      <c r="G48" s="8">
        <f t="shared" si="5"/>
        <v>3</v>
      </c>
      <c r="H48" s="8">
        <f>VLOOKUP(F48,Table!$A$2:$C$121,2,0)</f>
        <v>2</v>
      </c>
      <c r="I48" s="7">
        <f>VLOOKUP(F48,Table!$A$2:$C$121,3,0)</f>
        <v>5</v>
      </c>
      <c r="J48" s="6" t="s">
        <v>2416</v>
      </c>
      <c r="K48" s="8" t="str">
        <f>LEFT(J48,MIN(FIND({0,1,2,3,4,5,6,7,8,9},ASC(J48)&amp;1234567890))-1)</f>
        <v>Ta</v>
      </c>
      <c r="L48" s="8">
        <f t="shared" si="6"/>
        <v>1</v>
      </c>
      <c r="M48" s="8">
        <f>VLOOKUP(K48,Table!$A$2:$C$121,2,0)</f>
        <v>5</v>
      </c>
      <c r="N48" s="7">
        <f>VLOOKUP(K48,Table!$A$2:$C$121,3,0)</f>
        <v>6</v>
      </c>
      <c r="O48" s="6" t="s">
        <v>2382</v>
      </c>
      <c r="P48" s="8" t="str">
        <f>LEFT(O48,MIN(FIND({0,1,2,3,4,5,6,7,8,9},ASC(O48)&amp;1234567890))-1)</f>
        <v>Ga</v>
      </c>
      <c r="Q48" s="8">
        <f t="shared" si="7"/>
        <v>3</v>
      </c>
      <c r="R48" s="8">
        <f>VLOOKUP(P48,Table!$A$2:$C$121,2,0)</f>
        <v>13</v>
      </c>
      <c r="S48" s="7">
        <f>VLOOKUP(P48,Table!$A$2:$C$121,3,0)</f>
        <v>4</v>
      </c>
      <c r="T48" s="6" t="s">
        <v>2309</v>
      </c>
      <c r="U48" s="8" t="str">
        <f>LEFT(T48,MIN(FIND({0,1,2,3,4,5,6,7,8,9},ASC(T48)&amp;1234567890))-1)</f>
        <v>Si</v>
      </c>
      <c r="V48" s="8">
        <f t="shared" si="8"/>
        <v>2</v>
      </c>
      <c r="W48" s="8">
        <f>VLOOKUP(U48,Table!$A$2:$C$121,2,0)</f>
        <v>14</v>
      </c>
      <c r="X48" s="7">
        <f>VLOOKUP(U48,Table!$A$2:$C$121,3,0)</f>
        <v>3</v>
      </c>
      <c r="Y48" s="6" t="s">
        <v>2414</v>
      </c>
      <c r="Z48" s="8" t="str">
        <f>LEFT(Y48,MIN(FIND({0,1,2,3,4,5,6,7,8,9},ASC(Y48)&amp;1234567890))-1)</f>
        <v>O</v>
      </c>
      <c r="AA48" s="8">
        <f t="shared" si="9"/>
        <v>14</v>
      </c>
      <c r="AB48" s="8">
        <f>VLOOKUP(Z48,Table!$A$2:$C$121,2,0)</f>
        <v>16</v>
      </c>
      <c r="AC48" s="7">
        <f>VLOOKUP(Z48,Table!$A$2:$C$121,3,0)</f>
        <v>2</v>
      </c>
      <c r="AD48" s="5" t="str">
        <f>VLOOKUP(A48,Table!$U$1:$V$230,2,0)</f>
        <v>Trigonal</v>
      </c>
    </row>
    <row r="49" spans="1:30" x14ac:dyDescent="0.4">
      <c r="A49" s="5">
        <v>150</v>
      </c>
      <c r="B49" s="5">
        <v>380523</v>
      </c>
      <c r="C49" s="5" t="s">
        <v>1604</v>
      </c>
      <c r="D49" s="5" t="s">
        <v>1612</v>
      </c>
      <c r="E49" s="6" t="s">
        <v>2359</v>
      </c>
      <c r="F49" s="8" t="str">
        <f>LEFT(E49,MIN(FIND({0,1,2,3,4,5,6,7,8,9},ASC(E49)&amp;1234567890))-1)</f>
        <v>Ba</v>
      </c>
      <c r="G49" s="8">
        <f t="shared" si="5"/>
        <v>3</v>
      </c>
      <c r="H49" s="8">
        <f>VLOOKUP(F49,Table!$A$2:$C$121,2,0)</f>
        <v>2</v>
      </c>
      <c r="I49" s="7">
        <f>VLOOKUP(F49,Table!$A$2:$C$121,3,0)</f>
        <v>6</v>
      </c>
      <c r="J49" s="6" t="s">
        <v>2416</v>
      </c>
      <c r="K49" s="8" t="str">
        <f>LEFT(J49,MIN(FIND({0,1,2,3,4,5,6,7,8,9},ASC(J49)&amp;1234567890))-1)</f>
        <v>Ta</v>
      </c>
      <c r="L49" s="8">
        <f t="shared" si="6"/>
        <v>1</v>
      </c>
      <c r="M49" s="8">
        <f>VLOOKUP(K49,Table!$A$2:$C$121,2,0)</f>
        <v>5</v>
      </c>
      <c r="N49" s="7">
        <f>VLOOKUP(K49,Table!$A$2:$C$121,3,0)</f>
        <v>6</v>
      </c>
      <c r="O49" s="6" t="s">
        <v>2425</v>
      </c>
      <c r="P49" s="8" t="str">
        <f>LEFT(O49,MIN(FIND({0,1,2,3,4,5,6,7,8,9},ASC(O49)&amp;1234567890))-1)</f>
        <v>Ga</v>
      </c>
      <c r="Q49" s="8">
        <f t="shared" si="7"/>
        <v>3.09</v>
      </c>
      <c r="R49" s="8">
        <f>VLOOKUP(P49,Table!$A$2:$C$121,2,0)</f>
        <v>13</v>
      </c>
      <c r="S49" s="7">
        <f>VLOOKUP(P49,Table!$A$2:$C$121,3,0)</f>
        <v>4</v>
      </c>
      <c r="T49" s="6" t="s">
        <v>2426</v>
      </c>
      <c r="U49" s="8" t="str">
        <f>LEFT(T49,MIN(FIND({0,1,2,3,4,5,6,7,8,9},ASC(T49)&amp;1234567890))-1)</f>
        <v>Si</v>
      </c>
      <c r="V49" s="8">
        <f t="shared" si="8"/>
        <v>1.91</v>
      </c>
      <c r="W49" s="8">
        <f>VLOOKUP(U49,Table!$A$2:$C$121,2,0)</f>
        <v>14</v>
      </c>
      <c r="X49" s="7">
        <f>VLOOKUP(U49,Table!$A$2:$C$121,3,0)</f>
        <v>3</v>
      </c>
      <c r="Y49" s="6" t="s">
        <v>2414</v>
      </c>
      <c r="Z49" s="8" t="str">
        <f>LEFT(Y49,MIN(FIND({0,1,2,3,4,5,6,7,8,9},ASC(Y49)&amp;1234567890))-1)</f>
        <v>O</v>
      </c>
      <c r="AA49" s="8">
        <f t="shared" si="9"/>
        <v>14</v>
      </c>
      <c r="AB49" s="8">
        <f>VLOOKUP(Z49,Table!$A$2:$C$121,2,0)</f>
        <v>16</v>
      </c>
      <c r="AC49" s="7">
        <f>VLOOKUP(Z49,Table!$A$2:$C$121,3,0)</f>
        <v>2</v>
      </c>
      <c r="AD49" s="5" t="str">
        <f>VLOOKUP(A49,Table!$U$1:$V$230,2,0)</f>
        <v>Trigonal</v>
      </c>
    </row>
    <row r="50" spans="1:30" x14ac:dyDescent="0.4">
      <c r="A50" s="5">
        <v>150</v>
      </c>
      <c r="B50" s="5">
        <v>196317</v>
      </c>
      <c r="C50" s="5" t="s">
        <v>1604</v>
      </c>
      <c r="D50" s="5" t="s">
        <v>1613</v>
      </c>
      <c r="E50" s="6" t="s">
        <v>2417</v>
      </c>
      <c r="F50" s="8" t="str">
        <f>LEFT(E50,MIN(FIND({0,1,2,3,4,5,6,7,8,9},ASC(E50)&amp;1234567890))-1)</f>
        <v>La</v>
      </c>
      <c r="G50" s="8">
        <f t="shared" si="5"/>
        <v>3</v>
      </c>
      <c r="H50" s="8">
        <f>VLOOKUP(F50,Table!$A$2:$C$121,2,0)</f>
        <v>3</v>
      </c>
      <c r="I50" s="7">
        <f>VLOOKUP(F50,Table!$A$2:$C$121,3,0)</f>
        <v>6</v>
      </c>
      <c r="J50" s="6" t="s">
        <v>2382</v>
      </c>
      <c r="K50" s="8" t="str">
        <f>LEFT(J50,MIN(FIND({0,1,2,3,4,5,6,7,8,9},ASC(J50)&amp;1234567890))-1)</f>
        <v>Ga</v>
      </c>
      <c r="L50" s="8">
        <f t="shared" si="6"/>
        <v>3</v>
      </c>
      <c r="M50" s="8">
        <f>VLOOKUP(K50,Table!$A$2:$C$121,2,0)</f>
        <v>13</v>
      </c>
      <c r="N50" s="7">
        <f>VLOOKUP(K50,Table!$A$2:$C$121,3,0)</f>
        <v>4</v>
      </c>
      <c r="O50" s="6" t="s">
        <v>2380</v>
      </c>
      <c r="P50" s="8" t="str">
        <f>LEFT(O50,MIN(FIND({0,1,2,3,4,5,6,7,8,9},ASC(O50)&amp;1234567890))-1)</f>
        <v>Ge</v>
      </c>
      <c r="Q50" s="8">
        <f t="shared" si="7"/>
        <v>2</v>
      </c>
      <c r="R50" s="8">
        <f>VLOOKUP(P50,Table!$A$2:$C$121,2,0)</f>
        <v>14</v>
      </c>
      <c r="S50" s="7">
        <f>VLOOKUP(P50,Table!$A$2:$C$121,3,0)</f>
        <v>4</v>
      </c>
      <c r="T50" s="6" t="s">
        <v>2308</v>
      </c>
      <c r="U50" s="8" t="str">
        <f>LEFT(T50,MIN(FIND({0,1,2,3,4,5,6,7,8,9},ASC(T50)&amp;1234567890))-1)</f>
        <v>Be</v>
      </c>
      <c r="V50" s="8">
        <f t="shared" si="8"/>
        <v>1</v>
      </c>
      <c r="W50" s="8">
        <f>VLOOKUP(U50,Table!$A$2:$C$121,2,0)</f>
        <v>2</v>
      </c>
      <c r="X50" s="7">
        <f>VLOOKUP(U50,Table!$A$2:$C$121,3,0)</f>
        <v>2</v>
      </c>
      <c r="Y50" s="6" t="s">
        <v>2414</v>
      </c>
      <c r="Z50" s="8" t="str">
        <f>LEFT(Y50,MIN(FIND({0,1,2,3,4,5,6,7,8,9},ASC(Y50)&amp;1234567890))-1)</f>
        <v>O</v>
      </c>
      <c r="AA50" s="8">
        <f t="shared" si="9"/>
        <v>14</v>
      </c>
      <c r="AB50" s="8">
        <f>VLOOKUP(Z50,Table!$A$2:$C$121,2,0)</f>
        <v>16</v>
      </c>
      <c r="AC50" s="7">
        <f>VLOOKUP(Z50,Table!$A$2:$C$121,3,0)</f>
        <v>2</v>
      </c>
      <c r="AD50" s="5" t="str">
        <f>VLOOKUP(A50,Table!$U$1:$V$230,2,0)</f>
        <v>Trigonal</v>
      </c>
    </row>
    <row r="51" spans="1:30" x14ac:dyDescent="0.4">
      <c r="A51" s="5">
        <v>150</v>
      </c>
      <c r="B51" s="5">
        <v>196318</v>
      </c>
      <c r="C51" s="5" t="s">
        <v>1604</v>
      </c>
      <c r="D51" s="5" t="s">
        <v>1614</v>
      </c>
      <c r="E51" s="6" t="s">
        <v>2427</v>
      </c>
      <c r="F51" s="8" t="str">
        <f>LEFT(E51,MIN(FIND({0,1,2,3,4,5,6,7,8,9},ASC(E51)&amp;1234567890))-1)</f>
        <v>Pr</v>
      </c>
      <c r="G51" s="8">
        <f t="shared" si="5"/>
        <v>3</v>
      </c>
      <c r="H51" s="8">
        <f>VLOOKUP(F51,Table!$A$2:$C$121,2,0)</f>
        <v>3</v>
      </c>
      <c r="I51" s="7">
        <f>VLOOKUP(F51,Table!$A$2:$C$121,3,0)</f>
        <v>6</v>
      </c>
      <c r="J51" s="6" t="s">
        <v>2382</v>
      </c>
      <c r="K51" s="8" t="str">
        <f>LEFT(J51,MIN(FIND({0,1,2,3,4,5,6,7,8,9},ASC(J51)&amp;1234567890))-1)</f>
        <v>Ga</v>
      </c>
      <c r="L51" s="8">
        <f t="shared" si="6"/>
        <v>3</v>
      </c>
      <c r="M51" s="8">
        <f>VLOOKUP(K51,Table!$A$2:$C$121,2,0)</f>
        <v>13</v>
      </c>
      <c r="N51" s="7">
        <f>VLOOKUP(K51,Table!$A$2:$C$121,3,0)</f>
        <v>4</v>
      </c>
      <c r="O51" s="6" t="s">
        <v>2380</v>
      </c>
      <c r="P51" s="8" t="str">
        <f>LEFT(O51,MIN(FIND({0,1,2,3,4,5,6,7,8,9},ASC(O51)&amp;1234567890))-1)</f>
        <v>Ge</v>
      </c>
      <c r="Q51" s="8">
        <f t="shared" si="7"/>
        <v>2</v>
      </c>
      <c r="R51" s="8">
        <f>VLOOKUP(P51,Table!$A$2:$C$121,2,0)</f>
        <v>14</v>
      </c>
      <c r="S51" s="7">
        <f>VLOOKUP(P51,Table!$A$2:$C$121,3,0)</f>
        <v>4</v>
      </c>
      <c r="T51" s="6" t="s">
        <v>2308</v>
      </c>
      <c r="U51" s="8" t="str">
        <f>LEFT(T51,MIN(FIND({0,1,2,3,4,5,6,7,8,9},ASC(T51)&amp;1234567890))-1)</f>
        <v>Be</v>
      </c>
      <c r="V51" s="8">
        <f t="shared" si="8"/>
        <v>1</v>
      </c>
      <c r="W51" s="8">
        <f>VLOOKUP(U51,Table!$A$2:$C$121,2,0)</f>
        <v>2</v>
      </c>
      <c r="X51" s="7">
        <f>VLOOKUP(U51,Table!$A$2:$C$121,3,0)</f>
        <v>2</v>
      </c>
      <c r="Y51" s="6" t="s">
        <v>2414</v>
      </c>
      <c r="Z51" s="8" t="str">
        <f>LEFT(Y51,MIN(FIND({0,1,2,3,4,5,6,7,8,9},ASC(Y51)&amp;1234567890))-1)</f>
        <v>O</v>
      </c>
      <c r="AA51" s="8">
        <f t="shared" si="9"/>
        <v>14</v>
      </c>
      <c r="AB51" s="8">
        <f>VLOOKUP(Z51,Table!$A$2:$C$121,2,0)</f>
        <v>16</v>
      </c>
      <c r="AC51" s="7">
        <f>VLOOKUP(Z51,Table!$A$2:$C$121,3,0)</f>
        <v>2</v>
      </c>
      <c r="AD51" s="5" t="str">
        <f>VLOOKUP(A51,Table!$U$1:$V$230,2,0)</f>
        <v>Trigonal</v>
      </c>
    </row>
    <row r="52" spans="1:30" x14ac:dyDescent="0.4">
      <c r="A52" s="5">
        <v>150</v>
      </c>
      <c r="B52" s="5">
        <v>196319</v>
      </c>
      <c r="C52" s="5" t="s">
        <v>1604</v>
      </c>
      <c r="D52" s="5" t="s">
        <v>1615</v>
      </c>
      <c r="E52" s="6" t="s">
        <v>2406</v>
      </c>
      <c r="F52" s="8" t="str">
        <f>LEFT(E52,MIN(FIND({0,1,2,3,4,5,6,7,8,9},ASC(E52)&amp;1234567890))-1)</f>
        <v>Nd</v>
      </c>
      <c r="G52" s="8">
        <f t="shared" si="5"/>
        <v>3</v>
      </c>
      <c r="H52" s="8">
        <f>VLOOKUP(F52,Table!$A$2:$C$121,2,0)</f>
        <v>3</v>
      </c>
      <c r="I52" s="7">
        <f>VLOOKUP(F52,Table!$A$2:$C$121,3,0)</f>
        <v>6</v>
      </c>
      <c r="J52" s="6" t="s">
        <v>2382</v>
      </c>
      <c r="K52" s="8" t="str">
        <f>LEFT(J52,MIN(FIND({0,1,2,3,4,5,6,7,8,9},ASC(J52)&amp;1234567890))-1)</f>
        <v>Ga</v>
      </c>
      <c r="L52" s="8">
        <f t="shared" si="6"/>
        <v>3</v>
      </c>
      <c r="M52" s="8">
        <f>VLOOKUP(K52,Table!$A$2:$C$121,2,0)</f>
        <v>13</v>
      </c>
      <c r="N52" s="7">
        <f>VLOOKUP(K52,Table!$A$2:$C$121,3,0)</f>
        <v>4</v>
      </c>
      <c r="O52" s="6" t="s">
        <v>2380</v>
      </c>
      <c r="P52" s="8" t="str">
        <f>LEFT(O52,MIN(FIND({0,1,2,3,4,5,6,7,8,9},ASC(O52)&amp;1234567890))-1)</f>
        <v>Ge</v>
      </c>
      <c r="Q52" s="8">
        <f t="shared" si="7"/>
        <v>2</v>
      </c>
      <c r="R52" s="8">
        <f>VLOOKUP(P52,Table!$A$2:$C$121,2,0)</f>
        <v>14</v>
      </c>
      <c r="S52" s="7">
        <f>VLOOKUP(P52,Table!$A$2:$C$121,3,0)</f>
        <v>4</v>
      </c>
      <c r="T52" s="6" t="s">
        <v>2308</v>
      </c>
      <c r="U52" s="8" t="str">
        <f>LEFT(T52,MIN(FIND({0,1,2,3,4,5,6,7,8,9},ASC(T52)&amp;1234567890))-1)</f>
        <v>Be</v>
      </c>
      <c r="V52" s="8">
        <f t="shared" si="8"/>
        <v>1</v>
      </c>
      <c r="W52" s="8">
        <f>VLOOKUP(U52,Table!$A$2:$C$121,2,0)</f>
        <v>2</v>
      </c>
      <c r="X52" s="7">
        <f>VLOOKUP(U52,Table!$A$2:$C$121,3,0)</f>
        <v>2</v>
      </c>
      <c r="Y52" s="6" t="s">
        <v>2414</v>
      </c>
      <c r="Z52" s="8" t="str">
        <f>LEFT(Y52,MIN(FIND({0,1,2,3,4,5,6,7,8,9},ASC(Y52)&amp;1234567890))-1)</f>
        <v>O</v>
      </c>
      <c r="AA52" s="8">
        <f t="shared" si="9"/>
        <v>14</v>
      </c>
      <c r="AB52" s="8">
        <f>VLOOKUP(Z52,Table!$A$2:$C$121,2,0)</f>
        <v>16</v>
      </c>
      <c r="AC52" s="7">
        <f>VLOOKUP(Z52,Table!$A$2:$C$121,3,0)</f>
        <v>2</v>
      </c>
      <c r="AD52" s="5" t="str">
        <f>VLOOKUP(A52,Table!$U$1:$V$230,2,0)</f>
        <v>Trigonal</v>
      </c>
    </row>
    <row r="53" spans="1:30" x14ac:dyDescent="0.4">
      <c r="A53" s="5">
        <v>150</v>
      </c>
      <c r="B53" s="5">
        <v>196320</v>
      </c>
      <c r="C53" s="5" t="s">
        <v>1604</v>
      </c>
      <c r="D53" s="5" t="s">
        <v>1616</v>
      </c>
      <c r="E53" s="6" t="s">
        <v>2428</v>
      </c>
      <c r="F53" s="8" t="str">
        <f>LEFT(E53,MIN(FIND({0,1,2,3,4,5,6,7,8,9},ASC(E53)&amp;1234567890))-1)</f>
        <v>Sm</v>
      </c>
      <c r="G53" s="8">
        <f t="shared" si="5"/>
        <v>3</v>
      </c>
      <c r="H53" s="8">
        <f>VLOOKUP(F53,Table!$A$2:$C$121,2,0)</f>
        <v>3</v>
      </c>
      <c r="I53" s="7">
        <f>VLOOKUP(F53,Table!$A$2:$C$121,3,0)</f>
        <v>6</v>
      </c>
      <c r="J53" s="6" t="s">
        <v>2382</v>
      </c>
      <c r="K53" s="8" t="str">
        <f>LEFT(J53,MIN(FIND({0,1,2,3,4,5,6,7,8,9},ASC(J53)&amp;1234567890))-1)</f>
        <v>Ga</v>
      </c>
      <c r="L53" s="8">
        <f t="shared" si="6"/>
        <v>3</v>
      </c>
      <c r="M53" s="8">
        <f>VLOOKUP(K53,Table!$A$2:$C$121,2,0)</f>
        <v>13</v>
      </c>
      <c r="N53" s="7">
        <f>VLOOKUP(K53,Table!$A$2:$C$121,3,0)</f>
        <v>4</v>
      </c>
      <c r="O53" s="6" t="s">
        <v>2380</v>
      </c>
      <c r="P53" s="8" t="str">
        <f>LEFT(O53,MIN(FIND({0,1,2,3,4,5,6,7,8,9},ASC(O53)&amp;1234567890))-1)</f>
        <v>Ge</v>
      </c>
      <c r="Q53" s="8">
        <f t="shared" si="7"/>
        <v>2</v>
      </c>
      <c r="R53" s="8">
        <f>VLOOKUP(P53,Table!$A$2:$C$121,2,0)</f>
        <v>14</v>
      </c>
      <c r="S53" s="7">
        <f>VLOOKUP(P53,Table!$A$2:$C$121,3,0)</f>
        <v>4</v>
      </c>
      <c r="T53" s="6" t="s">
        <v>2308</v>
      </c>
      <c r="U53" s="8" t="str">
        <f>LEFT(T53,MIN(FIND({0,1,2,3,4,5,6,7,8,9},ASC(T53)&amp;1234567890))-1)</f>
        <v>Be</v>
      </c>
      <c r="V53" s="8">
        <f t="shared" si="8"/>
        <v>1</v>
      </c>
      <c r="W53" s="8">
        <f>VLOOKUP(U53,Table!$A$2:$C$121,2,0)</f>
        <v>2</v>
      </c>
      <c r="X53" s="7">
        <f>VLOOKUP(U53,Table!$A$2:$C$121,3,0)</f>
        <v>2</v>
      </c>
      <c r="Y53" s="6" t="s">
        <v>2414</v>
      </c>
      <c r="Z53" s="8" t="str">
        <f>LEFT(Y53,MIN(FIND({0,1,2,3,4,5,6,7,8,9},ASC(Y53)&amp;1234567890))-1)</f>
        <v>O</v>
      </c>
      <c r="AA53" s="8">
        <f t="shared" si="9"/>
        <v>14</v>
      </c>
      <c r="AB53" s="8">
        <f>VLOOKUP(Z53,Table!$A$2:$C$121,2,0)</f>
        <v>16</v>
      </c>
      <c r="AC53" s="7">
        <f>VLOOKUP(Z53,Table!$A$2:$C$121,3,0)</f>
        <v>2</v>
      </c>
      <c r="AD53" s="5" t="str">
        <f>VLOOKUP(A53,Table!$U$1:$V$230,2,0)</f>
        <v>Trigonal</v>
      </c>
    </row>
    <row r="54" spans="1:30" x14ac:dyDescent="0.4">
      <c r="A54" s="5">
        <v>150</v>
      </c>
      <c r="B54" s="5">
        <v>252309</v>
      </c>
      <c r="C54" s="5" t="s">
        <v>1604</v>
      </c>
      <c r="D54" s="5" t="s">
        <v>1617</v>
      </c>
      <c r="E54" s="6" t="s">
        <v>2424</v>
      </c>
      <c r="F54" s="8" t="str">
        <f>LEFT(E54,MIN(FIND({0,1,2,3,4,5,6,7,8,9},ASC(E54)&amp;1234567890))-1)</f>
        <v>Sr</v>
      </c>
      <c r="G54" s="8">
        <f t="shared" si="5"/>
        <v>3</v>
      </c>
      <c r="H54" s="8">
        <f>VLOOKUP(F54,Table!$A$2:$C$121,2,0)</f>
        <v>2</v>
      </c>
      <c r="I54" s="7">
        <f>VLOOKUP(F54,Table!$A$2:$C$121,3,0)</f>
        <v>5</v>
      </c>
      <c r="J54" s="6" t="s">
        <v>2413</v>
      </c>
      <c r="K54" s="8" t="str">
        <f>LEFT(J54,MIN(FIND({0,1,2,3,4,5,6,7,8,9},ASC(J54)&amp;1234567890))-1)</f>
        <v>Zn</v>
      </c>
      <c r="L54" s="8">
        <f t="shared" si="6"/>
        <v>3</v>
      </c>
      <c r="M54" s="8">
        <f>VLOOKUP(K54,Table!$A$2:$C$121,2,0)</f>
        <v>12</v>
      </c>
      <c r="N54" s="7">
        <f>VLOOKUP(K54,Table!$A$2:$C$121,3,0)</f>
        <v>4</v>
      </c>
      <c r="O54" s="6" t="s">
        <v>2331</v>
      </c>
      <c r="P54" s="8" t="str">
        <f>LEFT(O54,MIN(FIND({0,1,2,3,4,5,6,7,8,9},ASC(O54)&amp;1234567890))-1)</f>
        <v>Te</v>
      </c>
      <c r="Q54" s="8">
        <f t="shared" si="7"/>
        <v>1</v>
      </c>
      <c r="R54" s="8">
        <f>VLOOKUP(P54,Table!$A$2:$C$121,2,0)</f>
        <v>16</v>
      </c>
      <c r="S54" s="7">
        <f>VLOOKUP(P54,Table!$A$2:$C$121,3,0)</f>
        <v>5</v>
      </c>
      <c r="T54" s="6" t="s">
        <v>2422</v>
      </c>
      <c r="U54" s="8" t="str">
        <f>LEFT(T54,MIN(FIND({0,1,2,3,4,5,6,7,8,9},ASC(T54)&amp;1234567890))-1)</f>
        <v>P</v>
      </c>
      <c r="V54" s="8">
        <f t="shared" si="8"/>
        <v>2</v>
      </c>
      <c r="W54" s="8">
        <f>VLOOKUP(U54,Table!$A$2:$C$121,2,0)</f>
        <v>15</v>
      </c>
      <c r="X54" s="7">
        <f>VLOOKUP(U54,Table!$A$2:$C$121,3,0)</f>
        <v>3</v>
      </c>
      <c r="Y54" s="6" t="s">
        <v>2414</v>
      </c>
      <c r="Z54" s="8" t="str">
        <f>LEFT(Y54,MIN(FIND({0,1,2,3,4,5,6,7,8,9},ASC(Y54)&amp;1234567890))-1)</f>
        <v>O</v>
      </c>
      <c r="AA54" s="8">
        <f t="shared" si="9"/>
        <v>14</v>
      </c>
      <c r="AB54" s="8">
        <f>VLOOKUP(Z54,Table!$A$2:$C$121,2,0)</f>
        <v>16</v>
      </c>
      <c r="AC54" s="7">
        <f>VLOOKUP(Z54,Table!$A$2:$C$121,3,0)</f>
        <v>2</v>
      </c>
      <c r="AD54" s="5" t="str">
        <f>VLOOKUP(A54,Table!$U$1:$V$230,2,0)</f>
        <v>Trigonal</v>
      </c>
    </row>
    <row r="55" spans="1:30" x14ac:dyDescent="0.4">
      <c r="A55" s="5">
        <v>150</v>
      </c>
      <c r="B55" s="5">
        <v>252310</v>
      </c>
      <c r="C55" s="5" t="s">
        <v>1604</v>
      </c>
      <c r="D55" s="5" t="s">
        <v>1618</v>
      </c>
      <c r="E55" s="6" t="s">
        <v>2359</v>
      </c>
      <c r="F55" s="8" t="str">
        <f>LEFT(E55,MIN(FIND({0,1,2,3,4,5,6,7,8,9},ASC(E55)&amp;1234567890))-1)</f>
        <v>Ba</v>
      </c>
      <c r="G55" s="8">
        <f t="shared" si="5"/>
        <v>3</v>
      </c>
      <c r="H55" s="8">
        <f>VLOOKUP(F55,Table!$A$2:$C$121,2,0)</f>
        <v>2</v>
      </c>
      <c r="I55" s="7">
        <f>VLOOKUP(F55,Table!$A$2:$C$121,3,0)</f>
        <v>6</v>
      </c>
      <c r="J55" s="6" t="s">
        <v>2413</v>
      </c>
      <c r="K55" s="8" t="str">
        <f>LEFT(J55,MIN(FIND({0,1,2,3,4,5,6,7,8,9},ASC(J55)&amp;1234567890))-1)</f>
        <v>Zn</v>
      </c>
      <c r="L55" s="8">
        <f t="shared" si="6"/>
        <v>3</v>
      </c>
      <c r="M55" s="8">
        <f>VLOOKUP(K55,Table!$A$2:$C$121,2,0)</f>
        <v>12</v>
      </c>
      <c r="N55" s="7">
        <f>VLOOKUP(K55,Table!$A$2:$C$121,3,0)</f>
        <v>4</v>
      </c>
      <c r="O55" s="6" t="s">
        <v>2331</v>
      </c>
      <c r="P55" s="8" t="str">
        <f>LEFT(O55,MIN(FIND({0,1,2,3,4,5,6,7,8,9},ASC(O55)&amp;1234567890))-1)</f>
        <v>Te</v>
      </c>
      <c r="Q55" s="8">
        <f t="shared" si="7"/>
        <v>1</v>
      </c>
      <c r="R55" s="8">
        <f>VLOOKUP(P55,Table!$A$2:$C$121,2,0)</f>
        <v>16</v>
      </c>
      <c r="S55" s="7">
        <f>VLOOKUP(P55,Table!$A$2:$C$121,3,0)</f>
        <v>5</v>
      </c>
      <c r="T55" s="6" t="s">
        <v>2422</v>
      </c>
      <c r="U55" s="8" t="str">
        <f>LEFT(T55,MIN(FIND({0,1,2,3,4,5,6,7,8,9},ASC(T55)&amp;1234567890))-1)</f>
        <v>P</v>
      </c>
      <c r="V55" s="8">
        <f t="shared" si="8"/>
        <v>2</v>
      </c>
      <c r="W55" s="8">
        <f>VLOOKUP(U55,Table!$A$2:$C$121,2,0)</f>
        <v>15</v>
      </c>
      <c r="X55" s="7">
        <f>VLOOKUP(U55,Table!$A$2:$C$121,3,0)</f>
        <v>3</v>
      </c>
      <c r="Y55" s="6" t="s">
        <v>2414</v>
      </c>
      <c r="Z55" s="8" t="str">
        <f>LEFT(Y55,MIN(FIND({0,1,2,3,4,5,6,7,8,9},ASC(Y55)&amp;1234567890))-1)</f>
        <v>O</v>
      </c>
      <c r="AA55" s="8">
        <f t="shared" si="9"/>
        <v>14</v>
      </c>
      <c r="AB55" s="8">
        <f>VLOOKUP(Z55,Table!$A$2:$C$121,2,0)</f>
        <v>16</v>
      </c>
      <c r="AC55" s="7">
        <f>VLOOKUP(Z55,Table!$A$2:$C$121,3,0)</f>
        <v>2</v>
      </c>
      <c r="AD55" s="5" t="str">
        <f>VLOOKUP(A55,Table!$U$1:$V$230,2,0)</f>
        <v>Trigonal</v>
      </c>
    </row>
    <row r="56" spans="1:30" x14ac:dyDescent="0.4">
      <c r="A56" s="5">
        <v>150</v>
      </c>
      <c r="B56" s="5">
        <v>252311</v>
      </c>
      <c r="C56" s="5" t="s">
        <v>1604</v>
      </c>
      <c r="D56" s="5" t="s">
        <v>1619</v>
      </c>
      <c r="E56" s="6" t="s">
        <v>2412</v>
      </c>
      <c r="F56" s="8" t="str">
        <f>LEFT(E56,MIN(FIND({0,1,2,3,4,5,6,7,8,9},ASC(E56)&amp;1234567890))-1)</f>
        <v>Pb</v>
      </c>
      <c r="G56" s="8">
        <f t="shared" si="5"/>
        <v>3</v>
      </c>
      <c r="H56" s="8">
        <f>VLOOKUP(F56,Table!$A$2:$C$121,2,0)</f>
        <v>14</v>
      </c>
      <c r="I56" s="7">
        <f>VLOOKUP(F56,Table!$A$2:$C$121,3,0)</f>
        <v>6</v>
      </c>
      <c r="J56" s="6" t="s">
        <v>2413</v>
      </c>
      <c r="K56" s="8" t="str">
        <f>LEFT(J56,MIN(FIND({0,1,2,3,4,5,6,7,8,9},ASC(J56)&amp;1234567890))-1)</f>
        <v>Zn</v>
      </c>
      <c r="L56" s="8">
        <f t="shared" si="6"/>
        <v>3</v>
      </c>
      <c r="M56" s="8">
        <f>VLOOKUP(K56,Table!$A$2:$C$121,2,0)</f>
        <v>12</v>
      </c>
      <c r="N56" s="7">
        <f>VLOOKUP(K56,Table!$A$2:$C$121,3,0)</f>
        <v>4</v>
      </c>
      <c r="O56" s="6" t="s">
        <v>2331</v>
      </c>
      <c r="P56" s="8" t="str">
        <f>LEFT(O56,MIN(FIND({0,1,2,3,4,5,6,7,8,9},ASC(O56)&amp;1234567890))-1)</f>
        <v>Te</v>
      </c>
      <c r="Q56" s="8">
        <f t="shared" si="7"/>
        <v>1</v>
      </c>
      <c r="R56" s="8">
        <f>VLOOKUP(P56,Table!$A$2:$C$121,2,0)</f>
        <v>16</v>
      </c>
      <c r="S56" s="7">
        <f>VLOOKUP(P56,Table!$A$2:$C$121,3,0)</f>
        <v>5</v>
      </c>
      <c r="T56" s="6" t="s">
        <v>2422</v>
      </c>
      <c r="U56" s="8" t="str">
        <f>LEFT(T56,MIN(FIND({0,1,2,3,4,5,6,7,8,9},ASC(T56)&amp;1234567890))-1)</f>
        <v>P</v>
      </c>
      <c r="V56" s="8">
        <f t="shared" si="8"/>
        <v>2</v>
      </c>
      <c r="W56" s="8">
        <f>VLOOKUP(U56,Table!$A$2:$C$121,2,0)</f>
        <v>15</v>
      </c>
      <c r="X56" s="7">
        <f>VLOOKUP(U56,Table!$A$2:$C$121,3,0)</f>
        <v>3</v>
      </c>
      <c r="Y56" s="6" t="s">
        <v>2414</v>
      </c>
      <c r="Z56" s="8" t="str">
        <f>LEFT(Y56,MIN(FIND({0,1,2,3,4,5,6,7,8,9},ASC(Y56)&amp;1234567890))-1)</f>
        <v>O</v>
      </c>
      <c r="AA56" s="8">
        <f t="shared" si="9"/>
        <v>14</v>
      </c>
      <c r="AB56" s="8">
        <f>VLOOKUP(Z56,Table!$A$2:$C$121,2,0)</f>
        <v>16</v>
      </c>
      <c r="AC56" s="7">
        <f>VLOOKUP(Z56,Table!$A$2:$C$121,3,0)</f>
        <v>2</v>
      </c>
      <c r="AD56" s="5" t="str">
        <f>VLOOKUP(A56,Table!$U$1:$V$230,2,0)</f>
        <v>Trigonal</v>
      </c>
    </row>
    <row r="57" spans="1:30" x14ac:dyDescent="0.4">
      <c r="A57" s="5">
        <v>150</v>
      </c>
      <c r="B57" s="5">
        <v>252312</v>
      </c>
      <c r="C57" s="5" t="s">
        <v>1604</v>
      </c>
      <c r="D57" s="5" t="s">
        <v>1620</v>
      </c>
      <c r="E57" s="6" t="s">
        <v>2412</v>
      </c>
      <c r="F57" s="8" t="str">
        <f>LEFT(E57,MIN(FIND({0,1,2,3,4,5,6,7,8,9},ASC(E57)&amp;1234567890))-1)</f>
        <v>Pb</v>
      </c>
      <c r="G57" s="8">
        <f t="shared" si="5"/>
        <v>3</v>
      </c>
      <c r="H57" s="8">
        <f>VLOOKUP(F57,Table!$A$2:$C$121,2,0)</f>
        <v>14</v>
      </c>
      <c r="I57" s="7">
        <f>VLOOKUP(F57,Table!$A$2:$C$121,3,0)</f>
        <v>6</v>
      </c>
      <c r="J57" s="6" t="s">
        <v>2429</v>
      </c>
      <c r="K57" s="8" t="str">
        <f>LEFT(J57,MIN(FIND({0,1,2,3,4,5,6,7,8,9},ASC(J57)&amp;1234567890))-1)</f>
        <v>Mg</v>
      </c>
      <c r="L57" s="8">
        <f t="shared" si="6"/>
        <v>3</v>
      </c>
      <c r="M57" s="8">
        <f>VLOOKUP(K57,Table!$A$2:$C$121,2,0)</f>
        <v>2</v>
      </c>
      <c r="N57" s="7">
        <f>VLOOKUP(K57,Table!$A$2:$C$121,3,0)</f>
        <v>3</v>
      </c>
      <c r="O57" s="6" t="s">
        <v>2331</v>
      </c>
      <c r="P57" s="8" t="str">
        <f>LEFT(O57,MIN(FIND({0,1,2,3,4,5,6,7,8,9},ASC(O57)&amp;1234567890))-1)</f>
        <v>Te</v>
      </c>
      <c r="Q57" s="8">
        <f t="shared" si="7"/>
        <v>1</v>
      </c>
      <c r="R57" s="8">
        <f>VLOOKUP(P57,Table!$A$2:$C$121,2,0)</f>
        <v>16</v>
      </c>
      <c r="S57" s="7">
        <f>VLOOKUP(P57,Table!$A$2:$C$121,3,0)</f>
        <v>5</v>
      </c>
      <c r="T57" s="6" t="s">
        <v>2422</v>
      </c>
      <c r="U57" s="8" t="str">
        <f>LEFT(T57,MIN(FIND({0,1,2,3,4,5,6,7,8,9},ASC(T57)&amp;1234567890))-1)</f>
        <v>P</v>
      </c>
      <c r="V57" s="8">
        <f t="shared" si="8"/>
        <v>2</v>
      </c>
      <c r="W57" s="8">
        <f>VLOOKUP(U57,Table!$A$2:$C$121,2,0)</f>
        <v>15</v>
      </c>
      <c r="X57" s="7">
        <f>VLOOKUP(U57,Table!$A$2:$C$121,3,0)</f>
        <v>3</v>
      </c>
      <c r="Y57" s="6" t="s">
        <v>2414</v>
      </c>
      <c r="Z57" s="8" t="str">
        <f>LEFT(Y57,MIN(FIND({0,1,2,3,4,5,6,7,8,9},ASC(Y57)&amp;1234567890))-1)</f>
        <v>O</v>
      </c>
      <c r="AA57" s="8">
        <f t="shared" si="9"/>
        <v>14</v>
      </c>
      <c r="AB57" s="8">
        <f>VLOOKUP(Z57,Table!$A$2:$C$121,2,0)</f>
        <v>16</v>
      </c>
      <c r="AC57" s="7">
        <f>VLOOKUP(Z57,Table!$A$2:$C$121,3,0)</f>
        <v>2</v>
      </c>
      <c r="AD57" s="5" t="str">
        <f>VLOOKUP(A57,Table!$U$1:$V$230,2,0)</f>
        <v>Trigonal</v>
      </c>
    </row>
    <row r="58" spans="1:30" x14ac:dyDescent="0.4">
      <c r="A58" s="5">
        <v>150</v>
      </c>
      <c r="B58" s="5">
        <v>252313</v>
      </c>
      <c r="C58" s="5" t="s">
        <v>1604</v>
      </c>
      <c r="D58" s="5" t="s">
        <v>1621</v>
      </c>
      <c r="E58" s="6" t="s">
        <v>2412</v>
      </c>
      <c r="F58" s="8" t="str">
        <f>LEFT(E58,MIN(FIND({0,1,2,3,4,5,6,7,8,9},ASC(E58)&amp;1234567890))-1)</f>
        <v>Pb</v>
      </c>
      <c r="G58" s="8">
        <f t="shared" si="5"/>
        <v>3</v>
      </c>
      <c r="H58" s="8">
        <f>VLOOKUP(F58,Table!$A$2:$C$121,2,0)</f>
        <v>14</v>
      </c>
      <c r="I58" s="7">
        <f>VLOOKUP(F58,Table!$A$2:$C$121,3,0)</f>
        <v>6</v>
      </c>
      <c r="J58" s="6" t="s">
        <v>2413</v>
      </c>
      <c r="K58" s="8" t="str">
        <f>LEFT(J58,MIN(FIND({0,1,2,3,4,5,6,7,8,9},ASC(J58)&amp;1234567890))-1)</f>
        <v>Zn</v>
      </c>
      <c r="L58" s="8">
        <f t="shared" si="6"/>
        <v>3</v>
      </c>
      <c r="M58" s="8">
        <f>VLOOKUP(K58,Table!$A$2:$C$121,2,0)</f>
        <v>12</v>
      </c>
      <c r="N58" s="7">
        <f>VLOOKUP(K58,Table!$A$2:$C$121,3,0)</f>
        <v>4</v>
      </c>
      <c r="O58" s="6" t="s">
        <v>2430</v>
      </c>
      <c r="P58" s="8" t="str">
        <f>LEFT(O58,MIN(FIND({0,1,2,3,4,5,6,7,8,9},ASC(O58)&amp;1234567890))-1)</f>
        <v>W</v>
      </c>
      <c r="Q58" s="8">
        <f t="shared" si="7"/>
        <v>1</v>
      </c>
      <c r="R58" s="8">
        <f>VLOOKUP(P58,Table!$A$2:$C$121,2,0)</f>
        <v>6</v>
      </c>
      <c r="S58" s="7">
        <f>VLOOKUP(P58,Table!$A$2:$C$121,3,0)</f>
        <v>6</v>
      </c>
      <c r="T58" s="6" t="s">
        <v>2422</v>
      </c>
      <c r="U58" s="8" t="str">
        <f>LEFT(T58,MIN(FIND({0,1,2,3,4,5,6,7,8,9},ASC(T58)&amp;1234567890))-1)</f>
        <v>P</v>
      </c>
      <c r="V58" s="8">
        <f t="shared" si="8"/>
        <v>2</v>
      </c>
      <c r="W58" s="8">
        <f>VLOOKUP(U58,Table!$A$2:$C$121,2,0)</f>
        <v>15</v>
      </c>
      <c r="X58" s="7">
        <f>VLOOKUP(U58,Table!$A$2:$C$121,3,0)</f>
        <v>3</v>
      </c>
      <c r="Y58" s="6" t="s">
        <v>2414</v>
      </c>
      <c r="Z58" s="8" t="str">
        <f>LEFT(Y58,MIN(FIND({0,1,2,3,4,5,6,7,8,9},ASC(Y58)&amp;1234567890))-1)</f>
        <v>O</v>
      </c>
      <c r="AA58" s="8">
        <f t="shared" si="9"/>
        <v>14</v>
      </c>
      <c r="AB58" s="8">
        <f>VLOOKUP(Z58,Table!$A$2:$C$121,2,0)</f>
        <v>16</v>
      </c>
      <c r="AC58" s="7">
        <f>VLOOKUP(Z58,Table!$A$2:$C$121,3,0)</f>
        <v>2</v>
      </c>
      <c r="AD58" s="5" t="str">
        <f>VLOOKUP(A58,Table!$U$1:$V$230,2,0)</f>
        <v>Trigonal</v>
      </c>
    </row>
    <row r="59" spans="1:30" x14ac:dyDescent="0.4">
      <c r="A59" s="5">
        <v>150</v>
      </c>
      <c r="B59" s="5">
        <v>252314</v>
      </c>
      <c r="C59" s="5" t="s">
        <v>1604</v>
      </c>
      <c r="D59" s="5" t="s">
        <v>1622</v>
      </c>
      <c r="E59" s="6" t="s">
        <v>2412</v>
      </c>
      <c r="F59" s="8" t="str">
        <f>LEFT(E59,MIN(FIND({0,1,2,3,4,5,6,7,8,9},ASC(E59)&amp;1234567890))-1)</f>
        <v>Pb</v>
      </c>
      <c r="G59" s="8">
        <f t="shared" si="5"/>
        <v>3</v>
      </c>
      <c r="H59" s="8">
        <f>VLOOKUP(F59,Table!$A$2:$C$121,2,0)</f>
        <v>14</v>
      </c>
      <c r="I59" s="7">
        <f>VLOOKUP(F59,Table!$A$2:$C$121,3,0)</f>
        <v>6</v>
      </c>
      <c r="J59" s="6" t="s">
        <v>2413</v>
      </c>
      <c r="K59" s="8" t="str">
        <f>LEFT(J59,MIN(FIND({0,1,2,3,4,5,6,7,8,9},ASC(J59)&amp;1234567890))-1)</f>
        <v>Zn</v>
      </c>
      <c r="L59" s="8">
        <f t="shared" si="6"/>
        <v>3</v>
      </c>
      <c r="M59" s="8">
        <f>VLOOKUP(K59,Table!$A$2:$C$121,2,0)</f>
        <v>12</v>
      </c>
      <c r="N59" s="7">
        <f>VLOOKUP(K59,Table!$A$2:$C$121,3,0)</f>
        <v>4</v>
      </c>
      <c r="O59" s="6" t="s">
        <v>2331</v>
      </c>
      <c r="P59" s="8" t="str">
        <f>LEFT(O59,MIN(FIND({0,1,2,3,4,5,6,7,8,9},ASC(O59)&amp;1234567890))-1)</f>
        <v>Te</v>
      </c>
      <c r="Q59" s="8">
        <f t="shared" si="7"/>
        <v>1</v>
      </c>
      <c r="R59" s="8">
        <f>VLOOKUP(P59,Table!$A$2:$C$121,2,0)</f>
        <v>16</v>
      </c>
      <c r="S59" s="7">
        <f>VLOOKUP(P59,Table!$A$2:$C$121,3,0)</f>
        <v>5</v>
      </c>
      <c r="T59" s="6" t="s">
        <v>2431</v>
      </c>
      <c r="U59" s="8" t="str">
        <f>LEFT(T59,MIN(FIND({0,1,2,3,4,5,6,7,8,9},ASC(T59)&amp;1234567890))-1)</f>
        <v>V</v>
      </c>
      <c r="V59" s="8">
        <f t="shared" si="8"/>
        <v>2</v>
      </c>
      <c r="W59" s="8">
        <f>VLOOKUP(U59,Table!$A$2:$C$121,2,0)</f>
        <v>5</v>
      </c>
      <c r="X59" s="7">
        <f>VLOOKUP(U59,Table!$A$2:$C$121,3,0)</f>
        <v>4</v>
      </c>
      <c r="Y59" s="6" t="s">
        <v>2414</v>
      </c>
      <c r="Z59" s="8" t="str">
        <f>LEFT(Y59,MIN(FIND({0,1,2,3,4,5,6,7,8,9},ASC(Y59)&amp;1234567890))-1)</f>
        <v>O</v>
      </c>
      <c r="AA59" s="8">
        <f t="shared" si="9"/>
        <v>14</v>
      </c>
      <c r="AB59" s="8">
        <f>VLOOKUP(Z59,Table!$A$2:$C$121,2,0)</f>
        <v>16</v>
      </c>
      <c r="AC59" s="7">
        <f>VLOOKUP(Z59,Table!$A$2:$C$121,3,0)</f>
        <v>2</v>
      </c>
      <c r="AD59" s="5" t="str">
        <f>VLOOKUP(A59,Table!$U$1:$V$230,2,0)</f>
        <v>Trigonal</v>
      </c>
    </row>
    <row r="60" spans="1:30" x14ac:dyDescent="0.4">
      <c r="A60" s="5">
        <v>150</v>
      </c>
      <c r="B60" s="5">
        <v>429640</v>
      </c>
      <c r="C60" s="5" t="s">
        <v>1604</v>
      </c>
      <c r="D60" s="5" t="s">
        <v>1623</v>
      </c>
      <c r="E60" s="6" t="s">
        <v>2359</v>
      </c>
      <c r="F60" s="8" t="str">
        <f>LEFT(E60,MIN(FIND({0,1,2,3,4,5,6,7,8,9},ASC(E60)&amp;1234567890))-1)</f>
        <v>Ba</v>
      </c>
      <c r="G60" s="8">
        <f t="shared" si="5"/>
        <v>3</v>
      </c>
      <c r="H60" s="8">
        <f>VLOOKUP(F60,Table!$A$2:$C$121,2,0)</f>
        <v>2</v>
      </c>
      <c r="I60" s="7">
        <f>VLOOKUP(F60,Table!$A$2:$C$121,3,0)</f>
        <v>6</v>
      </c>
      <c r="J60" s="6" t="s">
        <v>2416</v>
      </c>
      <c r="K60" s="8" t="str">
        <f>LEFT(J60,MIN(FIND({0,1,2,3,4,5,6,7,8,9},ASC(J60)&amp;1234567890))-1)</f>
        <v>Ta</v>
      </c>
      <c r="L60" s="8">
        <f t="shared" si="6"/>
        <v>1</v>
      </c>
      <c r="M60" s="8">
        <f>VLOOKUP(K60,Table!$A$2:$C$121,2,0)</f>
        <v>5</v>
      </c>
      <c r="N60" s="7">
        <f>VLOOKUP(K60,Table!$A$2:$C$121,3,0)</f>
        <v>6</v>
      </c>
      <c r="O60" s="6" t="s">
        <v>2432</v>
      </c>
      <c r="P60" s="8" t="str">
        <f>LEFT(O60,MIN(FIND({0,1,2,3,4,5,6,7,8,9},ASC(O60)&amp;1234567890))-1)</f>
        <v>Fe</v>
      </c>
      <c r="Q60" s="8">
        <f t="shared" si="7"/>
        <v>3</v>
      </c>
      <c r="R60" s="8">
        <f>VLOOKUP(P60,Table!$A$2:$C$121,2,0)</f>
        <v>8</v>
      </c>
      <c r="S60" s="7">
        <f>VLOOKUP(P60,Table!$A$2:$C$121,3,0)</f>
        <v>4</v>
      </c>
      <c r="T60" s="6" t="s">
        <v>2309</v>
      </c>
      <c r="U60" s="8" t="str">
        <f>LEFT(T60,MIN(FIND({0,1,2,3,4,5,6,7,8,9},ASC(T60)&amp;1234567890))-1)</f>
        <v>Si</v>
      </c>
      <c r="V60" s="8">
        <f t="shared" si="8"/>
        <v>2</v>
      </c>
      <c r="W60" s="8">
        <f>VLOOKUP(U60,Table!$A$2:$C$121,2,0)</f>
        <v>14</v>
      </c>
      <c r="X60" s="7">
        <f>VLOOKUP(U60,Table!$A$2:$C$121,3,0)</f>
        <v>3</v>
      </c>
      <c r="Y60" s="6" t="s">
        <v>2414</v>
      </c>
      <c r="Z60" s="8" t="str">
        <f>LEFT(Y60,MIN(FIND({0,1,2,3,4,5,6,7,8,9},ASC(Y60)&amp;1234567890))-1)</f>
        <v>O</v>
      </c>
      <c r="AA60" s="8">
        <f t="shared" si="9"/>
        <v>14</v>
      </c>
      <c r="AB60" s="8">
        <f>VLOOKUP(Z60,Table!$A$2:$C$121,2,0)</f>
        <v>16</v>
      </c>
      <c r="AC60" s="7">
        <f>VLOOKUP(Z60,Table!$A$2:$C$121,3,0)</f>
        <v>2</v>
      </c>
      <c r="AD60" s="5" t="str">
        <f>VLOOKUP(A60,Table!$U$1:$V$230,2,0)</f>
        <v>Trigonal</v>
      </c>
    </row>
    <row r="61" spans="1:30" x14ac:dyDescent="0.4">
      <c r="A61" s="5">
        <v>152</v>
      </c>
      <c r="B61" s="5">
        <v>97420</v>
      </c>
      <c r="C61" s="5" t="s">
        <v>1624</v>
      </c>
      <c r="D61" s="5" t="s">
        <v>1625</v>
      </c>
      <c r="E61" s="6" t="s">
        <v>2433</v>
      </c>
      <c r="F61" s="8" t="str">
        <f>LEFT(E61,MIN(FIND({0,1,2,3,4,5,6,7,8,9},ASC(E61)&amp;1234567890))-1)</f>
        <v>Ca</v>
      </c>
      <c r="G61" s="8">
        <f t="shared" si="5"/>
        <v>1.9530000000000001</v>
      </c>
      <c r="H61" s="8">
        <f>VLOOKUP(F61,Table!$A$2:$C$121,2,0)</f>
        <v>2</v>
      </c>
      <c r="I61" s="7">
        <f>VLOOKUP(F61,Table!$A$2:$C$121,3,0)</f>
        <v>4</v>
      </c>
      <c r="J61" s="6" t="s">
        <v>2434</v>
      </c>
      <c r="K61" s="8" t="str">
        <f>LEFT(J61,MIN(FIND({0,1,2,3,4,5,6,7,8,9},ASC(J61)&amp;1234567890))-1)</f>
        <v>Ta</v>
      </c>
      <c r="L61" s="8">
        <f t="shared" si="6"/>
        <v>1.89</v>
      </c>
      <c r="M61" s="8">
        <f>VLOOKUP(K61,Table!$A$2:$C$121,2,0)</f>
        <v>5</v>
      </c>
      <c r="N61" s="7">
        <f>VLOOKUP(K61,Table!$A$2:$C$121,3,0)</f>
        <v>6</v>
      </c>
      <c r="O61" s="6" t="s">
        <v>2435</v>
      </c>
      <c r="P61" s="8" t="str">
        <f>LEFT(O61,MIN(FIND({0,1,2,3,4,5,6,7,8,9},ASC(O61)&amp;1234567890))-1)</f>
        <v>Nd</v>
      </c>
      <c r="Q61" s="8">
        <f t="shared" si="7"/>
        <v>7.6999999999999999E-2</v>
      </c>
      <c r="R61" s="8">
        <f>VLOOKUP(P61,Table!$A$2:$C$121,2,0)</f>
        <v>3</v>
      </c>
      <c r="S61" s="7">
        <f>VLOOKUP(P61,Table!$A$2:$C$121,3,0)</f>
        <v>6</v>
      </c>
      <c r="T61" s="6" t="s">
        <v>2436</v>
      </c>
      <c r="U61" s="8" t="str">
        <f>LEFT(T61,MIN(FIND({0,1,2,3,4,5,6,7,8,9},ASC(T61)&amp;1234567890))-1)</f>
        <v>Zr</v>
      </c>
      <c r="V61" s="8">
        <f t="shared" si="8"/>
        <v>0.08</v>
      </c>
      <c r="W61" s="8">
        <f>VLOOKUP(U61,Table!$A$2:$C$121,2,0)</f>
        <v>4</v>
      </c>
      <c r="X61" s="7">
        <f>VLOOKUP(U61,Table!$A$2:$C$121,3,0)</f>
        <v>5</v>
      </c>
      <c r="Y61" s="6" t="s">
        <v>2381</v>
      </c>
      <c r="Z61" s="8" t="str">
        <f>LEFT(Y61,MIN(FIND({0,1,2,3,4,5,6,7,8,9},ASC(Y61)&amp;1234567890))-1)</f>
        <v>O</v>
      </c>
      <c r="AA61" s="8">
        <f t="shared" si="9"/>
        <v>7</v>
      </c>
      <c r="AB61" s="8">
        <f>VLOOKUP(Z61,Table!$A$2:$C$121,2,0)</f>
        <v>16</v>
      </c>
      <c r="AC61" s="7">
        <f>VLOOKUP(Z61,Table!$A$2:$C$121,3,0)</f>
        <v>2</v>
      </c>
      <c r="AD61" s="5" t="str">
        <f>VLOOKUP(A61,Table!$U$1:$V$230,2,0)</f>
        <v>Trigonal</v>
      </c>
    </row>
    <row r="62" spans="1:30" x14ac:dyDescent="0.4">
      <c r="A62" s="5">
        <v>155</v>
      </c>
      <c r="B62" s="5">
        <v>247622</v>
      </c>
      <c r="C62" s="5" t="s">
        <v>1626</v>
      </c>
      <c r="D62" s="5" t="s">
        <v>1627</v>
      </c>
      <c r="E62" s="6" t="s">
        <v>2337</v>
      </c>
      <c r="F62" s="8" t="str">
        <f>LEFT(E62,MIN(FIND({0,1,2,3,4,5,6,7,8,9},ASC(E62)&amp;1234567890))-1)</f>
        <v>Cs</v>
      </c>
      <c r="G62" s="8">
        <f t="shared" si="5"/>
        <v>1</v>
      </c>
      <c r="H62" s="8">
        <f>VLOOKUP(F62,Table!$A$2:$C$121,2,0)</f>
        <v>1</v>
      </c>
      <c r="I62" s="7">
        <f>VLOOKUP(F62,Table!$A$2:$C$121,3,0)</f>
        <v>6</v>
      </c>
      <c r="J62" s="6" t="s">
        <v>2437</v>
      </c>
      <c r="K62" s="8" t="str">
        <f>LEFT(J62,MIN(FIND({0,1,2,3,4,5,6,7,8,9},ASC(J62)&amp;1234567890))-1)</f>
        <v>Be</v>
      </c>
      <c r="L62" s="8">
        <f t="shared" si="6"/>
        <v>2</v>
      </c>
      <c r="M62" s="8">
        <f>VLOOKUP(K62,Table!$A$2:$C$121,2,0)</f>
        <v>2</v>
      </c>
      <c r="N62" s="7">
        <f>VLOOKUP(K62,Table!$A$2:$C$121,3,0)</f>
        <v>2</v>
      </c>
      <c r="O62" s="6" t="s">
        <v>2438</v>
      </c>
      <c r="P62" s="8" t="str">
        <f>LEFT(O62,MIN(FIND({0,1,2,3,4,5,6,7,8,9},ASC(O62)&amp;1234567890))-1)</f>
        <v>B</v>
      </c>
      <c r="Q62" s="8">
        <f t="shared" si="7"/>
        <v>1</v>
      </c>
      <c r="R62" s="8">
        <f>VLOOKUP(P62,Table!$A$2:$C$121,2,0)</f>
        <v>13</v>
      </c>
      <c r="S62" s="7">
        <f>VLOOKUP(P62,Table!$A$2:$C$121,3,0)</f>
        <v>2</v>
      </c>
      <c r="T62" s="6" t="s">
        <v>2312</v>
      </c>
      <c r="U62" s="8" t="str">
        <f>LEFT(T62,MIN(FIND({0,1,2,3,4,5,6,7,8,9},ASC(T62)&amp;1234567890))-1)</f>
        <v>O</v>
      </c>
      <c r="V62" s="8">
        <f t="shared" si="8"/>
        <v>3</v>
      </c>
      <c r="W62" s="8">
        <f>VLOOKUP(U62,Table!$A$2:$C$121,2,0)</f>
        <v>16</v>
      </c>
      <c r="X62" s="7">
        <f>VLOOKUP(U62,Table!$A$2:$C$121,3,0)</f>
        <v>2</v>
      </c>
      <c r="Y62" s="6" t="s">
        <v>2439</v>
      </c>
      <c r="Z62" s="8" t="str">
        <f>LEFT(Y62,MIN(FIND({0,1,2,3,4,5,6,7,8,9},ASC(Y62)&amp;1234567890))-1)</f>
        <v>F</v>
      </c>
      <c r="AA62" s="8">
        <f t="shared" si="9"/>
        <v>2</v>
      </c>
      <c r="AB62" s="8">
        <f>VLOOKUP(Z62,Table!$A$2:$C$121,2,0)</f>
        <v>17</v>
      </c>
      <c r="AC62" s="7">
        <f>VLOOKUP(Z62,Table!$A$2:$C$121,3,0)</f>
        <v>2</v>
      </c>
      <c r="AD62" s="5" t="str">
        <f>VLOOKUP(A62,Table!$U$1:$V$230,2,0)</f>
        <v>Trigonal</v>
      </c>
    </row>
    <row r="63" spans="1:30" x14ac:dyDescent="0.4">
      <c r="A63" s="5">
        <v>182</v>
      </c>
      <c r="B63" s="5">
        <v>40841</v>
      </c>
      <c r="C63" s="5" t="s">
        <v>1769</v>
      </c>
      <c r="D63" s="5" t="s">
        <v>1770</v>
      </c>
      <c r="E63" s="6" t="s">
        <v>2440</v>
      </c>
      <c r="F63" s="8" t="str">
        <f>LEFT(E63,MIN(FIND({0,1,2,3,4,5,6,7,8,9},ASC(E63)&amp;1234567890))-1)</f>
        <v>Ba</v>
      </c>
      <c r="G63" s="8">
        <f t="shared" si="5"/>
        <v>5</v>
      </c>
      <c r="H63" s="8">
        <f>VLOOKUP(F63,Table!$A$2:$C$121,2,0)</f>
        <v>2</v>
      </c>
      <c r="I63" s="7">
        <f>VLOOKUP(F63,Table!$A$2:$C$121,3,0)</f>
        <v>6</v>
      </c>
      <c r="J63" s="6" t="s">
        <v>2441</v>
      </c>
      <c r="K63" s="8" t="str">
        <f>LEFT(J63,MIN(FIND({0,1,2,3,4,5,6,7,8,9},ASC(J63)&amp;1234567890))-1)</f>
        <v>Ru</v>
      </c>
      <c r="L63" s="8">
        <f t="shared" si="6"/>
        <v>1</v>
      </c>
      <c r="M63" s="8">
        <f>VLOOKUP(K63,Table!$A$2:$C$121,2,0)</f>
        <v>8</v>
      </c>
      <c r="N63" s="7">
        <f>VLOOKUP(K63,Table!$A$2:$C$121,3,0)</f>
        <v>5</v>
      </c>
      <c r="O63" s="6" t="s">
        <v>2416</v>
      </c>
      <c r="P63" s="8" t="str">
        <f>LEFT(O63,MIN(FIND({0,1,2,3,4,5,6,7,8,9},ASC(O63)&amp;1234567890))-1)</f>
        <v>Ta</v>
      </c>
      <c r="Q63" s="8">
        <f t="shared" si="7"/>
        <v>1</v>
      </c>
      <c r="R63" s="8">
        <f>VLOOKUP(P63,Table!$A$2:$C$121,2,0)</f>
        <v>5</v>
      </c>
      <c r="S63" s="7">
        <f>VLOOKUP(P63,Table!$A$2:$C$121,3,0)</f>
        <v>6</v>
      </c>
      <c r="T63" s="6" t="s">
        <v>2442</v>
      </c>
      <c r="U63" s="8" t="str">
        <f>LEFT(T63,MIN(FIND({0,1,2,3,4,5,6,7,8,9},ASC(T63)&amp;1234567890))-1)</f>
        <v>O</v>
      </c>
      <c r="V63" s="8">
        <f t="shared" si="8"/>
        <v>9</v>
      </c>
      <c r="W63" s="8">
        <f>VLOOKUP(U63,Table!$A$2:$C$121,2,0)</f>
        <v>16</v>
      </c>
      <c r="X63" s="7">
        <f>VLOOKUP(U63,Table!$A$2:$C$121,3,0)</f>
        <v>2</v>
      </c>
      <c r="Y63" s="6" t="s">
        <v>2360</v>
      </c>
      <c r="Z63" s="8" t="str">
        <f>LEFT(Y63,MIN(FIND({0,1,2,3,4,5,6,7,8,9},ASC(Y63)&amp;1234567890))-1)</f>
        <v>Cl</v>
      </c>
      <c r="AA63" s="8">
        <f t="shared" si="9"/>
        <v>2</v>
      </c>
      <c r="AB63" s="8">
        <f>VLOOKUP(Z63,Table!$A$2:$C$121,2,0)</f>
        <v>17</v>
      </c>
      <c r="AC63" s="7">
        <f>VLOOKUP(Z63,Table!$A$2:$C$121,3,0)</f>
        <v>3</v>
      </c>
      <c r="AD63" s="5" t="str">
        <f>VLOOKUP(A63,Table!$U$1:$V$230,2,0)</f>
        <v>Hexagonal</v>
      </c>
    </row>
    <row r="64" spans="1:30" x14ac:dyDescent="0.4">
      <c r="A64" s="5">
        <v>182</v>
      </c>
      <c r="B64" s="5">
        <v>239270</v>
      </c>
      <c r="C64" s="5" t="s">
        <v>1769</v>
      </c>
      <c r="D64" s="5" t="s">
        <v>1771</v>
      </c>
      <c r="E64" s="6" t="s">
        <v>2443</v>
      </c>
      <c r="F64" s="8" t="str">
        <f>LEFT(E64,MIN(FIND({0,1,2,3,4,5,6,7,8,9},ASC(E64)&amp;1234567890))-1)</f>
        <v>K</v>
      </c>
      <c r="G64" s="8">
        <f t="shared" si="5"/>
        <v>0.3</v>
      </c>
      <c r="H64" s="8">
        <f>VLOOKUP(F64,Table!$A$2:$C$121,2,0)</f>
        <v>1</v>
      </c>
      <c r="I64" s="7">
        <f>VLOOKUP(F64,Table!$A$2:$C$121,3,0)</f>
        <v>4</v>
      </c>
      <c r="J64" s="6" t="s">
        <v>2444</v>
      </c>
      <c r="K64" s="8" t="str">
        <f>LEFT(J64,MIN(FIND({0,1,2,3,4,5,6,7,8,9},ASC(J64)&amp;1234567890))-1)</f>
        <v>Ta</v>
      </c>
      <c r="L64" s="8">
        <f t="shared" si="6"/>
        <v>2.5000000000000001E-2</v>
      </c>
      <c r="M64" s="8">
        <f>VLOOKUP(K64,Table!$A$2:$C$121,2,0)</f>
        <v>5</v>
      </c>
      <c r="N64" s="7">
        <f>VLOOKUP(K64,Table!$A$2:$C$121,3,0)</f>
        <v>6</v>
      </c>
      <c r="O64" s="6" t="s">
        <v>2445</v>
      </c>
      <c r="P64" s="8" t="str">
        <f>LEFT(O64,MIN(FIND({0,1,2,3,4,5,6,7,8,9},ASC(O64)&amp;1234567890))-1)</f>
        <v>V</v>
      </c>
      <c r="Q64" s="8">
        <f t="shared" si="7"/>
        <v>2.5000000000000001E-2</v>
      </c>
      <c r="R64" s="8">
        <f>VLOOKUP(P64,Table!$A$2:$C$121,2,0)</f>
        <v>5</v>
      </c>
      <c r="S64" s="7">
        <f>VLOOKUP(P64,Table!$A$2:$C$121,3,0)</f>
        <v>4</v>
      </c>
      <c r="T64" s="6" t="s">
        <v>2446</v>
      </c>
      <c r="U64" s="8" t="str">
        <f>LEFT(T64,MIN(FIND({0,1,2,3,4,5,6,7,8,9},ASC(T64)&amp;1234567890))-1)</f>
        <v>W</v>
      </c>
      <c r="V64" s="8">
        <f t="shared" si="8"/>
        <v>0.95</v>
      </c>
      <c r="W64" s="8">
        <f>VLOOKUP(U64,Table!$A$2:$C$121,2,0)</f>
        <v>6</v>
      </c>
      <c r="X64" s="7">
        <f>VLOOKUP(U64,Table!$A$2:$C$121,3,0)</f>
        <v>6</v>
      </c>
      <c r="Y64" s="6" t="s">
        <v>2312</v>
      </c>
      <c r="Z64" s="8" t="str">
        <f>LEFT(Y64,MIN(FIND({0,1,2,3,4,5,6,7,8,9},ASC(Y64)&amp;1234567890))-1)</f>
        <v>O</v>
      </c>
      <c r="AA64" s="8">
        <f t="shared" si="9"/>
        <v>3</v>
      </c>
      <c r="AB64" s="8">
        <f>VLOOKUP(Z64,Table!$A$2:$C$121,2,0)</f>
        <v>16</v>
      </c>
      <c r="AC64" s="7">
        <f>VLOOKUP(Z64,Table!$A$2:$C$121,3,0)</f>
        <v>2</v>
      </c>
      <c r="AD64" s="5" t="str">
        <f>VLOOKUP(A64,Table!$U$1:$V$230,2,0)</f>
        <v>Hexagonal</v>
      </c>
    </row>
    <row r="65" spans="1:30" x14ac:dyDescent="0.4">
      <c r="A65" s="5">
        <v>182</v>
      </c>
      <c r="B65" s="5">
        <v>239271</v>
      </c>
      <c r="C65" s="5" t="s">
        <v>1769</v>
      </c>
      <c r="D65" s="5" t="s">
        <v>1772</v>
      </c>
      <c r="E65" s="6" t="s">
        <v>2443</v>
      </c>
      <c r="F65" s="8" t="str">
        <f>LEFT(E65,MIN(FIND({0,1,2,3,4,5,6,7,8,9},ASC(E65)&amp;1234567890))-1)</f>
        <v>K</v>
      </c>
      <c r="G65" s="8">
        <f t="shared" si="5"/>
        <v>0.3</v>
      </c>
      <c r="H65" s="8">
        <f>VLOOKUP(F65,Table!$A$2:$C$121,2,0)</f>
        <v>1</v>
      </c>
      <c r="I65" s="7">
        <f>VLOOKUP(F65,Table!$A$2:$C$121,3,0)</f>
        <v>4</v>
      </c>
      <c r="J65" s="6" t="s">
        <v>2447</v>
      </c>
      <c r="K65" s="8" t="str">
        <f>LEFT(J65,MIN(FIND({0,1,2,3,4,5,6,7,8,9},ASC(J65)&amp;1234567890))-1)</f>
        <v>Ta</v>
      </c>
      <c r="L65" s="8">
        <f t="shared" si="6"/>
        <v>0.05</v>
      </c>
      <c r="M65" s="8">
        <f>VLOOKUP(K65,Table!$A$2:$C$121,2,0)</f>
        <v>5</v>
      </c>
      <c r="N65" s="7">
        <f>VLOOKUP(K65,Table!$A$2:$C$121,3,0)</f>
        <v>6</v>
      </c>
      <c r="O65" s="6" t="s">
        <v>2448</v>
      </c>
      <c r="P65" s="8" t="str">
        <f>LEFT(O65,MIN(FIND({0,1,2,3,4,5,6,7,8,9},ASC(O65)&amp;1234567890))-1)</f>
        <v>V</v>
      </c>
      <c r="Q65" s="8">
        <f t="shared" si="7"/>
        <v>0.05</v>
      </c>
      <c r="R65" s="8">
        <f>VLOOKUP(P65,Table!$A$2:$C$121,2,0)</f>
        <v>5</v>
      </c>
      <c r="S65" s="7">
        <f>VLOOKUP(P65,Table!$A$2:$C$121,3,0)</f>
        <v>4</v>
      </c>
      <c r="T65" s="6" t="s">
        <v>2449</v>
      </c>
      <c r="U65" s="8" t="str">
        <f>LEFT(T65,MIN(FIND({0,1,2,3,4,5,6,7,8,9},ASC(T65)&amp;1234567890))-1)</f>
        <v>W</v>
      </c>
      <c r="V65" s="8">
        <f t="shared" si="8"/>
        <v>0.9</v>
      </c>
      <c r="W65" s="8">
        <f>VLOOKUP(U65,Table!$A$2:$C$121,2,0)</f>
        <v>6</v>
      </c>
      <c r="X65" s="7">
        <f>VLOOKUP(U65,Table!$A$2:$C$121,3,0)</f>
        <v>6</v>
      </c>
      <c r="Y65" s="6" t="s">
        <v>2312</v>
      </c>
      <c r="Z65" s="8" t="str">
        <f>LEFT(Y65,MIN(FIND({0,1,2,3,4,5,6,7,8,9},ASC(Y65)&amp;1234567890))-1)</f>
        <v>O</v>
      </c>
      <c r="AA65" s="8">
        <f t="shared" si="9"/>
        <v>3</v>
      </c>
      <c r="AB65" s="8">
        <f>VLOOKUP(Z65,Table!$A$2:$C$121,2,0)</f>
        <v>16</v>
      </c>
      <c r="AC65" s="7">
        <f>VLOOKUP(Z65,Table!$A$2:$C$121,3,0)</f>
        <v>2</v>
      </c>
      <c r="AD65" s="5" t="str">
        <f>VLOOKUP(A65,Table!$U$1:$V$230,2,0)</f>
        <v>Hexagonal</v>
      </c>
    </row>
    <row r="66" spans="1:30" x14ac:dyDescent="0.4">
      <c r="A66" s="5">
        <v>182</v>
      </c>
      <c r="B66" s="5">
        <v>239272</v>
      </c>
      <c r="C66" s="5" t="s">
        <v>1769</v>
      </c>
      <c r="D66" s="5" t="s">
        <v>1773</v>
      </c>
      <c r="E66" s="6" t="s">
        <v>2443</v>
      </c>
      <c r="F66" s="8" t="str">
        <f>LEFT(E66,MIN(FIND({0,1,2,3,4,5,6,7,8,9},ASC(E66)&amp;1234567890))-1)</f>
        <v>K</v>
      </c>
      <c r="G66" s="8">
        <f t="shared" ref="G66:G77" si="10">IF(SUBSTITUTE(E66,F66,"")="",1,SUBSTITUTE(E66,F66,""))*1</f>
        <v>0.3</v>
      </c>
      <c r="H66" s="8">
        <f>VLOOKUP(F66,Table!$A$2:$C$121,2,0)</f>
        <v>1</v>
      </c>
      <c r="I66" s="7">
        <f>VLOOKUP(F66,Table!$A$2:$C$121,3,0)</f>
        <v>4</v>
      </c>
      <c r="J66" s="6" t="s">
        <v>2450</v>
      </c>
      <c r="K66" s="8" t="str">
        <f>LEFT(J66,MIN(FIND({0,1,2,3,4,5,6,7,8,9},ASC(J66)&amp;1234567890))-1)</f>
        <v>Ta</v>
      </c>
      <c r="L66" s="8">
        <f t="shared" ref="L66:L77" si="11">IF(SUBSTITUTE(J66,K66,"")="",1,SUBSTITUTE(J66,K66,""))*1</f>
        <v>7.4999999999999997E-2</v>
      </c>
      <c r="M66" s="8">
        <f>VLOOKUP(K66,Table!$A$2:$C$121,2,0)</f>
        <v>5</v>
      </c>
      <c r="N66" s="7">
        <f>VLOOKUP(K66,Table!$A$2:$C$121,3,0)</f>
        <v>6</v>
      </c>
      <c r="O66" s="6" t="s">
        <v>2451</v>
      </c>
      <c r="P66" s="8" t="str">
        <f>LEFT(O66,MIN(FIND({0,1,2,3,4,5,6,7,8,9},ASC(O66)&amp;1234567890))-1)</f>
        <v>V</v>
      </c>
      <c r="Q66" s="8">
        <f t="shared" ref="Q66:Q77" si="12">IF(SUBSTITUTE(O66,P66,"")="",1,SUBSTITUTE(O66,P66,""))*1</f>
        <v>7.4999999999999997E-2</v>
      </c>
      <c r="R66" s="8">
        <f>VLOOKUP(P66,Table!$A$2:$C$121,2,0)</f>
        <v>5</v>
      </c>
      <c r="S66" s="7">
        <f>VLOOKUP(P66,Table!$A$2:$C$121,3,0)</f>
        <v>4</v>
      </c>
      <c r="T66" s="6" t="s">
        <v>2452</v>
      </c>
      <c r="U66" s="8" t="str">
        <f>LEFT(T66,MIN(FIND({0,1,2,3,4,5,6,7,8,9},ASC(T66)&amp;1234567890))-1)</f>
        <v>W</v>
      </c>
      <c r="V66" s="8">
        <f t="shared" ref="V66:V77" si="13">IF(SUBSTITUTE(T66,U66,"")="",1,SUBSTITUTE(T66,U66,""))*1</f>
        <v>0.85</v>
      </c>
      <c r="W66" s="8">
        <f>VLOOKUP(U66,Table!$A$2:$C$121,2,0)</f>
        <v>6</v>
      </c>
      <c r="X66" s="7">
        <f>VLOOKUP(U66,Table!$A$2:$C$121,3,0)</f>
        <v>6</v>
      </c>
      <c r="Y66" s="6" t="s">
        <v>2312</v>
      </c>
      <c r="Z66" s="8" t="str">
        <f>LEFT(Y66,MIN(FIND({0,1,2,3,4,5,6,7,8,9},ASC(Y66)&amp;1234567890))-1)</f>
        <v>O</v>
      </c>
      <c r="AA66" s="8">
        <f t="shared" ref="AA66:AA77" si="14">IF(SUBSTITUTE(Y66,Z66,"")="",1,SUBSTITUTE(Y66,Z66,""))*1</f>
        <v>3</v>
      </c>
      <c r="AB66" s="8">
        <f>VLOOKUP(Z66,Table!$A$2:$C$121,2,0)</f>
        <v>16</v>
      </c>
      <c r="AC66" s="7">
        <f>VLOOKUP(Z66,Table!$A$2:$C$121,3,0)</f>
        <v>2</v>
      </c>
      <c r="AD66" s="5" t="str">
        <f>VLOOKUP(A66,Table!$U$1:$V$230,2,0)</f>
        <v>Hexagonal</v>
      </c>
    </row>
    <row r="67" spans="1:30" x14ac:dyDescent="0.4">
      <c r="A67" s="5">
        <v>182</v>
      </c>
      <c r="B67" s="5">
        <v>239273</v>
      </c>
      <c r="C67" s="5" t="s">
        <v>1769</v>
      </c>
      <c r="D67" s="5" t="s">
        <v>1774</v>
      </c>
      <c r="E67" s="6" t="s">
        <v>2443</v>
      </c>
      <c r="F67" s="8" t="str">
        <f>LEFT(E67,MIN(FIND({0,1,2,3,4,5,6,7,8,9},ASC(E67)&amp;1234567890))-1)</f>
        <v>K</v>
      </c>
      <c r="G67" s="8">
        <f t="shared" si="10"/>
        <v>0.3</v>
      </c>
      <c r="H67" s="8">
        <f>VLOOKUP(F67,Table!$A$2:$C$121,2,0)</f>
        <v>1</v>
      </c>
      <c r="I67" s="7">
        <f>VLOOKUP(F67,Table!$A$2:$C$121,3,0)</f>
        <v>4</v>
      </c>
      <c r="J67" s="6" t="s">
        <v>2453</v>
      </c>
      <c r="K67" s="8" t="str">
        <f>LEFT(J67,MIN(FIND({0,1,2,3,4,5,6,7,8,9},ASC(J67)&amp;1234567890))-1)</f>
        <v>Ta</v>
      </c>
      <c r="L67" s="8">
        <f t="shared" si="11"/>
        <v>0.1</v>
      </c>
      <c r="M67" s="8">
        <f>VLOOKUP(K67,Table!$A$2:$C$121,2,0)</f>
        <v>5</v>
      </c>
      <c r="N67" s="7">
        <f>VLOOKUP(K67,Table!$A$2:$C$121,3,0)</f>
        <v>6</v>
      </c>
      <c r="O67" s="6" t="s">
        <v>2454</v>
      </c>
      <c r="P67" s="8" t="str">
        <f>LEFT(O67,MIN(FIND({0,1,2,3,4,5,6,7,8,9},ASC(O67)&amp;1234567890))-1)</f>
        <v>V</v>
      </c>
      <c r="Q67" s="8">
        <f t="shared" si="12"/>
        <v>0.1</v>
      </c>
      <c r="R67" s="8">
        <f>VLOOKUP(P67,Table!$A$2:$C$121,2,0)</f>
        <v>5</v>
      </c>
      <c r="S67" s="7">
        <f>VLOOKUP(P67,Table!$A$2:$C$121,3,0)</f>
        <v>4</v>
      </c>
      <c r="T67" s="6" t="s">
        <v>2455</v>
      </c>
      <c r="U67" s="8" t="str">
        <f>LEFT(T67,MIN(FIND({0,1,2,3,4,5,6,7,8,9},ASC(T67)&amp;1234567890))-1)</f>
        <v>W</v>
      </c>
      <c r="V67" s="8">
        <f t="shared" si="13"/>
        <v>0.8</v>
      </c>
      <c r="W67" s="8">
        <f>VLOOKUP(U67,Table!$A$2:$C$121,2,0)</f>
        <v>6</v>
      </c>
      <c r="X67" s="7">
        <f>VLOOKUP(U67,Table!$A$2:$C$121,3,0)</f>
        <v>6</v>
      </c>
      <c r="Y67" s="6" t="s">
        <v>2312</v>
      </c>
      <c r="Z67" s="8" t="str">
        <f>LEFT(Y67,MIN(FIND({0,1,2,3,4,5,6,7,8,9},ASC(Y67)&amp;1234567890))-1)</f>
        <v>O</v>
      </c>
      <c r="AA67" s="8">
        <f t="shared" si="14"/>
        <v>3</v>
      </c>
      <c r="AB67" s="8">
        <f>VLOOKUP(Z67,Table!$A$2:$C$121,2,0)</f>
        <v>16</v>
      </c>
      <c r="AC67" s="7">
        <f>VLOOKUP(Z67,Table!$A$2:$C$121,3,0)</f>
        <v>2</v>
      </c>
      <c r="AD67" s="5" t="str">
        <f>VLOOKUP(A67,Table!$U$1:$V$230,2,0)</f>
        <v>Hexagonal</v>
      </c>
    </row>
    <row r="68" spans="1:30" x14ac:dyDescent="0.4">
      <c r="A68" s="5">
        <v>182</v>
      </c>
      <c r="B68" s="5">
        <v>239274</v>
      </c>
      <c r="C68" s="5" t="s">
        <v>1769</v>
      </c>
      <c r="D68" s="5" t="s">
        <v>1775</v>
      </c>
      <c r="E68" s="6" t="s">
        <v>2443</v>
      </c>
      <c r="F68" s="8" t="str">
        <f>LEFT(E68,MIN(FIND({0,1,2,3,4,5,6,7,8,9},ASC(E68)&amp;1234567890))-1)</f>
        <v>K</v>
      </c>
      <c r="G68" s="8">
        <f t="shared" si="10"/>
        <v>0.3</v>
      </c>
      <c r="H68" s="8">
        <f>VLOOKUP(F68,Table!$A$2:$C$121,2,0)</f>
        <v>1</v>
      </c>
      <c r="I68" s="7">
        <f>VLOOKUP(F68,Table!$A$2:$C$121,3,0)</f>
        <v>4</v>
      </c>
      <c r="J68" s="6" t="s">
        <v>2456</v>
      </c>
      <c r="K68" s="8" t="str">
        <f>LEFT(J68,MIN(FIND({0,1,2,3,4,5,6,7,8,9},ASC(J68)&amp;1234567890))-1)</f>
        <v>Ta</v>
      </c>
      <c r="L68" s="8">
        <f t="shared" si="11"/>
        <v>0.125</v>
      </c>
      <c r="M68" s="8">
        <f>VLOOKUP(K68,Table!$A$2:$C$121,2,0)</f>
        <v>5</v>
      </c>
      <c r="N68" s="7">
        <f>VLOOKUP(K68,Table!$A$2:$C$121,3,0)</f>
        <v>6</v>
      </c>
      <c r="O68" s="6" t="s">
        <v>2457</v>
      </c>
      <c r="P68" s="8" t="str">
        <f>LEFT(O68,MIN(FIND({0,1,2,3,4,5,6,7,8,9},ASC(O68)&amp;1234567890))-1)</f>
        <v>V</v>
      </c>
      <c r="Q68" s="8">
        <f t="shared" si="12"/>
        <v>0.125</v>
      </c>
      <c r="R68" s="8">
        <f>VLOOKUP(P68,Table!$A$2:$C$121,2,0)</f>
        <v>5</v>
      </c>
      <c r="S68" s="7">
        <f>VLOOKUP(P68,Table!$A$2:$C$121,3,0)</f>
        <v>4</v>
      </c>
      <c r="T68" s="6" t="s">
        <v>2458</v>
      </c>
      <c r="U68" s="8" t="str">
        <f>LEFT(T68,MIN(FIND({0,1,2,3,4,5,6,7,8,9},ASC(T68)&amp;1234567890))-1)</f>
        <v>W</v>
      </c>
      <c r="V68" s="8">
        <f t="shared" si="13"/>
        <v>0.75</v>
      </c>
      <c r="W68" s="8">
        <f>VLOOKUP(U68,Table!$A$2:$C$121,2,0)</f>
        <v>6</v>
      </c>
      <c r="X68" s="7">
        <f>VLOOKUP(U68,Table!$A$2:$C$121,3,0)</f>
        <v>6</v>
      </c>
      <c r="Y68" s="6" t="s">
        <v>2312</v>
      </c>
      <c r="Z68" s="8" t="str">
        <f>LEFT(Y68,MIN(FIND({0,1,2,3,4,5,6,7,8,9},ASC(Y68)&amp;1234567890))-1)</f>
        <v>O</v>
      </c>
      <c r="AA68" s="8">
        <f t="shared" si="14"/>
        <v>3</v>
      </c>
      <c r="AB68" s="8">
        <f>VLOOKUP(Z68,Table!$A$2:$C$121,2,0)</f>
        <v>16</v>
      </c>
      <c r="AC68" s="7">
        <f>VLOOKUP(Z68,Table!$A$2:$C$121,3,0)</f>
        <v>2</v>
      </c>
      <c r="AD68" s="5" t="str">
        <f>VLOOKUP(A68,Table!$U$1:$V$230,2,0)</f>
        <v>Hexagonal</v>
      </c>
    </row>
    <row r="69" spans="1:30" x14ac:dyDescent="0.4">
      <c r="A69" s="5">
        <v>182</v>
      </c>
      <c r="B69" s="5">
        <v>239275</v>
      </c>
      <c r="C69" s="5" t="s">
        <v>1769</v>
      </c>
      <c r="D69" s="5" t="s">
        <v>1776</v>
      </c>
      <c r="E69" s="6" t="s">
        <v>2443</v>
      </c>
      <c r="F69" s="8" t="str">
        <f>LEFT(E69,MIN(FIND({0,1,2,3,4,5,6,7,8,9},ASC(E69)&amp;1234567890))-1)</f>
        <v>K</v>
      </c>
      <c r="G69" s="8">
        <f t="shared" si="10"/>
        <v>0.3</v>
      </c>
      <c r="H69" s="8">
        <f>VLOOKUP(F69,Table!$A$2:$C$121,2,0)</f>
        <v>1</v>
      </c>
      <c r="I69" s="7">
        <f>VLOOKUP(F69,Table!$A$2:$C$121,3,0)</f>
        <v>4</v>
      </c>
      <c r="J69" s="6" t="s">
        <v>2459</v>
      </c>
      <c r="K69" s="8" t="str">
        <f>LEFT(J69,MIN(FIND({0,1,2,3,4,5,6,7,8,9},ASC(J69)&amp;1234567890))-1)</f>
        <v>Ta</v>
      </c>
      <c r="L69" s="8">
        <f t="shared" si="11"/>
        <v>0.15</v>
      </c>
      <c r="M69" s="8">
        <f>VLOOKUP(K69,Table!$A$2:$C$121,2,0)</f>
        <v>5</v>
      </c>
      <c r="N69" s="7">
        <f>VLOOKUP(K69,Table!$A$2:$C$121,3,0)</f>
        <v>6</v>
      </c>
      <c r="O69" s="6" t="s">
        <v>2460</v>
      </c>
      <c r="P69" s="8" t="str">
        <f>LEFT(O69,MIN(FIND({0,1,2,3,4,5,6,7,8,9},ASC(O69)&amp;1234567890))-1)</f>
        <v>V</v>
      </c>
      <c r="Q69" s="8">
        <f t="shared" si="12"/>
        <v>0.15</v>
      </c>
      <c r="R69" s="8">
        <f>VLOOKUP(P69,Table!$A$2:$C$121,2,0)</f>
        <v>5</v>
      </c>
      <c r="S69" s="7">
        <f>VLOOKUP(P69,Table!$A$2:$C$121,3,0)</f>
        <v>4</v>
      </c>
      <c r="T69" s="6" t="s">
        <v>2461</v>
      </c>
      <c r="U69" s="8" t="str">
        <f>LEFT(T69,MIN(FIND({0,1,2,3,4,5,6,7,8,9},ASC(T69)&amp;1234567890))-1)</f>
        <v>W</v>
      </c>
      <c r="V69" s="8">
        <f t="shared" si="13"/>
        <v>0.7</v>
      </c>
      <c r="W69" s="8">
        <f>VLOOKUP(U69,Table!$A$2:$C$121,2,0)</f>
        <v>6</v>
      </c>
      <c r="X69" s="7">
        <f>VLOOKUP(U69,Table!$A$2:$C$121,3,0)</f>
        <v>6</v>
      </c>
      <c r="Y69" s="6" t="s">
        <v>2312</v>
      </c>
      <c r="Z69" s="8" t="str">
        <f>LEFT(Y69,MIN(FIND({0,1,2,3,4,5,6,7,8,9},ASC(Y69)&amp;1234567890))-1)</f>
        <v>O</v>
      </c>
      <c r="AA69" s="8">
        <f t="shared" si="14"/>
        <v>3</v>
      </c>
      <c r="AB69" s="8">
        <f>VLOOKUP(Z69,Table!$A$2:$C$121,2,0)</f>
        <v>16</v>
      </c>
      <c r="AC69" s="7">
        <f>VLOOKUP(Z69,Table!$A$2:$C$121,3,0)</f>
        <v>2</v>
      </c>
      <c r="AD69" s="5" t="str">
        <f>VLOOKUP(A69,Table!$U$1:$V$230,2,0)</f>
        <v>Hexagonal</v>
      </c>
    </row>
    <row r="70" spans="1:30" x14ac:dyDescent="0.4">
      <c r="A70" s="5">
        <v>198</v>
      </c>
      <c r="B70" s="5">
        <v>610096</v>
      </c>
      <c r="C70" s="5" t="s">
        <v>1961</v>
      </c>
      <c r="D70" s="5" t="s">
        <v>1962</v>
      </c>
      <c r="E70" s="6" t="s">
        <v>2462</v>
      </c>
      <c r="F70" s="8" t="str">
        <f>LEFT(E70,MIN(FIND({0,1,2,3,4,5,6,7,8,9},ASC(E70)&amp;1234567890))-1)</f>
        <v>Co</v>
      </c>
      <c r="G70" s="8">
        <f t="shared" si="10"/>
        <v>0.14000000000000001</v>
      </c>
      <c r="H70" s="8">
        <f>VLOOKUP(F70,Table!$A$2:$C$121,2,0)</f>
        <v>9</v>
      </c>
      <c r="I70" s="7">
        <f>VLOOKUP(F70,Table!$A$2:$C$121,3,0)</f>
        <v>4</v>
      </c>
      <c r="J70" s="6" t="s">
        <v>2463</v>
      </c>
      <c r="K70" s="8" t="str">
        <f>LEFT(J70,MIN(FIND({0,1,2,3,4,5,6,7,8,9},ASC(J70)&amp;1234567890))-1)</f>
        <v>Ni</v>
      </c>
      <c r="L70" s="8">
        <f t="shared" si="11"/>
        <v>0.86</v>
      </c>
      <c r="M70" s="8">
        <f>VLOOKUP(K70,Table!$A$2:$C$121,2,0)</f>
        <v>10</v>
      </c>
      <c r="N70" s="7">
        <f>VLOOKUP(K70,Table!$A$2:$C$121,3,0)</f>
        <v>4</v>
      </c>
      <c r="O70" s="6" t="s">
        <v>2464</v>
      </c>
      <c r="P70" s="8" t="str">
        <f>LEFT(O70,MIN(FIND({0,1,2,3,4,5,6,7,8,9},ASC(O70)&amp;1234567890))-1)</f>
        <v>Sb</v>
      </c>
      <c r="Q70" s="8">
        <f t="shared" si="12"/>
        <v>1.02</v>
      </c>
      <c r="R70" s="8">
        <f>VLOOKUP(P70,Table!$A$2:$C$121,2,0)</f>
        <v>15</v>
      </c>
      <c r="S70" s="7">
        <f>VLOOKUP(P70,Table!$A$2:$C$121,3,0)</f>
        <v>5</v>
      </c>
      <c r="T70" s="6" t="s">
        <v>2465</v>
      </c>
      <c r="U70" s="8" t="str">
        <f>LEFT(T70,MIN(FIND({0,1,2,3,4,5,6,7,8,9},ASC(T70)&amp;1234567890))-1)</f>
        <v>As</v>
      </c>
      <c r="V70" s="8">
        <f t="shared" si="13"/>
        <v>0.01</v>
      </c>
      <c r="W70" s="8">
        <f>VLOOKUP(U70,Table!$A$2:$C$121,2,0)</f>
        <v>15</v>
      </c>
      <c r="X70" s="7">
        <f>VLOOKUP(U70,Table!$A$2:$C$121,3,0)</f>
        <v>4</v>
      </c>
      <c r="Y70" s="6" t="s">
        <v>2466</v>
      </c>
      <c r="Z70" s="8" t="str">
        <f>LEFT(Y70,MIN(FIND({0,1,2,3,4,5,6,7,8,9},ASC(Y70)&amp;1234567890))-1)</f>
        <v>S</v>
      </c>
      <c r="AA70" s="8">
        <f t="shared" si="14"/>
        <v>0.97</v>
      </c>
      <c r="AB70" s="8">
        <f>VLOOKUP(Z70,Table!$A$2:$C$121,2,0)</f>
        <v>16</v>
      </c>
      <c r="AC70" s="7">
        <f>VLOOKUP(Z70,Table!$A$2:$C$121,3,0)</f>
        <v>3</v>
      </c>
      <c r="AD70" s="5" t="str">
        <f>VLOOKUP(A70,Table!$U$1:$V$230,2,0)</f>
        <v>Cubic</v>
      </c>
    </row>
    <row r="71" spans="1:30" x14ac:dyDescent="0.4">
      <c r="A71" s="5">
        <v>199</v>
      </c>
      <c r="B71" s="5">
        <v>237809</v>
      </c>
      <c r="C71" s="5" t="s">
        <v>1963</v>
      </c>
      <c r="D71" s="5" t="s">
        <v>1964</v>
      </c>
      <c r="E71" s="6" t="s">
        <v>2467</v>
      </c>
      <c r="F71" s="8" t="str">
        <f>LEFT(E71,MIN(FIND({0,1,2,3,4,5,6,7,8,9},ASC(E71)&amp;1234567890))-1)</f>
        <v>Li</v>
      </c>
      <c r="G71" s="8">
        <f t="shared" si="10"/>
        <v>1.32</v>
      </c>
      <c r="H71" s="8">
        <f>VLOOKUP(F71,Table!$A$2:$C$121,2,0)</f>
        <v>1</v>
      </c>
      <c r="I71" s="7">
        <f>VLOOKUP(F71,Table!$A$2:$C$121,3,0)</f>
        <v>2</v>
      </c>
      <c r="J71" s="6" t="s">
        <v>2468</v>
      </c>
      <c r="K71" s="8" t="str">
        <f>LEFT(J71,MIN(FIND({0,1,2,3,4,5,6,7,8,9},ASC(J71)&amp;1234567890))-1)</f>
        <v>H</v>
      </c>
      <c r="L71" s="8">
        <f t="shared" si="11"/>
        <v>3.69</v>
      </c>
      <c r="M71" s="8">
        <f>VLOOKUP(K71,Table!$A$2:$C$121,2,0)</f>
        <v>1</v>
      </c>
      <c r="N71" s="7">
        <f>VLOOKUP(K71,Table!$A$2:$C$121,3,0)</f>
        <v>1</v>
      </c>
      <c r="O71" s="6" t="s">
        <v>2417</v>
      </c>
      <c r="P71" s="8" t="str">
        <f>LEFT(O71,MIN(FIND({0,1,2,3,4,5,6,7,8,9},ASC(O71)&amp;1234567890))-1)</f>
        <v>La</v>
      </c>
      <c r="Q71" s="8">
        <f t="shared" si="12"/>
        <v>3</v>
      </c>
      <c r="R71" s="8">
        <f>VLOOKUP(P71,Table!$A$2:$C$121,2,0)</f>
        <v>3</v>
      </c>
      <c r="S71" s="7">
        <f>VLOOKUP(P71,Table!$A$2:$C$121,3,0)</f>
        <v>6</v>
      </c>
      <c r="T71" s="6" t="s">
        <v>2469</v>
      </c>
      <c r="U71" s="8" t="str">
        <f>LEFT(T71,MIN(FIND({0,1,2,3,4,5,6,7,8,9},ASC(T71)&amp;1234567890))-1)</f>
        <v>Nb</v>
      </c>
      <c r="V71" s="8">
        <f t="shared" si="13"/>
        <v>2</v>
      </c>
      <c r="W71" s="8">
        <f>VLOOKUP(U71,Table!$A$2:$C$121,2,0)</f>
        <v>5</v>
      </c>
      <c r="X71" s="7">
        <f>VLOOKUP(U71,Table!$A$2:$C$121,3,0)</f>
        <v>5</v>
      </c>
      <c r="Y71" s="6" t="s">
        <v>2470</v>
      </c>
      <c r="Z71" s="8" t="str">
        <f>LEFT(Y71,MIN(FIND({0,1,2,3,4,5,6,7,8,9},ASC(Y71)&amp;1234567890))-1)</f>
        <v>O</v>
      </c>
      <c r="AA71" s="8">
        <f t="shared" si="14"/>
        <v>12</v>
      </c>
      <c r="AB71" s="8">
        <f>VLOOKUP(Z71,Table!$A$2:$C$121,2,0)</f>
        <v>16</v>
      </c>
      <c r="AC71" s="7">
        <f>VLOOKUP(Z71,Table!$A$2:$C$121,3,0)</f>
        <v>2</v>
      </c>
      <c r="AD71" s="5" t="str">
        <f>VLOOKUP(A71,Table!$U$1:$V$230,2,0)</f>
        <v>Cubic</v>
      </c>
    </row>
    <row r="72" spans="1:30" x14ac:dyDescent="0.4">
      <c r="A72" s="5">
        <v>209</v>
      </c>
      <c r="B72" s="5">
        <v>153208</v>
      </c>
      <c r="C72" s="5" t="s">
        <v>1989</v>
      </c>
      <c r="D72" s="5" t="s">
        <v>1990</v>
      </c>
      <c r="E72" s="6" t="s">
        <v>2471</v>
      </c>
      <c r="F72" s="8" t="str">
        <f>LEFT(E72,MIN(FIND({0,1,2,3,4,5,6,7,8,9},ASC(E72)&amp;1234567890))-1)</f>
        <v>Ca</v>
      </c>
      <c r="G72" s="8">
        <f t="shared" si="10"/>
        <v>6.3</v>
      </c>
      <c r="H72" s="8">
        <f>VLOOKUP(F72,Table!$A$2:$C$121,2,0)</f>
        <v>2</v>
      </c>
      <c r="I72" s="7">
        <f>VLOOKUP(F72,Table!$A$2:$C$121,3,0)</f>
        <v>4</v>
      </c>
      <c r="J72" s="6" t="s">
        <v>2423</v>
      </c>
      <c r="K72" s="8" t="str">
        <f>LEFT(J72,MIN(FIND({0,1,2,3,4,5,6,7,8,9},ASC(J72)&amp;1234567890))-1)</f>
        <v>Mn</v>
      </c>
      <c r="L72" s="8">
        <f t="shared" si="11"/>
        <v>3</v>
      </c>
      <c r="M72" s="8">
        <f>VLOOKUP(K72,Table!$A$2:$C$121,2,0)</f>
        <v>7</v>
      </c>
      <c r="N72" s="7">
        <f>VLOOKUP(K72,Table!$A$2:$C$121,3,0)</f>
        <v>4</v>
      </c>
      <c r="O72" s="6" t="s">
        <v>2472</v>
      </c>
      <c r="P72" s="8" t="str">
        <f>LEFT(O72,MIN(FIND({0,1,2,3,4,5,6,7,8,9},ASC(O72)&amp;1234567890))-1)</f>
        <v>Ga</v>
      </c>
      <c r="Q72" s="8">
        <f t="shared" si="12"/>
        <v>4.4000000000000004</v>
      </c>
      <c r="R72" s="8">
        <f>VLOOKUP(P72,Table!$A$2:$C$121,2,0)</f>
        <v>13</v>
      </c>
      <c r="S72" s="7">
        <f>VLOOKUP(P72,Table!$A$2:$C$121,3,0)</f>
        <v>4</v>
      </c>
      <c r="T72" s="6" t="s">
        <v>2473</v>
      </c>
      <c r="U72" s="8" t="str">
        <f>LEFT(T72,MIN(FIND({0,1,2,3,4,5,6,7,8,9},ASC(T72)&amp;1234567890))-1)</f>
        <v>Al</v>
      </c>
      <c r="V72" s="8">
        <f t="shared" si="13"/>
        <v>1.3</v>
      </c>
      <c r="W72" s="8">
        <f>VLOOKUP(U72,Table!$A$2:$C$121,2,0)</f>
        <v>13</v>
      </c>
      <c r="X72" s="7">
        <f>VLOOKUP(U72,Table!$A$2:$C$121,3,0)</f>
        <v>3</v>
      </c>
      <c r="Y72" s="6" t="s">
        <v>2474</v>
      </c>
      <c r="Z72" s="8" t="str">
        <f>LEFT(Y72,MIN(FIND({0,1,2,3,4,5,6,7,8,9},ASC(Y72)&amp;1234567890))-1)</f>
        <v>O</v>
      </c>
      <c r="AA72" s="8">
        <f t="shared" si="14"/>
        <v>18</v>
      </c>
      <c r="AB72" s="8">
        <f>VLOOKUP(Z72,Table!$A$2:$C$121,2,0)</f>
        <v>16</v>
      </c>
      <c r="AC72" s="7">
        <f>VLOOKUP(Z72,Table!$A$2:$C$121,3,0)</f>
        <v>2</v>
      </c>
      <c r="AD72" s="5" t="str">
        <f>VLOOKUP(A72,Table!$U$1:$V$230,2,0)</f>
        <v>Cubic</v>
      </c>
    </row>
    <row r="73" spans="1:30" x14ac:dyDescent="0.4">
      <c r="A73" s="5">
        <v>212</v>
      </c>
      <c r="B73" s="5">
        <v>95914</v>
      </c>
      <c r="C73" s="5" t="s">
        <v>1991</v>
      </c>
      <c r="D73" s="5" t="s">
        <v>1992</v>
      </c>
      <c r="E73" s="6" t="s">
        <v>2329</v>
      </c>
      <c r="F73" s="8" t="str">
        <f>LEFT(E73,MIN(FIND({0,1,2,3,4,5,6,7,8,9},ASC(E73)&amp;1234567890))-1)</f>
        <v>Li</v>
      </c>
      <c r="G73" s="8">
        <f t="shared" si="10"/>
        <v>1</v>
      </c>
      <c r="H73" s="8">
        <f>VLOOKUP(F73,Table!$A$2:$C$121,2,0)</f>
        <v>1</v>
      </c>
      <c r="I73" s="7">
        <f>VLOOKUP(F73,Table!$A$2:$C$121,3,0)</f>
        <v>2</v>
      </c>
      <c r="J73" s="6" t="s">
        <v>2475</v>
      </c>
      <c r="K73" s="8" t="str">
        <f>LEFT(J73,MIN(FIND({0,1,2,3,4,5,6,7,8,9},ASC(J73)&amp;1234567890))-1)</f>
        <v>Mg</v>
      </c>
      <c r="L73" s="8">
        <f t="shared" si="11"/>
        <v>4.1000000000000002E-2</v>
      </c>
      <c r="M73" s="8">
        <f>VLOOKUP(K73,Table!$A$2:$C$121,2,0)</f>
        <v>2</v>
      </c>
      <c r="N73" s="7">
        <f>VLOOKUP(K73,Table!$A$2:$C$121,3,0)</f>
        <v>3</v>
      </c>
      <c r="O73" s="6" t="s">
        <v>2476</v>
      </c>
      <c r="P73" s="8" t="str">
        <f>LEFT(O73,MIN(FIND({0,1,2,3,4,5,6,7,8,9},ASC(O73)&amp;1234567890))-1)</f>
        <v>Ni</v>
      </c>
      <c r="Q73" s="8">
        <f t="shared" si="12"/>
        <v>0.39500000000000002</v>
      </c>
      <c r="R73" s="8">
        <f>VLOOKUP(P73,Table!$A$2:$C$121,2,0)</f>
        <v>10</v>
      </c>
      <c r="S73" s="7">
        <f>VLOOKUP(P73,Table!$A$2:$C$121,3,0)</f>
        <v>4</v>
      </c>
      <c r="T73" s="6" t="s">
        <v>2477</v>
      </c>
      <c r="U73" s="8" t="str">
        <f>LEFT(T73,MIN(FIND({0,1,2,3,4,5,6,7,8,9},ASC(T73)&amp;1234567890))-1)</f>
        <v>Mn</v>
      </c>
      <c r="V73" s="8">
        <f t="shared" si="13"/>
        <v>1.544</v>
      </c>
      <c r="W73" s="8">
        <f>VLOOKUP(U73,Table!$A$2:$C$121,2,0)</f>
        <v>7</v>
      </c>
      <c r="X73" s="7">
        <f>VLOOKUP(U73,Table!$A$2:$C$121,3,0)</f>
        <v>4</v>
      </c>
      <c r="Y73" s="6" t="s">
        <v>2317</v>
      </c>
      <c r="Z73" s="8" t="str">
        <f>LEFT(Y73,MIN(FIND({0,1,2,3,4,5,6,7,8,9},ASC(Y73)&amp;1234567890))-1)</f>
        <v>O</v>
      </c>
      <c r="AA73" s="8">
        <f t="shared" si="14"/>
        <v>4</v>
      </c>
      <c r="AB73" s="8">
        <f>VLOOKUP(Z73,Table!$A$2:$C$121,2,0)</f>
        <v>16</v>
      </c>
      <c r="AC73" s="7">
        <f>VLOOKUP(Z73,Table!$A$2:$C$121,3,0)</f>
        <v>2</v>
      </c>
      <c r="AD73" s="5" t="str">
        <f>VLOOKUP(A73,Table!$U$1:$V$230,2,0)</f>
        <v>Cubic</v>
      </c>
    </row>
    <row r="74" spans="1:30" x14ac:dyDescent="0.4">
      <c r="A74" s="5">
        <v>212</v>
      </c>
      <c r="B74" s="5">
        <v>95915</v>
      </c>
      <c r="C74" s="5" t="s">
        <v>1991</v>
      </c>
      <c r="D74" s="5" t="s">
        <v>1993</v>
      </c>
      <c r="E74" s="6" t="s">
        <v>2329</v>
      </c>
      <c r="F74" s="8" t="str">
        <f>LEFT(E74,MIN(FIND({0,1,2,3,4,5,6,7,8,9},ASC(E74)&amp;1234567890))-1)</f>
        <v>Li</v>
      </c>
      <c r="G74" s="8">
        <f t="shared" si="10"/>
        <v>1</v>
      </c>
      <c r="H74" s="8">
        <f>VLOOKUP(F74,Table!$A$2:$C$121,2,0)</f>
        <v>1</v>
      </c>
      <c r="I74" s="7">
        <f>VLOOKUP(F74,Table!$A$2:$C$121,3,0)</f>
        <v>2</v>
      </c>
      <c r="J74" s="6" t="s">
        <v>2478</v>
      </c>
      <c r="K74" s="8" t="str">
        <f>LEFT(J74,MIN(FIND({0,1,2,3,4,5,6,7,8,9},ASC(J74)&amp;1234567890))-1)</f>
        <v>Mg</v>
      </c>
      <c r="L74" s="8">
        <f t="shared" si="11"/>
        <v>9.6000000000000002E-2</v>
      </c>
      <c r="M74" s="8">
        <f>VLOOKUP(K74,Table!$A$2:$C$121,2,0)</f>
        <v>2</v>
      </c>
      <c r="N74" s="7">
        <f>VLOOKUP(K74,Table!$A$2:$C$121,3,0)</f>
        <v>3</v>
      </c>
      <c r="O74" s="6" t="s">
        <v>2479</v>
      </c>
      <c r="P74" s="8" t="str">
        <f>LEFT(O74,MIN(FIND({0,1,2,3,4,5,6,7,8,9},ASC(O74)&amp;1234567890))-1)</f>
        <v>Ni</v>
      </c>
      <c r="Q74" s="8">
        <f t="shared" si="12"/>
        <v>0.36</v>
      </c>
      <c r="R74" s="8">
        <f>VLOOKUP(P74,Table!$A$2:$C$121,2,0)</f>
        <v>10</v>
      </c>
      <c r="S74" s="7">
        <f>VLOOKUP(P74,Table!$A$2:$C$121,3,0)</f>
        <v>4</v>
      </c>
      <c r="T74" s="6" t="s">
        <v>2480</v>
      </c>
      <c r="U74" s="8" t="str">
        <f>LEFT(T74,MIN(FIND({0,1,2,3,4,5,6,7,8,9},ASC(T74)&amp;1234567890))-1)</f>
        <v>Mn</v>
      </c>
      <c r="V74" s="8">
        <f t="shared" si="13"/>
        <v>1.34</v>
      </c>
      <c r="W74" s="8">
        <f>VLOOKUP(U74,Table!$A$2:$C$121,2,0)</f>
        <v>7</v>
      </c>
      <c r="X74" s="7">
        <f>VLOOKUP(U74,Table!$A$2:$C$121,3,0)</f>
        <v>4</v>
      </c>
      <c r="Y74" s="6" t="s">
        <v>2317</v>
      </c>
      <c r="Z74" s="8" t="str">
        <f>LEFT(Y74,MIN(FIND({0,1,2,3,4,5,6,7,8,9},ASC(Y74)&amp;1234567890))-1)</f>
        <v>O</v>
      </c>
      <c r="AA74" s="8">
        <f t="shared" si="14"/>
        <v>4</v>
      </c>
      <c r="AB74" s="8">
        <f>VLOOKUP(Z74,Table!$A$2:$C$121,2,0)</f>
        <v>16</v>
      </c>
      <c r="AC74" s="7">
        <f>VLOOKUP(Z74,Table!$A$2:$C$121,3,0)</f>
        <v>2</v>
      </c>
      <c r="AD74" s="5" t="str">
        <f>VLOOKUP(A74,Table!$U$1:$V$230,2,0)</f>
        <v>Cubic</v>
      </c>
    </row>
    <row r="75" spans="1:30" x14ac:dyDescent="0.4">
      <c r="A75" s="5">
        <v>212</v>
      </c>
      <c r="B75" s="5">
        <v>170568</v>
      </c>
      <c r="C75" s="5" t="s">
        <v>1991</v>
      </c>
      <c r="D75" s="5" t="s">
        <v>1994</v>
      </c>
      <c r="E75" s="6" t="s">
        <v>2481</v>
      </c>
      <c r="F75" s="8" t="str">
        <f>LEFT(E75,MIN(FIND({0,1,2,3,4,5,6,7,8,9},ASC(E75)&amp;1234567890))-1)</f>
        <v>Li</v>
      </c>
      <c r="G75" s="8">
        <f t="shared" si="10"/>
        <v>0.246</v>
      </c>
      <c r="H75" s="8">
        <f>VLOOKUP(F75,Table!$A$2:$C$121,2,0)</f>
        <v>1</v>
      </c>
      <c r="I75" s="7">
        <f>VLOOKUP(F75,Table!$A$2:$C$121,3,0)</f>
        <v>2</v>
      </c>
      <c r="J75" s="6" t="s">
        <v>2482</v>
      </c>
      <c r="K75" s="8" t="str">
        <f>LEFT(J75,MIN(FIND({0,1,2,3,4,5,6,7,8,9},ASC(J75)&amp;1234567890))-1)</f>
        <v>Mg</v>
      </c>
      <c r="L75" s="8">
        <f t="shared" si="11"/>
        <v>2.5000000000000001E-2</v>
      </c>
      <c r="M75" s="8">
        <f>VLOOKUP(K75,Table!$A$2:$C$121,2,0)</f>
        <v>2</v>
      </c>
      <c r="N75" s="7">
        <f>VLOOKUP(K75,Table!$A$2:$C$121,3,0)</f>
        <v>3</v>
      </c>
      <c r="O75" s="6" t="s">
        <v>2483</v>
      </c>
      <c r="P75" s="8" t="str">
        <f>LEFT(O75,MIN(FIND({0,1,2,3,4,5,6,7,8,9},ASC(O75)&amp;1234567890))-1)</f>
        <v>Mn</v>
      </c>
      <c r="Q75" s="8">
        <f t="shared" si="12"/>
        <v>0.38500000000000001</v>
      </c>
      <c r="R75" s="8">
        <f>VLOOKUP(P75,Table!$A$2:$C$121,2,0)</f>
        <v>7</v>
      </c>
      <c r="S75" s="7">
        <f>VLOOKUP(P75,Table!$A$2:$C$121,3,0)</f>
        <v>4</v>
      </c>
      <c r="T75" s="6" t="s">
        <v>2484</v>
      </c>
      <c r="U75" s="8" t="str">
        <f>LEFT(T75,MIN(FIND({0,1,2,3,4,5,6,7,8,9},ASC(T75)&amp;1234567890))-1)</f>
        <v>Ni</v>
      </c>
      <c r="V75" s="8">
        <f t="shared" si="13"/>
        <v>0.09</v>
      </c>
      <c r="W75" s="8">
        <f>VLOOKUP(U75,Table!$A$2:$C$121,2,0)</f>
        <v>10</v>
      </c>
      <c r="X75" s="7">
        <f>VLOOKUP(U75,Table!$A$2:$C$121,3,0)</f>
        <v>4</v>
      </c>
      <c r="Y75" s="6" t="s">
        <v>2305</v>
      </c>
      <c r="Z75" s="8" t="str">
        <f>LEFT(Y75,MIN(FIND({0,1,2,3,4,5,6,7,8,9},ASC(Y75)&amp;1234567890))-1)</f>
        <v>O</v>
      </c>
      <c r="AA75" s="8">
        <f t="shared" si="14"/>
        <v>1</v>
      </c>
      <c r="AB75" s="8">
        <f>VLOOKUP(Z75,Table!$A$2:$C$121,2,0)</f>
        <v>16</v>
      </c>
      <c r="AC75" s="7">
        <f>VLOOKUP(Z75,Table!$A$2:$C$121,3,0)</f>
        <v>2</v>
      </c>
      <c r="AD75" s="5" t="str">
        <f>VLOOKUP(A75,Table!$U$1:$V$230,2,0)</f>
        <v>Cubic</v>
      </c>
    </row>
    <row r="76" spans="1:30" x14ac:dyDescent="0.4">
      <c r="A76" s="5">
        <v>212</v>
      </c>
      <c r="B76" s="5">
        <v>180810</v>
      </c>
      <c r="C76" s="5" t="s">
        <v>1991</v>
      </c>
      <c r="D76" s="5" t="s">
        <v>1995</v>
      </c>
      <c r="E76" s="6" t="s">
        <v>2329</v>
      </c>
      <c r="F76" s="8" t="str">
        <f>LEFT(E76,MIN(FIND({0,1,2,3,4,5,6,7,8,9},ASC(E76)&amp;1234567890))-1)</f>
        <v>Li</v>
      </c>
      <c r="G76" s="8">
        <f t="shared" si="10"/>
        <v>1</v>
      </c>
      <c r="H76" s="8">
        <f>VLOOKUP(F76,Table!$A$2:$C$121,2,0)</f>
        <v>1</v>
      </c>
      <c r="I76" s="7">
        <f>VLOOKUP(F76,Table!$A$2:$C$121,3,0)</f>
        <v>2</v>
      </c>
      <c r="J76" s="6" t="s">
        <v>2485</v>
      </c>
      <c r="K76" s="8" t="str">
        <f>LEFT(J76,MIN(FIND({0,1,2,3,4,5,6,7,8,9},ASC(J76)&amp;1234567890))-1)</f>
        <v>Mn</v>
      </c>
      <c r="L76" s="8">
        <f t="shared" si="11"/>
        <v>1.5</v>
      </c>
      <c r="M76" s="8">
        <f>VLOOKUP(K76,Table!$A$2:$C$121,2,0)</f>
        <v>7</v>
      </c>
      <c r="N76" s="7">
        <f>VLOOKUP(K76,Table!$A$2:$C$121,3,0)</f>
        <v>4</v>
      </c>
      <c r="O76" s="6" t="s">
        <v>2486</v>
      </c>
      <c r="P76" s="8" t="str">
        <f>LEFT(O76,MIN(FIND({0,1,2,3,4,5,6,7,8,9},ASC(O76)&amp;1234567890))-1)</f>
        <v>Ni</v>
      </c>
      <c r="Q76" s="8">
        <f t="shared" si="12"/>
        <v>0.45</v>
      </c>
      <c r="R76" s="8">
        <f>VLOOKUP(P76,Table!$A$2:$C$121,2,0)</f>
        <v>10</v>
      </c>
      <c r="S76" s="7">
        <f>VLOOKUP(P76,Table!$A$2:$C$121,3,0)</f>
        <v>4</v>
      </c>
      <c r="T76" s="6" t="s">
        <v>2487</v>
      </c>
      <c r="U76" s="8" t="str">
        <f>LEFT(T76,MIN(FIND({0,1,2,3,4,5,6,7,8,9},ASC(T76)&amp;1234567890))-1)</f>
        <v>Zn</v>
      </c>
      <c r="V76" s="8">
        <f t="shared" si="13"/>
        <v>7.4999999999999997E-2</v>
      </c>
      <c r="W76" s="8">
        <f>VLOOKUP(U76,Table!$A$2:$C$121,2,0)</f>
        <v>12</v>
      </c>
      <c r="X76" s="7">
        <f>VLOOKUP(U76,Table!$A$2:$C$121,3,0)</f>
        <v>4</v>
      </c>
      <c r="Y76" s="6" t="s">
        <v>2317</v>
      </c>
      <c r="Z76" s="8" t="str">
        <f>LEFT(Y76,MIN(FIND({0,1,2,3,4,5,6,7,8,9},ASC(Y76)&amp;1234567890))-1)</f>
        <v>O</v>
      </c>
      <c r="AA76" s="8">
        <f t="shared" si="14"/>
        <v>4</v>
      </c>
      <c r="AB76" s="8">
        <f>VLOOKUP(Z76,Table!$A$2:$C$121,2,0)</f>
        <v>16</v>
      </c>
      <c r="AC76" s="7">
        <f>VLOOKUP(Z76,Table!$A$2:$C$121,3,0)</f>
        <v>2</v>
      </c>
      <c r="AD76" s="5" t="str">
        <f>VLOOKUP(A76,Table!$U$1:$V$230,2,0)</f>
        <v>Cubic</v>
      </c>
    </row>
    <row r="77" spans="1:30" x14ac:dyDescent="0.4">
      <c r="A77" s="5">
        <v>212</v>
      </c>
      <c r="B77" s="5">
        <v>237065</v>
      </c>
      <c r="C77" s="5" t="s">
        <v>1991</v>
      </c>
      <c r="D77" s="5" t="s">
        <v>1996</v>
      </c>
      <c r="E77" s="6" t="s">
        <v>2488</v>
      </c>
      <c r="F77" s="8" t="str">
        <f>LEFT(E77,MIN(FIND({0,1,2,3,4,5,6,7,8,9},ASC(E77)&amp;1234567890))-1)</f>
        <v>Li</v>
      </c>
      <c r="G77" s="8">
        <f t="shared" si="10"/>
        <v>2</v>
      </c>
      <c r="H77" s="8">
        <f>VLOOKUP(F77,Table!$A$2:$C$121,2,0)</f>
        <v>1</v>
      </c>
      <c r="I77" s="7">
        <f>VLOOKUP(F77,Table!$A$2:$C$121,3,0)</f>
        <v>2</v>
      </c>
      <c r="J77" s="6" t="s">
        <v>2489</v>
      </c>
      <c r="K77" s="8" t="str">
        <f>LEFT(J77,MIN(FIND({0,1,2,3,4,5,6,7,8,9},ASC(J77)&amp;1234567890))-1)</f>
        <v>Cu</v>
      </c>
      <c r="L77" s="8">
        <f t="shared" si="11"/>
        <v>0.65</v>
      </c>
      <c r="M77" s="8">
        <f>VLOOKUP(K77,Table!$A$2:$C$121,2,0)</f>
        <v>11</v>
      </c>
      <c r="N77" s="7">
        <f>VLOOKUP(K77,Table!$A$2:$C$121,3,0)</f>
        <v>4</v>
      </c>
      <c r="O77" s="6" t="s">
        <v>2490</v>
      </c>
      <c r="P77" s="8" t="str">
        <f>LEFT(O77,MIN(FIND({0,1,2,3,4,5,6,7,8,9},ASC(O77)&amp;1234567890))-1)</f>
        <v>Ti</v>
      </c>
      <c r="Q77" s="8">
        <f t="shared" si="12"/>
        <v>2.85</v>
      </c>
      <c r="R77" s="8">
        <f>VLOOKUP(P77,Table!$A$2:$C$121,2,0)</f>
        <v>4</v>
      </c>
      <c r="S77" s="7">
        <f>VLOOKUP(P77,Table!$A$2:$C$121,3,0)</f>
        <v>4</v>
      </c>
      <c r="T77" s="6" t="s">
        <v>2364</v>
      </c>
      <c r="U77" s="8" t="str">
        <f>LEFT(T77,MIN(FIND({0,1,2,3,4,5,6,7,8,9},ASC(T77)&amp;1234567890))-1)</f>
        <v>Zn</v>
      </c>
      <c r="V77" s="8">
        <f t="shared" si="13"/>
        <v>0.5</v>
      </c>
      <c r="W77" s="8">
        <f>VLOOKUP(U77,Table!$A$2:$C$121,2,0)</f>
        <v>12</v>
      </c>
      <c r="X77" s="7">
        <f>VLOOKUP(U77,Table!$A$2:$C$121,3,0)</f>
        <v>4</v>
      </c>
      <c r="Y77" s="6" t="s">
        <v>2298</v>
      </c>
      <c r="Z77" s="8" t="str">
        <f>LEFT(Y77,MIN(FIND({0,1,2,3,4,5,6,7,8,9},ASC(Y77)&amp;1234567890))-1)</f>
        <v>O</v>
      </c>
      <c r="AA77" s="8">
        <f t="shared" si="14"/>
        <v>8</v>
      </c>
      <c r="AB77" s="8">
        <f>VLOOKUP(Z77,Table!$A$2:$C$121,2,0)</f>
        <v>16</v>
      </c>
      <c r="AC77" s="7">
        <f>VLOOKUP(Z77,Table!$A$2:$C$121,3,0)</f>
        <v>2</v>
      </c>
      <c r="AD77" s="5" t="str">
        <f>VLOOKUP(A77,Table!$U$1:$V$230,2,0)</f>
        <v>Cubic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17"/>
  <sheetViews>
    <sheetView zoomScale="70" zoomScaleNormal="70" workbookViewId="0">
      <pane ySplit="1" topLeftCell="A2" activePane="bottomLeft" state="frozen"/>
      <selection pane="bottomLeft" activeCell="AE2" sqref="AE2"/>
    </sheetView>
  </sheetViews>
  <sheetFormatPr defaultRowHeight="18.75" x14ac:dyDescent="0.4"/>
  <cols>
    <col min="1" max="2" width="9.375" style="5" customWidth="1"/>
    <col min="3" max="3" width="13.125" style="5" customWidth="1"/>
    <col min="4" max="4" width="41.75" style="5" bestFit="1" customWidth="1"/>
    <col min="5" max="5" width="9.375" style="6" customWidth="1"/>
    <col min="6" max="8" width="9.375" style="8" customWidth="1"/>
    <col min="9" max="9" width="9.375" style="7" customWidth="1"/>
    <col min="10" max="10" width="9.375" style="6" customWidth="1"/>
    <col min="11" max="13" width="9.375" style="8" customWidth="1"/>
    <col min="14" max="14" width="9.375" style="7" customWidth="1"/>
    <col min="15" max="15" width="9.375" style="6" customWidth="1"/>
    <col min="16" max="18" width="9" style="8"/>
    <col min="19" max="19" width="9" style="7"/>
    <col min="20" max="20" width="9.375" style="6" customWidth="1"/>
    <col min="21" max="23" width="9" style="8"/>
    <col min="24" max="24" width="9" style="7"/>
    <col min="25" max="25" width="9.375" style="6" customWidth="1"/>
    <col min="26" max="28" width="9" style="8"/>
    <col min="29" max="29" width="9" style="7"/>
    <col min="30" max="30" width="14.25" style="5" bestFit="1" customWidth="1"/>
  </cols>
  <sheetData>
    <row r="1" spans="1:30" s="10" customFormat="1" ht="19.5" thickBot="1" x14ac:dyDescent="0.45">
      <c r="A1" s="1" t="s">
        <v>10</v>
      </c>
      <c r="B1" s="1" t="s">
        <v>11</v>
      </c>
      <c r="C1" s="1" t="s">
        <v>0</v>
      </c>
      <c r="D1" s="1" t="s">
        <v>1</v>
      </c>
      <c r="E1" s="2"/>
      <c r="F1" s="3" t="s">
        <v>2</v>
      </c>
      <c r="G1" s="3" t="s">
        <v>3</v>
      </c>
      <c r="H1" s="3" t="s">
        <v>4</v>
      </c>
      <c r="I1" s="4" t="s">
        <v>5</v>
      </c>
      <c r="J1" s="2"/>
      <c r="K1" s="3" t="s">
        <v>6</v>
      </c>
      <c r="L1" s="3" t="s">
        <v>7</v>
      </c>
      <c r="M1" s="3" t="s">
        <v>8</v>
      </c>
      <c r="N1" s="4" t="s">
        <v>9</v>
      </c>
      <c r="O1" s="2"/>
      <c r="P1" s="3" t="s">
        <v>12</v>
      </c>
      <c r="Q1" s="3" t="s">
        <v>13</v>
      </c>
      <c r="R1" s="3" t="s">
        <v>14</v>
      </c>
      <c r="S1" s="4" t="s">
        <v>15</v>
      </c>
      <c r="T1" s="2"/>
      <c r="U1" s="3" t="s">
        <v>16</v>
      </c>
      <c r="V1" s="3" t="s">
        <v>17</v>
      </c>
      <c r="W1" s="3" t="s">
        <v>18</v>
      </c>
      <c r="X1" s="4" t="s">
        <v>19</v>
      </c>
      <c r="Y1" s="2"/>
      <c r="Z1" s="3" t="s">
        <v>2289</v>
      </c>
      <c r="AA1" s="3" t="s">
        <v>2290</v>
      </c>
      <c r="AB1" s="3" t="s">
        <v>2291</v>
      </c>
      <c r="AC1" s="4" t="s">
        <v>2292</v>
      </c>
      <c r="AD1" s="23" t="s">
        <v>5679</v>
      </c>
    </row>
    <row r="2" spans="1:30" ht="19.5" customHeight="1" thickTop="1" x14ac:dyDescent="0.4">
      <c r="A2" s="9">
        <v>2</v>
      </c>
      <c r="B2" s="5">
        <v>10007</v>
      </c>
      <c r="C2" s="5" t="s">
        <v>147</v>
      </c>
      <c r="D2" s="5" t="s">
        <v>148</v>
      </c>
      <c r="E2" s="6" t="s">
        <v>2316</v>
      </c>
      <c r="F2" s="8" t="str">
        <f>LEFT(E2,MIN(FIND({0,1,2,3,4,5,6,7,8,9},ASC(E2)&amp;1234567890))-1)</f>
        <v>K</v>
      </c>
      <c r="G2" s="8">
        <f t="shared" ref="G2:G65" si="0">IF(SUBSTITUTE(E2,F2,"")="",1,SUBSTITUTE(E2,F2,""))*1</f>
        <v>2</v>
      </c>
      <c r="H2" s="8">
        <f>VLOOKUP(F2,Table!$A$2:$C$121,2,0)</f>
        <v>1</v>
      </c>
      <c r="I2" s="7">
        <f>VLOOKUP(F2,Table!$A$2:$C$121,3,0)</f>
        <v>4</v>
      </c>
      <c r="J2" s="6" t="s">
        <v>2495</v>
      </c>
      <c r="K2" s="8" t="str">
        <f>LEFT(J2,MIN(FIND({0,1,2,3,4,5,6,7,8,9},ASC(J2)&amp;1234567890))-1)</f>
        <v>Sb</v>
      </c>
      <c r="L2" s="8">
        <f t="shared" ref="L2:L65" si="1">IF(SUBSTITUTE(J2,K2,"")="",1,SUBSTITUTE(J2,K2,""))*1</f>
        <v>4</v>
      </c>
      <c r="M2" s="8">
        <f>VLOOKUP(K2,Table!$A$2:$C$121,2,0)</f>
        <v>15</v>
      </c>
      <c r="N2" s="7">
        <f>VLOOKUP(K2,Table!$A$2:$C$121,3,0)</f>
        <v>5</v>
      </c>
      <c r="O2" s="6" t="s">
        <v>2496</v>
      </c>
      <c r="P2" s="8" t="str">
        <f>LEFT(O2,MIN(FIND({0,1,2,3,4,5,6,7,8,9},ASC(O2)&amp;1234567890))-1)</f>
        <v>S</v>
      </c>
      <c r="Q2" s="8">
        <f t="shared" ref="Q2:Q65" si="2">IF(SUBSTITUTE(O2,P2,"")="",1,SUBSTITUTE(O2,P2,""))*1</f>
        <v>7</v>
      </c>
      <c r="R2" s="8">
        <f>VLOOKUP(P2,Table!$A$2:$C$121,2,0)</f>
        <v>16</v>
      </c>
      <c r="S2" s="7">
        <f>VLOOKUP(P2,Table!$A$2:$C$121,3,0)</f>
        <v>3</v>
      </c>
      <c r="T2" s="6" t="s">
        <v>2304</v>
      </c>
      <c r="U2" s="8" t="str">
        <f>LEFT(T2,MIN(FIND({0,1,2,3,4,5,6,7,8,9},ASC(T2)&amp;1234567890))-1)</f>
        <v>H</v>
      </c>
      <c r="V2" s="8">
        <f t="shared" ref="V2:V65" si="3">IF(SUBSTITUTE(T2,U2,"")="",1,SUBSTITUTE(T2,U2,""))*1</f>
        <v>2</v>
      </c>
      <c r="W2" s="8">
        <f>VLOOKUP(U2,Table!$A$2:$C$121,2,0)</f>
        <v>1</v>
      </c>
      <c r="X2" s="7">
        <f>VLOOKUP(U2,Table!$A$2:$C$121,3,0)</f>
        <v>1</v>
      </c>
      <c r="Y2" s="6" t="s">
        <v>2305</v>
      </c>
      <c r="Z2" s="8" t="str">
        <f>LEFT(Y2,MIN(FIND({0,1,2,3,4,5,6,7,8,9},ASC(Y2)&amp;1234567890))-1)</f>
        <v>O</v>
      </c>
      <c r="AA2" s="8">
        <f t="shared" ref="AA2:AA65" si="4">IF(SUBSTITUTE(Y2,Z2,"")="",1,SUBSTITUTE(Y2,Z2,""))*1</f>
        <v>1</v>
      </c>
      <c r="AB2" s="8">
        <f>VLOOKUP(Z2,Table!$A$2:$C$121,2,0)</f>
        <v>16</v>
      </c>
      <c r="AC2" s="7">
        <f>VLOOKUP(Z2,Table!$A$2:$C$121,3,0)</f>
        <v>2</v>
      </c>
      <c r="AD2" s="9" t="str">
        <f>VLOOKUP(A2,Table!$U$1:$V$230,2,0)</f>
        <v>Triclinic</v>
      </c>
    </row>
    <row r="3" spans="1:30" ht="18.75" customHeight="1" x14ac:dyDescent="0.4">
      <c r="A3" s="9">
        <v>2</v>
      </c>
      <c r="B3" s="5">
        <v>10014</v>
      </c>
      <c r="C3" s="5" t="s">
        <v>147</v>
      </c>
      <c r="D3" s="5" t="s">
        <v>149</v>
      </c>
      <c r="E3" s="6" t="s">
        <v>2333</v>
      </c>
      <c r="F3" s="8" t="str">
        <f>LEFT(E3,MIN(FIND({0,1,2,3,4,5,6,7,8,9},ASC(E3)&amp;1234567890))-1)</f>
        <v>Rb</v>
      </c>
      <c r="G3" s="8">
        <f t="shared" si="0"/>
        <v>1</v>
      </c>
      <c r="H3" s="8">
        <f>VLOOKUP(F3,Table!$A$2:$C$121,2,0)</f>
        <v>1</v>
      </c>
      <c r="I3" s="7">
        <f>VLOOKUP(F3,Table!$A$2:$C$121,3,0)</f>
        <v>5</v>
      </c>
      <c r="J3" s="6" t="s">
        <v>2497</v>
      </c>
      <c r="K3" s="8" t="str">
        <f>LEFT(J3,MIN(FIND({0,1,2,3,4,5,6,7,8,9},ASC(J3)&amp;1234567890))-1)</f>
        <v>Sb</v>
      </c>
      <c r="L3" s="8">
        <f t="shared" si="1"/>
        <v>3</v>
      </c>
      <c r="M3" s="8">
        <f>VLOOKUP(K3,Table!$A$2:$C$121,2,0)</f>
        <v>15</v>
      </c>
      <c r="N3" s="7">
        <f>VLOOKUP(K3,Table!$A$2:$C$121,3,0)</f>
        <v>5</v>
      </c>
      <c r="O3" s="6" t="s">
        <v>2498</v>
      </c>
      <c r="P3" s="8" t="str">
        <f>LEFT(O3,MIN(FIND({0,1,2,3,4,5,6,7,8,9},ASC(O3)&amp;1234567890))-1)</f>
        <v>S</v>
      </c>
      <c r="Q3" s="8">
        <f t="shared" si="2"/>
        <v>5</v>
      </c>
      <c r="R3" s="8">
        <f>VLOOKUP(P3,Table!$A$2:$C$121,2,0)</f>
        <v>16</v>
      </c>
      <c r="S3" s="7">
        <f>VLOOKUP(P3,Table!$A$2:$C$121,3,0)</f>
        <v>3</v>
      </c>
      <c r="T3" s="6" t="s">
        <v>2304</v>
      </c>
      <c r="U3" s="8" t="str">
        <f>LEFT(T3,MIN(FIND({0,1,2,3,4,5,6,7,8,9},ASC(T3)&amp;1234567890))-1)</f>
        <v>H</v>
      </c>
      <c r="V3" s="8">
        <f t="shared" si="3"/>
        <v>2</v>
      </c>
      <c r="W3" s="8">
        <f>VLOOKUP(U3,Table!$A$2:$C$121,2,0)</f>
        <v>1</v>
      </c>
      <c r="X3" s="7">
        <f>VLOOKUP(U3,Table!$A$2:$C$121,3,0)</f>
        <v>1</v>
      </c>
      <c r="Y3" s="6" t="s">
        <v>2305</v>
      </c>
      <c r="Z3" s="8" t="str">
        <f>LEFT(Y3,MIN(FIND({0,1,2,3,4,5,6,7,8,9},ASC(Y3)&amp;1234567890))-1)</f>
        <v>O</v>
      </c>
      <c r="AA3" s="8">
        <f t="shared" si="4"/>
        <v>1</v>
      </c>
      <c r="AB3" s="8">
        <f>VLOOKUP(Z3,Table!$A$2:$C$121,2,0)</f>
        <v>16</v>
      </c>
      <c r="AC3" s="7">
        <f>VLOOKUP(Z3,Table!$A$2:$C$121,3,0)</f>
        <v>2</v>
      </c>
      <c r="AD3" s="5" t="str">
        <f>VLOOKUP(A3,Table!$U$1:$V$230,2,0)</f>
        <v>Triclinic</v>
      </c>
    </row>
    <row r="4" spans="1:30" ht="18.75" customHeight="1" x14ac:dyDescent="0.4">
      <c r="A4" s="9">
        <v>2</v>
      </c>
      <c r="B4" s="5">
        <v>15284</v>
      </c>
      <c r="C4" s="5" t="s">
        <v>147</v>
      </c>
      <c r="D4" s="5" t="s">
        <v>150</v>
      </c>
      <c r="E4" s="6" t="s">
        <v>2328</v>
      </c>
      <c r="F4" s="8" t="str">
        <f>LEFT(E4,MIN(FIND({0,1,2,3,4,5,6,7,8,9},ASC(E4)&amp;1234567890))-1)</f>
        <v>Na</v>
      </c>
      <c r="G4" s="8">
        <f t="shared" si="0"/>
        <v>2</v>
      </c>
      <c r="H4" s="8">
        <f>VLOOKUP(F4,Table!$A$2:$C$121,2,0)</f>
        <v>1</v>
      </c>
      <c r="I4" s="7">
        <f>VLOOKUP(F4,Table!$A$2:$C$121,3,0)</f>
        <v>3</v>
      </c>
      <c r="J4" s="6" t="s">
        <v>2499</v>
      </c>
      <c r="K4" s="8" t="str">
        <f>LEFT(J4,MIN(FIND({0,1,2,3,4,5,6,7,8,9},ASC(J4)&amp;1234567890))-1)</f>
        <v>Fe</v>
      </c>
      <c r="L4" s="8">
        <f t="shared" si="1"/>
        <v>5.16</v>
      </c>
      <c r="M4" s="8">
        <f>VLOOKUP(K4,Table!$A$2:$C$121,2,0)</f>
        <v>8</v>
      </c>
      <c r="N4" s="7">
        <f>VLOOKUP(K4,Table!$A$2:$C$121,3,0)</f>
        <v>4</v>
      </c>
      <c r="O4" s="6" t="s">
        <v>2500</v>
      </c>
      <c r="P4" s="8" t="str">
        <f>LEFT(O4,MIN(FIND({0,1,2,3,4,5,6,7,8,9},ASC(O4)&amp;1234567890))-1)</f>
        <v>Ti</v>
      </c>
      <c r="Q4" s="8">
        <f t="shared" si="2"/>
        <v>1.1000000000000001</v>
      </c>
      <c r="R4" s="8">
        <f>VLOOKUP(P4,Table!$A$2:$C$121,2,0)</f>
        <v>4</v>
      </c>
      <c r="S4" s="7">
        <f>VLOOKUP(P4,Table!$A$2:$C$121,3,0)</f>
        <v>4</v>
      </c>
      <c r="T4" s="6" t="s">
        <v>2501</v>
      </c>
      <c r="U4" s="8" t="str">
        <f>LEFT(T4,MIN(FIND({0,1,2,3,4,5,6,7,8,9},ASC(T4)&amp;1234567890))-1)</f>
        <v>Si</v>
      </c>
      <c r="V4" s="8">
        <f t="shared" si="3"/>
        <v>5.74</v>
      </c>
      <c r="W4" s="8">
        <f>VLOOKUP(U4,Table!$A$2:$C$121,2,0)</f>
        <v>14</v>
      </c>
      <c r="X4" s="7">
        <f>VLOOKUP(U4,Table!$A$2:$C$121,3,0)</f>
        <v>3</v>
      </c>
      <c r="Y4" s="6" t="s">
        <v>2502</v>
      </c>
      <c r="Z4" s="8" t="str">
        <f>LEFT(Y4,MIN(FIND({0,1,2,3,4,5,6,7,8,9},ASC(Y4)&amp;1234567890))-1)</f>
        <v>O</v>
      </c>
      <c r="AA4" s="8">
        <f t="shared" si="4"/>
        <v>20</v>
      </c>
      <c r="AB4" s="8">
        <f>VLOOKUP(Z4,Table!$A$2:$C$121,2,0)</f>
        <v>16</v>
      </c>
      <c r="AC4" s="7">
        <f>VLOOKUP(Z4,Table!$A$2:$C$121,3,0)</f>
        <v>2</v>
      </c>
      <c r="AD4" s="5" t="str">
        <f>VLOOKUP(A4,Table!$U$1:$V$230,2,0)</f>
        <v>Triclinic</v>
      </c>
    </row>
    <row r="5" spans="1:30" ht="18.75" customHeight="1" x14ac:dyDescent="0.4">
      <c r="A5" s="9">
        <v>2</v>
      </c>
      <c r="B5" s="5">
        <v>22323</v>
      </c>
      <c r="C5" s="5" t="s">
        <v>147</v>
      </c>
      <c r="D5" s="5" t="s">
        <v>5526</v>
      </c>
      <c r="E5" s="6" t="s">
        <v>2503</v>
      </c>
      <c r="F5" s="8" t="str">
        <f>LEFT(E5,MIN(FIND({0,1,2,3,4,5,6,7,8,9},ASC(E5)&amp;1234567890))-1)</f>
        <v>K</v>
      </c>
      <c r="G5" s="8">
        <f t="shared" si="0"/>
        <v>1.7</v>
      </c>
      <c r="H5" s="8">
        <f>VLOOKUP(F5,Table!$A$2:$C$121,2,0)</f>
        <v>1</v>
      </c>
      <c r="I5" s="7">
        <f>VLOOKUP(F5,Table!$A$2:$C$121,3,0)</f>
        <v>4</v>
      </c>
      <c r="J5" s="6" t="s">
        <v>5380</v>
      </c>
      <c r="K5" s="8" t="str">
        <f>LEFT(J5,MIN(FIND({0,1,2,3,4,5,6,7,8,9},ASC(J5)&amp;1234567890))-1)</f>
        <v>Na</v>
      </c>
      <c r="L5" s="8">
        <f t="shared" si="1"/>
        <v>0.3</v>
      </c>
      <c r="M5" s="8">
        <f>VLOOKUP(K5,Table!$A$2:$C$121,2,0)</f>
        <v>1</v>
      </c>
      <c r="N5" s="7">
        <f>VLOOKUP(K5,Table!$A$2:$C$121,3,0)</f>
        <v>3</v>
      </c>
      <c r="O5" s="6" t="s">
        <v>2504</v>
      </c>
      <c r="P5" s="8" t="str">
        <f>LEFT(O5,MIN(FIND({0,1,2,3,4,5,6,7,8,9},ASC(O5)&amp;1234567890))-1)</f>
        <v>Zr</v>
      </c>
      <c r="Q5" s="8">
        <f t="shared" si="2"/>
        <v>1</v>
      </c>
      <c r="R5" s="8">
        <f>VLOOKUP(P5,Table!$A$2:$C$121,2,0)</f>
        <v>4</v>
      </c>
      <c r="S5" s="7">
        <f>VLOOKUP(P5,Table!$A$2:$C$121,3,0)</f>
        <v>5</v>
      </c>
      <c r="T5" s="6" t="s">
        <v>2505</v>
      </c>
      <c r="U5" s="8" t="str">
        <f>LEFT(T5,MIN(FIND({0,1,2,3,4,5,6,7,8,9},ASC(T5)&amp;1234567890))-1)</f>
        <v>Si</v>
      </c>
      <c r="V5" s="8">
        <f t="shared" si="3"/>
        <v>6</v>
      </c>
      <c r="W5" s="8">
        <f>VLOOKUP(U5,Table!$A$2:$C$121,2,0)</f>
        <v>14</v>
      </c>
      <c r="X5" s="7">
        <f>VLOOKUP(U5,Table!$A$2:$C$121,3,0)</f>
        <v>3</v>
      </c>
      <c r="Y5" s="6" t="s">
        <v>2506</v>
      </c>
      <c r="Z5" s="8" t="str">
        <f>LEFT(Y5,MIN(FIND({0,1,2,3,4,5,6,7,8,9},ASC(Y5)&amp;1234567890))-1)</f>
        <v>O</v>
      </c>
      <c r="AA5" s="8">
        <f t="shared" si="4"/>
        <v>15</v>
      </c>
      <c r="AB5" s="8">
        <f>VLOOKUP(Z5,Table!$A$2:$C$121,2,0)</f>
        <v>16</v>
      </c>
      <c r="AC5" s="7">
        <f>VLOOKUP(Z5,Table!$A$2:$C$121,3,0)</f>
        <v>2</v>
      </c>
      <c r="AD5" s="5" t="str">
        <f>VLOOKUP(A5,Table!$U$1:$V$230,2,0)</f>
        <v>Triclinic</v>
      </c>
    </row>
    <row r="6" spans="1:30" ht="18.75" customHeight="1" x14ac:dyDescent="0.4">
      <c r="A6" s="9">
        <v>2</v>
      </c>
      <c r="B6" s="5">
        <v>35366</v>
      </c>
      <c r="C6" s="5" t="s">
        <v>147</v>
      </c>
      <c r="D6" s="5" t="s">
        <v>153</v>
      </c>
      <c r="E6" s="6" t="s">
        <v>2507</v>
      </c>
      <c r="F6" s="8" t="str">
        <f>LEFT(E6,MIN(FIND({0,1,2,3,4,5,6,7,8,9},ASC(E6)&amp;1234567890))-1)</f>
        <v>C</v>
      </c>
      <c r="G6" s="8">
        <f t="shared" si="0"/>
        <v>3</v>
      </c>
      <c r="H6" s="8">
        <f>VLOOKUP(F6,Table!$A$2:$C$121,2,0)</f>
        <v>14</v>
      </c>
      <c r="I6" s="7">
        <f>VLOOKUP(F6,Table!$A$2:$C$121,3,0)</f>
        <v>2</v>
      </c>
      <c r="J6" s="6" t="s">
        <v>2508</v>
      </c>
      <c r="K6" s="8" t="str">
        <f>LEFT(J6,MIN(FIND({0,1,2,3,4,5,6,7,8,9},ASC(J6)&amp;1234567890))-1)</f>
        <v>F</v>
      </c>
      <c r="L6" s="8">
        <f t="shared" si="1"/>
        <v>6</v>
      </c>
      <c r="M6" s="8">
        <f>VLOOKUP(K6,Table!$A$2:$C$121,2,0)</f>
        <v>17</v>
      </c>
      <c r="N6" s="7">
        <f>VLOOKUP(K6,Table!$A$2:$C$121,3,0)</f>
        <v>2</v>
      </c>
      <c r="O6" s="6" t="s">
        <v>2509</v>
      </c>
      <c r="P6" s="8" t="str">
        <f>LEFT(O6,MIN(FIND({0,1,2,3,4,5,6,7,8,9},ASC(O6)&amp;1234567890))-1)</f>
        <v>N</v>
      </c>
      <c r="Q6" s="8">
        <f t="shared" si="2"/>
        <v>6</v>
      </c>
      <c r="R6" s="8">
        <f>VLOOKUP(P6,Table!$A$2:$C$121,2,0)</f>
        <v>15</v>
      </c>
      <c r="S6" s="7">
        <f>VLOOKUP(P6,Table!$A$2:$C$121,3,0)</f>
        <v>2</v>
      </c>
      <c r="T6" s="6" t="s">
        <v>2312</v>
      </c>
      <c r="U6" s="8" t="str">
        <f>LEFT(T6,MIN(FIND({0,1,2,3,4,5,6,7,8,9},ASC(T6)&amp;1234567890))-1)</f>
        <v>O</v>
      </c>
      <c r="V6" s="8">
        <f t="shared" si="3"/>
        <v>3</v>
      </c>
      <c r="W6" s="8">
        <f>VLOOKUP(U6,Table!$A$2:$C$121,2,0)</f>
        <v>16</v>
      </c>
      <c r="X6" s="7">
        <f>VLOOKUP(U6,Table!$A$2:$C$121,3,0)</f>
        <v>2</v>
      </c>
      <c r="Y6" s="6" t="s">
        <v>2510</v>
      </c>
      <c r="Z6" s="8" t="str">
        <f>LEFT(Y6,MIN(FIND({0,1,2,3,4,5,6,7,8,9},ASC(Y6)&amp;1234567890))-1)</f>
        <v>S</v>
      </c>
      <c r="AA6" s="8">
        <f t="shared" si="4"/>
        <v>3</v>
      </c>
      <c r="AB6" s="8">
        <f>VLOOKUP(Z6,Table!$A$2:$C$121,2,0)</f>
        <v>16</v>
      </c>
      <c r="AC6" s="7">
        <f>VLOOKUP(Z6,Table!$A$2:$C$121,3,0)</f>
        <v>3</v>
      </c>
      <c r="AD6" s="5" t="str">
        <f>VLOOKUP(A6,Table!$U$1:$V$230,2,0)</f>
        <v>Triclinic</v>
      </c>
    </row>
    <row r="7" spans="1:30" ht="18.75" customHeight="1" x14ac:dyDescent="0.4">
      <c r="A7" s="9">
        <v>2</v>
      </c>
      <c r="B7" s="5">
        <v>37149</v>
      </c>
      <c r="C7" s="5" t="s">
        <v>147</v>
      </c>
      <c r="D7" s="5" t="s">
        <v>154</v>
      </c>
      <c r="E7" s="6" t="s">
        <v>2511</v>
      </c>
      <c r="F7" s="8" t="str">
        <f>LEFT(E7,MIN(FIND({0,1,2,3,4,5,6,7,8,9},ASC(E7)&amp;1234567890))-1)</f>
        <v>Cl</v>
      </c>
      <c r="G7" s="8">
        <f t="shared" si="0"/>
        <v>4</v>
      </c>
      <c r="H7" s="8">
        <f>VLOOKUP(F7,Table!$A$2:$C$121,2,0)</f>
        <v>17</v>
      </c>
      <c r="I7" s="7">
        <f>VLOOKUP(F7,Table!$A$2:$C$121,3,0)</f>
        <v>3</v>
      </c>
      <c r="J7" s="6" t="s">
        <v>2430</v>
      </c>
      <c r="K7" s="8" t="str">
        <f>LEFT(J7,MIN(FIND({0,1,2,3,4,5,6,7,8,9},ASC(J7)&amp;1234567890))-1)</f>
        <v>W</v>
      </c>
      <c r="L7" s="8">
        <f t="shared" si="1"/>
        <v>1</v>
      </c>
      <c r="M7" s="8">
        <f>VLOOKUP(K7,Table!$A$2:$C$121,2,0)</f>
        <v>6</v>
      </c>
      <c r="N7" s="7">
        <f>VLOOKUP(K7,Table!$A$2:$C$121,3,0)</f>
        <v>6</v>
      </c>
      <c r="O7" s="6" t="s">
        <v>2313</v>
      </c>
      <c r="P7" s="8" t="str">
        <f>LEFT(O7,MIN(FIND({0,1,2,3,4,5,6,7,8,9},ASC(O7)&amp;1234567890))-1)</f>
        <v>N</v>
      </c>
      <c r="Q7" s="8">
        <f t="shared" si="2"/>
        <v>1</v>
      </c>
      <c r="R7" s="8">
        <f>VLOOKUP(P7,Table!$A$2:$C$121,2,0)</f>
        <v>15</v>
      </c>
      <c r="S7" s="7">
        <f>VLOOKUP(P7,Table!$A$2:$C$121,3,0)</f>
        <v>2</v>
      </c>
      <c r="T7" s="6" t="s">
        <v>2331</v>
      </c>
      <c r="U7" s="8" t="str">
        <f>LEFT(T7,MIN(FIND({0,1,2,3,4,5,6,7,8,9},ASC(T7)&amp;1234567890))-1)</f>
        <v>Te</v>
      </c>
      <c r="V7" s="8">
        <f t="shared" si="3"/>
        <v>1</v>
      </c>
      <c r="W7" s="8">
        <f>VLOOKUP(U7,Table!$A$2:$C$121,2,0)</f>
        <v>16</v>
      </c>
      <c r="X7" s="7">
        <f>VLOOKUP(U7,Table!$A$2:$C$121,3,0)</f>
        <v>5</v>
      </c>
      <c r="Y7" s="6" t="s">
        <v>2512</v>
      </c>
      <c r="Z7" s="8" t="str">
        <f>LEFT(Y7,MIN(FIND({0,1,2,3,4,5,6,7,8,9},ASC(Y7)&amp;1234567890))-1)</f>
        <v>F</v>
      </c>
      <c r="AA7" s="8">
        <f t="shared" si="4"/>
        <v>5</v>
      </c>
      <c r="AB7" s="8">
        <f>VLOOKUP(Z7,Table!$A$2:$C$121,2,0)</f>
        <v>17</v>
      </c>
      <c r="AC7" s="7">
        <f>VLOOKUP(Z7,Table!$A$2:$C$121,3,0)</f>
        <v>2</v>
      </c>
      <c r="AD7" s="5" t="str">
        <f>VLOOKUP(A7,Table!$U$1:$V$230,2,0)</f>
        <v>Triclinic</v>
      </c>
    </row>
    <row r="8" spans="1:30" ht="18.75" customHeight="1" x14ac:dyDescent="0.4">
      <c r="A8" s="9">
        <v>2</v>
      </c>
      <c r="B8" s="5">
        <v>34667</v>
      </c>
      <c r="C8" s="5" t="s">
        <v>147</v>
      </c>
      <c r="D8" s="5" t="s">
        <v>155</v>
      </c>
      <c r="E8" s="6" t="s">
        <v>2513</v>
      </c>
      <c r="F8" s="8" t="str">
        <f>LEFT(E8,MIN(FIND({0,1,2,3,4,5,6,7,8,9},ASC(E8)&amp;1234567890))-1)</f>
        <v>Ca</v>
      </c>
      <c r="G8" s="8">
        <f t="shared" si="0"/>
        <v>0.8</v>
      </c>
      <c r="H8" s="8">
        <f>VLOOKUP(F8,Table!$A$2:$C$121,2,0)</f>
        <v>2</v>
      </c>
      <c r="I8" s="7">
        <f>VLOOKUP(F8,Table!$A$2:$C$121,3,0)</f>
        <v>4</v>
      </c>
      <c r="J8" s="6" t="s">
        <v>2514</v>
      </c>
      <c r="K8" s="8" t="str">
        <f>LEFT(J8,MIN(FIND({0,1,2,3,4,5,6,7,8,9},ASC(J8)&amp;1234567890))-1)</f>
        <v>Na</v>
      </c>
      <c r="L8" s="8">
        <f t="shared" si="1"/>
        <v>0.2</v>
      </c>
      <c r="M8" s="8">
        <f>VLOOKUP(K8,Table!$A$2:$C$121,2,0)</f>
        <v>1</v>
      </c>
      <c r="N8" s="7">
        <f>VLOOKUP(K8,Table!$A$2:$C$121,3,0)</f>
        <v>3</v>
      </c>
      <c r="O8" s="6" t="s">
        <v>2515</v>
      </c>
      <c r="P8" s="8" t="str">
        <f>LEFT(O8,MIN(FIND({0,1,2,3,4,5,6,7,8,9},ASC(O8)&amp;1234567890))-1)</f>
        <v>Al</v>
      </c>
      <c r="Q8" s="8">
        <f t="shared" si="2"/>
        <v>1.77</v>
      </c>
      <c r="R8" s="8">
        <f>VLOOKUP(P8,Table!$A$2:$C$121,2,0)</f>
        <v>13</v>
      </c>
      <c r="S8" s="7">
        <f>VLOOKUP(P8,Table!$A$2:$C$121,3,0)</f>
        <v>3</v>
      </c>
      <c r="T8" s="6" t="s">
        <v>2516</v>
      </c>
      <c r="U8" s="8" t="str">
        <f>LEFT(T8,MIN(FIND({0,1,2,3,4,5,6,7,8,9},ASC(T8)&amp;1234567890))-1)</f>
        <v>Si</v>
      </c>
      <c r="V8" s="8">
        <f t="shared" si="3"/>
        <v>2.23</v>
      </c>
      <c r="W8" s="8">
        <f>VLOOKUP(U8,Table!$A$2:$C$121,2,0)</f>
        <v>14</v>
      </c>
      <c r="X8" s="7">
        <f>VLOOKUP(U8,Table!$A$2:$C$121,3,0)</f>
        <v>3</v>
      </c>
      <c r="Y8" s="6" t="s">
        <v>2298</v>
      </c>
      <c r="Z8" s="8" t="str">
        <f>LEFT(Y8,MIN(FIND({0,1,2,3,4,5,6,7,8,9},ASC(Y8)&amp;1234567890))-1)</f>
        <v>O</v>
      </c>
      <c r="AA8" s="8">
        <f t="shared" si="4"/>
        <v>8</v>
      </c>
      <c r="AB8" s="8">
        <f>VLOOKUP(Z8,Table!$A$2:$C$121,2,0)</f>
        <v>16</v>
      </c>
      <c r="AC8" s="7">
        <f>VLOOKUP(Z8,Table!$A$2:$C$121,3,0)</f>
        <v>2</v>
      </c>
      <c r="AD8" s="5" t="str">
        <f>VLOOKUP(A8,Table!$U$1:$V$230,2,0)</f>
        <v>Triclinic</v>
      </c>
    </row>
    <row r="9" spans="1:30" ht="18.75" customHeight="1" x14ac:dyDescent="0.4">
      <c r="A9" s="9">
        <v>2</v>
      </c>
      <c r="B9" s="5">
        <v>34792</v>
      </c>
      <c r="C9" s="5" t="s">
        <v>147</v>
      </c>
      <c r="D9" s="5" t="s">
        <v>156</v>
      </c>
      <c r="E9" s="6" t="s">
        <v>2517</v>
      </c>
      <c r="F9" s="8" t="str">
        <f>LEFT(E9,MIN(FIND({0,1,2,3,4,5,6,7,8,9},ASC(E9)&amp;1234567890))-1)</f>
        <v>Ca</v>
      </c>
      <c r="G9" s="8">
        <f t="shared" si="0"/>
        <v>0.86</v>
      </c>
      <c r="H9" s="8">
        <f>VLOOKUP(F9,Table!$A$2:$C$121,2,0)</f>
        <v>2</v>
      </c>
      <c r="I9" s="7">
        <f>VLOOKUP(F9,Table!$A$2:$C$121,3,0)</f>
        <v>4</v>
      </c>
      <c r="J9" s="6" t="s">
        <v>2518</v>
      </c>
      <c r="K9" s="8" t="str">
        <f>LEFT(J9,MIN(FIND({0,1,2,3,4,5,6,7,8,9},ASC(J9)&amp;1234567890))-1)</f>
        <v>Na</v>
      </c>
      <c r="L9" s="8">
        <f t="shared" si="1"/>
        <v>0.14000000000000001</v>
      </c>
      <c r="M9" s="8">
        <f>VLOOKUP(K9,Table!$A$2:$C$121,2,0)</f>
        <v>1</v>
      </c>
      <c r="N9" s="7">
        <f>VLOOKUP(K9,Table!$A$2:$C$121,3,0)</f>
        <v>3</v>
      </c>
      <c r="O9" s="6" t="s">
        <v>2519</v>
      </c>
      <c r="P9" s="8" t="str">
        <f>LEFT(O9,MIN(FIND({0,1,2,3,4,5,6,7,8,9},ASC(O9)&amp;1234567890))-1)</f>
        <v>Al</v>
      </c>
      <c r="Q9" s="8">
        <f t="shared" si="2"/>
        <v>1.94</v>
      </c>
      <c r="R9" s="8">
        <f>VLOOKUP(P9,Table!$A$2:$C$121,2,0)</f>
        <v>13</v>
      </c>
      <c r="S9" s="7">
        <f>VLOOKUP(P9,Table!$A$2:$C$121,3,0)</f>
        <v>3</v>
      </c>
      <c r="T9" s="6" t="s">
        <v>2520</v>
      </c>
      <c r="U9" s="8" t="str">
        <f>LEFT(T9,MIN(FIND({0,1,2,3,4,5,6,7,8,9},ASC(T9)&amp;1234567890))-1)</f>
        <v>Si</v>
      </c>
      <c r="V9" s="8">
        <f t="shared" si="3"/>
        <v>2.06</v>
      </c>
      <c r="W9" s="8">
        <f>VLOOKUP(U9,Table!$A$2:$C$121,2,0)</f>
        <v>14</v>
      </c>
      <c r="X9" s="7">
        <f>VLOOKUP(U9,Table!$A$2:$C$121,3,0)</f>
        <v>3</v>
      </c>
      <c r="Y9" s="6" t="s">
        <v>2298</v>
      </c>
      <c r="Z9" s="8" t="str">
        <f>LEFT(Y9,MIN(FIND({0,1,2,3,4,5,6,7,8,9},ASC(Y9)&amp;1234567890))-1)</f>
        <v>O</v>
      </c>
      <c r="AA9" s="8">
        <f t="shared" si="4"/>
        <v>8</v>
      </c>
      <c r="AB9" s="8">
        <f>VLOOKUP(Z9,Table!$A$2:$C$121,2,0)</f>
        <v>16</v>
      </c>
      <c r="AC9" s="7">
        <f>VLOOKUP(Z9,Table!$A$2:$C$121,3,0)</f>
        <v>2</v>
      </c>
      <c r="AD9" s="5" t="str">
        <f>VLOOKUP(A9,Table!$U$1:$V$230,2,0)</f>
        <v>Triclinic</v>
      </c>
    </row>
    <row r="10" spans="1:30" ht="18.75" customHeight="1" x14ac:dyDescent="0.4">
      <c r="A10" s="9">
        <v>2</v>
      </c>
      <c r="B10" s="5">
        <v>30932</v>
      </c>
      <c r="C10" s="5" t="s">
        <v>147</v>
      </c>
      <c r="D10" s="5" t="s">
        <v>5527</v>
      </c>
      <c r="E10" s="6" t="s">
        <v>5352</v>
      </c>
      <c r="F10" s="8" t="str">
        <f>LEFT(E10,MIN(FIND({0,1,2,3,4,5,6,7,8,9},ASC(E10)&amp;1234567890))-1)</f>
        <v>Ca</v>
      </c>
      <c r="G10" s="8">
        <f t="shared" si="0"/>
        <v>0.85</v>
      </c>
      <c r="H10" s="8">
        <f>VLOOKUP(F10,Table!$A$2:$C$121,2,0)</f>
        <v>2</v>
      </c>
      <c r="I10" s="7">
        <f>VLOOKUP(F10,Table!$A$2:$C$121,3,0)</f>
        <v>4</v>
      </c>
      <c r="J10" s="6" t="s">
        <v>2518</v>
      </c>
      <c r="K10" s="8" t="str">
        <f>LEFT(J10,MIN(FIND({0,1,2,3,4,5,6,7,8,9},ASC(J10)&amp;1234567890))-1)</f>
        <v>Na</v>
      </c>
      <c r="L10" s="8">
        <f t="shared" si="1"/>
        <v>0.14000000000000001</v>
      </c>
      <c r="M10" s="8">
        <f>VLOOKUP(K10,Table!$A$2:$C$121,2,0)</f>
        <v>1</v>
      </c>
      <c r="N10" s="7">
        <f>VLOOKUP(K10,Table!$A$2:$C$121,3,0)</f>
        <v>3</v>
      </c>
      <c r="O10" s="6" t="s">
        <v>2519</v>
      </c>
      <c r="P10" s="8" t="str">
        <f>LEFT(O10,MIN(FIND({0,1,2,3,4,5,6,7,8,9},ASC(O10)&amp;1234567890))-1)</f>
        <v>Al</v>
      </c>
      <c r="Q10" s="8">
        <f t="shared" si="2"/>
        <v>1.94</v>
      </c>
      <c r="R10" s="8">
        <f>VLOOKUP(P10,Table!$A$2:$C$121,2,0)</f>
        <v>13</v>
      </c>
      <c r="S10" s="7">
        <f>VLOOKUP(P10,Table!$A$2:$C$121,3,0)</f>
        <v>3</v>
      </c>
      <c r="T10" s="6" t="s">
        <v>2520</v>
      </c>
      <c r="U10" s="8" t="str">
        <f>LEFT(T10,MIN(FIND({0,1,2,3,4,5,6,7,8,9},ASC(T10)&amp;1234567890))-1)</f>
        <v>Si</v>
      </c>
      <c r="V10" s="8">
        <f t="shared" si="3"/>
        <v>2.06</v>
      </c>
      <c r="W10" s="8">
        <f>VLOOKUP(U10,Table!$A$2:$C$121,2,0)</f>
        <v>14</v>
      </c>
      <c r="X10" s="7">
        <f>VLOOKUP(U10,Table!$A$2:$C$121,3,0)</f>
        <v>3</v>
      </c>
      <c r="Y10" s="6" t="s">
        <v>2298</v>
      </c>
      <c r="Z10" s="8" t="str">
        <f>LEFT(Y10,MIN(FIND({0,1,2,3,4,5,6,7,8,9},ASC(Y10)&amp;1234567890))-1)</f>
        <v>O</v>
      </c>
      <c r="AA10" s="8">
        <f t="shared" si="4"/>
        <v>8</v>
      </c>
      <c r="AB10" s="8">
        <f>VLOOKUP(Z10,Table!$A$2:$C$121,2,0)</f>
        <v>16</v>
      </c>
      <c r="AC10" s="7">
        <f>VLOOKUP(Z10,Table!$A$2:$C$121,3,0)</f>
        <v>2</v>
      </c>
      <c r="AD10" s="5" t="str">
        <f>VLOOKUP(A10,Table!$U$1:$V$230,2,0)</f>
        <v>Triclinic</v>
      </c>
    </row>
    <row r="11" spans="1:30" ht="18.75" customHeight="1" x14ac:dyDescent="0.4">
      <c r="A11" s="9">
        <v>2</v>
      </c>
      <c r="B11" s="5">
        <v>30933</v>
      </c>
      <c r="C11" s="5" t="s">
        <v>152</v>
      </c>
      <c r="D11" s="5" t="s">
        <v>5528</v>
      </c>
      <c r="E11" s="6" t="s">
        <v>5352</v>
      </c>
      <c r="F11" s="8" t="str">
        <f>LEFT(E11,MIN(FIND({0,1,2,3,4,5,6,7,8,9},ASC(E11)&amp;1234567890))-1)</f>
        <v>Ca</v>
      </c>
      <c r="G11" s="8">
        <f t="shared" si="0"/>
        <v>0.85</v>
      </c>
      <c r="H11" s="8">
        <f>VLOOKUP(F11,Table!$A$2:$C$121,2,0)</f>
        <v>2</v>
      </c>
      <c r="I11" s="7">
        <f>VLOOKUP(F11,Table!$A$2:$C$121,3,0)</f>
        <v>4</v>
      </c>
      <c r="J11" s="6" t="s">
        <v>2518</v>
      </c>
      <c r="K11" s="8" t="str">
        <f>LEFT(J11,MIN(FIND({0,1,2,3,4,5,6,7,8,9},ASC(J11)&amp;1234567890))-1)</f>
        <v>Na</v>
      </c>
      <c r="L11" s="8">
        <f t="shared" si="1"/>
        <v>0.14000000000000001</v>
      </c>
      <c r="M11" s="8">
        <f>VLOOKUP(K11,Table!$A$2:$C$121,2,0)</f>
        <v>1</v>
      </c>
      <c r="N11" s="7">
        <f>VLOOKUP(K11,Table!$A$2:$C$121,3,0)</f>
        <v>3</v>
      </c>
      <c r="O11" s="6" t="s">
        <v>2521</v>
      </c>
      <c r="P11" s="8" t="str">
        <f>LEFT(O11,MIN(FIND({0,1,2,3,4,5,6,7,8,9},ASC(O11)&amp;1234567890))-1)</f>
        <v>Al</v>
      </c>
      <c r="Q11" s="8">
        <f t="shared" si="2"/>
        <v>1.86</v>
      </c>
      <c r="R11" s="8">
        <f>VLOOKUP(P11,Table!$A$2:$C$121,2,0)</f>
        <v>13</v>
      </c>
      <c r="S11" s="7">
        <f>VLOOKUP(P11,Table!$A$2:$C$121,3,0)</f>
        <v>3</v>
      </c>
      <c r="T11" s="6" t="s">
        <v>2522</v>
      </c>
      <c r="U11" s="8" t="str">
        <f>LEFT(T11,MIN(FIND({0,1,2,3,4,5,6,7,8,9},ASC(T11)&amp;1234567890))-1)</f>
        <v>Si</v>
      </c>
      <c r="V11" s="8">
        <f t="shared" si="3"/>
        <v>2.14</v>
      </c>
      <c r="W11" s="8">
        <f>VLOOKUP(U11,Table!$A$2:$C$121,2,0)</f>
        <v>14</v>
      </c>
      <c r="X11" s="7">
        <f>VLOOKUP(U11,Table!$A$2:$C$121,3,0)</f>
        <v>3</v>
      </c>
      <c r="Y11" s="6" t="s">
        <v>2298</v>
      </c>
      <c r="Z11" s="8" t="str">
        <f>LEFT(Y11,MIN(FIND({0,1,2,3,4,5,6,7,8,9},ASC(Y11)&amp;1234567890))-1)</f>
        <v>O</v>
      </c>
      <c r="AA11" s="8">
        <f t="shared" si="4"/>
        <v>8</v>
      </c>
      <c r="AB11" s="8">
        <f>VLOOKUP(Z11,Table!$A$2:$C$121,2,0)</f>
        <v>16</v>
      </c>
      <c r="AC11" s="7">
        <f>VLOOKUP(Z11,Table!$A$2:$C$121,3,0)</f>
        <v>2</v>
      </c>
      <c r="AD11" s="5" t="str">
        <f>VLOOKUP(A11,Table!$U$1:$V$230,2,0)</f>
        <v>Triclinic</v>
      </c>
    </row>
    <row r="12" spans="1:30" ht="18.75" customHeight="1" x14ac:dyDescent="0.4">
      <c r="A12" s="9">
        <v>2</v>
      </c>
      <c r="B12" s="5">
        <v>63547</v>
      </c>
      <c r="C12" s="5" t="s">
        <v>147</v>
      </c>
      <c r="D12" s="5" t="s">
        <v>5529</v>
      </c>
      <c r="E12" s="6" t="s">
        <v>5353</v>
      </c>
      <c r="F12" s="8" t="str">
        <f>LEFT(E12,MIN(FIND({0,1,2,3,4,5,6,7,8,9},ASC(E12)&amp;1234567890))-1)</f>
        <v>Na</v>
      </c>
      <c r="G12" s="8">
        <f t="shared" si="0"/>
        <v>0.25</v>
      </c>
      <c r="H12" s="8">
        <f>VLOOKUP(F12,Table!$A$2:$C$121,2,0)</f>
        <v>1</v>
      </c>
      <c r="I12" s="7">
        <f>VLOOKUP(F12,Table!$A$2:$C$121,3,0)</f>
        <v>3</v>
      </c>
      <c r="J12" s="6" t="s">
        <v>2908</v>
      </c>
      <c r="K12" s="8" t="str">
        <f>LEFT(J12,MIN(FIND({0,1,2,3,4,5,6,7,8,9},ASC(J12)&amp;1234567890))-1)</f>
        <v>Ca</v>
      </c>
      <c r="L12" s="8">
        <f t="shared" si="1"/>
        <v>0.71</v>
      </c>
      <c r="M12" s="8">
        <f>VLOOKUP(K12,Table!$A$2:$C$121,2,0)</f>
        <v>2</v>
      </c>
      <c r="N12" s="7">
        <f>VLOOKUP(K12,Table!$A$2:$C$121,3,0)</f>
        <v>4</v>
      </c>
      <c r="O12" s="6" t="s">
        <v>2322</v>
      </c>
      <c r="P12" s="8" t="str">
        <f>LEFT(O12,MIN(FIND({0,1,2,3,4,5,6,7,8,9},ASC(O12)&amp;1234567890))-1)</f>
        <v>Al</v>
      </c>
      <c r="Q12" s="8">
        <f t="shared" si="2"/>
        <v>2</v>
      </c>
      <c r="R12" s="8">
        <f>VLOOKUP(P12,Table!$A$2:$C$121,2,0)</f>
        <v>13</v>
      </c>
      <c r="S12" s="7">
        <f>VLOOKUP(P12,Table!$A$2:$C$121,3,0)</f>
        <v>3</v>
      </c>
      <c r="T12" s="6" t="s">
        <v>2309</v>
      </c>
      <c r="U12" s="8" t="str">
        <f>LEFT(T12,MIN(FIND({0,1,2,3,4,5,6,7,8,9},ASC(T12)&amp;1234567890))-1)</f>
        <v>Si</v>
      </c>
      <c r="V12" s="8">
        <f t="shared" si="3"/>
        <v>2</v>
      </c>
      <c r="W12" s="8">
        <f>VLOOKUP(U12,Table!$A$2:$C$121,2,0)</f>
        <v>14</v>
      </c>
      <c r="X12" s="7">
        <f>VLOOKUP(U12,Table!$A$2:$C$121,3,0)</f>
        <v>3</v>
      </c>
      <c r="Y12" s="6" t="s">
        <v>2298</v>
      </c>
      <c r="Z12" s="8" t="str">
        <f>LEFT(Y12,MIN(FIND({0,1,2,3,4,5,6,7,8,9},ASC(Y12)&amp;1234567890))-1)</f>
        <v>O</v>
      </c>
      <c r="AA12" s="8">
        <f t="shared" si="4"/>
        <v>8</v>
      </c>
      <c r="AB12" s="8">
        <f>VLOOKUP(Z12,Table!$A$2:$C$121,2,0)</f>
        <v>16</v>
      </c>
      <c r="AC12" s="7">
        <f>VLOOKUP(Z12,Table!$A$2:$C$121,3,0)</f>
        <v>2</v>
      </c>
      <c r="AD12" s="5" t="str">
        <f>VLOOKUP(A12,Table!$U$1:$V$230,2,0)</f>
        <v>Triclinic</v>
      </c>
    </row>
    <row r="13" spans="1:30" ht="18.75" customHeight="1" x14ac:dyDescent="0.4">
      <c r="A13" s="9">
        <v>2</v>
      </c>
      <c r="B13" s="5">
        <v>69528</v>
      </c>
      <c r="C13" s="5" t="s">
        <v>147</v>
      </c>
      <c r="D13" s="5" t="s">
        <v>157</v>
      </c>
      <c r="E13" s="6" t="s">
        <v>2293</v>
      </c>
      <c r="F13" s="8" t="str">
        <f>LEFT(E13,MIN(FIND({0,1,2,3,4,5,6,7,8,9},ASC(E13)&amp;1234567890))-1)</f>
        <v>Pb</v>
      </c>
      <c r="G13" s="8">
        <f t="shared" si="0"/>
        <v>2</v>
      </c>
      <c r="H13" s="8">
        <f>VLOOKUP(F13,Table!$A$2:$C$121,2,0)</f>
        <v>14</v>
      </c>
      <c r="I13" s="7">
        <f>VLOOKUP(F13,Table!$A$2:$C$121,3,0)</f>
        <v>6</v>
      </c>
      <c r="J13" s="6" t="s">
        <v>2299</v>
      </c>
      <c r="K13" s="8" t="str">
        <f>LEFT(J13,MIN(FIND({0,1,2,3,4,5,6,7,8,9},ASC(J13)&amp;1234567890))-1)</f>
        <v>Sr</v>
      </c>
      <c r="L13" s="8">
        <f t="shared" si="1"/>
        <v>2</v>
      </c>
      <c r="M13" s="8">
        <f>VLOOKUP(K13,Table!$A$2:$C$121,2,0)</f>
        <v>2</v>
      </c>
      <c r="N13" s="7">
        <f>VLOOKUP(K13,Table!$A$2:$C$121,3,0)</f>
        <v>5</v>
      </c>
      <c r="O13" s="6" t="s">
        <v>2525</v>
      </c>
      <c r="P13" s="8" t="str">
        <f>LEFT(O13,MIN(FIND({0,1,2,3,4,5,6,7,8,9},ASC(O13)&amp;1234567890))-1)</f>
        <v>Ho</v>
      </c>
      <c r="Q13" s="8">
        <f t="shared" si="2"/>
        <v>1</v>
      </c>
      <c r="R13" s="8">
        <f>VLOOKUP(P13,Table!$A$2:$C$121,2,0)</f>
        <v>3</v>
      </c>
      <c r="S13" s="7">
        <f>VLOOKUP(P13,Table!$A$2:$C$121,3,0)</f>
        <v>6</v>
      </c>
      <c r="T13" s="6" t="s">
        <v>2300</v>
      </c>
      <c r="U13" s="8" t="str">
        <f>LEFT(T13,MIN(FIND({0,1,2,3,4,5,6,7,8,9},ASC(T13)&amp;1234567890))-1)</f>
        <v>Cu</v>
      </c>
      <c r="V13" s="8">
        <f t="shared" si="3"/>
        <v>3</v>
      </c>
      <c r="W13" s="8">
        <f>VLOOKUP(U13,Table!$A$2:$C$121,2,0)</f>
        <v>11</v>
      </c>
      <c r="X13" s="7">
        <f>VLOOKUP(U13,Table!$A$2:$C$121,3,0)</f>
        <v>4</v>
      </c>
      <c r="Y13" s="6" t="s">
        <v>2298</v>
      </c>
      <c r="Z13" s="8" t="str">
        <f>LEFT(Y13,MIN(FIND({0,1,2,3,4,5,6,7,8,9},ASC(Y13)&amp;1234567890))-1)</f>
        <v>O</v>
      </c>
      <c r="AA13" s="8">
        <f t="shared" si="4"/>
        <v>8</v>
      </c>
      <c r="AB13" s="8">
        <f>VLOOKUP(Z13,Table!$A$2:$C$121,2,0)</f>
        <v>16</v>
      </c>
      <c r="AC13" s="7">
        <f>VLOOKUP(Z13,Table!$A$2:$C$121,3,0)</f>
        <v>2</v>
      </c>
      <c r="AD13" s="5" t="str">
        <f>VLOOKUP(A13,Table!$U$1:$V$230,2,0)</f>
        <v>Triclinic</v>
      </c>
    </row>
    <row r="14" spans="1:30" ht="18.75" customHeight="1" x14ac:dyDescent="0.4">
      <c r="A14" s="9">
        <v>2</v>
      </c>
      <c r="B14" s="5">
        <v>68661</v>
      </c>
      <c r="C14" s="5" t="s">
        <v>147</v>
      </c>
      <c r="D14" s="5" t="s">
        <v>158</v>
      </c>
      <c r="E14" s="6" t="s">
        <v>2526</v>
      </c>
      <c r="F14" s="8" t="str">
        <f>LEFT(E14,MIN(FIND({0,1,2,3,4,5,6,7,8,9},ASC(E14)&amp;1234567890))-1)</f>
        <v>Ca</v>
      </c>
      <c r="G14" s="8">
        <f t="shared" si="0"/>
        <v>2.8</v>
      </c>
      <c r="H14" s="8">
        <f>VLOOKUP(F14,Table!$A$2:$C$121,2,0)</f>
        <v>2</v>
      </c>
      <c r="I14" s="7">
        <f>VLOOKUP(F14,Table!$A$2:$C$121,3,0)</f>
        <v>4</v>
      </c>
      <c r="J14" s="6" t="s">
        <v>2527</v>
      </c>
      <c r="K14" s="8" t="str">
        <f>LEFT(J14,MIN(FIND({0,1,2,3,4,5,6,7,8,9},ASC(J14)&amp;1234567890))-1)</f>
        <v>Fe</v>
      </c>
      <c r="L14" s="8">
        <f t="shared" si="1"/>
        <v>8.6999999999999993</v>
      </c>
      <c r="M14" s="8">
        <f>VLOOKUP(K14,Table!$A$2:$C$121,2,0)</f>
        <v>8</v>
      </c>
      <c r="N14" s="7">
        <f>VLOOKUP(K14,Table!$A$2:$C$121,3,0)</f>
        <v>4</v>
      </c>
      <c r="O14" s="6" t="s">
        <v>2528</v>
      </c>
      <c r="P14" s="8" t="str">
        <f>LEFT(O14,MIN(FIND({0,1,2,3,4,5,6,7,8,9},ASC(O14)&amp;1234567890))-1)</f>
        <v>Al</v>
      </c>
      <c r="Q14" s="8">
        <f t="shared" si="2"/>
        <v>1.2</v>
      </c>
      <c r="R14" s="8">
        <f>VLOOKUP(P14,Table!$A$2:$C$121,2,0)</f>
        <v>13</v>
      </c>
      <c r="S14" s="7">
        <f>VLOOKUP(P14,Table!$A$2:$C$121,3,0)</f>
        <v>3</v>
      </c>
      <c r="T14" s="6" t="s">
        <v>2529</v>
      </c>
      <c r="U14" s="8" t="str">
        <f>LEFT(T14,MIN(FIND({0,1,2,3,4,5,6,7,8,9},ASC(T14)&amp;1234567890))-1)</f>
        <v>Si</v>
      </c>
      <c r="V14" s="8">
        <f t="shared" si="3"/>
        <v>0.8</v>
      </c>
      <c r="W14" s="8">
        <f>VLOOKUP(U14,Table!$A$2:$C$121,2,0)</f>
        <v>14</v>
      </c>
      <c r="X14" s="7">
        <f>VLOOKUP(U14,Table!$A$2:$C$121,3,0)</f>
        <v>3</v>
      </c>
      <c r="Y14" s="6" t="s">
        <v>2502</v>
      </c>
      <c r="Z14" s="8" t="str">
        <f>LEFT(Y14,MIN(FIND({0,1,2,3,4,5,6,7,8,9},ASC(Y14)&amp;1234567890))-1)</f>
        <v>O</v>
      </c>
      <c r="AA14" s="8">
        <f t="shared" si="4"/>
        <v>20</v>
      </c>
      <c r="AB14" s="8">
        <f>VLOOKUP(Z14,Table!$A$2:$C$121,2,0)</f>
        <v>16</v>
      </c>
      <c r="AC14" s="7">
        <f>VLOOKUP(Z14,Table!$A$2:$C$121,3,0)</f>
        <v>2</v>
      </c>
      <c r="AD14" s="5" t="str">
        <f>VLOOKUP(A14,Table!$U$1:$V$230,2,0)</f>
        <v>Triclinic</v>
      </c>
    </row>
    <row r="15" spans="1:30" ht="18.75" customHeight="1" x14ac:dyDescent="0.4">
      <c r="A15" s="9">
        <v>2</v>
      </c>
      <c r="B15" s="5">
        <v>71697</v>
      </c>
      <c r="C15" s="5" t="s">
        <v>147</v>
      </c>
      <c r="D15" s="5" t="s">
        <v>159</v>
      </c>
      <c r="E15" s="6" t="s">
        <v>2530</v>
      </c>
      <c r="F15" s="8" t="str">
        <f>LEFT(E15,MIN(FIND({0,1,2,3,4,5,6,7,8,9},ASC(E15)&amp;1234567890))-1)</f>
        <v>Mg</v>
      </c>
      <c r="G15" s="8">
        <f t="shared" si="0"/>
        <v>1.68</v>
      </c>
      <c r="H15" s="8">
        <f>VLOOKUP(F15,Table!$A$2:$C$121,2,0)</f>
        <v>2</v>
      </c>
      <c r="I15" s="7">
        <f>VLOOKUP(F15,Table!$A$2:$C$121,3,0)</f>
        <v>3</v>
      </c>
      <c r="J15" s="6" t="s">
        <v>2531</v>
      </c>
      <c r="K15" s="8" t="str">
        <f>LEFT(J15,MIN(FIND({0,1,2,3,4,5,6,7,8,9},ASC(J15)&amp;1234567890))-1)</f>
        <v>Zn</v>
      </c>
      <c r="L15" s="8">
        <f t="shared" si="1"/>
        <v>0.32</v>
      </c>
      <c r="M15" s="8">
        <f>VLOOKUP(K15,Table!$A$2:$C$121,2,0)</f>
        <v>12</v>
      </c>
      <c r="N15" s="7">
        <f>VLOOKUP(K15,Table!$A$2:$C$121,3,0)</f>
        <v>4</v>
      </c>
      <c r="O15" s="6" t="s">
        <v>2532</v>
      </c>
      <c r="P15" s="8" t="str">
        <f>LEFT(O15,MIN(FIND({0,1,2,3,4,5,6,7,8,9},ASC(O15)&amp;1234567890))-1)</f>
        <v>Ga</v>
      </c>
      <c r="Q15" s="8">
        <f t="shared" si="2"/>
        <v>1</v>
      </c>
      <c r="R15" s="8">
        <f>VLOOKUP(P15,Table!$A$2:$C$121,2,0)</f>
        <v>13</v>
      </c>
      <c r="S15" s="7">
        <f>VLOOKUP(P15,Table!$A$2:$C$121,3,0)</f>
        <v>4</v>
      </c>
      <c r="T15" s="6" t="s">
        <v>2533</v>
      </c>
      <c r="U15" s="8" t="str">
        <f>LEFT(T15,MIN(FIND({0,1,2,3,4,5,6,7,8,9},ASC(T15)&amp;1234567890))-1)</f>
        <v>V</v>
      </c>
      <c r="V15" s="8">
        <f t="shared" si="3"/>
        <v>3</v>
      </c>
      <c r="W15" s="8">
        <f>VLOOKUP(U15,Table!$A$2:$C$121,2,0)</f>
        <v>5</v>
      </c>
      <c r="X15" s="7">
        <f>VLOOKUP(U15,Table!$A$2:$C$121,3,0)</f>
        <v>4</v>
      </c>
      <c r="Y15" s="6" t="s">
        <v>2534</v>
      </c>
      <c r="Z15" s="8" t="str">
        <f>LEFT(Y15,MIN(FIND({0,1,2,3,4,5,6,7,8,9},ASC(Y15)&amp;1234567890))-1)</f>
        <v>O</v>
      </c>
      <c r="AA15" s="8">
        <f t="shared" si="4"/>
        <v>11</v>
      </c>
      <c r="AB15" s="8">
        <f>VLOOKUP(Z15,Table!$A$2:$C$121,2,0)</f>
        <v>16</v>
      </c>
      <c r="AC15" s="7">
        <f>VLOOKUP(Z15,Table!$A$2:$C$121,3,0)</f>
        <v>2</v>
      </c>
      <c r="AD15" s="5" t="str">
        <f>VLOOKUP(A15,Table!$U$1:$V$230,2,0)</f>
        <v>Triclinic</v>
      </c>
    </row>
    <row r="16" spans="1:30" ht="18.75" customHeight="1" x14ac:dyDescent="0.4">
      <c r="A16" s="9">
        <v>2</v>
      </c>
      <c r="B16" s="5">
        <v>74154</v>
      </c>
      <c r="C16" s="5" t="s">
        <v>147</v>
      </c>
      <c r="D16" s="5" t="s">
        <v>160</v>
      </c>
      <c r="E16" s="6" t="s">
        <v>2293</v>
      </c>
      <c r="F16" s="8" t="str">
        <f>LEFT(E16,MIN(FIND({0,1,2,3,4,5,6,7,8,9},ASC(E16)&amp;1234567890))-1)</f>
        <v>Pb</v>
      </c>
      <c r="G16" s="8">
        <f t="shared" si="0"/>
        <v>2</v>
      </c>
      <c r="H16" s="8">
        <f>VLOOKUP(F16,Table!$A$2:$C$121,2,0)</f>
        <v>14</v>
      </c>
      <c r="I16" s="7">
        <f>VLOOKUP(F16,Table!$A$2:$C$121,3,0)</f>
        <v>6</v>
      </c>
      <c r="J16" s="6" t="s">
        <v>2299</v>
      </c>
      <c r="K16" s="8" t="str">
        <f>LEFT(J16,MIN(FIND({0,1,2,3,4,5,6,7,8,9},ASC(J16)&amp;1234567890))-1)</f>
        <v>Sr</v>
      </c>
      <c r="L16" s="8">
        <f t="shared" si="1"/>
        <v>2</v>
      </c>
      <c r="M16" s="8">
        <f>VLOOKUP(K16,Table!$A$2:$C$121,2,0)</f>
        <v>2</v>
      </c>
      <c r="N16" s="7">
        <f>VLOOKUP(K16,Table!$A$2:$C$121,3,0)</f>
        <v>5</v>
      </c>
      <c r="O16" s="6" t="s">
        <v>2295</v>
      </c>
      <c r="P16" s="8" t="str">
        <f>LEFT(O16,MIN(FIND({0,1,2,3,4,5,6,7,8,9},ASC(O16)&amp;1234567890))-1)</f>
        <v>Y</v>
      </c>
      <c r="Q16" s="8">
        <f t="shared" si="2"/>
        <v>1</v>
      </c>
      <c r="R16" s="8">
        <f>VLOOKUP(P16,Table!$A$2:$C$121,2,0)</f>
        <v>3</v>
      </c>
      <c r="S16" s="7">
        <f>VLOOKUP(P16,Table!$A$2:$C$121,3,0)</f>
        <v>5</v>
      </c>
      <c r="T16" s="6" t="s">
        <v>2300</v>
      </c>
      <c r="U16" s="8" t="str">
        <f>LEFT(T16,MIN(FIND({0,1,2,3,4,5,6,7,8,9},ASC(T16)&amp;1234567890))-1)</f>
        <v>Cu</v>
      </c>
      <c r="V16" s="8">
        <f t="shared" si="3"/>
        <v>3</v>
      </c>
      <c r="W16" s="8">
        <f>VLOOKUP(U16,Table!$A$2:$C$121,2,0)</f>
        <v>11</v>
      </c>
      <c r="X16" s="7">
        <f>VLOOKUP(U16,Table!$A$2:$C$121,3,0)</f>
        <v>4</v>
      </c>
      <c r="Y16" s="6" t="s">
        <v>2298</v>
      </c>
      <c r="Z16" s="8" t="str">
        <f>LEFT(Y16,MIN(FIND({0,1,2,3,4,5,6,7,8,9},ASC(Y16)&amp;1234567890))-1)</f>
        <v>O</v>
      </c>
      <c r="AA16" s="8">
        <f t="shared" si="4"/>
        <v>8</v>
      </c>
      <c r="AB16" s="8">
        <f>VLOOKUP(Z16,Table!$A$2:$C$121,2,0)</f>
        <v>16</v>
      </c>
      <c r="AC16" s="7">
        <f>VLOOKUP(Z16,Table!$A$2:$C$121,3,0)</f>
        <v>2</v>
      </c>
      <c r="AD16" s="5" t="str">
        <f>VLOOKUP(A16,Table!$U$1:$V$230,2,0)</f>
        <v>Triclinic</v>
      </c>
    </row>
    <row r="17" spans="1:30" ht="18.75" customHeight="1" x14ac:dyDescent="0.4">
      <c r="A17" s="9">
        <v>2</v>
      </c>
      <c r="B17" s="5">
        <v>100867</v>
      </c>
      <c r="C17" s="5" t="s">
        <v>151</v>
      </c>
      <c r="D17" s="5" t="s">
        <v>161</v>
      </c>
      <c r="E17" s="6" t="s">
        <v>2535</v>
      </c>
      <c r="F17" s="8" t="str">
        <f>LEFT(E17,MIN(FIND({0,1,2,3,4,5,6,7,8,9},ASC(E17)&amp;1234567890))-1)</f>
        <v>Na</v>
      </c>
      <c r="G17" s="8">
        <f t="shared" si="0"/>
        <v>0.622</v>
      </c>
      <c r="H17" s="8">
        <f>VLOOKUP(F17,Table!$A$2:$C$121,2,0)</f>
        <v>1</v>
      </c>
      <c r="I17" s="7">
        <f>VLOOKUP(F17,Table!$A$2:$C$121,3,0)</f>
        <v>3</v>
      </c>
      <c r="J17" s="6" t="s">
        <v>2536</v>
      </c>
      <c r="K17" s="8" t="str">
        <f>LEFT(J17,MIN(FIND({0,1,2,3,4,5,6,7,8,9},ASC(J17)&amp;1234567890))-1)</f>
        <v>Ca</v>
      </c>
      <c r="L17" s="8">
        <f t="shared" si="1"/>
        <v>0.36799999999999999</v>
      </c>
      <c r="M17" s="8">
        <f>VLOOKUP(K17,Table!$A$2:$C$121,2,0)</f>
        <v>2</v>
      </c>
      <c r="N17" s="7">
        <f>VLOOKUP(K17,Table!$A$2:$C$121,3,0)</f>
        <v>4</v>
      </c>
      <c r="O17" s="6" t="s">
        <v>2537</v>
      </c>
      <c r="P17" s="8" t="str">
        <f>LEFT(O17,MIN(FIND({0,1,2,3,4,5,6,7,8,9},ASC(O17)&amp;1234567890))-1)</f>
        <v>Al</v>
      </c>
      <c r="Q17" s="8">
        <f t="shared" si="2"/>
        <v>1.29</v>
      </c>
      <c r="R17" s="8">
        <f>VLOOKUP(P17,Table!$A$2:$C$121,2,0)</f>
        <v>13</v>
      </c>
      <c r="S17" s="7">
        <f>VLOOKUP(P17,Table!$A$2:$C$121,3,0)</f>
        <v>3</v>
      </c>
      <c r="T17" s="6" t="s">
        <v>2538</v>
      </c>
      <c r="U17" s="8" t="str">
        <f>LEFT(T17,MIN(FIND({0,1,2,3,4,5,6,7,8,9},ASC(T17)&amp;1234567890))-1)</f>
        <v>Si</v>
      </c>
      <c r="V17" s="8">
        <f t="shared" si="3"/>
        <v>2.71</v>
      </c>
      <c r="W17" s="8">
        <f>VLOOKUP(U17,Table!$A$2:$C$121,2,0)</f>
        <v>14</v>
      </c>
      <c r="X17" s="7">
        <f>VLOOKUP(U17,Table!$A$2:$C$121,3,0)</f>
        <v>3</v>
      </c>
      <c r="Y17" s="6" t="s">
        <v>2298</v>
      </c>
      <c r="Z17" s="8" t="str">
        <f>LEFT(Y17,MIN(FIND({0,1,2,3,4,5,6,7,8,9},ASC(Y17)&amp;1234567890))-1)</f>
        <v>O</v>
      </c>
      <c r="AA17" s="8">
        <f t="shared" si="4"/>
        <v>8</v>
      </c>
      <c r="AB17" s="8">
        <f>VLOOKUP(Z17,Table!$A$2:$C$121,2,0)</f>
        <v>16</v>
      </c>
      <c r="AC17" s="7">
        <f>VLOOKUP(Z17,Table!$A$2:$C$121,3,0)</f>
        <v>2</v>
      </c>
      <c r="AD17" s="5" t="str">
        <f>VLOOKUP(A17,Table!$U$1:$V$230,2,0)</f>
        <v>Triclinic</v>
      </c>
    </row>
    <row r="18" spans="1:30" ht="18.75" customHeight="1" x14ac:dyDescent="0.4">
      <c r="A18" s="9">
        <v>2</v>
      </c>
      <c r="B18" s="5">
        <v>100868</v>
      </c>
      <c r="C18" s="5" t="s">
        <v>151</v>
      </c>
      <c r="D18" s="5" t="s">
        <v>5530</v>
      </c>
      <c r="E18" s="6" t="s">
        <v>5354</v>
      </c>
      <c r="F18" s="8" t="str">
        <f>LEFT(E18,MIN(FIND({0,1,2,3,4,5,6,7,8,9},ASC(E18)&amp;1234567890))-1)</f>
        <v>Na</v>
      </c>
      <c r="G18" s="8">
        <f t="shared" si="0"/>
        <v>0.68500000000000005</v>
      </c>
      <c r="H18" s="8">
        <f>VLOOKUP(F18,Table!$A$2:$C$121,2,0)</f>
        <v>1</v>
      </c>
      <c r="I18" s="7">
        <f>VLOOKUP(F18,Table!$A$2:$C$121,3,0)</f>
        <v>3</v>
      </c>
      <c r="J18" s="6" t="s">
        <v>5381</v>
      </c>
      <c r="K18" s="8" t="str">
        <f>LEFT(J18,MIN(FIND({0,1,2,3,4,5,6,7,8,9},ASC(J18)&amp;1234567890))-1)</f>
        <v>Ca</v>
      </c>
      <c r="L18" s="8">
        <f t="shared" si="1"/>
        <v>0.34699999999999998</v>
      </c>
      <c r="M18" s="8">
        <f>VLOOKUP(K18,Table!$A$2:$C$121,2,0)</f>
        <v>2</v>
      </c>
      <c r="N18" s="7">
        <f>VLOOKUP(K18,Table!$A$2:$C$121,3,0)</f>
        <v>4</v>
      </c>
      <c r="O18" s="6" t="s">
        <v>2539</v>
      </c>
      <c r="P18" s="8" t="str">
        <f>LEFT(O18,MIN(FIND({0,1,2,3,4,5,6,7,8,9},ASC(O18)&amp;1234567890))-1)</f>
        <v>Al</v>
      </c>
      <c r="Q18" s="8">
        <f t="shared" si="2"/>
        <v>1.46</v>
      </c>
      <c r="R18" s="8">
        <f>VLOOKUP(P18,Table!$A$2:$C$121,2,0)</f>
        <v>13</v>
      </c>
      <c r="S18" s="7">
        <f>VLOOKUP(P18,Table!$A$2:$C$121,3,0)</f>
        <v>3</v>
      </c>
      <c r="T18" s="6" t="s">
        <v>2540</v>
      </c>
      <c r="U18" s="8" t="str">
        <f>LEFT(T18,MIN(FIND({0,1,2,3,4,5,6,7,8,9},ASC(T18)&amp;1234567890))-1)</f>
        <v>Si</v>
      </c>
      <c r="V18" s="8">
        <f t="shared" si="3"/>
        <v>2.54</v>
      </c>
      <c r="W18" s="8">
        <f>VLOOKUP(U18,Table!$A$2:$C$121,2,0)</f>
        <v>14</v>
      </c>
      <c r="X18" s="7">
        <f>VLOOKUP(U18,Table!$A$2:$C$121,3,0)</f>
        <v>3</v>
      </c>
      <c r="Y18" s="6" t="s">
        <v>2298</v>
      </c>
      <c r="Z18" s="8" t="str">
        <f>LEFT(Y18,MIN(FIND({0,1,2,3,4,5,6,7,8,9},ASC(Y18)&amp;1234567890))-1)</f>
        <v>O</v>
      </c>
      <c r="AA18" s="8">
        <f t="shared" si="4"/>
        <v>8</v>
      </c>
      <c r="AB18" s="8">
        <f>VLOOKUP(Z18,Table!$A$2:$C$121,2,0)</f>
        <v>16</v>
      </c>
      <c r="AC18" s="7">
        <f>VLOOKUP(Z18,Table!$A$2:$C$121,3,0)</f>
        <v>2</v>
      </c>
      <c r="AD18" s="5" t="str">
        <f>VLOOKUP(A18,Table!$U$1:$V$230,2,0)</f>
        <v>Triclinic</v>
      </c>
    </row>
    <row r="19" spans="1:30" ht="18.75" customHeight="1" x14ac:dyDescent="0.4">
      <c r="A19" s="9">
        <v>2</v>
      </c>
      <c r="B19" s="5">
        <v>201602</v>
      </c>
      <c r="C19" s="5" t="s">
        <v>151</v>
      </c>
      <c r="D19" s="5" t="s">
        <v>5531</v>
      </c>
      <c r="E19" s="6" t="s">
        <v>3929</v>
      </c>
      <c r="F19" s="8" t="str">
        <f>LEFT(E19,MIN(FIND({0,1,2,3,4,5,6,7,8,9},ASC(E19)&amp;1234567890))-1)</f>
        <v>K</v>
      </c>
      <c r="G19" s="8">
        <f t="shared" si="0"/>
        <v>0.5</v>
      </c>
      <c r="H19" s="8">
        <f>VLOOKUP(F19,Table!$A$2:$C$121,2,0)</f>
        <v>1</v>
      </c>
      <c r="I19" s="7">
        <f>VLOOKUP(F19,Table!$A$2:$C$121,3,0)</f>
        <v>4</v>
      </c>
      <c r="J19" s="6" t="s">
        <v>2834</v>
      </c>
      <c r="K19" s="8" t="str">
        <f>LEFT(J19,MIN(FIND({0,1,2,3,4,5,6,7,8,9},ASC(J19)&amp;1234567890))-1)</f>
        <v>Na</v>
      </c>
      <c r="L19" s="8">
        <f t="shared" si="1"/>
        <v>0.5</v>
      </c>
      <c r="M19" s="8">
        <f>VLOOKUP(K19,Table!$A$2:$C$121,2,0)</f>
        <v>1</v>
      </c>
      <c r="N19" s="7">
        <f>VLOOKUP(K19,Table!$A$2:$C$121,3,0)</f>
        <v>3</v>
      </c>
      <c r="O19" s="6" t="s">
        <v>2307</v>
      </c>
      <c r="P19" s="8" t="str">
        <f>LEFT(O19,MIN(FIND({0,1,2,3,4,5,6,7,8,9},ASC(O19)&amp;1234567890))-1)</f>
        <v>Al</v>
      </c>
      <c r="Q19" s="8">
        <f t="shared" si="2"/>
        <v>1</v>
      </c>
      <c r="R19" s="8">
        <f>VLOOKUP(P19,Table!$A$2:$C$121,2,0)</f>
        <v>13</v>
      </c>
      <c r="S19" s="7">
        <f>VLOOKUP(P19,Table!$A$2:$C$121,3,0)</f>
        <v>3</v>
      </c>
      <c r="T19" s="6" t="s">
        <v>2541</v>
      </c>
      <c r="U19" s="8" t="str">
        <f>LEFT(T19,MIN(FIND({0,1,2,3,4,5,6,7,8,9},ASC(T19)&amp;1234567890))-1)</f>
        <v>Si</v>
      </c>
      <c r="V19" s="8">
        <f t="shared" si="3"/>
        <v>3</v>
      </c>
      <c r="W19" s="8">
        <f>VLOOKUP(U19,Table!$A$2:$C$121,2,0)</f>
        <v>14</v>
      </c>
      <c r="X19" s="7">
        <f>VLOOKUP(U19,Table!$A$2:$C$121,3,0)</f>
        <v>3</v>
      </c>
      <c r="Y19" s="6" t="s">
        <v>2298</v>
      </c>
      <c r="Z19" s="8" t="str">
        <f>LEFT(Y19,MIN(FIND({0,1,2,3,4,5,6,7,8,9},ASC(Y19)&amp;1234567890))-1)</f>
        <v>O</v>
      </c>
      <c r="AA19" s="8">
        <f t="shared" si="4"/>
        <v>8</v>
      </c>
      <c r="AB19" s="8">
        <f>VLOOKUP(Z19,Table!$A$2:$C$121,2,0)</f>
        <v>16</v>
      </c>
      <c r="AC19" s="7">
        <f>VLOOKUP(Z19,Table!$A$2:$C$121,3,0)</f>
        <v>2</v>
      </c>
      <c r="AD19" s="5" t="str">
        <f>VLOOKUP(A19,Table!$U$1:$V$230,2,0)</f>
        <v>Triclinic</v>
      </c>
    </row>
    <row r="20" spans="1:30" ht="18.75" customHeight="1" x14ac:dyDescent="0.4">
      <c r="A20" s="9">
        <v>2</v>
      </c>
      <c r="B20" s="5">
        <v>201646</v>
      </c>
      <c r="C20" s="5" t="s">
        <v>152</v>
      </c>
      <c r="D20" s="5" t="s">
        <v>5532</v>
      </c>
      <c r="E20" s="6" t="s">
        <v>5355</v>
      </c>
      <c r="F20" s="8" t="str">
        <f>LEFT(E20,MIN(FIND({0,1,2,3,4,5,6,7,8,9},ASC(E20)&amp;1234567890))-1)</f>
        <v>Ca</v>
      </c>
      <c r="G20" s="8">
        <f t="shared" si="0"/>
        <v>0.94</v>
      </c>
      <c r="H20" s="8">
        <f>VLOOKUP(F20,Table!$A$2:$C$121,2,0)</f>
        <v>2</v>
      </c>
      <c r="I20" s="7">
        <f>VLOOKUP(F20,Table!$A$2:$C$121,3,0)</f>
        <v>4</v>
      </c>
      <c r="J20" s="6" t="s">
        <v>5259</v>
      </c>
      <c r="K20" s="8" t="str">
        <f>LEFT(J20,MIN(FIND({0,1,2,3,4,5,6,7,8,9},ASC(J20)&amp;1234567890))-1)</f>
        <v>Na</v>
      </c>
      <c r="L20" s="8">
        <f t="shared" si="1"/>
        <v>0.06</v>
      </c>
      <c r="M20" s="8">
        <f>VLOOKUP(K20,Table!$A$2:$C$121,2,0)</f>
        <v>1</v>
      </c>
      <c r="N20" s="7">
        <f>VLOOKUP(K20,Table!$A$2:$C$121,3,0)</f>
        <v>3</v>
      </c>
      <c r="O20" s="6" t="s">
        <v>2322</v>
      </c>
      <c r="P20" s="8" t="str">
        <f>LEFT(O20,MIN(FIND({0,1,2,3,4,5,6,7,8,9},ASC(O20)&amp;1234567890))-1)</f>
        <v>Al</v>
      </c>
      <c r="Q20" s="8">
        <f t="shared" si="2"/>
        <v>2</v>
      </c>
      <c r="R20" s="8">
        <f>VLOOKUP(P20,Table!$A$2:$C$121,2,0)</f>
        <v>13</v>
      </c>
      <c r="S20" s="7">
        <f>VLOOKUP(P20,Table!$A$2:$C$121,3,0)</f>
        <v>3</v>
      </c>
      <c r="T20" s="6" t="s">
        <v>2309</v>
      </c>
      <c r="U20" s="8" t="str">
        <f>LEFT(T20,MIN(FIND({0,1,2,3,4,5,6,7,8,9},ASC(T20)&amp;1234567890))-1)</f>
        <v>Si</v>
      </c>
      <c r="V20" s="8">
        <f t="shared" si="3"/>
        <v>2</v>
      </c>
      <c r="W20" s="8">
        <f>VLOOKUP(U20,Table!$A$2:$C$121,2,0)</f>
        <v>14</v>
      </c>
      <c r="X20" s="7">
        <f>VLOOKUP(U20,Table!$A$2:$C$121,3,0)</f>
        <v>3</v>
      </c>
      <c r="Y20" s="6" t="s">
        <v>2298</v>
      </c>
      <c r="Z20" s="8" t="str">
        <f>LEFT(Y20,MIN(FIND({0,1,2,3,4,5,6,7,8,9},ASC(Y20)&amp;1234567890))-1)</f>
        <v>O</v>
      </c>
      <c r="AA20" s="8">
        <f t="shared" si="4"/>
        <v>8</v>
      </c>
      <c r="AB20" s="8">
        <f>VLOOKUP(Z20,Table!$A$2:$C$121,2,0)</f>
        <v>16</v>
      </c>
      <c r="AC20" s="7">
        <f>VLOOKUP(Z20,Table!$A$2:$C$121,3,0)</f>
        <v>2</v>
      </c>
      <c r="AD20" s="5" t="str">
        <f>VLOOKUP(A20,Table!$U$1:$V$230,2,0)</f>
        <v>Triclinic</v>
      </c>
    </row>
    <row r="21" spans="1:30" ht="18.75" customHeight="1" x14ac:dyDescent="0.4">
      <c r="A21" s="9">
        <v>2</v>
      </c>
      <c r="B21" s="5">
        <v>408598</v>
      </c>
      <c r="C21" s="5" t="s">
        <v>147</v>
      </c>
      <c r="D21" s="5" t="s">
        <v>162</v>
      </c>
      <c r="E21" s="6" t="s">
        <v>2542</v>
      </c>
      <c r="F21" s="8" t="str">
        <f>LEFT(E21,MIN(FIND({0,1,2,3,4,5,6,7,8,9},ASC(E21)&amp;1234567890))-1)</f>
        <v>H</v>
      </c>
      <c r="G21" s="8">
        <f t="shared" si="0"/>
        <v>10</v>
      </c>
      <c r="H21" s="8">
        <f>VLOOKUP(F21,Table!$A$2:$C$121,2,0)</f>
        <v>1</v>
      </c>
      <c r="I21" s="7">
        <f>VLOOKUP(F21,Table!$A$2:$C$121,3,0)</f>
        <v>1</v>
      </c>
      <c r="J21" s="6" t="s">
        <v>2491</v>
      </c>
      <c r="K21" s="8" t="str">
        <f>LEFT(J21,MIN(FIND({0,1,2,3,4,5,6,7,8,9},ASC(J21)&amp;1234567890))-1)</f>
        <v>N</v>
      </c>
      <c r="L21" s="8">
        <f t="shared" si="1"/>
        <v>4</v>
      </c>
      <c r="M21" s="8">
        <f>VLOOKUP(K21,Table!$A$2:$C$121,2,0)</f>
        <v>15</v>
      </c>
      <c r="N21" s="7">
        <f>VLOOKUP(K21,Table!$A$2:$C$121,3,0)</f>
        <v>2</v>
      </c>
      <c r="O21" s="6" t="s">
        <v>2543</v>
      </c>
      <c r="P21" s="8" t="str">
        <f>LEFT(O21,MIN(FIND({0,1,2,3,4,5,6,7,8,9},ASC(O21)&amp;1234567890))-1)</f>
        <v>Na</v>
      </c>
      <c r="Q21" s="8">
        <f t="shared" si="2"/>
        <v>4</v>
      </c>
      <c r="R21" s="8">
        <f>VLOOKUP(P21,Table!$A$2:$C$121,2,0)</f>
        <v>1</v>
      </c>
      <c r="S21" s="7">
        <f>VLOOKUP(P21,Table!$A$2:$C$121,3,0)</f>
        <v>3</v>
      </c>
      <c r="T21" s="6" t="s">
        <v>2534</v>
      </c>
      <c r="U21" s="8" t="str">
        <f>LEFT(T21,MIN(FIND({0,1,2,3,4,5,6,7,8,9},ASC(T21)&amp;1234567890))-1)</f>
        <v>O</v>
      </c>
      <c r="V21" s="8">
        <f t="shared" si="3"/>
        <v>11</v>
      </c>
      <c r="W21" s="8">
        <f>VLOOKUP(U21,Table!$A$2:$C$121,2,0)</f>
        <v>16</v>
      </c>
      <c r="X21" s="7">
        <f>VLOOKUP(U21,Table!$A$2:$C$121,3,0)</f>
        <v>2</v>
      </c>
      <c r="Y21" s="6" t="s">
        <v>2544</v>
      </c>
      <c r="Z21" s="8" t="str">
        <f>LEFT(Y21,MIN(FIND({0,1,2,3,4,5,6,7,8,9},ASC(Y21)&amp;1234567890))-1)</f>
        <v>P</v>
      </c>
      <c r="AA21" s="8">
        <f t="shared" si="4"/>
        <v>4</v>
      </c>
      <c r="AB21" s="8">
        <f>VLOOKUP(Z21,Table!$A$2:$C$121,2,0)</f>
        <v>15</v>
      </c>
      <c r="AC21" s="7">
        <f>VLOOKUP(Z21,Table!$A$2:$C$121,3,0)</f>
        <v>3</v>
      </c>
      <c r="AD21" s="5" t="str">
        <f>VLOOKUP(A21,Table!$U$1:$V$230,2,0)</f>
        <v>Triclinic</v>
      </c>
    </row>
    <row r="22" spans="1:30" ht="18.75" customHeight="1" x14ac:dyDescent="0.4">
      <c r="A22" s="9">
        <v>2</v>
      </c>
      <c r="B22" s="5">
        <v>411236</v>
      </c>
      <c r="C22" s="5" t="s">
        <v>147</v>
      </c>
      <c r="D22" s="5" t="s">
        <v>163</v>
      </c>
      <c r="E22" s="6" t="s">
        <v>2545</v>
      </c>
      <c r="F22" s="8" t="str">
        <f>LEFT(E22,MIN(FIND({0,1,2,3,4,5,6,7,8,9},ASC(E22)&amp;1234567890))-1)</f>
        <v>K</v>
      </c>
      <c r="G22" s="8">
        <f t="shared" si="0"/>
        <v>6.25E-2</v>
      </c>
      <c r="H22" s="8">
        <f>VLOOKUP(F22,Table!$A$2:$C$121,2,0)</f>
        <v>1</v>
      </c>
      <c r="I22" s="7">
        <f>VLOOKUP(F22,Table!$A$2:$C$121,3,0)</f>
        <v>4</v>
      </c>
      <c r="J22" s="6" t="s">
        <v>2546</v>
      </c>
      <c r="K22" s="8" t="str">
        <f>LEFT(J22,MIN(FIND({0,1,2,3,4,5,6,7,8,9},ASC(J22)&amp;1234567890))-1)</f>
        <v>Cu</v>
      </c>
      <c r="L22" s="8">
        <f t="shared" si="1"/>
        <v>1.125</v>
      </c>
      <c r="M22" s="8">
        <f>VLOOKUP(K22,Table!$A$2:$C$121,2,0)</f>
        <v>11</v>
      </c>
      <c r="N22" s="7">
        <f>VLOOKUP(K22,Table!$A$2:$C$121,3,0)</f>
        <v>4</v>
      </c>
      <c r="O22" s="6" t="s">
        <v>2547</v>
      </c>
      <c r="P22" s="8" t="str">
        <f>LEFT(O22,MIN(FIND({0,1,2,3,4,5,6,7,8,9},ASC(O22)&amp;1234567890))-1)</f>
        <v>As</v>
      </c>
      <c r="Q22" s="8">
        <f t="shared" si="2"/>
        <v>0.94</v>
      </c>
      <c r="R22" s="8">
        <f>VLOOKUP(P22,Table!$A$2:$C$121,2,0)</f>
        <v>15</v>
      </c>
      <c r="S22" s="7">
        <f>VLOOKUP(P22,Table!$A$2:$C$121,3,0)</f>
        <v>4</v>
      </c>
      <c r="T22" s="6" t="s">
        <v>2548</v>
      </c>
      <c r="U22" s="8" t="str">
        <f>LEFT(T22,MIN(FIND({0,1,2,3,4,5,6,7,8,9},ASC(T22)&amp;1234567890))-1)</f>
        <v>O</v>
      </c>
      <c r="V22" s="8">
        <f t="shared" si="3"/>
        <v>5.5149999999999997</v>
      </c>
      <c r="W22" s="8">
        <f>VLOOKUP(U22,Table!$A$2:$C$121,2,0)</f>
        <v>16</v>
      </c>
      <c r="X22" s="7">
        <f>VLOOKUP(U22,Table!$A$2:$C$121,3,0)</f>
        <v>2</v>
      </c>
      <c r="Y22" s="6" t="s">
        <v>2549</v>
      </c>
      <c r="Z22" s="8" t="str">
        <f>LEFT(Y22,MIN(FIND({0,1,2,3,4,5,6,7,8,9},ASC(Y22)&amp;1234567890))-1)</f>
        <v>H</v>
      </c>
      <c r="AA22" s="8">
        <f t="shared" si="4"/>
        <v>4.0599999999999996</v>
      </c>
      <c r="AB22" s="8">
        <f>VLOOKUP(Z22,Table!$A$2:$C$121,2,0)</f>
        <v>1</v>
      </c>
      <c r="AC22" s="7">
        <f>VLOOKUP(Z22,Table!$A$2:$C$121,3,0)</f>
        <v>1</v>
      </c>
      <c r="AD22" s="5" t="str">
        <f>VLOOKUP(A22,Table!$U$1:$V$230,2,0)</f>
        <v>Triclinic</v>
      </c>
    </row>
    <row r="23" spans="1:30" ht="18.75" customHeight="1" x14ac:dyDescent="0.4">
      <c r="A23" s="9">
        <v>2</v>
      </c>
      <c r="B23" s="5">
        <v>391347</v>
      </c>
      <c r="C23" s="5" t="s">
        <v>147</v>
      </c>
      <c r="D23" s="5" t="s">
        <v>164</v>
      </c>
      <c r="E23" s="6" t="s">
        <v>2315</v>
      </c>
      <c r="F23" s="8" t="str">
        <f>LEFT(E23,MIN(FIND({0,1,2,3,4,5,6,7,8,9},ASC(E23)&amp;1234567890))-1)</f>
        <v>Na</v>
      </c>
      <c r="G23" s="8">
        <f t="shared" si="0"/>
        <v>1</v>
      </c>
      <c r="H23" s="8">
        <f>VLOOKUP(F23,Table!$A$2:$C$121,2,0)</f>
        <v>1</v>
      </c>
      <c r="I23" s="7">
        <f>VLOOKUP(F23,Table!$A$2:$C$121,3,0)</f>
        <v>3</v>
      </c>
      <c r="J23" s="6" t="s">
        <v>2429</v>
      </c>
      <c r="K23" s="8" t="str">
        <f>LEFT(J23,MIN(FIND({0,1,2,3,4,5,6,7,8,9},ASC(J23)&amp;1234567890))-1)</f>
        <v>Mg</v>
      </c>
      <c r="L23" s="8">
        <f t="shared" si="1"/>
        <v>3</v>
      </c>
      <c r="M23" s="8">
        <f>VLOOKUP(K23,Table!$A$2:$C$121,2,0)</f>
        <v>2</v>
      </c>
      <c r="N23" s="7">
        <f>VLOOKUP(K23,Table!$A$2:$C$121,3,0)</f>
        <v>3</v>
      </c>
      <c r="O23" s="6" t="s">
        <v>2307</v>
      </c>
      <c r="P23" s="8" t="str">
        <f>LEFT(O23,MIN(FIND({0,1,2,3,4,5,6,7,8,9},ASC(O23)&amp;1234567890))-1)</f>
        <v>Al</v>
      </c>
      <c r="Q23" s="8">
        <f t="shared" si="2"/>
        <v>1</v>
      </c>
      <c r="R23" s="8">
        <f>VLOOKUP(P23,Table!$A$2:$C$121,2,0)</f>
        <v>13</v>
      </c>
      <c r="S23" s="7">
        <f>VLOOKUP(P23,Table!$A$2:$C$121,3,0)</f>
        <v>3</v>
      </c>
      <c r="T23" s="6" t="s">
        <v>2550</v>
      </c>
      <c r="U23" s="8" t="str">
        <f>LEFT(T23,MIN(FIND({0,1,2,3,4,5,6,7,8,9},ASC(T23)&amp;1234567890))-1)</f>
        <v>Mo</v>
      </c>
      <c r="V23" s="8">
        <f t="shared" si="3"/>
        <v>5</v>
      </c>
      <c r="W23" s="8">
        <f>VLOOKUP(U23,Table!$A$2:$C$121,2,0)</f>
        <v>6</v>
      </c>
      <c r="X23" s="7">
        <f>VLOOKUP(U23,Table!$A$2:$C$121,3,0)</f>
        <v>5</v>
      </c>
      <c r="Y23" s="6" t="s">
        <v>2502</v>
      </c>
      <c r="Z23" s="8" t="str">
        <f>LEFT(Y23,MIN(FIND({0,1,2,3,4,5,6,7,8,9},ASC(Y23)&amp;1234567890))-1)</f>
        <v>O</v>
      </c>
      <c r="AA23" s="8">
        <f t="shared" si="4"/>
        <v>20</v>
      </c>
      <c r="AB23" s="8">
        <f>VLOOKUP(Z23,Table!$A$2:$C$121,2,0)</f>
        <v>16</v>
      </c>
      <c r="AC23" s="7">
        <f>VLOOKUP(Z23,Table!$A$2:$C$121,3,0)</f>
        <v>2</v>
      </c>
      <c r="AD23" s="5" t="str">
        <f>VLOOKUP(A23,Table!$U$1:$V$230,2,0)</f>
        <v>Triclinic</v>
      </c>
    </row>
    <row r="24" spans="1:30" ht="18.75" customHeight="1" x14ac:dyDescent="0.4">
      <c r="A24" s="9">
        <v>2</v>
      </c>
      <c r="B24" s="5">
        <v>170900</v>
      </c>
      <c r="C24" s="5" t="s">
        <v>147</v>
      </c>
      <c r="D24" s="5" t="s">
        <v>165</v>
      </c>
      <c r="E24" s="6" t="s">
        <v>2551</v>
      </c>
      <c r="F24" s="8" t="str">
        <f>LEFT(E24,MIN(FIND({0,1,2,3,4,5,6,7,8,9},ASC(E24)&amp;1234567890))-1)</f>
        <v>La</v>
      </c>
      <c r="G24" s="8">
        <f t="shared" si="0"/>
        <v>4</v>
      </c>
      <c r="H24" s="8">
        <f>VLOOKUP(F24,Table!$A$2:$C$121,2,0)</f>
        <v>3</v>
      </c>
      <c r="I24" s="7">
        <f>VLOOKUP(F24,Table!$A$2:$C$121,3,0)</f>
        <v>6</v>
      </c>
      <c r="J24" s="6" t="s">
        <v>2297</v>
      </c>
      <c r="K24" s="8" t="str">
        <f>LEFT(J24,MIN(FIND({0,1,2,3,4,5,6,7,8,9},ASC(J24)&amp;1234567890))-1)</f>
        <v>Cu</v>
      </c>
      <c r="L24" s="8">
        <f t="shared" si="1"/>
        <v>2</v>
      </c>
      <c r="M24" s="8">
        <f>VLOOKUP(K24,Table!$A$2:$C$121,2,0)</f>
        <v>11</v>
      </c>
      <c r="N24" s="7">
        <f>VLOOKUP(K24,Table!$A$2:$C$121,3,0)</f>
        <v>4</v>
      </c>
      <c r="O24" s="6" t="s">
        <v>2379</v>
      </c>
      <c r="P24" s="8" t="str">
        <f>LEFT(O24,MIN(FIND({0,1,2,3,4,5,6,7,8,9},ASC(O24)&amp;1234567890))-1)</f>
        <v>Zn</v>
      </c>
      <c r="Q24" s="8">
        <f t="shared" si="2"/>
        <v>1</v>
      </c>
      <c r="R24" s="8">
        <f>VLOOKUP(P24,Table!$A$2:$C$121,2,0)</f>
        <v>12</v>
      </c>
      <c r="S24" s="7">
        <f>VLOOKUP(P24,Table!$A$2:$C$121,3,0)</f>
        <v>4</v>
      </c>
      <c r="T24" s="6" t="s">
        <v>2355</v>
      </c>
      <c r="U24" s="8" t="str">
        <f>LEFT(T24,MIN(FIND({0,1,2,3,4,5,6,7,8,9},ASC(T24)&amp;1234567890))-1)</f>
        <v>Mo</v>
      </c>
      <c r="V24" s="8">
        <f t="shared" si="3"/>
        <v>1</v>
      </c>
      <c r="W24" s="8">
        <f>VLOOKUP(U24,Table!$A$2:$C$121,2,0)</f>
        <v>6</v>
      </c>
      <c r="X24" s="7">
        <f>VLOOKUP(U24,Table!$A$2:$C$121,3,0)</f>
        <v>5</v>
      </c>
      <c r="Y24" s="6" t="s">
        <v>2470</v>
      </c>
      <c r="Z24" s="8" t="str">
        <f>LEFT(Y24,MIN(FIND({0,1,2,3,4,5,6,7,8,9},ASC(Y24)&amp;1234567890))-1)</f>
        <v>O</v>
      </c>
      <c r="AA24" s="8">
        <f t="shared" si="4"/>
        <v>12</v>
      </c>
      <c r="AB24" s="8">
        <f>VLOOKUP(Z24,Table!$A$2:$C$121,2,0)</f>
        <v>16</v>
      </c>
      <c r="AC24" s="7">
        <f>VLOOKUP(Z24,Table!$A$2:$C$121,3,0)</f>
        <v>2</v>
      </c>
      <c r="AD24" s="5" t="str">
        <f>VLOOKUP(A24,Table!$U$1:$V$230,2,0)</f>
        <v>Triclinic</v>
      </c>
    </row>
    <row r="25" spans="1:30" ht="18.75" customHeight="1" x14ac:dyDescent="0.4">
      <c r="A25" s="9">
        <v>2</v>
      </c>
      <c r="B25" s="5">
        <v>171007</v>
      </c>
      <c r="C25" s="5" t="s">
        <v>147</v>
      </c>
      <c r="D25" s="5" t="s">
        <v>166</v>
      </c>
      <c r="E25" s="6" t="s">
        <v>2552</v>
      </c>
      <c r="F25" s="8" t="str">
        <f>LEFT(E25,MIN(FIND({0,1,2,3,4,5,6,7,8,9},ASC(E25)&amp;1234567890))-1)</f>
        <v>Ca</v>
      </c>
      <c r="G25" s="8">
        <f t="shared" si="0"/>
        <v>2</v>
      </c>
      <c r="H25" s="8">
        <f>VLOOKUP(F25,Table!$A$2:$C$121,2,0)</f>
        <v>2</v>
      </c>
      <c r="I25" s="7">
        <f>VLOOKUP(F25,Table!$A$2:$C$121,3,0)</f>
        <v>4</v>
      </c>
      <c r="J25" s="6" t="s">
        <v>2296</v>
      </c>
      <c r="K25" s="8" t="str">
        <f>LEFT(J25,MIN(FIND({0,1,2,3,4,5,6,7,8,9},ASC(J25)&amp;1234567890))-1)</f>
        <v>Cu</v>
      </c>
      <c r="L25" s="8">
        <f t="shared" si="1"/>
        <v>1</v>
      </c>
      <c r="M25" s="8">
        <f>VLOOKUP(K25,Table!$A$2:$C$121,2,0)</f>
        <v>11</v>
      </c>
      <c r="N25" s="7">
        <f>VLOOKUP(K25,Table!$A$2:$C$121,3,0)</f>
        <v>4</v>
      </c>
      <c r="O25" s="6" t="s">
        <v>2553</v>
      </c>
      <c r="P25" s="8" t="str">
        <f>LEFT(O25,MIN(FIND({0,1,2,3,4,5,6,7,8,9},ASC(O25)&amp;1234567890))-1)</f>
        <v>Te</v>
      </c>
      <c r="Q25" s="8">
        <f t="shared" si="2"/>
        <v>4</v>
      </c>
      <c r="R25" s="8">
        <f>VLOOKUP(P25,Table!$A$2:$C$121,2,0)</f>
        <v>16</v>
      </c>
      <c r="S25" s="7">
        <f>VLOOKUP(P25,Table!$A$2:$C$121,3,0)</f>
        <v>5</v>
      </c>
      <c r="T25" s="6" t="s">
        <v>2336</v>
      </c>
      <c r="U25" s="8" t="str">
        <f>LEFT(T25,MIN(FIND({0,1,2,3,4,5,6,7,8,9},ASC(T25)&amp;1234567890))-1)</f>
        <v>O</v>
      </c>
      <c r="V25" s="8">
        <f t="shared" si="3"/>
        <v>10</v>
      </c>
      <c r="W25" s="8">
        <f>VLOOKUP(U25,Table!$A$2:$C$121,2,0)</f>
        <v>16</v>
      </c>
      <c r="X25" s="7">
        <f>VLOOKUP(U25,Table!$A$2:$C$121,3,0)</f>
        <v>2</v>
      </c>
      <c r="Y25" s="6" t="s">
        <v>2360</v>
      </c>
      <c r="Z25" s="8" t="str">
        <f>LEFT(Y25,MIN(FIND({0,1,2,3,4,5,6,7,8,9},ASC(Y25)&amp;1234567890))-1)</f>
        <v>Cl</v>
      </c>
      <c r="AA25" s="8">
        <f t="shared" si="4"/>
        <v>2</v>
      </c>
      <c r="AB25" s="8">
        <f>VLOOKUP(Z25,Table!$A$2:$C$121,2,0)</f>
        <v>17</v>
      </c>
      <c r="AC25" s="7">
        <f>VLOOKUP(Z25,Table!$A$2:$C$121,3,0)</f>
        <v>3</v>
      </c>
      <c r="AD25" s="5" t="str">
        <f>VLOOKUP(A25,Table!$U$1:$V$230,2,0)</f>
        <v>Triclinic</v>
      </c>
    </row>
    <row r="26" spans="1:30" ht="18.75" customHeight="1" x14ac:dyDescent="0.4">
      <c r="A26" s="9">
        <v>2</v>
      </c>
      <c r="B26" s="5">
        <v>171631</v>
      </c>
      <c r="C26" s="5" t="s">
        <v>147</v>
      </c>
      <c r="D26" s="5" t="s">
        <v>167</v>
      </c>
      <c r="E26" s="6" t="s">
        <v>2328</v>
      </c>
      <c r="F26" s="8" t="str">
        <f>LEFT(E26,MIN(FIND({0,1,2,3,4,5,6,7,8,9},ASC(E26)&amp;1234567890))-1)</f>
        <v>Na</v>
      </c>
      <c r="G26" s="8">
        <f t="shared" si="0"/>
        <v>2</v>
      </c>
      <c r="H26" s="8">
        <f>VLOOKUP(F26,Table!$A$2:$C$121,2,0)</f>
        <v>1</v>
      </c>
      <c r="I26" s="7">
        <f>VLOOKUP(F26,Table!$A$2:$C$121,3,0)</f>
        <v>3</v>
      </c>
      <c r="J26" s="6" t="s">
        <v>2300</v>
      </c>
      <c r="K26" s="8" t="str">
        <f>LEFT(J26,MIN(FIND({0,1,2,3,4,5,6,7,8,9},ASC(J26)&amp;1234567890))-1)</f>
        <v>Cu</v>
      </c>
      <c r="L26" s="8">
        <f t="shared" si="1"/>
        <v>3</v>
      </c>
      <c r="M26" s="8">
        <f>VLOOKUP(K26,Table!$A$2:$C$121,2,0)</f>
        <v>11</v>
      </c>
      <c r="N26" s="7">
        <f>VLOOKUP(K26,Table!$A$2:$C$121,3,0)</f>
        <v>4</v>
      </c>
      <c r="O26" s="6" t="s">
        <v>2554</v>
      </c>
      <c r="P26" s="8" t="str">
        <f>LEFT(O26,MIN(FIND({0,1,2,3,4,5,6,7,8,9},ASC(O26)&amp;1234567890))-1)</f>
        <v>Ge</v>
      </c>
      <c r="Q26" s="8">
        <f t="shared" si="2"/>
        <v>3.13</v>
      </c>
      <c r="R26" s="8">
        <f>VLOOKUP(P26,Table!$A$2:$C$121,2,0)</f>
        <v>14</v>
      </c>
      <c r="S26" s="7">
        <f>VLOOKUP(P26,Table!$A$2:$C$121,3,0)</f>
        <v>4</v>
      </c>
      <c r="T26" s="6" t="s">
        <v>2555</v>
      </c>
      <c r="U26" s="8" t="str">
        <f>LEFT(T26,MIN(FIND({0,1,2,3,4,5,6,7,8,9},ASC(T26)&amp;1234567890))-1)</f>
        <v>Si</v>
      </c>
      <c r="V26" s="8">
        <f t="shared" si="3"/>
        <v>0.87</v>
      </c>
      <c r="W26" s="8">
        <f>VLOOKUP(U26,Table!$A$2:$C$121,2,0)</f>
        <v>14</v>
      </c>
      <c r="X26" s="7">
        <f>VLOOKUP(U26,Table!$A$2:$C$121,3,0)</f>
        <v>3</v>
      </c>
      <c r="Y26" s="6" t="s">
        <v>2470</v>
      </c>
      <c r="Z26" s="8" t="str">
        <f>LEFT(Y26,MIN(FIND({0,1,2,3,4,5,6,7,8,9},ASC(Y26)&amp;1234567890))-1)</f>
        <v>O</v>
      </c>
      <c r="AA26" s="8">
        <f t="shared" si="4"/>
        <v>12</v>
      </c>
      <c r="AB26" s="8">
        <f>VLOOKUP(Z26,Table!$A$2:$C$121,2,0)</f>
        <v>16</v>
      </c>
      <c r="AC26" s="7">
        <f>VLOOKUP(Z26,Table!$A$2:$C$121,3,0)</f>
        <v>2</v>
      </c>
      <c r="AD26" s="5" t="str">
        <f>VLOOKUP(A26,Table!$U$1:$V$230,2,0)</f>
        <v>Triclinic</v>
      </c>
    </row>
    <row r="27" spans="1:30" ht="18.75" customHeight="1" x14ac:dyDescent="0.4">
      <c r="A27" s="9">
        <v>2</v>
      </c>
      <c r="B27" s="5">
        <v>171632</v>
      </c>
      <c r="C27" s="5" t="s">
        <v>147</v>
      </c>
      <c r="D27" s="5" t="s">
        <v>168</v>
      </c>
      <c r="E27" s="6" t="s">
        <v>2328</v>
      </c>
      <c r="F27" s="8" t="str">
        <f>LEFT(E27,MIN(FIND({0,1,2,3,4,5,6,7,8,9},ASC(E27)&amp;1234567890))-1)</f>
        <v>Na</v>
      </c>
      <c r="G27" s="8">
        <f t="shared" si="0"/>
        <v>2</v>
      </c>
      <c r="H27" s="8">
        <f>VLOOKUP(F27,Table!$A$2:$C$121,2,0)</f>
        <v>1</v>
      </c>
      <c r="I27" s="7">
        <f>VLOOKUP(F27,Table!$A$2:$C$121,3,0)</f>
        <v>3</v>
      </c>
      <c r="J27" s="6" t="s">
        <v>2300</v>
      </c>
      <c r="K27" s="8" t="str">
        <f>LEFT(J27,MIN(FIND({0,1,2,3,4,5,6,7,8,9},ASC(J27)&amp;1234567890))-1)</f>
        <v>Cu</v>
      </c>
      <c r="L27" s="8">
        <f t="shared" si="1"/>
        <v>3</v>
      </c>
      <c r="M27" s="8">
        <f>VLOOKUP(K27,Table!$A$2:$C$121,2,0)</f>
        <v>11</v>
      </c>
      <c r="N27" s="7">
        <f>VLOOKUP(K27,Table!$A$2:$C$121,3,0)</f>
        <v>4</v>
      </c>
      <c r="O27" s="6" t="s">
        <v>2556</v>
      </c>
      <c r="P27" s="8" t="str">
        <f>LEFT(O27,MIN(FIND({0,1,2,3,4,5,6,7,8,9},ASC(O27)&amp;1234567890))-1)</f>
        <v>Ge</v>
      </c>
      <c r="Q27" s="8">
        <f t="shared" si="2"/>
        <v>2.2799999999999998</v>
      </c>
      <c r="R27" s="8">
        <f>VLOOKUP(P27,Table!$A$2:$C$121,2,0)</f>
        <v>14</v>
      </c>
      <c r="S27" s="7">
        <f>VLOOKUP(P27,Table!$A$2:$C$121,3,0)</f>
        <v>4</v>
      </c>
      <c r="T27" s="6" t="s">
        <v>2557</v>
      </c>
      <c r="U27" s="8" t="str">
        <f>LEFT(T27,MIN(FIND({0,1,2,3,4,5,6,7,8,9},ASC(T27)&amp;1234567890))-1)</f>
        <v>Si</v>
      </c>
      <c r="V27" s="8">
        <f t="shared" si="3"/>
        <v>1.72</v>
      </c>
      <c r="W27" s="8">
        <f>VLOOKUP(U27,Table!$A$2:$C$121,2,0)</f>
        <v>14</v>
      </c>
      <c r="X27" s="7">
        <f>VLOOKUP(U27,Table!$A$2:$C$121,3,0)</f>
        <v>3</v>
      </c>
      <c r="Y27" s="6" t="s">
        <v>2470</v>
      </c>
      <c r="Z27" s="8" t="str">
        <f>LEFT(Y27,MIN(FIND({0,1,2,3,4,5,6,7,8,9},ASC(Y27)&amp;1234567890))-1)</f>
        <v>O</v>
      </c>
      <c r="AA27" s="8">
        <f t="shared" si="4"/>
        <v>12</v>
      </c>
      <c r="AB27" s="8">
        <f>VLOOKUP(Z27,Table!$A$2:$C$121,2,0)</f>
        <v>16</v>
      </c>
      <c r="AC27" s="7">
        <f>VLOOKUP(Z27,Table!$A$2:$C$121,3,0)</f>
        <v>2</v>
      </c>
      <c r="AD27" s="5" t="str">
        <f>VLOOKUP(A27,Table!$U$1:$V$230,2,0)</f>
        <v>Triclinic</v>
      </c>
    </row>
    <row r="28" spans="1:30" ht="18.75" customHeight="1" x14ac:dyDescent="0.4">
      <c r="A28" s="9">
        <v>2</v>
      </c>
      <c r="B28" s="5">
        <v>171929</v>
      </c>
      <c r="C28" s="5" t="s">
        <v>151</v>
      </c>
      <c r="D28" s="5" t="s">
        <v>169</v>
      </c>
      <c r="E28" s="6" t="s">
        <v>2423</v>
      </c>
      <c r="F28" s="8" t="str">
        <f>LEFT(E28,MIN(FIND({0,1,2,3,4,5,6,7,8,9},ASC(E28)&amp;1234567890))-1)</f>
        <v>Mn</v>
      </c>
      <c r="G28" s="8">
        <f t="shared" si="0"/>
        <v>3</v>
      </c>
      <c r="H28" s="8">
        <f>VLOOKUP(F28,Table!$A$2:$C$121,2,0)</f>
        <v>7</v>
      </c>
      <c r="I28" s="7">
        <f>VLOOKUP(F28,Table!$A$2:$C$121,3,0)</f>
        <v>4</v>
      </c>
      <c r="J28" s="6" t="s">
        <v>2379</v>
      </c>
      <c r="K28" s="8" t="str">
        <f>LEFT(J28,MIN(FIND({0,1,2,3,4,5,6,7,8,9},ASC(J28)&amp;1234567890))-1)</f>
        <v>Zn</v>
      </c>
      <c r="L28" s="8">
        <f t="shared" si="1"/>
        <v>1</v>
      </c>
      <c r="M28" s="8">
        <f>VLOOKUP(K28,Table!$A$2:$C$121,2,0)</f>
        <v>12</v>
      </c>
      <c r="N28" s="7">
        <f>VLOOKUP(K28,Table!$A$2:$C$121,3,0)</f>
        <v>4</v>
      </c>
      <c r="O28" s="6" t="s">
        <v>2341</v>
      </c>
      <c r="P28" s="8" t="str">
        <f>LEFT(O28,MIN(FIND({0,1,2,3,4,5,6,7,8,9},ASC(O28)&amp;1234567890))-1)</f>
        <v>Ca</v>
      </c>
      <c r="Q28" s="8">
        <f t="shared" si="2"/>
        <v>1</v>
      </c>
      <c r="R28" s="8">
        <f>VLOOKUP(P28,Table!$A$2:$C$121,2,0)</f>
        <v>2</v>
      </c>
      <c r="S28" s="7">
        <f>VLOOKUP(P28,Table!$A$2:$C$121,3,0)</f>
        <v>4</v>
      </c>
      <c r="T28" s="6" t="s">
        <v>2558</v>
      </c>
      <c r="U28" s="8" t="str">
        <f>LEFT(T28,MIN(FIND({0,1,2,3,4,5,6,7,8,9},ASC(T28)&amp;1234567890))-1)</f>
        <v>Si</v>
      </c>
      <c r="V28" s="8">
        <f t="shared" si="3"/>
        <v>5</v>
      </c>
      <c r="W28" s="8">
        <f>VLOOKUP(U28,Table!$A$2:$C$121,2,0)</f>
        <v>14</v>
      </c>
      <c r="X28" s="7">
        <f>VLOOKUP(U28,Table!$A$2:$C$121,3,0)</f>
        <v>3</v>
      </c>
      <c r="Y28" s="6" t="s">
        <v>2506</v>
      </c>
      <c r="Z28" s="8" t="str">
        <f>LEFT(Y28,MIN(FIND({0,1,2,3,4,5,6,7,8,9},ASC(Y28)&amp;1234567890))-1)</f>
        <v>O</v>
      </c>
      <c r="AA28" s="8">
        <f t="shared" si="4"/>
        <v>15</v>
      </c>
      <c r="AB28" s="8">
        <f>VLOOKUP(Z28,Table!$A$2:$C$121,2,0)</f>
        <v>16</v>
      </c>
      <c r="AC28" s="7">
        <f>VLOOKUP(Z28,Table!$A$2:$C$121,3,0)</f>
        <v>2</v>
      </c>
      <c r="AD28" s="5" t="str">
        <f>VLOOKUP(A28,Table!$U$1:$V$230,2,0)</f>
        <v>Triclinic</v>
      </c>
    </row>
    <row r="29" spans="1:30" ht="18.75" customHeight="1" x14ac:dyDescent="0.4">
      <c r="A29" s="9">
        <v>2</v>
      </c>
      <c r="B29" s="5">
        <v>418628</v>
      </c>
      <c r="C29" s="5" t="s">
        <v>151</v>
      </c>
      <c r="D29" s="5" t="s">
        <v>170</v>
      </c>
      <c r="E29" s="6" t="s">
        <v>2294</v>
      </c>
      <c r="F29" s="8" t="str">
        <f>LEFT(E29,MIN(FIND({0,1,2,3,4,5,6,7,8,9},ASC(E29)&amp;1234567890))-1)</f>
        <v>Ba</v>
      </c>
      <c r="G29" s="8">
        <f t="shared" si="0"/>
        <v>2</v>
      </c>
      <c r="H29" s="8">
        <f>VLOOKUP(F29,Table!$A$2:$C$121,2,0)</f>
        <v>2</v>
      </c>
      <c r="I29" s="7">
        <f>VLOOKUP(F29,Table!$A$2:$C$121,3,0)</f>
        <v>6</v>
      </c>
      <c r="J29" s="6" t="s">
        <v>2297</v>
      </c>
      <c r="K29" s="8" t="str">
        <f>LEFT(J29,MIN(FIND({0,1,2,3,4,5,6,7,8,9},ASC(J29)&amp;1234567890))-1)</f>
        <v>Cu</v>
      </c>
      <c r="L29" s="8">
        <f t="shared" si="1"/>
        <v>2</v>
      </c>
      <c r="M29" s="8">
        <f>VLOOKUP(K29,Table!$A$2:$C$121,2,0)</f>
        <v>11</v>
      </c>
      <c r="N29" s="7">
        <f>VLOOKUP(K29,Table!$A$2:$C$121,3,0)</f>
        <v>4</v>
      </c>
      <c r="O29" s="6" t="s">
        <v>2553</v>
      </c>
      <c r="P29" s="8" t="str">
        <f>LEFT(O29,MIN(FIND({0,1,2,3,4,5,6,7,8,9},ASC(O29)&amp;1234567890))-1)</f>
        <v>Te</v>
      </c>
      <c r="Q29" s="8">
        <f t="shared" si="2"/>
        <v>4</v>
      </c>
      <c r="R29" s="8">
        <f>VLOOKUP(P29,Table!$A$2:$C$121,2,0)</f>
        <v>16</v>
      </c>
      <c r="S29" s="7">
        <f>VLOOKUP(P29,Table!$A$2:$C$121,3,0)</f>
        <v>5</v>
      </c>
      <c r="T29" s="6" t="s">
        <v>2534</v>
      </c>
      <c r="U29" s="8" t="str">
        <f>LEFT(T29,MIN(FIND({0,1,2,3,4,5,6,7,8,9},ASC(T29)&amp;1234567890))-1)</f>
        <v>O</v>
      </c>
      <c r="V29" s="8">
        <f t="shared" si="3"/>
        <v>11</v>
      </c>
      <c r="W29" s="8">
        <f>VLOOKUP(U29,Table!$A$2:$C$121,2,0)</f>
        <v>16</v>
      </c>
      <c r="X29" s="7">
        <f>VLOOKUP(U29,Table!$A$2:$C$121,3,0)</f>
        <v>2</v>
      </c>
      <c r="Y29" s="6" t="s">
        <v>2559</v>
      </c>
      <c r="Z29" s="8" t="str">
        <f>LEFT(Y29,MIN(FIND({0,1,2,3,4,5,6,7,8,9},ASC(Y29)&amp;1234567890))-1)</f>
        <v>Br</v>
      </c>
      <c r="AA29" s="8">
        <f t="shared" si="4"/>
        <v>2</v>
      </c>
      <c r="AB29" s="8">
        <f>VLOOKUP(Z29,Table!$A$2:$C$121,2,0)</f>
        <v>17</v>
      </c>
      <c r="AC29" s="7">
        <f>VLOOKUP(Z29,Table!$A$2:$C$121,3,0)</f>
        <v>4</v>
      </c>
      <c r="AD29" s="5" t="str">
        <f>VLOOKUP(A29,Table!$U$1:$V$230,2,0)</f>
        <v>Triclinic</v>
      </c>
    </row>
    <row r="30" spans="1:30" ht="18.75" customHeight="1" x14ac:dyDescent="0.4">
      <c r="A30" s="9">
        <v>2</v>
      </c>
      <c r="B30" s="5">
        <v>188923</v>
      </c>
      <c r="C30" s="5" t="s">
        <v>147</v>
      </c>
      <c r="D30" s="5" t="s">
        <v>171</v>
      </c>
      <c r="E30" s="6" t="s">
        <v>2560</v>
      </c>
      <c r="F30" s="8" t="str">
        <f>LEFT(E30,MIN(FIND({0,1,2,3,4,5,6,7,8,9},ASC(E30)&amp;1234567890))-1)</f>
        <v>Ag</v>
      </c>
      <c r="G30" s="8">
        <f t="shared" si="0"/>
        <v>9</v>
      </c>
      <c r="H30" s="8">
        <f>VLOOKUP(F30,Table!$A$2:$C$121,2,0)</f>
        <v>11</v>
      </c>
      <c r="I30" s="7">
        <f>VLOOKUP(F30,Table!$A$2:$C$121,3,0)</f>
        <v>5</v>
      </c>
      <c r="J30" s="6" t="s">
        <v>2561</v>
      </c>
      <c r="K30" s="8" t="str">
        <f>LEFT(J30,MIN(FIND({0,1,2,3,4,5,6,7,8,9},ASC(J30)&amp;1234567890))-1)</f>
        <v>Hg</v>
      </c>
      <c r="L30" s="8">
        <f t="shared" si="1"/>
        <v>0.5</v>
      </c>
      <c r="M30" s="8">
        <f>VLOOKUP(K30,Table!$A$2:$C$121,2,0)</f>
        <v>12</v>
      </c>
      <c r="N30" s="7">
        <f>VLOOKUP(K30,Table!$A$2:$C$121,3,0)</f>
        <v>6</v>
      </c>
      <c r="O30" s="6" t="s">
        <v>2562</v>
      </c>
      <c r="P30" s="8" t="str">
        <f>LEFT(O30,MIN(FIND({0,1,2,3,4,5,6,7,8,9},ASC(O30)&amp;1234567890))-1)</f>
        <v>As</v>
      </c>
      <c r="Q30" s="8">
        <f t="shared" si="2"/>
        <v>6</v>
      </c>
      <c r="R30" s="8">
        <f>VLOOKUP(P30,Table!$A$2:$C$121,2,0)</f>
        <v>15</v>
      </c>
      <c r="S30" s="7">
        <f>VLOOKUP(P30,Table!$A$2:$C$121,3,0)</f>
        <v>4</v>
      </c>
      <c r="T30" s="6" t="s">
        <v>2563</v>
      </c>
      <c r="U30" s="8" t="str">
        <f>LEFT(T30,MIN(FIND({0,1,2,3,4,5,6,7,8,9},ASC(T30)&amp;1234567890))-1)</f>
        <v>S</v>
      </c>
      <c r="V30" s="8">
        <f t="shared" si="3"/>
        <v>12.14</v>
      </c>
      <c r="W30" s="8">
        <f>VLOOKUP(U30,Table!$A$2:$C$121,2,0)</f>
        <v>16</v>
      </c>
      <c r="X30" s="7">
        <f>VLOOKUP(U30,Table!$A$2:$C$121,3,0)</f>
        <v>3</v>
      </c>
      <c r="Y30" s="6" t="s">
        <v>2564</v>
      </c>
      <c r="Z30" s="8" t="str">
        <f>LEFT(Y30,MIN(FIND({0,1,2,3,4,5,6,7,8,9},ASC(Y30)&amp;1234567890))-1)</f>
        <v>Te</v>
      </c>
      <c r="AA30" s="8">
        <f t="shared" si="4"/>
        <v>1.86</v>
      </c>
      <c r="AB30" s="8">
        <f>VLOOKUP(Z30,Table!$A$2:$C$121,2,0)</f>
        <v>16</v>
      </c>
      <c r="AC30" s="7">
        <f>VLOOKUP(Z30,Table!$A$2:$C$121,3,0)</f>
        <v>5</v>
      </c>
      <c r="AD30" s="5" t="str">
        <f>VLOOKUP(A30,Table!$U$1:$V$230,2,0)</f>
        <v>Triclinic</v>
      </c>
    </row>
    <row r="31" spans="1:30" ht="18.75" customHeight="1" x14ac:dyDescent="0.4">
      <c r="A31" s="9">
        <v>2</v>
      </c>
      <c r="B31" s="5">
        <v>190968</v>
      </c>
      <c r="C31" s="5" t="s">
        <v>147</v>
      </c>
      <c r="D31" s="5" t="s">
        <v>172</v>
      </c>
      <c r="E31" s="6" t="s">
        <v>2565</v>
      </c>
      <c r="F31" s="8" t="str">
        <f>LEFT(E31,MIN(FIND({0,1,2,3,4,5,6,7,8,9},ASC(E31)&amp;1234567890))-1)</f>
        <v>Ag</v>
      </c>
      <c r="G31" s="8">
        <f t="shared" si="0"/>
        <v>19.09</v>
      </c>
      <c r="H31" s="8">
        <f>VLOOKUP(F31,Table!$A$2:$C$121,2,0)</f>
        <v>11</v>
      </c>
      <c r="I31" s="7">
        <f>VLOOKUP(F31,Table!$A$2:$C$121,3,0)</f>
        <v>5</v>
      </c>
      <c r="J31" s="6" t="s">
        <v>2566</v>
      </c>
      <c r="K31" s="8" t="str">
        <f>LEFT(J31,MIN(FIND({0,1,2,3,4,5,6,7,8,9},ASC(J31)&amp;1234567890))-1)</f>
        <v>Pb</v>
      </c>
      <c r="L31" s="8">
        <f t="shared" si="1"/>
        <v>3.85</v>
      </c>
      <c r="M31" s="8">
        <f>VLOOKUP(K31,Table!$A$2:$C$121,2,0)</f>
        <v>14</v>
      </c>
      <c r="N31" s="7">
        <f>VLOOKUP(K31,Table!$A$2:$C$121,3,0)</f>
        <v>6</v>
      </c>
      <c r="O31" s="6" t="s">
        <v>2567</v>
      </c>
      <c r="P31" s="8" t="str">
        <f>LEFT(O31,MIN(FIND({0,1,2,3,4,5,6,7,8,9},ASC(O31)&amp;1234567890))-1)</f>
        <v>As</v>
      </c>
      <c r="Q31" s="8">
        <f t="shared" si="2"/>
        <v>15.49</v>
      </c>
      <c r="R31" s="8">
        <f>VLOOKUP(P31,Table!$A$2:$C$121,2,0)</f>
        <v>15</v>
      </c>
      <c r="S31" s="7">
        <f>VLOOKUP(P31,Table!$A$2:$C$121,3,0)</f>
        <v>4</v>
      </c>
      <c r="T31" s="6" t="s">
        <v>2568</v>
      </c>
      <c r="U31" s="8" t="str">
        <f>LEFT(T31,MIN(FIND({0,1,2,3,4,5,6,7,8,9},ASC(T31)&amp;1234567890))-1)</f>
        <v>Sb</v>
      </c>
      <c r="V31" s="8">
        <f t="shared" si="3"/>
        <v>21.57</v>
      </c>
      <c r="W31" s="8">
        <f>VLOOKUP(U31,Table!$A$2:$C$121,2,0)</f>
        <v>15</v>
      </c>
      <c r="X31" s="7">
        <f>VLOOKUP(U31,Table!$A$2:$C$121,3,0)</f>
        <v>5</v>
      </c>
      <c r="Y31" s="6" t="s">
        <v>2569</v>
      </c>
      <c r="Z31" s="8" t="str">
        <f>LEFT(Y31,MIN(FIND({0,1,2,3,4,5,6,7,8,9},ASC(Y31)&amp;1234567890))-1)</f>
        <v>S</v>
      </c>
      <c r="AA31" s="8">
        <f t="shared" si="4"/>
        <v>72</v>
      </c>
      <c r="AB31" s="8">
        <f>VLOOKUP(Z31,Table!$A$2:$C$121,2,0)</f>
        <v>16</v>
      </c>
      <c r="AC31" s="7">
        <f>VLOOKUP(Z31,Table!$A$2:$C$121,3,0)</f>
        <v>3</v>
      </c>
      <c r="AD31" s="5" t="str">
        <f>VLOOKUP(A31,Table!$U$1:$V$230,2,0)</f>
        <v>Triclinic</v>
      </c>
    </row>
    <row r="32" spans="1:30" ht="18.75" customHeight="1" x14ac:dyDescent="0.4">
      <c r="A32" s="9">
        <v>2</v>
      </c>
      <c r="B32" s="5">
        <v>245939</v>
      </c>
      <c r="C32" s="5" t="s">
        <v>151</v>
      </c>
      <c r="D32" s="5" t="s">
        <v>173</v>
      </c>
      <c r="E32" s="6" t="s">
        <v>2570</v>
      </c>
      <c r="F32" s="8" t="str">
        <f>LEFT(E32,MIN(FIND({0,1,2,3,4,5,6,7,8,9},ASC(E32)&amp;1234567890))-1)</f>
        <v>Bi</v>
      </c>
      <c r="G32" s="8">
        <f t="shared" si="0"/>
        <v>6.42</v>
      </c>
      <c r="H32" s="8">
        <f>VLOOKUP(F32,Table!$A$2:$C$121,2,0)</f>
        <v>15</v>
      </c>
      <c r="I32" s="7">
        <f>VLOOKUP(F32,Table!$A$2:$C$121,3,0)</f>
        <v>6</v>
      </c>
      <c r="J32" s="6" t="s">
        <v>2571</v>
      </c>
      <c r="K32" s="8" t="str">
        <f>LEFT(J32,MIN(FIND({0,1,2,3,4,5,6,7,8,9},ASC(J32)&amp;1234567890))-1)</f>
        <v>Cu</v>
      </c>
      <c r="L32" s="8">
        <f t="shared" si="1"/>
        <v>0.57999999999999996</v>
      </c>
      <c r="M32" s="8">
        <f>VLOOKUP(K32,Table!$A$2:$C$121,2,0)</f>
        <v>11</v>
      </c>
      <c r="N32" s="7">
        <f>VLOOKUP(K32,Table!$A$2:$C$121,3,0)</f>
        <v>4</v>
      </c>
      <c r="O32" s="6" t="s">
        <v>2422</v>
      </c>
      <c r="P32" s="8" t="str">
        <f>LEFT(O32,MIN(FIND({0,1,2,3,4,5,6,7,8,9},ASC(O32)&amp;1234567890))-1)</f>
        <v>P</v>
      </c>
      <c r="Q32" s="8">
        <f t="shared" si="2"/>
        <v>2</v>
      </c>
      <c r="R32" s="8">
        <f>VLOOKUP(P32,Table!$A$2:$C$121,2,0)</f>
        <v>15</v>
      </c>
      <c r="S32" s="7">
        <f>VLOOKUP(P32,Table!$A$2:$C$121,3,0)</f>
        <v>3</v>
      </c>
      <c r="T32" s="6" t="s">
        <v>2572</v>
      </c>
      <c r="U32" s="8" t="str">
        <f>LEFT(T32,MIN(FIND({0,1,2,3,4,5,6,7,8,9},ASC(T32)&amp;1234567890))-1)</f>
        <v>O</v>
      </c>
      <c r="V32" s="8">
        <f t="shared" si="3"/>
        <v>14.84</v>
      </c>
      <c r="W32" s="8">
        <f>VLOOKUP(U32,Table!$A$2:$C$121,2,0)</f>
        <v>16</v>
      </c>
      <c r="X32" s="7">
        <f>VLOOKUP(U32,Table!$A$2:$C$121,3,0)</f>
        <v>2</v>
      </c>
      <c r="Y32" s="6" t="s">
        <v>2573</v>
      </c>
      <c r="Z32" s="8" t="str">
        <f>LEFT(Y32,MIN(FIND({0,1,2,3,4,5,6,7,8,9},ASC(Y32)&amp;1234567890))-1)</f>
        <v>F</v>
      </c>
      <c r="AA32" s="8">
        <f t="shared" si="4"/>
        <v>0.74</v>
      </c>
      <c r="AB32" s="8">
        <f>VLOOKUP(Z32,Table!$A$2:$C$121,2,0)</f>
        <v>17</v>
      </c>
      <c r="AC32" s="7">
        <f>VLOOKUP(Z32,Table!$A$2:$C$121,3,0)</f>
        <v>2</v>
      </c>
      <c r="AD32" s="5" t="str">
        <f>VLOOKUP(A32,Table!$U$1:$V$230,2,0)</f>
        <v>Triclinic</v>
      </c>
    </row>
    <row r="33" spans="1:30" ht="18.75" customHeight="1" x14ac:dyDescent="0.4">
      <c r="A33" s="9">
        <v>2</v>
      </c>
      <c r="B33" s="5">
        <v>419115</v>
      </c>
      <c r="C33" s="5" t="s">
        <v>147</v>
      </c>
      <c r="D33" s="5" t="s">
        <v>174</v>
      </c>
      <c r="E33" s="6" t="s">
        <v>2574</v>
      </c>
      <c r="F33" s="8" t="str">
        <f>LEFT(E33,MIN(FIND({0,1,2,3,4,5,6,7,8,9},ASC(E33)&amp;1234567890))-1)</f>
        <v>K</v>
      </c>
      <c r="G33" s="8">
        <f t="shared" si="0"/>
        <v>6.5</v>
      </c>
      <c r="H33" s="8">
        <f>VLOOKUP(F33,Table!$A$2:$C$121,2,0)</f>
        <v>1</v>
      </c>
      <c r="I33" s="7">
        <f>VLOOKUP(F33,Table!$A$2:$C$121,3,0)</f>
        <v>4</v>
      </c>
      <c r="J33" s="6" t="s">
        <v>2575</v>
      </c>
      <c r="K33" s="8" t="str">
        <f>LEFT(J33,MIN(FIND({0,1,2,3,4,5,6,7,8,9},ASC(J33)&amp;1234567890))-1)</f>
        <v>Bi</v>
      </c>
      <c r="L33" s="8">
        <f t="shared" si="1"/>
        <v>2.5</v>
      </c>
      <c r="M33" s="8">
        <f>VLOOKUP(K33,Table!$A$2:$C$121,2,0)</f>
        <v>15</v>
      </c>
      <c r="N33" s="7">
        <f>VLOOKUP(K33,Table!$A$2:$C$121,3,0)</f>
        <v>6</v>
      </c>
      <c r="O33" s="6" t="s">
        <v>2576</v>
      </c>
      <c r="P33" s="8" t="str">
        <f>LEFT(O33,MIN(FIND({0,1,2,3,4,5,6,7,8,9},ASC(O33)&amp;1234567890))-1)</f>
        <v>W</v>
      </c>
      <c r="Q33" s="8">
        <f t="shared" si="2"/>
        <v>4</v>
      </c>
      <c r="R33" s="8">
        <f>VLOOKUP(P33,Table!$A$2:$C$121,2,0)</f>
        <v>6</v>
      </c>
      <c r="S33" s="7">
        <f>VLOOKUP(P33,Table!$A$2:$C$121,3,0)</f>
        <v>6</v>
      </c>
      <c r="T33" s="6" t="s">
        <v>2577</v>
      </c>
      <c r="U33" s="8" t="str">
        <f>LEFT(T33,MIN(FIND({0,1,2,3,4,5,6,7,8,9},ASC(T33)&amp;1234567890))-1)</f>
        <v>P</v>
      </c>
      <c r="V33" s="8">
        <f t="shared" si="3"/>
        <v>6</v>
      </c>
      <c r="W33" s="8">
        <f>VLOOKUP(U33,Table!$A$2:$C$121,2,0)</f>
        <v>15</v>
      </c>
      <c r="X33" s="7">
        <f>VLOOKUP(U33,Table!$A$2:$C$121,3,0)</f>
        <v>3</v>
      </c>
      <c r="Y33" s="6" t="s">
        <v>2578</v>
      </c>
      <c r="Z33" s="8" t="str">
        <f>LEFT(Y33,MIN(FIND({0,1,2,3,4,5,6,7,8,9},ASC(Y33)&amp;1234567890))-1)</f>
        <v>O</v>
      </c>
      <c r="AA33" s="8">
        <f t="shared" si="4"/>
        <v>34</v>
      </c>
      <c r="AB33" s="8">
        <f>VLOOKUP(Z33,Table!$A$2:$C$121,2,0)</f>
        <v>16</v>
      </c>
      <c r="AC33" s="7">
        <f>VLOOKUP(Z33,Table!$A$2:$C$121,3,0)</f>
        <v>2</v>
      </c>
      <c r="AD33" s="5" t="str">
        <f>VLOOKUP(A33,Table!$U$1:$V$230,2,0)</f>
        <v>Triclinic</v>
      </c>
    </row>
    <row r="34" spans="1:30" ht="18.75" customHeight="1" x14ac:dyDescent="0.4">
      <c r="A34" s="9">
        <v>2</v>
      </c>
      <c r="B34" s="5">
        <v>260762</v>
      </c>
      <c r="C34" s="5" t="s">
        <v>147</v>
      </c>
      <c r="D34" s="5" t="s">
        <v>175</v>
      </c>
      <c r="E34" s="6" t="s">
        <v>2324</v>
      </c>
      <c r="F34" s="8" t="str">
        <f>LEFT(E34,MIN(FIND({0,1,2,3,4,5,6,7,8,9},ASC(E34)&amp;1234567890))-1)</f>
        <v>C</v>
      </c>
      <c r="G34" s="8">
        <f t="shared" si="0"/>
        <v>6</v>
      </c>
      <c r="H34" s="8">
        <f>VLOOKUP(F34,Table!$A$2:$C$121,2,0)</f>
        <v>14</v>
      </c>
      <c r="I34" s="7">
        <f>VLOOKUP(F34,Table!$A$2:$C$121,3,0)</f>
        <v>2</v>
      </c>
      <c r="J34" s="6" t="s">
        <v>2579</v>
      </c>
      <c r="K34" s="8" t="str">
        <f>LEFT(J34,MIN(FIND({0,1,2,3,4,5,6,7,8,9},ASC(J34)&amp;1234567890))-1)</f>
        <v>H</v>
      </c>
      <c r="L34" s="8">
        <f t="shared" si="1"/>
        <v>7</v>
      </c>
      <c r="M34" s="8">
        <f>VLOOKUP(K34,Table!$A$2:$C$121,2,0)</f>
        <v>1</v>
      </c>
      <c r="N34" s="7">
        <f>VLOOKUP(K34,Table!$A$2:$C$121,3,0)</f>
        <v>1</v>
      </c>
      <c r="O34" s="6" t="s">
        <v>2580</v>
      </c>
      <c r="P34" s="8" t="str">
        <f>LEFT(O34,MIN(FIND({0,1,2,3,4,5,6,7,8,9},ASC(O34)&amp;1234567890))-1)</f>
        <v>In</v>
      </c>
      <c r="Q34" s="8">
        <f t="shared" si="2"/>
        <v>4</v>
      </c>
      <c r="R34" s="8">
        <f>VLOOKUP(P34,Table!$A$2:$C$121,2,0)</f>
        <v>13</v>
      </c>
      <c r="S34" s="7">
        <f>VLOOKUP(P34,Table!$A$2:$C$121,3,0)</f>
        <v>5</v>
      </c>
      <c r="T34" s="6" t="s">
        <v>2581</v>
      </c>
      <c r="U34" s="8" t="str">
        <f>LEFT(T34,MIN(FIND({0,1,2,3,4,5,6,7,8,9},ASC(T34)&amp;1234567890))-1)</f>
        <v>O</v>
      </c>
      <c r="V34" s="8">
        <f t="shared" si="3"/>
        <v>26</v>
      </c>
      <c r="W34" s="8">
        <f>VLOOKUP(U34,Table!$A$2:$C$121,2,0)</f>
        <v>16</v>
      </c>
      <c r="X34" s="7">
        <f>VLOOKUP(U34,Table!$A$2:$C$121,3,0)</f>
        <v>2</v>
      </c>
      <c r="Y34" s="6" t="s">
        <v>2582</v>
      </c>
      <c r="Z34" s="8" t="str">
        <f>LEFT(Y34,MIN(FIND({0,1,2,3,4,5,6,7,8,9},ASC(Y34)&amp;1234567890))-1)</f>
        <v>P</v>
      </c>
      <c r="AA34" s="8">
        <f t="shared" si="4"/>
        <v>5</v>
      </c>
      <c r="AB34" s="8">
        <f>VLOOKUP(Z34,Table!$A$2:$C$121,2,0)</f>
        <v>15</v>
      </c>
      <c r="AC34" s="7">
        <f>VLOOKUP(Z34,Table!$A$2:$C$121,3,0)</f>
        <v>3</v>
      </c>
      <c r="AD34" s="5" t="str">
        <f>VLOOKUP(A34,Table!$U$1:$V$230,2,0)</f>
        <v>Triclinic</v>
      </c>
    </row>
    <row r="35" spans="1:30" ht="18.75" customHeight="1" x14ac:dyDescent="0.4">
      <c r="A35" s="9">
        <v>2</v>
      </c>
      <c r="B35" s="5">
        <v>260892</v>
      </c>
      <c r="C35" s="5" t="s">
        <v>147</v>
      </c>
      <c r="D35" s="5" t="s">
        <v>176</v>
      </c>
      <c r="E35" s="6" t="s">
        <v>2583</v>
      </c>
      <c r="F35" s="8" t="str">
        <f>LEFT(E35,MIN(FIND({0,1,2,3,4,5,6,7,8,9},ASC(E35)&amp;1234567890))-1)</f>
        <v>Na</v>
      </c>
      <c r="G35" s="8">
        <f t="shared" si="0"/>
        <v>0.93</v>
      </c>
      <c r="H35" s="8">
        <f>VLOOKUP(F35,Table!$A$2:$C$121,2,0)</f>
        <v>1</v>
      </c>
      <c r="I35" s="7">
        <f>VLOOKUP(F35,Table!$A$2:$C$121,3,0)</f>
        <v>3</v>
      </c>
      <c r="J35" s="6" t="s">
        <v>2584</v>
      </c>
      <c r="K35" s="8" t="str">
        <f>LEFT(J35,MIN(FIND({0,1,2,3,4,5,6,7,8,9},ASC(J35)&amp;1234567890))-1)</f>
        <v>Ag</v>
      </c>
      <c r="L35" s="8">
        <f t="shared" si="1"/>
        <v>2.0699999999999998</v>
      </c>
      <c r="M35" s="8">
        <f>VLOOKUP(K35,Table!$A$2:$C$121,2,0)</f>
        <v>11</v>
      </c>
      <c r="N35" s="7">
        <f>VLOOKUP(K35,Table!$A$2:$C$121,3,0)</f>
        <v>5</v>
      </c>
      <c r="O35" s="6" t="s">
        <v>2585</v>
      </c>
      <c r="P35" s="8" t="str">
        <f>LEFT(O35,MIN(FIND({0,1,2,3,4,5,6,7,8,9},ASC(O35)&amp;1234567890))-1)</f>
        <v>As</v>
      </c>
      <c r="Q35" s="8">
        <f t="shared" si="2"/>
        <v>1</v>
      </c>
      <c r="R35" s="8">
        <f>VLOOKUP(P35,Table!$A$2:$C$121,2,0)</f>
        <v>15</v>
      </c>
      <c r="S35" s="7">
        <f>VLOOKUP(P35,Table!$A$2:$C$121,3,0)</f>
        <v>4</v>
      </c>
      <c r="T35" s="6" t="s">
        <v>2586</v>
      </c>
      <c r="U35" s="8" t="str">
        <f>LEFT(T35,MIN(FIND({0,1,2,3,4,5,6,7,8,9},ASC(T35)&amp;1234567890))-1)</f>
        <v>Mo</v>
      </c>
      <c r="V35" s="8">
        <f t="shared" si="3"/>
        <v>3</v>
      </c>
      <c r="W35" s="8">
        <f>VLOOKUP(U35,Table!$A$2:$C$121,2,0)</f>
        <v>6</v>
      </c>
      <c r="X35" s="7">
        <f>VLOOKUP(U35,Table!$A$2:$C$121,3,0)</f>
        <v>5</v>
      </c>
      <c r="Y35" s="6" t="s">
        <v>2587</v>
      </c>
      <c r="Z35" s="8" t="str">
        <f>LEFT(Y35,MIN(FIND({0,1,2,3,4,5,6,7,8,9},ASC(Y35)&amp;1234567890))-1)</f>
        <v>O</v>
      </c>
      <c r="AA35" s="8">
        <f t="shared" si="4"/>
        <v>13</v>
      </c>
      <c r="AB35" s="8">
        <f>VLOOKUP(Z35,Table!$A$2:$C$121,2,0)</f>
        <v>16</v>
      </c>
      <c r="AC35" s="7">
        <f>VLOOKUP(Z35,Table!$A$2:$C$121,3,0)</f>
        <v>2</v>
      </c>
      <c r="AD35" s="5" t="str">
        <f>VLOOKUP(A35,Table!$U$1:$V$230,2,0)</f>
        <v>Triclinic</v>
      </c>
    </row>
    <row r="36" spans="1:30" ht="18.75" customHeight="1" x14ac:dyDescent="0.4">
      <c r="A36" s="9">
        <v>2</v>
      </c>
      <c r="B36" s="5">
        <v>423470</v>
      </c>
      <c r="C36" s="5" t="s">
        <v>147</v>
      </c>
      <c r="D36" s="5" t="s">
        <v>177</v>
      </c>
      <c r="E36" s="6" t="s">
        <v>2589</v>
      </c>
      <c r="F36" s="8" t="str">
        <f>LEFT(E36,MIN(FIND({0,1,2,3,4,5,6,7,8,9},ASC(E36)&amp;1234567890))-1)</f>
        <v>La</v>
      </c>
      <c r="G36" s="8">
        <f t="shared" si="0"/>
        <v>5</v>
      </c>
      <c r="H36" s="8">
        <f>VLOOKUP(F36,Table!$A$2:$C$121,2,0)</f>
        <v>3</v>
      </c>
      <c r="I36" s="7">
        <f>VLOOKUP(F36,Table!$A$2:$C$121,3,0)</f>
        <v>6</v>
      </c>
      <c r="J36" s="6" t="s">
        <v>2329</v>
      </c>
      <c r="K36" s="8" t="str">
        <f>LEFT(J36,MIN(FIND({0,1,2,3,4,5,6,7,8,9},ASC(J36)&amp;1234567890))-1)</f>
        <v>Li</v>
      </c>
      <c r="L36" s="8">
        <f t="shared" si="1"/>
        <v>1</v>
      </c>
      <c r="M36" s="8">
        <f>VLOOKUP(K36,Table!$A$2:$C$121,2,0)</f>
        <v>1</v>
      </c>
      <c r="N36" s="7">
        <f>VLOOKUP(K36,Table!$A$2:$C$121,3,0)</f>
        <v>2</v>
      </c>
      <c r="O36" s="6" t="s">
        <v>2305</v>
      </c>
      <c r="P36" s="8" t="str">
        <f>LEFT(O36,MIN(FIND({0,1,2,3,4,5,6,7,8,9},ASC(O36)&amp;1234567890))-1)</f>
        <v>O</v>
      </c>
      <c r="Q36" s="8">
        <f t="shared" si="2"/>
        <v>1</v>
      </c>
      <c r="R36" s="8">
        <f>VLOOKUP(P36,Table!$A$2:$C$121,2,0)</f>
        <v>16</v>
      </c>
      <c r="S36" s="7">
        <f>VLOOKUP(P36,Table!$A$2:$C$121,3,0)</f>
        <v>2</v>
      </c>
      <c r="T36" s="6" t="s">
        <v>2590</v>
      </c>
      <c r="U36" s="8" t="str">
        <f>LEFT(T36,MIN(FIND({0,1,2,3,4,5,6,7,8,9},ASC(T36)&amp;1234567890))-1)</f>
        <v>N</v>
      </c>
      <c r="V36" s="8">
        <f t="shared" si="3"/>
        <v>10</v>
      </c>
      <c r="W36" s="8">
        <f>VLOOKUP(U36,Table!$A$2:$C$121,2,0)</f>
        <v>15</v>
      </c>
      <c r="X36" s="7">
        <f>VLOOKUP(U36,Table!$A$2:$C$121,3,0)</f>
        <v>2</v>
      </c>
      <c r="Y36" s="6" t="s">
        <v>2591</v>
      </c>
      <c r="Z36" s="8" t="str">
        <f>LEFT(Y36,MIN(FIND({0,1,2,3,4,5,6,7,8,9},ASC(Y36)&amp;1234567890))-1)</f>
        <v>Si</v>
      </c>
      <c r="AA36" s="8">
        <f t="shared" si="4"/>
        <v>4</v>
      </c>
      <c r="AB36" s="8">
        <f>VLOOKUP(Z36,Table!$A$2:$C$121,2,0)</f>
        <v>14</v>
      </c>
      <c r="AC36" s="7">
        <f>VLOOKUP(Z36,Table!$A$2:$C$121,3,0)</f>
        <v>3</v>
      </c>
      <c r="AD36" s="5" t="str">
        <f>VLOOKUP(A36,Table!$U$1:$V$230,2,0)</f>
        <v>Triclinic</v>
      </c>
    </row>
    <row r="37" spans="1:30" ht="18.75" customHeight="1" x14ac:dyDescent="0.4">
      <c r="A37" s="9">
        <v>2</v>
      </c>
      <c r="B37" s="5">
        <v>424281</v>
      </c>
      <c r="C37" s="5" t="s">
        <v>147</v>
      </c>
      <c r="D37" s="5" t="s">
        <v>178</v>
      </c>
      <c r="E37" s="6" t="s">
        <v>2488</v>
      </c>
      <c r="F37" s="8" t="str">
        <f>LEFT(E37,MIN(FIND({0,1,2,3,4,5,6,7,8,9},ASC(E37)&amp;1234567890))-1)</f>
        <v>Li</v>
      </c>
      <c r="G37" s="8">
        <f t="shared" si="0"/>
        <v>2</v>
      </c>
      <c r="H37" s="8">
        <f>VLOOKUP(F37,Table!$A$2:$C$121,2,0)</f>
        <v>1</v>
      </c>
      <c r="I37" s="7">
        <f>VLOOKUP(F37,Table!$A$2:$C$121,3,0)</f>
        <v>2</v>
      </c>
      <c r="J37" s="6" t="s">
        <v>2592</v>
      </c>
      <c r="K37" s="8" t="str">
        <f>LEFT(J37,MIN(FIND({0,1,2,3,4,5,6,7,8,9},ASC(J37)&amp;1234567890))-1)</f>
        <v>Cs</v>
      </c>
      <c r="L37" s="8">
        <f t="shared" si="1"/>
        <v>2</v>
      </c>
      <c r="M37" s="8">
        <f>VLOOKUP(K37,Table!$A$2:$C$121,2,0)</f>
        <v>1</v>
      </c>
      <c r="N37" s="7">
        <f>VLOOKUP(K37,Table!$A$2:$C$121,3,0)</f>
        <v>6</v>
      </c>
      <c r="O37" s="6" t="s">
        <v>2335</v>
      </c>
      <c r="P37" s="8" t="str">
        <f>LEFT(O37,MIN(FIND({0,1,2,3,4,5,6,7,8,9},ASC(O37)&amp;1234567890))-1)</f>
        <v>B</v>
      </c>
      <c r="Q37" s="8">
        <f t="shared" si="2"/>
        <v>2</v>
      </c>
      <c r="R37" s="8">
        <f>VLOOKUP(P37,Table!$A$2:$C$121,2,0)</f>
        <v>13</v>
      </c>
      <c r="S37" s="7">
        <f>VLOOKUP(P37,Table!$A$2:$C$121,3,0)</f>
        <v>2</v>
      </c>
      <c r="T37" s="6" t="s">
        <v>2544</v>
      </c>
      <c r="U37" s="8" t="str">
        <f>LEFT(T37,MIN(FIND({0,1,2,3,4,5,6,7,8,9},ASC(T37)&amp;1234567890))-1)</f>
        <v>P</v>
      </c>
      <c r="V37" s="8">
        <f t="shared" si="3"/>
        <v>4</v>
      </c>
      <c r="W37" s="8">
        <f>VLOOKUP(U37,Table!$A$2:$C$121,2,0)</f>
        <v>15</v>
      </c>
      <c r="X37" s="7">
        <f>VLOOKUP(U37,Table!$A$2:$C$121,3,0)</f>
        <v>3</v>
      </c>
      <c r="Y37" s="6" t="s">
        <v>2506</v>
      </c>
      <c r="Z37" s="8" t="str">
        <f>LEFT(Y37,MIN(FIND({0,1,2,3,4,5,6,7,8,9},ASC(Y37)&amp;1234567890))-1)</f>
        <v>O</v>
      </c>
      <c r="AA37" s="8">
        <f t="shared" si="4"/>
        <v>15</v>
      </c>
      <c r="AB37" s="8">
        <f>VLOOKUP(Z37,Table!$A$2:$C$121,2,0)</f>
        <v>16</v>
      </c>
      <c r="AC37" s="7">
        <f>VLOOKUP(Z37,Table!$A$2:$C$121,3,0)</f>
        <v>2</v>
      </c>
      <c r="AD37" s="5" t="str">
        <f>VLOOKUP(A37,Table!$U$1:$V$230,2,0)</f>
        <v>Triclinic</v>
      </c>
    </row>
    <row r="38" spans="1:30" ht="18.75" customHeight="1" x14ac:dyDescent="0.4">
      <c r="A38" s="9">
        <v>2</v>
      </c>
      <c r="B38" s="5">
        <v>424103</v>
      </c>
      <c r="C38" s="5" t="s">
        <v>147</v>
      </c>
      <c r="D38" s="5" t="s">
        <v>179</v>
      </c>
      <c r="E38" s="6" t="s">
        <v>2593</v>
      </c>
      <c r="F38" s="8" t="str">
        <f>LEFT(E38,MIN(FIND({0,1,2,3,4,5,6,7,8,9},ASC(E38)&amp;1234567890))-1)</f>
        <v>Am</v>
      </c>
      <c r="G38" s="8">
        <f t="shared" si="0"/>
        <v>1</v>
      </c>
      <c r="H38" s="8">
        <f>VLOOKUP(F38,Table!$A$2:$C$121,2,0)</f>
        <v>3</v>
      </c>
      <c r="I38" s="7">
        <f>VLOOKUP(F38,Table!$A$2:$C$121,3,0)</f>
        <v>7</v>
      </c>
      <c r="J38" s="6" t="s">
        <v>2594</v>
      </c>
      <c r="K38" s="8" t="str">
        <f>LEFT(J38,MIN(FIND({0,1,2,3,4,5,6,7,8,9},ASC(J38)&amp;1234567890))-1)</f>
        <v>Cr</v>
      </c>
      <c r="L38" s="8">
        <f t="shared" si="1"/>
        <v>4</v>
      </c>
      <c r="M38" s="8">
        <f>VLOOKUP(K38,Table!$A$2:$C$121,2,0)</f>
        <v>6</v>
      </c>
      <c r="N38" s="7">
        <f>VLOOKUP(K38,Table!$A$2:$C$121,3,0)</f>
        <v>4</v>
      </c>
      <c r="O38" s="6" t="s">
        <v>2595</v>
      </c>
      <c r="P38" s="8" t="str">
        <f>LEFT(O38,MIN(FIND({0,1,2,3,4,5,6,7,8,9},ASC(O38)&amp;1234567890))-1)</f>
        <v>Cs</v>
      </c>
      <c r="Q38" s="8">
        <f t="shared" si="2"/>
        <v>3</v>
      </c>
      <c r="R38" s="8">
        <f>VLOOKUP(P38,Table!$A$2:$C$121,2,0)</f>
        <v>1</v>
      </c>
      <c r="S38" s="7">
        <f>VLOOKUP(P38,Table!$A$2:$C$121,3,0)</f>
        <v>6</v>
      </c>
      <c r="T38" s="6" t="s">
        <v>2304</v>
      </c>
      <c r="U38" s="8" t="str">
        <f>LEFT(T38,MIN(FIND({0,1,2,3,4,5,6,7,8,9},ASC(T38)&amp;1234567890))-1)</f>
        <v>H</v>
      </c>
      <c r="V38" s="8">
        <f t="shared" si="3"/>
        <v>2</v>
      </c>
      <c r="W38" s="8">
        <f>VLOOKUP(U38,Table!$A$2:$C$121,2,0)</f>
        <v>1</v>
      </c>
      <c r="X38" s="7">
        <f>VLOOKUP(U38,Table!$A$2:$C$121,3,0)</f>
        <v>1</v>
      </c>
      <c r="Y38" s="6" t="s">
        <v>2596</v>
      </c>
      <c r="Z38" s="8" t="str">
        <f>LEFT(Y38,MIN(FIND({0,1,2,3,4,5,6,7,8,9},ASC(Y38)&amp;1234567890))-1)</f>
        <v>O</v>
      </c>
      <c r="AA38" s="8">
        <f t="shared" si="4"/>
        <v>17</v>
      </c>
      <c r="AB38" s="8">
        <f>VLOOKUP(Z38,Table!$A$2:$C$121,2,0)</f>
        <v>16</v>
      </c>
      <c r="AC38" s="7">
        <f>VLOOKUP(Z38,Table!$A$2:$C$121,3,0)</f>
        <v>2</v>
      </c>
      <c r="AD38" s="5" t="str">
        <f>VLOOKUP(A38,Table!$U$1:$V$230,2,0)</f>
        <v>Triclinic</v>
      </c>
    </row>
    <row r="39" spans="1:30" ht="18.75" customHeight="1" x14ac:dyDescent="0.4">
      <c r="A39" s="9">
        <v>2</v>
      </c>
      <c r="B39" s="5">
        <v>236910</v>
      </c>
      <c r="C39" s="5" t="s">
        <v>152</v>
      </c>
      <c r="D39" s="5" t="s">
        <v>180</v>
      </c>
      <c r="E39" s="6" t="s">
        <v>2597</v>
      </c>
      <c r="F39" s="8" t="str">
        <f>LEFT(E39,MIN(FIND({0,1,2,3,4,5,6,7,8,9},ASC(E39)&amp;1234567890))-1)</f>
        <v>Ba</v>
      </c>
      <c r="G39" s="8">
        <f t="shared" si="0"/>
        <v>1</v>
      </c>
      <c r="H39" s="8">
        <f>VLOOKUP(F39,Table!$A$2:$C$121,2,0)</f>
        <v>2</v>
      </c>
      <c r="I39" s="7">
        <f>VLOOKUP(F39,Table!$A$2:$C$121,3,0)</f>
        <v>6</v>
      </c>
      <c r="J39" s="6" t="s">
        <v>2363</v>
      </c>
      <c r="K39" s="8" t="str">
        <f>LEFT(J39,MIN(FIND({0,1,2,3,4,5,6,7,8,9},ASC(J39)&amp;1234567890))-1)</f>
        <v>La</v>
      </c>
      <c r="L39" s="8">
        <f t="shared" si="1"/>
        <v>1</v>
      </c>
      <c r="M39" s="8">
        <f>VLOOKUP(K39,Table!$A$2:$C$121,2,0)</f>
        <v>3</v>
      </c>
      <c r="N39" s="7">
        <f>VLOOKUP(K39,Table!$A$2:$C$121,3,0)</f>
        <v>6</v>
      </c>
      <c r="O39" s="6" t="s">
        <v>2598</v>
      </c>
      <c r="P39" s="8" t="str">
        <f>LEFT(O39,MIN(FIND({0,1,2,3,4,5,6,7,8,9},ASC(O39)&amp;1234567890))-1)</f>
        <v>Mn</v>
      </c>
      <c r="Q39" s="8">
        <f t="shared" si="2"/>
        <v>1</v>
      </c>
      <c r="R39" s="8">
        <f>VLOOKUP(P39,Table!$A$2:$C$121,2,0)</f>
        <v>7</v>
      </c>
      <c r="S39" s="7">
        <f>VLOOKUP(P39,Table!$A$2:$C$121,3,0)</f>
        <v>4</v>
      </c>
      <c r="T39" s="6" t="s">
        <v>2355</v>
      </c>
      <c r="U39" s="8" t="str">
        <f>LEFT(T39,MIN(FIND({0,1,2,3,4,5,6,7,8,9},ASC(T39)&amp;1234567890))-1)</f>
        <v>Mo</v>
      </c>
      <c r="V39" s="8">
        <f t="shared" si="3"/>
        <v>1</v>
      </c>
      <c r="W39" s="8">
        <f>VLOOKUP(U39,Table!$A$2:$C$121,2,0)</f>
        <v>6</v>
      </c>
      <c r="X39" s="7">
        <f>VLOOKUP(U39,Table!$A$2:$C$121,3,0)</f>
        <v>5</v>
      </c>
      <c r="Y39" s="6" t="s">
        <v>2332</v>
      </c>
      <c r="Z39" s="8" t="str">
        <f>LEFT(Y39,MIN(FIND({0,1,2,3,4,5,6,7,8,9},ASC(Y39)&amp;1234567890))-1)</f>
        <v>O</v>
      </c>
      <c r="AA39" s="8">
        <f t="shared" si="4"/>
        <v>6</v>
      </c>
      <c r="AB39" s="8">
        <f>VLOOKUP(Z39,Table!$A$2:$C$121,2,0)</f>
        <v>16</v>
      </c>
      <c r="AC39" s="7">
        <f>VLOOKUP(Z39,Table!$A$2:$C$121,3,0)</f>
        <v>2</v>
      </c>
      <c r="AD39" s="5" t="str">
        <f>VLOOKUP(A39,Table!$U$1:$V$230,2,0)</f>
        <v>Triclinic</v>
      </c>
    </row>
    <row r="40" spans="1:30" ht="18.75" customHeight="1" x14ac:dyDescent="0.4">
      <c r="A40" s="9">
        <v>2</v>
      </c>
      <c r="B40" s="5">
        <v>250587</v>
      </c>
      <c r="C40" s="5" t="s">
        <v>147</v>
      </c>
      <c r="D40" s="5" t="s">
        <v>181</v>
      </c>
      <c r="E40" s="6" t="s">
        <v>2599</v>
      </c>
      <c r="F40" s="8" t="str">
        <f>LEFT(E40,MIN(FIND({0,1,2,3,4,5,6,7,8,9},ASC(E40)&amp;1234567890))-1)</f>
        <v>Li</v>
      </c>
      <c r="G40" s="8">
        <f t="shared" si="0"/>
        <v>0.72499999999999998</v>
      </c>
      <c r="H40" s="8">
        <f>VLOOKUP(F40,Table!$A$2:$C$121,2,0)</f>
        <v>1</v>
      </c>
      <c r="I40" s="7">
        <f>VLOOKUP(F40,Table!$A$2:$C$121,3,0)</f>
        <v>2</v>
      </c>
      <c r="J40" s="6" t="s">
        <v>2600</v>
      </c>
      <c r="K40" s="8" t="str">
        <f>LEFT(J40,MIN(FIND({0,1,2,3,4,5,6,7,8,9},ASC(J40)&amp;1234567890))-1)</f>
        <v>Mn</v>
      </c>
      <c r="L40" s="8">
        <f t="shared" si="1"/>
        <v>3.92</v>
      </c>
      <c r="M40" s="8">
        <f>VLOOKUP(K40,Table!$A$2:$C$121,2,0)</f>
        <v>7</v>
      </c>
      <c r="N40" s="7">
        <f>VLOOKUP(K40,Table!$A$2:$C$121,3,0)</f>
        <v>4</v>
      </c>
      <c r="O40" s="6" t="s">
        <v>2601</v>
      </c>
      <c r="P40" s="8" t="str">
        <f>LEFT(O40,MIN(FIND({0,1,2,3,4,5,6,7,8,9},ASC(O40)&amp;1234567890))-1)</f>
        <v>Na</v>
      </c>
      <c r="Q40" s="8">
        <f t="shared" si="2"/>
        <v>0.27</v>
      </c>
      <c r="R40" s="8">
        <f>VLOOKUP(P40,Table!$A$2:$C$121,2,0)</f>
        <v>1</v>
      </c>
      <c r="S40" s="7">
        <f>VLOOKUP(P40,Table!$A$2:$C$121,3,0)</f>
        <v>3</v>
      </c>
      <c r="T40" s="6" t="s">
        <v>2558</v>
      </c>
      <c r="U40" s="8" t="str">
        <f>LEFT(T40,MIN(FIND({0,1,2,3,4,5,6,7,8,9},ASC(T40)&amp;1234567890))-1)</f>
        <v>Si</v>
      </c>
      <c r="V40" s="8">
        <f t="shared" si="3"/>
        <v>5</v>
      </c>
      <c r="W40" s="8">
        <f>VLOOKUP(U40,Table!$A$2:$C$121,2,0)</f>
        <v>14</v>
      </c>
      <c r="X40" s="7">
        <f>VLOOKUP(U40,Table!$A$2:$C$121,3,0)</f>
        <v>3</v>
      </c>
      <c r="Y40" s="6" t="s">
        <v>2506</v>
      </c>
      <c r="Z40" s="8" t="str">
        <f>LEFT(Y40,MIN(FIND({0,1,2,3,4,5,6,7,8,9},ASC(Y40)&amp;1234567890))-1)</f>
        <v>O</v>
      </c>
      <c r="AA40" s="8">
        <f t="shared" si="4"/>
        <v>15</v>
      </c>
      <c r="AB40" s="8">
        <f>VLOOKUP(Z40,Table!$A$2:$C$121,2,0)</f>
        <v>16</v>
      </c>
      <c r="AC40" s="7">
        <f>VLOOKUP(Z40,Table!$A$2:$C$121,3,0)</f>
        <v>2</v>
      </c>
      <c r="AD40" s="5" t="str">
        <f>VLOOKUP(A40,Table!$U$1:$V$230,2,0)</f>
        <v>Triclinic</v>
      </c>
    </row>
    <row r="41" spans="1:30" ht="18.75" customHeight="1" x14ac:dyDescent="0.4">
      <c r="A41" s="9">
        <v>2</v>
      </c>
      <c r="B41" s="5">
        <v>238289</v>
      </c>
      <c r="C41" s="5" t="s">
        <v>147</v>
      </c>
      <c r="D41" s="5" t="s">
        <v>182</v>
      </c>
      <c r="E41" s="6" t="s">
        <v>2602</v>
      </c>
      <c r="F41" s="8" t="str">
        <f>LEFT(E41,MIN(FIND({0,1,2,3,4,5,6,7,8,9},ASC(E41)&amp;1234567890))-1)</f>
        <v>C</v>
      </c>
      <c r="G41" s="8">
        <f t="shared" si="0"/>
        <v>29</v>
      </c>
      <c r="H41" s="8">
        <f>VLOOKUP(F41,Table!$A$2:$C$121,2,0)</f>
        <v>14</v>
      </c>
      <c r="I41" s="7">
        <f>VLOOKUP(F41,Table!$A$2:$C$121,3,0)</f>
        <v>2</v>
      </c>
      <c r="J41" s="6" t="s">
        <v>2603</v>
      </c>
      <c r="K41" s="8" t="str">
        <f>LEFT(J41,MIN(FIND({0,1,2,3,4,5,6,7,8,9},ASC(J41)&amp;1234567890))-1)</f>
        <v>H</v>
      </c>
      <c r="L41" s="8">
        <f t="shared" si="1"/>
        <v>63</v>
      </c>
      <c r="M41" s="8">
        <f>VLOOKUP(K41,Table!$A$2:$C$121,2,0)</f>
        <v>1</v>
      </c>
      <c r="N41" s="7">
        <f>VLOOKUP(K41,Table!$A$2:$C$121,3,0)</f>
        <v>1</v>
      </c>
      <c r="O41" s="6" t="s">
        <v>2509</v>
      </c>
      <c r="P41" s="8" t="str">
        <f>LEFT(O41,MIN(FIND({0,1,2,3,4,5,6,7,8,9},ASC(O41)&amp;1234567890))-1)</f>
        <v>N</v>
      </c>
      <c r="Q41" s="8">
        <f t="shared" si="2"/>
        <v>6</v>
      </c>
      <c r="R41" s="8">
        <f>VLOOKUP(P41,Table!$A$2:$C$121,2,0)</f>
        <v>15</v>
      </c>
      <c r="S41" s="7">
        <f>VLOOKUP(P41,Table!$A$2:$C$121,3,0)</f>
        <v>2</v>
      </c>
      <c r="T41" s="6" t="s">
        <v>2604</v>
      </c>
      <c r="U41" s="8" t="str">
        <f>LEFT(T41,MIN(FIND({0,1,2,3,4,5,6,7,8,9},ASC(T41)&amp;1234567890))-1)</f>
        <v>Cu</v>
      </c>
      <c r="V41" s="8">
        <f t="shared" si="3"/>
        <v>11</v>
      </c>
      <c r="W41" s="8">
        <f>VLOOKUP(U41,Table!$A$2:$C$121,2,0)</f>
        <v>11</v>
      </c>
      <c r="X41" s="7">
        <f>VLOOKUP(U41,Table!$A$2:$C$121,3,0)</f>
        <v>4</v>
      </c>
      <c r="Y41" s="6" t="s">
        <v>2605</v>
      </c>
      <c r="Z41" s="8" t="str">
        <f>LEFT(Y41,MIN(FIND({0,1,2,3,4,5,6,7,8,9},ASC(Y41)&amp;1234567890))-1)</f>
        <v>I</v>
      </c>
      <c r="AA41" s="8">
        <f t="shared" si="4"/>
        <v>17</v>
      </c>
      <c r="AB41" s="8">
        <f>VLOOKUP(Z41,Table!$A$2:$C$121,2,0)</f>
        <v>17</v>
      </c>
      <c r="AC41" s="7">
        <f>VLOOKUP(Z41,Table!$A$2:$C$121,3,0)</f>
        <v>5</v>
      </c>
      <c r="AD41" s="5" t="str">
        <f>VLOOKUP(A41,Table!$U$1:$V$230,2,0)</f>
        <v>Triclinic</v>
      </c>
    </row>
    <row r="42" spans="1:30" ht="18.75" customHeight="1" x14ac:dyDescent="0.4">
      <c r="A42" s="9">
        <v>2</v>
      </c>
      <c r="B42" s="5">
        <v>291512</v>
      </c>
      <c r="C42" s="5" t="s">
        <v>147</v>
      </c>
      <c r="D42" s="5" t="s">
        <v>183</v>
      </c>
      <c r="E42" s="6" t="s">
        <v>2488</v>
      </c>
      <c r="F42" s="8" t="str">
        <f>LEFT(E42,MIN(FIND({0,1,2,3,4,5,6,7,8,9},ASC(E42)&amp;1234567890))-1)</f>
        <v>Li</v>
      </c>
      <c r="G42" s="8">
        <f t="shared" si="0"/>
        <v>2</v>
      </c>
      <c r="H42" s="8">
        <f>VLOOKUP(F42,Table!$A$2:$C$121,2,0)</f>
        <v>1</v>
      </c>
      <c r="I42" s="7">
        <f>VLOOKUP(F42,Table!$A$2:$C$121,3,0)</f>
        <v>2</v>
      </c>
      <c r="J42" s="6" t="s">
        <v>2315</v>
      </c>
      <c r="K42" s="8" t="str">
        <f>LEFT(J42,MIN(FIND({0,1,2,3,4,5,6,7,8,9},ASC(J42)&amp;1234567890))-1)</f>
        <v>Na</v>
      </c>
      <c r="L42" s="8">
        <f t="shared" si="1"/>
        <v>1</v>
      </c>
      <c r="M42" s="8">
        <f>VLOOKUP(K42,Table!$A$2:$C$121,2,0)</f>
        <v>1</v>
      </c>
      <c r="N42" s="7">
        <f>VLOOKUP(K42,Table!$A$2:$C$121,3,0)</f>
        <v>3</v>
      </c>
      <c r="O42" s="6" t="s">
        <v>2438</v>
      </c>
      <c r="P42" s="8" t="str">
        <f>LEFT(O42,MIN(FIND({0,1,2,3,4,5,6,7,8,9},ASC(O42)&amp;1234567890))-1)</f>
        <v>B</v>
      </c>
      <c r="Q42" s="8">
        <f t="shared" si="2"/>
        <v>1</v>
      </c>
      <c r="R42" s="8">
        <f>VLOOKUP(P42,Table!$A$2:$C$121,2,0)</f>
        <v>13</v>
      </c>
      <c r="S42" s="7">
        <f>VLOOKUP(P42,Table!$A$2:$C$121,3,0)</f>
        <v>2</v>
      </c>
      <c r="T42" s="6" t="s">
        <v>2422</v>
      </c>
      <c r="U42" s="8" t="str">
        <f>LEFT(T42,MIN(FIND({0,1,2,3,4,5,6,7,8,9},ASC(T42)&amp;1234567890))-1)</f>
        <v>P</v>
      </c>
      <c r="V42" s="8">
        <f t="shared" si="3"/>
        <v>2</v>
      </c>
      <c r="W42" s="8">
        <f>VLOOKUP(U42,Table!$A$2:$C$121,2,0)</f>
        <v>15</v>
      </c>
      <c r="X42" s="7">
        <f>VLOOKUP(U42,Table!$A$2:$C$121,3,0)</f>
        <v>3</v>
      </c>
      <c r="Y42" s="6" t="s">
        <v>2298</v>
      </c>
      <c r="Z42" s="8" t="str">
        <f>LEFT(Y42,MIN(FIND({0,1,2,3,4,5,6,7,8,9},ASC(Y42)&amp;1234567890))-1)</f>
        <v>O</v>
      </c>
      <c r="AA42" s="8">
        <f t="shared" si="4"/>
        <v>8</v>
      </c>
      <c r="AB42" s="8">
        <f>VLOOKUP(Z42,Table!$A$2:$C$121,2,0)</f>
        <v>16</v>
      </c>
      <c r="AC42" s="7">
        <f>VLOOKUP(Z42,Table!$A$2:$C$121,3,0)</f>
        <v>2</v>
      </c>
      <c r="AD42" s="5" t="str">
        <f>VLOOKUP(A42,Table!$U$1:$V$230,2,0)</f>
        <v>Triclinic</v>
      </c>
    </row>
    <row r="43" spans="1:30" ht="18.75" customHeight="1" x14ac:dyDescent="0.4">
      <c r="A43" s="9">
        <v>2</v>
      </c>
      <c r="B43" s="5">
        <v>239556</v>
      </c>
      <c r="C43" s="5" t="s">
        <v>152</v>
      </c>
      <c r="D43" s="5" t="s">
        <v>184</v>
      </c>
      <c r="E43" s="6" t="s">
        <v>2606</v>
      </c>
      <c r="F43" s="8" t="str">
        <f>LEFT(E43,MIN(FIND({0,1,2,3,4,5,6,7,8,9},ASC(E43)&amp;1234567890))-1)</f>
        <v>La</v>
      </c>
      <c r="G43" s="8">
        <f t="shared" si="0"/>
        <v>0.8</v>
      </c>
      <c r="H43" s="8">
        <f>VLOOKUP(F43,Table!$A$2:$C$121,2,0)</f>
        <v>3</v>
      </c>
      <c r="I43" s="7">
        <f>VLOOKUP(F43,Table!$A$2:$C$121,3,0)</f>
        <v>6</v>
      </c>
      <c r="J43" s="6" t="s">
        <v>2607</v>
      </c>
      <c r="K43" s="8" t="str">
        <f>LEFT(J43,MIN(FIND({0,1,2,3,4,5,6,7,8,9},ASC(J43)&amp;1234567890))-1)</f>
        <v>Sr</v>
      </c>
      <c r="L43" s="8">
        <f t="shared" si="1"/>
        <v>0.2</v>
      </c>
      <c r="M43" s="8">
        <f>VLOOKUP(K43,Table!$A$2:$C$121,2,0)</f>
        <v>2</v>
      </c>
      <c r="N43" s="7">
        <f>VLOOKUP(K43,Table!$A$2:$C$121,3,0)</f>
        <v>5</v>
      </c>
      <c r="O43" s="6" t="s">
        <v>2608</v>
      </c>
      <c r="P43" s="8" t="str">
        <f>LEFT(O43,MIN(FIND({0,1,2,3,4,5,6,7,8,9},ASC(O43)&amp;1234567890))-1)</f>
        <v>Ti</v>
      </c>
      <c r="Q43" s="8">
        <f t="shared" si="2"/>
        <v>1</v>
      </c>
      <c r="R43" s="8">
        <f>VLOOKUP(P43,Table!$A$2:$C$121,2,0)</f>
        <v>4</v>
      </c>
      <c r="S43" s="7">
        <f>VLOOKUP(P43,Table!$A$2:$C$121,3,0)</f>
        <v>4</v>
      </c>
      <c r="T43" s="6" t="s">
        <v>2609</v>
      </c>
      <c r="U43" s="8" t="str">
        <f>LEFT(T43,MIN(FIND({0,1,2,3,4,5,6,7,8,9},ASC(T43)&amp;1234567890))-1)</f>
        <v>O</v>
      </c>
      <c r="V43" s="8">
        <f t="shared" si="3"/>
        <v>2.2000000000000002</v>
      </c>
      <c r="W43" s="8">
        <f>VLOOKUP(U43,Table!$A$2:$C$121,2,0)</f>
        <v>16</v>
      </c>
      <c r="X43" s="7">
        <f>VLOOKUP(U43,Table!$A$2:$C$121,3,0)</f>
        <v>2</v>
      </c>
      <c r="Y43" s="6" t="s">
        <v>2610</v>
      </c>
      <c r="Z43" s="8" t="str">
        <f>LEFT(Y43,MIN(FIND({0,1,2,3,4,5,6,7,8,9},ASC(Y43)&amp;1234567890))-1)</f>
        <v>N</v>
      </c>
      <c r="AA43" s="8">
        <f t="shared" si="4"/>
        <v>0.8</v>
      </c>
      <c r="AB43" s="8">
        <f>VLOOKUP(Z43,Table!$A$2:$C$121,2,0)</f>
        <v>15</v>
      </c>
      <c r="AC43" s="7">
        <f>VLOOKUP(Z43,Table!$A$2:$C$121,3,0)</f>
        <v>2</v>
      </c>
      <c r="AD43" s="5" t="str">
        <f>VLOOKUP(A43,Table!$U$1:$V$230,2,0)</f>
        <v>Triclinic</v>
      </c>
    </row>
    <row r="44" spans="1:30" ht="18.75" customHeight="1" x14ac:dyDescent="0.4">
      <c r="A44" s="9">
        <v>2</v>
      </c>
      <c r="B44" s="5">
        <v>239572</v>
      </c>
      <c r="C44" s="5" t="s">
        <v>147</v>
      </c>
      <c r="D44" s="5" t="s">
        <v>185</v>
      </c>
      <c r="E44" s="6" t="s">
        <v>2611</v>
      </c>
      <c r="F44" s="8" t="str">
        <f>LEFT(E44,MIN(FIND({0,1,2,3,4,5,6,7,8,9},ASC(E44)&amp;1234567890))-1)</f>
        <v>C</v>
      </c>
      <c r="G44" s="8">
        <f t="shared" si="0"/>
        <v>11</v>
      </c>
      <c r="H44" s="8">
        <f>VLOOKUP(F44,Table!$A$2:$C$121,2,0)</f>
        <v>14</v>
      </c>
      <c r="I44" s="7">
        <f>VLOOKUP(F44,Table!$A$2:$C$121,3,0)</f>
        <v>2</v>
      </c>
      <c r="J44" s="6" t="s">
        <v>2612</v>
      </c>
      <c r="K44" s="8" t="str">
        <f>LEFT(J44,MIN(FIND({0,1,2,3,4,5,6,7,8,9},ASC(J44)&amp;1234567890))-1)</f>
        <v>H</v>
      </c>
      <c r="L44" s="8">
        <f t="shared" si="1"/>
        <v>23</v>
      </c>
      <c r="M44" s="8">
        <f>VLOOKUP(K44,Table!$A$2:$C$121,2,0)</f>
        <v>1</v>
      </c>
      <c r="N44" s="7">
        <f>VLOOKUP(K44,Table!$A$2:$C$121,3,0)</f>
        <v>1</v>
      </c>
      <c r="O44" s="6" t="s">
        <v>2613</v>
      </c>
      <c r="P44" s="8" t="str">
        <f>LEFT(O44,MIN(FIND({0,1,2,3,4,5,6,7,8,9},ASC(O44)&amp;1234567890))-1)</f>
        <v>N</v>
      </c>
      <c r="Q44" s="8">
        <f t="shared" si="2"/>
        <v>3</v>
      </c>
      <c r="R44" s="8">
        <f>VLOOKUP(P44,Table!$A$2:$C$121,2,0)</f>
        <v>15</v>
      </c>
      <c r="S44" s="7">
        <f>VLOOKUP(P44,Table!$A$2:$C$121,3,0)</f>
        <v>2</v>
      </c>
      <c r="T44" s="6" t="s">
        <v>2298</v>
      </c>
      <c r="U44" s="8" t="str">
        <f>LEFT(T44,MIN(FIND({0,1,2,3,4,5,6,7,8,9},ASC(T44)&amp;1234567890))-1)</f>
        <v>O</v>
      </c>
      <c r="V44" s="8">
        <f t="shared" si="3"/>
        <v>8</v>
      </c>
      <c r="W44" s="8">
        <f>VLOOKUP(U44,Table!$A$2:$C$121,2,0)</f>
        <v>16</v>
      </c>
      <c r="X44" s="7">
        <f>VLOOKUP(U44,Table!$A$2:$C$121,3,0)</f>
        <v>2</v>
      </c>
      <c r="Y44" s="6" t="s">
        <v>2321</v>
      </c>
      <c r="Z44" s="8" t="str">
        <f>LEFT(Y44,MIN(FIND({0,1,2,3,4,5,6,7,8,9},ASC(Y44)&amp;1234567890))-1)</f>
        <v>Si</v>
      </c>
      <c r="AA44" s="8">
        <f t="shared" si="4"/>
        <v>1</v>
      </c>
      <c r="AB44" s="8">
        <f>VLOOKUP(Z44,Table!$A$2:$C$121,2,0)</f>
        <v>14</v>
      </c>
      <c r="AC44" s="7">
        <f>VLOOKUP(Z44,Table!$A$2:$C$121,3,0)</f>
        <v>3</v>
      </c>
      <c r="AD44" s="5" t="str">
        <f>VLOOKUP(A44,Table!$U$1:$V$230,2,0)</f>
        <v>Triclinic</v>
      </c>
    </row>
    <row r="45" spans="1:30" ht="18.75" customHeight="1" x14ac:dyDescent="0.4">
      <c r="A45" s="9">
        <v>2</v>
      </c>
      <c r="B45" s="5">
        <v>239575</v>
      </c>
      <c r="C45" s="5" t="s">
        <v>147</v>
      </c>
      <c r="D45" s="5" t="s">
        <v>186</v>
      </c>
      <c r="E45" s="6" t="s">
        <v>2324</v>
      </c>
      <c r="F45" s="8" t="str">
        <f>LEFT(E45,MIN(FIND({0,1,2,3,4,5,6,7,8,9},ASC(E45)&amp;1234567890))-1)</f>
        <v>C</v>
      </c>
      <c r="G45" s="8">
        <f t="shared" si="0"/>
        <v>6</v>
      </c>
      <c r="H45" s="8">
        <f>VLOOKUP(F45,Table!$A$2:$C$121,2,0)</f>
        <v>14</v>
      </c>
      <c r="I45" s="7">
        <f>VLOOKUP(F45,Table!$A$2:$C$121,3,0)</f>
        <v>2</v>
      </c>
      <c r="J45" s="6" t="s">
        <v>2325</v>
      </c>
      <c r="K45" s="8" t="str">
        <f>LEFT(J45,MIN(FIND({0,1,2,3,4,5,6,7,8,9},ASC(J45)&amp;1234567890))-1)</f>
        <v>H</v>
      </c>
      <c r="L45" s="8">
        <f t="shared" si="1"/>
        <v>12</v>
      </c>
      <c r="M45" s="8">
        <f>VLOOKUP(K45,Table!$A$2:$C$121,2,0)</f>
        <v>1</v>
      </c>
      <c r="N45" s="7">
        <f>VLOOKUP(K45,Table!$A$2:$C$121,3,0)</f>
        <v>1</v>
      </c>
      <c r="O45" s="6" t="s">
        <v>2491</v>
      </c>
      <c r="P45" s="8" t="str">
        <f>LEFT(O45,MIN(FIND({0,1,2,3,4,5,6,7,8,9},ASC(O45)&amp;1234567890))-1)</f>
        <v>N</v>
      </c>
      <c r="Q45" s="8">
        <f t="shared" si="2"/>
        <v>4</v>
      </c>
      <c r="R45" s="8">
        <f>VLOOKUP(P45,Table!$A$2:$C$121,2,0)</f>
        <v>15</v>
      </c>
      <c r="S45" s="7">
        <f>VLOOKUP(P45,Table!$A$2:$C$121,3,0)</f>
        <v>2</v>
      </c>
      <c r="T45" s="6" t="s">
        <v>2298</v>
      </c>
      <c r="U45" s="8" t="str">
        <f>LEFT(T45,MIN(FIND({0,1,2,3,4,5,6,7,8,9},ASC(T45)&amp;1234567890))-1)</f>
        <v>O</v>
      </c>
      <c r="V45" s="8">
        <f t="shared" si="3"/>
        <v>8</v>
      </c>
      <c r="W45" s="8">
        <f>VLOOKUP(U45,Table!$A$2:$C$121,2,0)</f>
        <v>16</v>
      </c>
      <c r="X45" s="7">
        <f>VLOOKUP(U45,Table!$A$2:$C$121,3,0)</f>
        <v>2</v>
      </c>
      <c r="Y45" s="6" t="s">
        <v>2321</v>
      </c>
      <c r="Z45" s="8" t="str">
        <f>LEFT(Y45,MIN(FIND({0,1,2,3,4,5,6,7,8,9},ASC(Y45)&amp;1234567890))-1)</f>
        <v>Si</v>
      </c>
      <c r="AA45" s="8">
        <f t="shared" si="4"/>
        <v>1</v>
      </c>
      <c r="AB45" s="8">
        <f>VLOOKUP(Z45,Table!$A$2:$C$121,2,0)</f>
        <v>14</v>
      </c>
      <c r="AC45" s="7">
        <f>VLOOKUP(Z45,Table!$A$2:$C$121,3,0)</f>
        <v>3</v>
      </c>
      <c r="AD45" s="5" t="str">
        <f>VLOOKUP(A45,Table!$U$1:$V$230,2,0)</f>
        <v>Triclinic</v>
      </c>
    </row>
    <row r="46" spans="1:30" ht="18.75" customHeight="1" x14ac:dyDescent="0.4">
      <c r="A46" s="9">
        <v>10</v>
      </c>
      <c r="B46" s="5">
        <v>173664</v>
      </c>
      <c r="C46" s="5" t="s">
        <v>221</v>
      </c>
      <c r="D46" s="5" t="s">
        <v>222</v>
      </c>
      <c r="E46" s="6" t="s">
        <v>2614</v>
      </c>
      <c r="F46" s="8" t="str">
        <f>LEFT(E46,MIN(FIND({0,1,2,3,4,5,6,7,8,9},ASC(E46)&amp;1234567890))-1)</f>
        <v>Ga</v>
      </c>
      <c r="G46" s="8">
        <f t="shared" si="0"/>
        <v>3.39</v>
      </c>
      <c r="H46" s="8">
        <f>VLOOKUP(F46,Table!$A$2:$C$121,2,0)</f>
        <v>13</v>
      </c>
      <c r="I46" s="7">
        <f>VLOOKUP(F46,Table!$A$2:$C$121,3,0)</f>
        <v>4</v>
      </c>
      <c r="J46" s="6" t="s">
        <v>2615</v>
      </c>
      <c r="K46" s="8" t="str">
        <f>LEFT(J46,MIN(FIND({0,1,2,3,4,5,6,7,8,9},ASC(J46)&amp;1234567890))-1)</f>
        <v>In</v>
      </c>
      <c r="L46" s="8">
        <f t="shared" si="1"/>
        <v>0.61</v>
      </c>
      <c r="M46" s="8">
        <f>VLOOKUP(K46,Table!$A$2:$C$121,2,0)</f>
        <v>13</v>
      </c>
      <c r="N46" s="7">
        <f>VLOOKUP(K46,Table!$A$2:$C$121,3,0)</f>
        <v>5</v>
      </c>
      <c r="O46" s="6" t="s">
        <v>2616</v>
      </c>
      <c r="P46" s="8" t="str">
        <f>LEFT(O46,MIN(FIND({0,1,2,3,4,5,6,7,8,9},ASC(O46)&amp;1234567890))-1)</f>
        <v>Sn</v>
      </c>
      <c r="Q46" s="8">
        <f t="shared" si="2"/>
        <v>1.87</v>
      </c>
      <c r="R46" s="8">
        <f>VLOOKUP(P46,Table!$A$2:$C$121,2,0)</f>
        <v>14</v>
      </c>
      <c r="S46" s="7">
        <f>VLOOKUP(P46,Table!$A$2:$C$121,3,0)</f>
        <v>5</v>
      </c>
      <c r="T46" s="6" t="s">
        <v>2617</v>
      </c>
      <c r="U46" s="8" t="str">
        <f>LEFT(T46,MIN(FIND({0,1,2,3,4,5,6,7,8,9},ASC(T46)&amp;1234567890))-1)</f>
        <v>Ti</v>
      </c>
      <c r="V46" s="8">
        <f t="shared" si="3"/>
        <v>0.13500000000000001</v>
      </c>
      <c r="W46" s="8">
        <f>VLOOKUP(U46,Table!$A$2:$C$121,2,0)</f>
        <v>4</v>
      </c>
      <c r="X46" s="7">
        <f>VLOOKUP(U46,Table!$A$2:$C$121,3,0)</f>
        <v>4</v>
      </c>
      <c r="Y46" s="6" t="s">
        <v>2336</v>
      </c>
      <c r="Z46" s="8" t="str">
        <f>LEFT(Y46,MIN(FIND({0,1,2,3,4,5,6,7,8,9},ASC(Y46)&amp;1234567890))-1)</f>
        <v>O</v>
      </c>
      <c r="AA46" s="8">
        <f t="shared" si="4"/>
        <v>10</v>
      </c>
      <c r="AB46" s="8">
        <f>VLOOKUP(Z46,Table!$A$2:$C$121,2,0)</f>
        <v>16</v>
      </c>
      <c r="AC46" s="7">
        <f>VLOOKUP(Z46,Table!$A$2:$C$121,3,0)</f>
        <v>2</v>
      </c>
      <c r="AD46" s="5" t="str">
        <f>VLOOKUP(A46,Table!$U$1:$V$230,2,0)</f>
        <v>Monoclinic</v>
      </c>
    </row>
    <row r="47" spans="1:30" ht="18.75" customHeight="1" x14ac:dyDescent="0.4">
      <c r="A47" s="9">
        <v>11</v>
      </c>
      <c r="B47" s="5">
        <v>2638</v>
      </c>
      <c r="C47" s="5" t="s">
        <v>276</v>
      </c>
      <c r="D47" s="5" t="s">
        <v>277</v>
      </c>
      <c r="E47" s="6" t="s">
        <v>2310</v>
      </c>
      <c r="F47" s="8" t="str">
        <f>LEFT(E47,MIN(FIND({0,1,2,3,4,5,6,7,8,9},ASC(E47)&amp;1234567890))-1)</f>
        <v>K</v>
      </c>
      <c r="G47" s="8">
        <f t="shared" si="0"/>
        <v>1</v>
      </c>
      <c r="H47" s="8">
        <f>VLOOKUP(F47,Table!$A$2:$C$121,2,0)</f>
        <v>1</v>
      </c>
      <c r="I47" s="7">
        <f>VLOOKUP(F47,Table!$A$2:$C$121,3,0)</f>
        <v>4</v>
      </c>
      <c r="J47" s="6" t="s">
        <v>2618</v>
      </c>
      <c r="K47" s="8" t="str">
        <f>LEFT(J47,MIN(FIND({0,1,2,3,4,5,6,7,8,9},ASC(J47)&amp;1234567890))-1)</f>
        <v>I</v>
      </c>
      <c r="L47" s="8">
        <f t="shared" si="1"/>
        <v>1</v>
      </c>
      <c r="M47" s="8">
        <f>VLOOKUP(K47,Table!$A$2:$C$121,2,0)</f>
        <v>17</v>
      </c>
      <c r="N47" s="7">
        <f>VLOOKUP(K47,Table!$A$2:$C$121,3,0)</f>
        <v>5</v>
      </c>
      <c r="O47" s="6" t="s">
        <v>2360</v>
      </c>
      <c r="P47" s="8" t="str">
        <f>LEFT(O47,MIN(FIND({0,1,2,3,4,5,6,7,8,9},ASC(O47)&amp;1234567890))-1)</f>
        <v>Cl</v>
      </c>
      <c r="Q47" s="8">
        <f t="shared" si="2"/>
        <v>2</v>
      </c>
      <c r="R47" s="8">
        <f>VLOOKUP(P47,Table!$A$2:$C$121,2,0)</f>
        <v>17</v>
      </c>
      <c r="S47" s="7">
        <f>VLOOKUP(P47,Table!$A$2:$C$121,3,0)</f>
        <v>3</v>
      </c>
      <c r="T47" s="6" t="s">
        <v>2304</v>
      </c>
      <c r="U47" s="8" t="str">
        <f>LEFT(T47,MIN(FIND({0,1,2,3,4,5,6,7,8,9},ASC(T47)&amp;1234567890))-1)</f>
        <v>H</v>
      </c>
      <c r="V47" s="8">
        <f t="shared" si="3"/>
        <v>2</v>
      </c>
      <c r="W47" s="8">
        <f>VLOOKUP(U47,Table!$A$2:$C$121,2,0)</f>
        <v>1</v>
      </c>
      <c r="X47" s="7">
        <f>VLOOKUP(U47,Table!$A$2:$C$121,3,0)</f>
        <v>1</v>
      </c>
      <c r="Y47" s="6" t="s">
        <v>2305</v>
      </c>
      <c r="Z47" s="8" t="str">
        <f>LEFT(Y47,MIN(FIND({0,1,2,3,4,5,6,7,8,9},ASC(Y47)&amp;1234567890))-1)</f>
        <v>O</v>
      </c>
      <c r="AA47" s="8">
        <f t="shared" si="4"/>
        <v>1</v>
      </c>
      <c r="AB47" s="8">
        <f>VLOOKUP(Z47,Table!$A$2:$C$121,2,0)</f>
        <v>16</v>
      </c>
      <c r="AC47" s="7">
        <f>VLOOKUP(Z47,Table!$A$2:$C$121,3,0)</f>
        <v>2</v>
      </c>
      <c r="AD47" s="5" t="str">
        <f>VLOOKUP(A47,Table!$U$1:$V$230,2,0)</f>
        <v>Monoclinic</v>
      </c>
    </row>
    <row r="48" spans="1:30" ht="18.75" customHeight="1" x14ac:dyDescent="0.4">
      <c r="A48" s="9">
        <v>11</v>
      </c>
      <c r="B48" s="5">
        <v>20270</v>
      </c>
      <c r="C48" s="5" t="s">
        <v>276</v>
      </c>
      <c r="D48" s="5" t="s">
        <v>278</v>
      </c>
      <c r="E48" s="6" t="s">
        <v>2619</v>
      </c>
      <c r="F48" s="8" t="str">
        <f>LEFT(E48,MIN(FIND({0,1,2,3,4,5,6,7,8,9},ASC(E48)&amp;1234567890))-1)</f>
        <v>Hg</v>
      </c>
      <c r="G48" s="8">
        <f t="shared" si="0"/>
        <v>1</v>
      </c>
      <c r="H48" s="8">
        <f>VLOOKUP(F48,Table!$A$2:$C$121,2,0)</f>
        <v>12</v>
      </c>
      <c r="I48" s="7">
        <f>VLOOKUP(F48,Table!$A$2:$C$121,3,0)</f>
        <v>6</v>
      </c>
      <c r="J48" s="6" t="s">
        <v>2620</v>
      </c>
      <c r="K48" s="8" t="str">
        <f>LEFT(J48,MIN(FIND({0,1,2,3,4,5,6,7,8,9},ASC(J48)&amp;1234567890))-1)</f>
        <v>Br</v>
      </c>
      <c r="L48" s="8">
        <f t="shared" si="1"/>
        <v>1</v>
      </c>
      <c r="M48" s="8">
        <f>VLOOKUP(K48,Table!$A$2:$C$121,2,0)</f>
        <v>17</v>
      </c>
      <c r="N48" s="7">
        <f>VLOOKUP(K48,Table!$A$2:$C$121,3,0)</f>
        <v>4</v>
      </c>
      <c r="O48" s="6" t="s">
        <v>2311</v>
      </c>
      <c r="P48" s="8" t="str">
        <f>LEFT(O48,MIN(FIND({0,1,2,3,4,5,6,7,8,9},ASC(O48)&amp;1234567890))-1)</f>
        <v>S</v>
      </c>
      <c r="Q48" s="8">
        <f t="shared" si="2"/>
        <v>1</v>
      </c>
      <c r="R48" s="8">
        <f>VLOOKUP(P48,Table!$A$2:$C$121,2,0)</f>
        <v>16</v>
      </c>
      <c r="S48" s="7">
        <f>VLOOKUP(P48,Table!$A$2:$C$121,3,0)</f>
        <v>3</v>
      </c>
      <c r="T48" s="6" t="s">
        <v>2494</v>
      </c>
      <c r="U48" s="8" t="str">
        <f>LEFT(T48,MIN(FIND({0,1,2,3,4,5,6,7,8,9},ASC(T48)&amp;1234567890))-1)</f>
        <v>C</v>
      </c>
      <c r="V48" s="8">
        <f t="shared" si="3"/>
        <v>1</v>
      </c>
      <c r="W48" s="8">
        <f>VLOOKUP(U48,Table!$A$2:$C$121,2,0)</f>
        <v>14</v>
      </c>
      <c r="X48" s="7">
        <f>VLOOKUP(U48,Table!$A$2:$C$121,3,0)</f>
        <v>2</v>
      </c>
      <c r="Y48" s="6" t="s">
        <v>2313</v>
      </c>
      <c r="Z48" s="8" t="str">
        <f>LEFT(Y48,MIN(FIND({0,1,2,3,4,5,6,7,8,9},ASC(Y48)&amp;1234567890))-1)</f>
        <v>N</v>
      </c>
      <c r="AA48" s="8">
        <f t="shared" si="4"/>
        <v>1</v>
      </c>
      <c r="AB48" s="8">
        <f>VLOOKUP(Z48,Table!$A$2:$C$121,2,0)</f>
        <v>15</v>
      </c>
      <c r="AC48" s="7">
        <f>VLOOKUP(Z48,Table!$A$2:$C$121,3,0)</f>
        <v>2</v>
      </c>
      <c r="AD48" s="5" t="str">
        <f>VLOOKUP(A48,Table!$U$1:$V$230,2,0)</f>
        <v>Monoclinic</v>
      </c>
    </row>
    <row r="49" spans="1:30" ht="18.75" customHeight="1" x14ac:dyDescent="0.4">
      <c r="A49" s="9">
        <v>11</v>
      </c>
      <c r="B49" s="5">
        <v>63260</v>
      </c>
      <c r="C49" s="5" t="s">
        <v>276</v>
      </c>
      <c r="D49" s="5" t="s">
        <v>279</v>
      </c>
      <c r="E49" s="6" t="s">
        <v>2621</v>
      </c>
      <c r="F49" s="8" t="str">
        <f>LEFT(E49,MIN(FIND({0,1,2,3,4,5,6,7,8,9},ASC(E49)&amp;1234567890))-1)</f>
        <v>Cu</v>
      </c>
      <c r="G49" s="8">
        <f t="shared" si="0"/>
        <v>6</v>
      </c>
      <c r="H49" s="8">
        <f>VLOOKUP(F49,Table!$A$2:$C$121,2,0)</f>
        <v>11</v>
      </c>
      <c r="I49" s="7">
        <f>VLOOKUP(F49,Table!$A$2:$C$121,3,0)</f>
        <v>4</v>
      </c>
      <c r="J49" s="6" t="s">
        <v>2588</v>
      </c>
      <c r="K49" s="8" t="str">
        <f>LEFT(J49,MIN(FIND({0,1,2,3,4,5,6,7,8,9},ASC(J49)&amp;1234567890))-1)</f>
        <v>Ag</v>
      </c>
      <c r="L49" s="8">
        <f t="shared" si="1"/>
        <v>1</v>
      </c>
      <c r="M49" s="8">
        <f>VLOOKUP(K49,Table!$A$2:$C$121,2,0)</f>
        <v>11</v>
      </c>
      <c r="N49" s="7">
        <f>VLOOKUP(K49,Table!$A$2:$C$121,3,0)</f>
        <v>5</v>
      </c>
      <c r="O49" s="6" t="s">
        <v>2622</v>
      </c>
      <c r="P49" s="8" t="str">
        <f>LEFT(O49,MIN(FIND({0,1,2,3,4,5,6,7,8,9},ASC(O49)&amp;1234567890))-1)</f>
        <v>Pb</v>
      </c>
      <c r="Q49" s="8">
        <f t="shared" si="2"/>
        <v>1</v>
      </c>
      <c r="R49" s="8">
        <f>VLOOKUP(P49,Table!$A$2:$C$121,2,0)</f>
        <v>14</v>
      </c>
      <c r="S49" s="7">
        <f>VLOOKUP(P49,Table!$A$2:$C$121,3,0)</f>
        <v>6</v>
      </c>
      <c r="T49" s="6" t="s">
        <v>2623</v>
      </c>
      <c r="U49" s="8" t="str">
        <f>LEFT(T49,MIN(FIND({0,1,2,3,4,5,6,7,8,9},ASC(T49)&amp;1234567890))-1)</f>
        <v>Bi</v>
      </c>
      <c r="V49" s="8">
        <f t="shared" si="3"/>
        <v>12</v>
      </c>
      <c r="W49" s="8">
        <f>VLOOKUP(U49,Table!$A$2:$C$121,2,0)</f>
        <v>15</v>
      </c>
      <c r="X49" s="7">
        <f>VLOOKUP(U49,Table!$A$2:$C$121,3,0)</f>
        <v>6</v>
      </c>
      <c r="Y49" s="6" t="s">
        <v>2624</v>
      </c>
      <c r="Z49" s="8" t="str">
        <f>LEFT(Y49,MIN(FIND({0,1,2,3,4,5,6,7,8,9},ASC(Y49)&amp;1234567890))-1)</f>
        <v>S</v>
      </c>
      <c r="AA49" s="8">
        <f t="shared" si="4"/>
        <v>22</v>
      </c>
      <c r="AB49" s="8">
        <f>VLOOKUP(Z49,Table!$A$2:$C$121,2,0)</f>
        <v>16</v>
      </c>
      <c r="AC49" s="7">
        <f>VLOOKUP(Z49,Table!$A$2:$C$121,3,0)</f>
        <v>3</v>
      </c>
      <c r="AD49" s="5" t="str">
        <f>VLOOKUP(A49,Table!$U$1:$V$230,2,0)</f>
        <v>Monoclinic</v>
      </c>
    </row>
    <row r="50" spans="1:30" ht="18.75" customHeight="1" x14ac:dyDescent="0.4">
      <c r="A50" s="9">
        <v>11</v>
      </c>
      <c r="B50" s="5">
        <v>50307</v>
      </c>
      <c r="C50" s="5" t="s">
        <v>276</v>
      </c>
      <c r="D50" s="5" t="s">
        <v>280</v>
      </c>
      <c r="E50" s="6" t="s">
        <v>2625</v>
      </c>
      <c r="F50" s="8" t="str">
        <f>LEFT(E50,MIN(FIND({0,1,2,3,4,5,6,7,8,9},ASC(E50)&amp;1234567890))-1)</f>
        <v>Na</v>
      </c>
      <c r="G50" s="8">
        <f t="shared" si="0"/>
        <v>0.33</v>
      </c>
      <c r="H50" s="8">
        <f>VLOOKUP(F50,Table!$A$2:$C$121,2,0)</f>
        <v>1</v>
      </c>
      <c r="I50" s="7">
        <f>VLOOKUP(F50,Table!$A$2:$C$121,3,0)</f>
        <v>3</v>
      </c>
      <c r="J50" s="6" t="s">
        <v>2626</v>
      </c>
      <c r="K50" s="8" t="str">
        <f>LEFT(J50,MIN(FIND({0,1,2,3,4,5,6,7,8,9},ASC(J50)&amp;1234567890))-1)</f>
        <v>La</v>
      </c>
      <c r="L50" s="8">
        <f t="shared" si="1"/>
        <v>1.22</v>
      </c>
      <c r="M50" s="8">
        <f>VLOOKUP(K50,Table!$A$2:$C$121,2,0)</f>
        <v>3</v>
      </c>
      <c r="N50" s="7">
        <f>VLOOKUP(K50,Table!$A$2:$C$121,3,0)</f>
        <v>6</v>
      </c>
      <c r="O50" s="6" t="s">
        <v>2627</v>
      </c>
      <c r="P50" s="8" t="str">
        <f>LEFT(O50,MIN(FIND({0,1,2,3,4,5,6,7,8,9},ASC(O50)&amp;1234567890))-1)</f>
        <v>Mg</v>
      </c>
      <c r="Q50" s="8">
        <f t="shared" si="2"/>
        <v>1</v>
      </c>
      <c r="R50" s="8">
        <f>VLOOKUP(P50,Table!$A$2:$C$121,2,0)</f>
        <v>2</v>
      </c>
      <c r="S50" s="7">
        <f>VLOOKUP(P50,Table!$A$2:$C$121,3,0)</f>
        <v>3</v>
      </c>
      <c r="T50" s="6" t="s">
        <v>2430</v>
      </c>
      <c r="U50" s="8" t="str">
        <f>LEFT(T50,MIN(FIND({0,1,2,3,4,5,6,7,8,9},ASC(T50)&amp;1234567890))-1)</f>
        <v>W</v>
      </c>
      <c r="V50" s="8">
        <f t="shared" si="3"/>
        <v>1</v>
      </c>
      <c r="W50" s="8">
        <f>VLOOKUP(U50,Table!$A$2:$C$121,2,0)</f>
        <v>6</v>
      </c>
      <c r="X50" s="7">
        <f>VLOOKUP(U50,Table!$A$2:$C$121,3,0)</f>
        <v>6</v>
      </c>
      <c r="Y50" s="6" t="s">
        <v>2332</v>
      </c>
      <c r="Z50" s="8" t="str">
        <f>LEFT(Y50,MIN(FIND({0,1,2,3,4,5,6,7,8,9},ASC(Y50)&amp;1234567890))-1)</f>
        <v>O</v>
      </c>
      <c r="AA50" s="8">
        <f t="shared" si="4"/>
        <v>6</v>
      </c>
      <c r="AB50" s="8">
        <f>VLOOKUP(Z50,Table!$A$2:$C$121,2,0)</f>
        <v>16</v>
      </c>
      <c r="AC50" s="7">
        <f>VLOOKUP(Z50,Table!$A$2:$C$121,3,0)</f>
        <v>2</v>
      </c>
      <c r="AD50" s="5" t="str">
        <f>VLOOKUP(A50,Table!$U$1:$V$230,2,0)</f>
        <v>Monoclinic</v>
      </c>
    </row>
    <row r="51" spans="1:30" ht="18.75" customHeight="1" x14ac:dyDescent="0.4">
      <c r="A51" s="9">
        <v>11</v>
      </c>
      <c r="B51" s="5">
        <v>41429</v>
      </c>
      <c r="C51" s="5" t="s">
        <v>276</v>
      </c>
      <c r="D51" s="5" t="s">
        <v>281</v>
      </c>
      <c r="E51" s="6" t="s">
        <v>2296</v>
      </c>
      <c r="F51" s="8" t="str">
        <f>LEFT(E51,MIN(FIND({0,1,2,3,4,5,6,7,8,9},ASC(E51)&amp;1234567890))-1)</f>
        <v>Cu</v>
      </c>
      <c r="G51" s="8">
        <f t="shared" si="0"/>
        <v>1</v>
      </c>
      <c r="H51" s="8">
        <f>VLOOKUP(F51,Table!$A$2:$C$121,2,0)</f>
        <v>11</v>
      </c>
      <c r="I51" s="7">
        <f>VLOOKUP(F51,Table!$A$2:$C$121,3,0)</f>
        <v>4</v>
      </c>
      <c r="J51" s="6" t="s">
        <v>2412</v>
      </c>
      <c r="K51" s="8" t="str">
        <f>LEFT(J51,MIN(FIND({0,1,2,3,4,5,6,7,8,9},ASC(J51)&amp;1234567890))-1)</f>
        <v>Pb</v>
      </c>
      <c r="L51" s="8">
        <f t="shared" si="1"/>
        <v>3</v>
      </c>
      <c r="M51" s="8">
        <f>VLOOKUP(K51,Table!$A$2:$C$121,2,0)</f>
        <v>14</v>
      </c>
      <c r="N51" s="7">
        <f>VLOOKUP(K51,Table!$A$2:$C$121,3,0)</f>
        <v>6</v>
      </c>
      <c r="O51" s="6" t="s">
        <v>2628</v>
      </c>
      <c r="P51" s="8" t="str">
        <f>LEFT(O51,MIN(FIND({0,1,2,3,4,5,6,7,8,9},ASC(O51)&amp;1234567890))-1)</f>
        <v>Bi</v>
      </c>
      <c r="Q51" s="8">
        <f t="shared" si="2"/>
        <v>7</v>
      </c>
      <c r="R51" s="8">
        <f>VLOOKUP(P51,Table!$A$2:$C$121,2,0)</f>
        <v>15</v>
      </c>
      <c r="S51" s="7">
        <f>VLOOKUP(P51,Table!$A$2:$C$121,3,0)</f>
        <v>6</v>
      </c>
      <c r="T51" s="6" t="s">
        <v>2629</v>
      </c>
      <c r="U51" s="8" t="str">
        <f>LEFT(T51,MIN(FIND({0,1,2,3,4,5,6,7,8,9},ASC(T51)&amp;1234567890))-1)</f>
        <v>Se</v>
      </c>
      <c r="V51" s="8">
        <f t="shared" si="3"/>
        <v>4</v>
      </c>
      <c r="W51" s="8">
        <f>VLOOKUP(U51,Table!$A$2:$C$121,2,0)</f>
        <v>16</v>
      </c>
      <c r="X51" s="7">
        <f>VLOOKUP(U51,Table!$A$2:$C$121,3,0)</f>
        <v>4</v>
      </c>
      <c r="Y51" s="6" t="s">
        <v>2630</v>
      </c>
      <c r="Z51" s="8" t="str">
        <f>LEFT(Y51,MIN(FIND({0,1,2,3,4,5,6,7,8,9},ASC(Y51)&amp;1234567890))-1)</f>
        <v>S</v>
      </c>
      <c r="AA51" s="8">
        <f t="shared" si="4"/>
        <v>10</v>
      </c>
      <c r="AB51" s="8">
        <f>VLOOKUP(Z51,Table!$A$2:$C$121,2,0)</f>
        <v>16</v>
      </c>
      <c r="AC51" s="7">
        <f>VLOOKUP(Z51,Table!$A$2:$C$121,3,0)</f>
        <v>3</v>
      </c>
      <c r="AD51" s="5" t="str">
        <f>VLOOKUP(A51,Table!$U$1:$V$230,2,0)</f>
        <v>Monoclinic</v>
      </c>
    </row>
    <row r="52" spans="1:30" ht="18.75" customHeight="1" x14ac:dyDescent="0.4">
      <c r="A52" s="9">
        <v>11</v>
      </c>
      <c r="B52" s="5">
        <v>67816</v>
      </c>
      <c r="C52" s="5" t="s">
        <v>276</v>
      </c>
      <c r="D52" s="5" t="s">
        <v>282</v>
      </c>
      <c r="E52" s="6" t="s">
        <v>2310</v>
      </c>
      <c r="F52" s="8" t="str">
        <f>LEFT(E52,MIN(FIND({0,1,2,3,4,5,6,7,8,9},ASC(E52)&amp;1234567890))-1)</f>
        <v>K</v>
      </c>
      <c r="G52" s="8">
        <f t="shared" si="0"/>
        <v>1</v>
      </c>
      <c r="H52" s="8">
        <f>VLOOKUP(F52,Table!$A$2:$C$121,2,0)</f>
        <v>1</v>
      </c>
      <c r="I52" s="7">
        <f>VLOOKUP(F52,Table!$A$2:$C$121,3,0)</f>
        <v>4</v>
      </c>
      <c r="J52" s="6" t="s">
        <v>2627</v>
      </c>
      <c r="K52" s="8" t="str">
        <f>LEFT(J52,MIN(FIND({0,1,2,3,4,5,6,7,8,9},ASC(J52)&amp;1234567890))-1)</f>
        <v>Mg</v>
      </c>
      <c r="L52" s="8">
        <f t="shared" si="1"/>
        <v>1</v>
      </c>
      <c r="M52" s="8">
        <f>VLOOKUP(K52,Table!$A$2:$C$121,2,0)</f>
        <v>2</v>
      </c>
      <c r="N52" s="7">
        <f>VLOOKUP(K52,Table!$A$2:$C$121,3,0)</f>
        <v>3</v>
      </c>
      <c r="O52" s="6" t="s">
        <v>2631</v>
      </c>
      <c r="P52" s="8" t="str">
        <f>LEFT(O52,MIN(FIND({0,1,2,3,4,5,6,7,8,9},ASC(O52)&amp;1234567890))-1)</f>
        <v>Cu</v>
      </c>
      <c r="Q52" s="8">
        <f t="shared" si="2"/>
        <v>4</v>
      </c>
      <c r="R52" s="8">
        <f>VLOOKUP(P52,Table!$A$2:$C$121,2,0)</f>
        <v>11</v>
      </c>
      <c r="S52" s="7">
        <f>VLOOKUP(P52,Table!$A$2:$C$121,3,0)</f>
        <v>4</v>
      </c>
      <c r="T52" s="6" t="s">
        <v>2533</v>
      </c>
      <c r="U52" s="8" t="str">
        <f>LEFT(T52,MIN(FIND({0,1,2,3,4,5,6,7,8,9},ASC(T52)&amp;1234567890))-1)</f>
        <v>V</v>
      </c>
      <c r="V52" s="8">
        <f t="shared" si="3"/>
        <v>3</v>
      </c>
      <c r="W52" s="8">
        <f>VLOOKUP(U52,Table!$A$2:$C$121,2,0)</f>
        <v>5</v>
      </c>
      <c r="X52" s="7">
        <f>VLOOKUP(U52,Table!$A$2:$C$121,3,0)</f>
        <v>4</v>
      </c>
      <c r="Y52" s="6" t="s">
        <v>2587</v>
      </c>
      <c r="Z52" s="8" t="str">
        <f>LEFT(Y52,MIN(FIND({0,1,2,3,4,5,6,7,8,9},ASC(Y52)&amp;1234567890))-1)</f>
        <v>O</v>
      </c>
      <c r="AA52" s="8">
        <f t="shared" si="4"/>
        <v>13</v>
      </c>
      <c r="AB52" s="8">
        <f>VLOOKUP(Z52,Table!$A$2:$C$121,2,0)</f>
        <v>16</v>
      </c>
      <c r="AC52" s="7">
        <f>VLOOKUP(Z52,Table!$A$2:$C$121,3,0)</f>
        <v>2</v>
      </c>
      <c r="AD52" s="5" t="str">
        <f>VLOOKUP(A52,Table!$U$1:$V$230,2,0)</f>
        <v>Monoclinic</v>
      </c>
    </row>
    <row r="53" spans="1:30" ht="18.75" customHeight="1" x14ac:dyDescent="0.4">
      <c r="A53" s="9">
        <v>11</v>
      </c>
      <c r="B53" s="5">
        <v>71315</v>
      </c>
      <c r="C53" s="5" t="s">
        <v>276</v>
      </c>
      <c r="D53" s="5" t="s">
        <v>160</v>
      </c>
      <c r="E53" s="6" t="s">
        <v>2293</v>
      </c>
      <c r="F53" s="8" t="str">
        <f>LEFT(E53,MIN(FIND({0,1,2,3,4,5,6,7,8,9},ASC(E53)&amp;1234567890))-1)</f>
        <v>Pb</v>
      </c>
      <c r="G53" s="8">
        <f t="shared" si="0"/>
        <v>2</v>
      </c>
      <c r="H53" s="8">
        <f>VLOOKUP(F53,Table!$A$2:$C$121,2,0)</f>
        <v>14</v>
      </c>
      <c r="I53" s="7">
        <f>VLOOKUP(F53,Table!$A$2:$C$121,3,0)</f>
        <v>6</v>
      </c>
      <c r="J53" s="6" t="s">
        <v>2299</v>
      </c>
      <c r="K53" s="8" t="str">
        <f>LEFT(J53,MIN(FIND({0,1,2,3,4,5,6,7,8,9},ASC(J53)&amp;1234567890))-1)</f>
        <v>Sr</v>
      </c>
      <c r="L53" s="8">
        <f t="shared" si="1"/>
        <v>2</v>
      </c>
      <c r="M53" s="8">
        <f>VLOOKUP(K53,Table!$A$2:$C$121,2,0)</f>
        <v>2</v>
      </c>
      <c r="N53" s="7">
        <f>VLOOKUP(K53,Table!$A$2:$C$121,3,0)</f>
        <v>5</v>
      </c>
      <c r="O53" s="6" t="s">
        <v>2295</v>
      </c>
      <c r="P53" s="8" t="str">
        <f>LEFT(O53,MIN(FIND({0,1,2,3,4,5,6,7,8,9},ASC(O53)&amp;1234567890))-1)</f>
        <v>Y</v>
      </c>
      <c r="Q53" s="8">
        <f t="shared" si="2"/>
        <v>1</v>
      </c>
      <c r="R53" s="8">
        <f>VLOOKUP(P53,Table!$A$2:$C$121,2,0)</f>
        <v>3</v>
      </c>
      <c r="S53" s="7">
        <f>VLOOKUP(P53,Table!$A$2:$C$121,3,0)</f>
        <v>5</v>
      </c>
      <c r="T53" s="6" t="s">
        <v>2300</v>
      </c>
      <c r="U53" s="8" t="str">
        <f>LEFT(T53,MIN(FIND({0,1,2,3,4,5,6,7,8,9},ASC(T53)&amp;1234567890))-1)</f>
        <v>Cu</v>
      </c>
      <c r="V53" s="8">
        <f t="shared" si="3"/>
        <v>3</v>
      </c>
      <c r="W53" s="8">
        <f>VLOOKUP(U53,Table!$A$2:$C$121,2,0)</f>
        <v>11</v>
      </c>
      <c r="X53" s="7">
        <f>VLOOKUP(U53,Table!$A$2:$C$121,3,0)</f>
        <v>4</v>
      </c>
      <c r="Y53" s="6" t="s">
        <v>2298</v>
      </c>
      <c r="Z53" s="8" t="str">
        <f>LEFT(Y53,MIN(FIND({0,1,2,3,4,5,6,7,8,9},ASC(Y53)&amp;1234567890))-1)</f>
        <v>O</v>
      </c>
      <c r="AA53" s="8">
        <f t="shared" si="4"/>
        <v>8</v>
      </c>
      <c r="AB53" s="8">
        <f>VLOOKUP(Z53,Table!$A$2:$C$121,2,0)</f>
        <v>16</v>
      </c>
      <c r="AC53" s="7">
        <f>VLOOKUP(Z53,Table!$A$2:$C$121,3,0)</f>
        <v>2</v>
      </c>
      <c r="AD53" s="5" t="str">
        <f>VLOOKUP(A53,Table!$U$1:$V$230,2,0)</f>
        <v>Monoclinic</v>
      </c>
    </row>
    <row r="54" spans="1:30" ht="18.75" customHeight="1" x14ac:dyDescent="0.4">
      <c r="A54" s="5">
        <v>11</v>
      </c>
      <c r="B54" s="5">
        <v>79876</v>
      </c>
      <c r="C54" s="5" t="s">
        <v>276</v>
      </c>
      <c r="D54" s="5" t="s">
        <v>283</v>
      </c>
      <c r="E54" s="6" t="s">
        <v>2328</v>
      </c>
      <c r="F54" s="8" t="str">
        <f>LEFT(E54,MIN(FIND({0,1,2,3,4,5,6,7,8,9},ASC(E54)&amp;1234567890))-1)</f>
        <v>Na</v>
      </c>
      <c r="G54" s="8">
        <f t="shared" si="0"/>
        <v>2</v>
      </c>
      <c r="H54" s="8">
        <f>VLOOKUP(F54,Table!$A$2:$C$121,2,0)</f>
        <v>1</v>
      </c>
      <c r="I54" s="7">
        <f>VLOOKUP(F54,Table!$A$2:$C$121,3,0)</f>
        <v>3</v>
      </c>
      <c r="J54" s="6" t="s">
        <v>2632</v>
      </c>
      <c r="K54" s="8" t="str">
        <f>LEFT(J54,MIN(FIND({0,1,2,3,4,5,6,7,8,9},ASC(J54)&amp;1234567890))-1)</f>
        <v>Pr</v>
      </c>
      <c r="L54" s="8">
        <f t="shared" si="1"/>
        <v>4</v>
      </c>
      <c r="M54" s="8">
        <f>VLOOKUP(K54,Table!$A$2:$C$121,2,0)</f>
        <v>3</v>
      </c>
      <c r="N54" s="7">
        <f>VLOOKUP(K54,Table!$A$2:$C$121,3,0)</f>
        <v>6</v>
      </c>
      <c r="O54" s="6" t="s">
        <v>2633</v>
      </c>
      <c r="P54" s="8" t="str">
        <f>LEFT(O54,MIN(FIND({0,1,2,3,4,5,6,7,8,9},ASC(O54)&amp;1234567890))-1)</f>
        <v>Br</v>
      </c>
      <c r="Q54" s="8">
        <f t="shared" si="2"/>
        <v>9</v>
      </c>
      <c r="R54" s="8">
        <f>VLOOKUP(P54,Table!$A$2:$C$121,2,0)</f>
        <v>17</v>
      </c>
      <c r="S54" s="7">
        <f>VLOOKUP(P54,Table!$A$2:$C$121,3,0)</f>
        <v>4</v>
      </c>
      <c r="T54" s="6" t="s">
        <v>2313</v>
      </c>
      <c r="U54" s="8" t="str">
        <f>LEFT(T54,MIN(FIND({0,1,2,3,4,5,6,7,8,9},ASC(T54)&amp;1234567890))-1)</f>
        <v>N</v>
      </c>
      <c r="V54" s="8">
        <f t="shared" si="3"/>
        <v>1</v>
      </c>
      <c r="W54" s="8">
        <f>VLOOKUP(U54,Table!$A$2:$C$121,2,0)</f>
        <v>15</v>
      </c>
      <c r="X54" s="7">
        <f>VLOOKUP(U54,Table!$A$2:$C$121,3,0)</f>
        <v>2</v>
      </c>
      <c r="Y54" s="6" t="s">
        <v>2305</v>
      </c>
      <c r="Z54" s="8" t="str">
        <f>LEFT(Y54,MIN(FIND({0,1,2,3,4,5,6,7,8,9},ASC(Y54)&amp;1234567890))-1)</f>
        <v>O</v>
      </c>
      <c r="AA54" s="8">
        <f t="shared" si="4"/>
        <v>1</v>
      </c>
      <c r="AB54" s="8">
        <f>VLOOKUP(Z54,Table!$A$2:$C$121,2,0)</f>
        <v>16</v>
      </c>
      <c r="AC54" s="7">
        <f>VLOOKUP(Z54,Table!$A$2:$C$121,3,0)</f>
        <v>2</v>
      </c>
      <c r="AD54" s="5" t="str">
        <f>VLOOKUP(A54,Table!$U$1:$V$230,2,0)</f>
        <v>Monoclinic</v>
      </c>
    </row>
    <row r="55" spans="1:30" ht="18.75" customHeight="1" x14ac:dyDescent="0.4">
      <c r="A55" s="5">
        <v>11</v>
      </c>
      <c r="B55" s="5">
        <v>78532</v>
      </c>
      <c r="C55" s="5" t="s">
        <v>276</v>
      </c>
      <c r="D55" s="5" t="s">
        <v>284</v>
      </c>
      <c r="E55" s="6" t="s">
        <v>2315</v>
      </c>
      <c r="F55" s="8" t="str">
        <f>LEFT(E55,MIN(FIND({0,1,2,3,4,5,6,7,8,9},ASC(E55)&amp;1234567890))-1)</f>
        <v>Na</v>
      </c>
      <c r="G55" s="8">
        <f t="shared" si="0"/>
        <v>1</v>
      </c>
      <c r="H55" s="8">
        <f>VLOOKUP(F55,Table!$A$2:$C$121,2,0)</f>
        <v>1</v>
      </c>
      <c r="I55" s="7">
        <f>VLOOKUP(F55,Table!$A$2:$C$121,3,0)</f>
        <v>3</v>
      </c>
      <c r="J55" s="6" t="s">
        <v>2363</v>
      </c>
      <c r="K55" s="8" t="str">
        <f>LEFT(J55,MIN(FIND({0,1,2,3,4,5,6,7,8,9},ASC(J55)&amp;1234567890))-1)</f>
        <v>La</v>
      </c>
      <c r="L55" s="8">
        <f t="shared" si="1"/>
        <v>1</v>
      </c>
      <c r="M55" s="8">
        <f>VLOOKUP(K55,Table!$A$2:$C$121,2,0)</f>
        <v>3</v>
      </c>
      <c r="N55" s="7">
        <f>VLOOKUP(K55,Table!$A$2:$C$121,3,0)</f>
        <v>6</v>
      </c>
      <c r="O55" s="6" t="s">
        <v>2627</v>
      </c>
      <c r="P55" s="8" t="str">
        <f>LEFT(O55,MIN(FIND({0,1,2,3,4,5,6,7,8,9},ASC(O55)&amp;1234567890))-1)</f>
        <v>Mg</v>
      </c>
      <c r="Q55" s="8">
        <f t="shared" si="2"/>
        <v>1</v>
      </c>
      <c r="R55" s="8">
        <f>VLOOKUP(P55,Table!$A$2:$C$121,2,0)</f>
        <v>2</v>
      </c>
      <c r="S55" s="7">
        <f>VLOOKUP(P55,Table!$A$2:$C$121,3,0)</f>
        <v>3</v>
      </c>
      <c r="T55" s="6" t="s">
        <v>2331</v>
      </c>
      <c r="U55" s="8" t="str">
        <f>LEFT(T55,MIN(FIND({0,1,2,3,4,5,6,7,8,9},ASC(T55)&amp;1234567890))-1)</f>
        <v>Te</v>
      </c>
      <c r="V55" s="8">
        <f t="shared" si="3"/>
        <v>1</v>
      </c>
      <c r="W55" s="8">
        <f>VLOOKUP(U55,Table!$A$2:$C$121,2,0)</f>
        <v>16</v>
      </c>
      <c r="X55" s="7">
        <f>VLOOKUP(U55,Table!$A$2:$C$121,3,0)</f>
        <v>5</v>
      </c>
      <c r="Y55" s="6" t="s">
        <v>2332</v>
      </c>
      <c r="Z55" s="8" t="str">
        <f>LEFT(Y55,MIN(FIND({0,1,2,3,4,5,6,7,8,9},ASC(Y55)&amp;1234567890))-1)</f>
        <v>O</v>
      </c>
      <c r="AA55" s="8">
        <f t="shared" si="4"/>
        <v>6</v>
      </c>
      <c r="AB55" s="8">
        <f>VLOOKUP(Z55,Table!$A$2:$C$121,2,0)</f>
        <v>16</v>
      </c>
      <c r="AC55" s="7">
        <f>VLOOKUP(Z55,Table!$A$2:$C$121,3,0)</f>
        <v>2</v>
      </c>
      <c r="AD55" s="5" t="str">
        <f>VLOOKUP(A55,Table!$U$1:$V$230,2,0)</f>
        <v>Monoclinic</v>
      </c>
    </row>
    <row r="56" spans="1:30" ht="18.75" customHeight="1" x14ac:dyDescent="0.4">
      <c r="A56" s="5">
        <v>11</v>
      </c>
      <c r="B56" s="5">
        <v>84783</v>
      </c>
      <c r="C56" s="5" t="s">
        <v>276</v>
      </c>
      <c r="D56" s="5" t="s">
        <v>285</v>
      </c>
      <c r="E56" s="6" t="s">
        <v>2294</v>
      </c>
      <c r="F56" s="8" t="str">
        <f>LEFT(E56,MIN(FIND({0,1,2,3,4,5,6,7,8,9},ASC(E56)&amp;1234567890))-1)</f>
        <v>Ba</v>
      </c>
      <c r="G56" s="8">
        <f t="shared" si="0"/>
        <v>2</v>
      </c>
      <c r="H56" s="8">
        <f>VLOOKUP(F56,Table!$A$2:$C$121,2,0)</f>
        <v>2</v>
      </c>
      <c r="I56" s="7">
        <f>VLOOKUP(F56,Table!$A$2:$C$121,3,0)</f>
        <v>6</v>
      </c>
      <c r="J56" s="6" t="s">
        <v>2598</v>
      </c>
      <c r="K56" s="8" t="str">
        <f>LEFT(J56,MIN(FIND({0,1,2,3,4,5,6,7,8,9},ASC(J56)&amp;1234567890))-1)</f>
        <v>Mn</v>
      </c>
      <c r="L56" s="8">
        <f t="shared" si="1"/>
        <v>1</v>
      </c>
      <c r="M56" s="8">
        <f>VLOOKUP(K56,Table!$A$2:$C$121,2,0)</f>
        <v>7</v>
      </c>
      <c r="N56" s="7">
        <f>VLOOKUP(K56,Table!$A$2:$C$121,3,0)</f>
        <v>4</v>
      </c>
      <c r="O56" s="6" t="s">
        <v>2634</v>
      </c>
      <c r="P56" s="8" t="str">
        <f>LEFT(O56,MIN(FIND({0,1,2,3,4,5,6,7,8,9},ASC(O56)&amp;1234567890))-1)</f>
        <v>Ni</v>
      </c>
      <c r="Q56" s="8">
        <f t="shared" si="2"/>
        <v>1</v>
      </c>
      <c r="R56" s="8">
        <f>VLOOKUP(P56,Table!$A$2:$C$121,2,0)</f>
        <v>10</v>
      </c>
      <c r="S56" s="7">
        <f>VLOOKUP(P56,Table!$A$2:$C$121,3,0)</f>
        <v>4</v>
      </c>
      <c r="T56" s="6" t="s">
        <v>2635</v>
      </c>
      <c r="U56" s="8" t="str">
        <f>LEFT(T56,MIN(FIND({0,1,2,3,4,5,6,7,8,9},ASC(T56)&amp;1234567890))-1)</f>
        <v>F</v>
      </c>
      <c r="V56" s="8">
        <f t="shared" si="3"/>
        <v>7</v>
      </c>
      <c r="W56" s="8">
        <f>VLOOKUP(U56,Table!$A$2:$C$121,2,0)</f>
        <v>17</v>
      </c>
      <c r="X56" s="7">
        <f>VLOOKUP(U56,Table!$A$2:$C$121,3,0)</f>
        <v>2</v>
      </c>
      <c r="Y56" s="6" t="s">
        <v>2339</v>
      </c>
      <c r="Z56" s="8" t="str">
        <f>LEFT(Y56,MIN(FIND({0,1,2,3,4,5,6,7,8,9},ASC(Y56)&amp;1234567890))-1)</f>
        <v>Cl</v>
      </c>
      <c r="AA56" s="8">
        <f t="shared" si="4"/>
        <v>1</v>
      </c>
      <c r="AB56" s="8">
        <f>VLOOKUP(Z56,Table!$A$2:$C$121,2,0)</f>
        <v>17</v>
      </c>
      <c r="AC56" s="7">
        <f>VLOOKUP(Z56,Table!$A$2:$C$121,3,0)</f>
        <v>3</v>
      </c>
      <c r="AD56" s="5" t="str">
        <f>VLOOKUP(A56,Table!$U$1:$V$230,2,0)</f>
        <v>Monoclinic</v>
      </c>
    </row>
    <row r="57" spans="1:30" ht="18.75" customHeight="1" x14ac:dyDescent="0.4">
      <c r="A57" s="5">
        <v>11</v>
      </c>
      <c r="B57" s="5">
        <v>84784</v>
      </c>
      <c r="C57" s="5" t="s">
        <v>276</v>
      </c>
      <c r="D57" s="5" t="s">
        <v>286</v>
      </c>
      <c r="E57" s="6" t="s">
        <v>2294</v>
      </c>
      <c r="F57" s="8" t="str">
        <f>LEFT(E57,MIN(FIND({0,1,2,3,4,5,6,7,8,9},ASC(E57)&amp;1234567890))-1)</f>
        <v>Ba</v>
      </c>
      <c r="G57" s="8">
        <f t="shared" si="0"/>
        <v>2</v>
      </c>
      <c r="H57" s="8">
        <f>VLOOKUP(F57,Table!$A$2:$C$121,2,0)</f>
        <v>2</v>
      </c>
      <c r="I57" s="7">
        <f>VLOOKUP(F57,Table!$A$2:$C$121,3,0)</f>
        <v>6</v>
      </c>
      <c r="J57" s="6" t="s">
        <v>2330</v>
      </c>
      <c r="K57" s="8" t="str">
        <f>LEFT(J57,MIN(FIND({0,1,2,3,4,5,6,7,8,9},ASC(J57)&amp;1234567890))-1)</f>
        <v>Fe</v>
      </c>
      <c r="L57" s="8">
        <f t="shared" si="1"/>
        <v>1</v>
      </c>
      <c r="M57" s="8">
        <f>VLOOKUP(K57,Table!$A$2:$C$121,2,0)</f>
        <v>8</v>
      </c>
      <c r="N57" s="7">
        <f>VLOOKUP(K57,Table!$A$2:$C$121,3,0)</f>
        <v>4</v>
      </c>
      <c r="O57" s="6" t="s">
        <v>2636</v>
      </c>
      <c r="P57" s="8" t="str">
        <f>LEFT(O57,MIN(FIND({0,1,2,3,4,5,6,7,8,9},ASC(O57)&amp;1234567890))-1)</f>
        <v>Co</v>
      </c>
      <c r="Q57" s="8">
        <f t="shared" si="2"/>
        <v>1</v>
      </c>
      <c r="R57" s="8">
        <f>VLOOKUP(P57,Table!$A$2:$C$121,2,0)</f>
        <v>9</v>
      </c>
      <c r="S57" s="7">
        <f>VLOOKUP(P57,Table!$A$2:$C$121,3,0)</f>
        <v>4</v>
      </c>
      <c r="T57" s="6" t="s">
        <v>2635</v>
      </c>
      <c r="U57" s="8" t="str">
        <f>LEFT(T57,MIN(FIND({0,1,2,3,4,5,6,7,8,9},ASC(T57)&amp;1234567890))-1)</f>
        <v>F</v>
      </c>
      <c r="V57" s="8">
        <f t="shared" si="3"/>
        <v>7</v>
      </c>
      <c r="W57" s="8">
        <f>VLOOKUP(U57,Table!$A$2:$C$121,2,0)</f>
        <v>17</v>
      </c>
      <c r="X57" s="7">
        <f>VLOOKUP(U57,Table!$A$2:$C$121,3,0)</f>
        <v>2</v>
      </c>
      <c r="Y57" s="6" t="s">
        <v>2339</v>
      </c>
      <c r="Z57" s="8" t="str">
        <f>LEFT(Y57,MIN(FIND({0,1,2,3,4,5,6,7,8,9},ASC(Y57)&amp;1234567890))-1)</f>
        <v>Cl</v>
      </c>
      <c r="AA57" s="8">
        <f t="shared" si="4"/>
        <v>1</v>
      </c>
      <c r="AB57" s="8">
        <f>VLOOKUP(Z57,Table!$A$2:$C$121,2,0)</f>
        <v>17</v>
      </c>
      <c r="AC57" s="7">
        <f>VLOOKUP(Z57,Table!$A$2:$C$121,3,0)</f>
        <v>3</v>
      </c>
      <c r="AD57" s="5" t="str">
        <f>VLOOKUP(A57,Table!$U$1:$V$230,2,0)</f>
        <v>Monoclinic</v>
      </c>
    </row>
    <row r="58" spans="1:30" ht="18.75" customHeight="1" x14ac:dyDescent="0.4">
      <c r="A58" s="5">
        <v>11</v>
      </c>
      <c r="B58" s="5">
        <v>405879</v>
      </c>
      <c r="C58" s="5" t="s">
        <v>276</v>
      </c>
      <c r="D58" s="5" t="s">
        <v>287</v>
      </c>
      <c r="E58" s="6" t="s">
        <v>2328</v>
      </c>
      <c r="F58" s="8" t="str">
        <f>LEFT(E58,MIN(FIND({0,1,2,3,4,5,6,7,8,9},ASC(E58)&amp;1234567890))-1)</f>
        <v>Na</v>
      </c>
      <c r="G58" s="8">
        <f t="shared" si="0"/>
        <v>2</v>
      </c>
      <c r="H58" s="8">
        <f>VLOOKUP(F58,Table!$A$2:$C$121,2,0)</f>
        <v>1</v>
      </c>
      <c r="I58" s="7">
        <f>VLOOKUP(F58,Table!$A$2:$C$121,3,0)</f>
        <v>3</v>
      </c>
      <c r="J58" s="6" t="s">
        <v>2637</v>
      </c>
      <c r="K58" s="8" t="str">
        <f>LEFT(J58,MIN(FIND({0,1,2,3,4,5,6,7,8,9},ASC(J58)&amp;1234567890))-1)</f>
        <v>Gd</v>
      </c>
      <c r="L58" s="8">
        <f t="shared" si="1"/>
        <v>4</v>
      </c>
      <c r="M58" s="8">
        <f>VLOOKUP(K58,Table!$A$2:$C$121,2,0)</f>
        <v>3</v>
      </c>
      <c r="N58" s="7">
        <f>VLOOKUP(K58,Table!$A$2:$C$121,3,0)</f>
        <v>6</v>
      </c>
      <c r="O58" s="6" t="s">
        <v>2638</v>
      </c>
      <c r="P58" s="8" t="str">
        <f>LEFT(O58,MIN(FIND({0,1,2,3,4,5,6,7,8,9},ASC(O58)&amp;1234567890))-1)</f>
        <v>Cl</v>
      </c>
      <c r="Q58" s="8">
        <f t="shared" si="2"/>
        <v>9</v>
      </c>
      <c r="R58" s="8">
        <f>VLOOKUP(P58,Table!$A$2:$C$121,2,0)</f>
        <v>17</v>
      </c>
      <c r="S58" s="7">
        <f>VLOOKUP(P58,Table!$A$2:$C$121,3,0)</f>
        <v>3</v>
      </c>
      <c r="T58" s="6" t="s">
        <v>2305</v>
      </c>
      <c r="U58" s="8" t="str">
        <f>LEFT(T58,MIN(FIND({0,1,2,3,4,5,6,7,8,9},ASC(T58)&amp;1234567890))-1)</f>
        <v>O</v>
      </c>
      <c r="V58" s="8">
        <f t="shared" si="3"/>
        <v>1</v>
      </c>
      <c r="W58" s="8">
        <f>VLOOKUP(U58,Table!$A$2:$C$121,2,0)</f>
        <v>16</v>
      </c>
      <c r="X58" s="7">
        <f>VLOOKUP(U58,Table!$A$2:$C$121,3,0)</f>
        <v>2</v>
      </c>
      <c r="Y58" s="6" t="s">
        <v>2313</v>
      </c>
      <c r="Z58" s="8" t="str">
        <f>LEFT(Y58,MIN(FIND({0,1,2,3,4,5,6,7,8,9},ASC(Y58)&amp;1234567890))-1)</f>
        <v>N</v>
      </c>
      <c r="AA58" s="8">
        <f t="shared" si="4"/>
        <v>1</v>
      </c>
      <c r="AB58" s="8">
        <f>VLOOKUP(Z58,Table!$A$2:$C$121,2,0)</f>
        <v>15</v>
      </c>
      <c r="AC58" s="7">
        <f>VLOOKUP(Z58,Table!$A$2:$C$121,3,0)</f>
        <v>2</v>
      </c>
      <c r="AD58" s="5" t="str">
        <f>VLOOKUP(A58,Table!$U$1:$V$230,2,0)</f>
        <v>Monoclinic</v>
      </c>
    </row>
    <row r="59" spans="1:30" ht="18.75" customHeight="1" x14ac:dyDescent="0.4">
      <c r="A59" s="5">
        <v>11</v>
      </c>
      <c r="B59" s="5">
        <v>405880</v>
      </c>
      <c r="C59" s="5" t="s">
        <v>276</v>
      </c>
      <c r="D59" s="5" t="s">
        <v>288</v>
      </c>
      <c r="E59" s="6" t="s">
        <v>2639</v>
      </c>
      <c r="F59" s="8" t="str">
        <f>LEFT(E59,MIN(FIND({0,1,2,3,4,5,6,7,8,9},ASC(E59)&amp;1234567890))-1)</f>
        <v>Na</v>
      </c>
      <c r="G59" s="8">
        <f t="shared" si="0"/>
        <v>1.35</v>
      </c>
      <c r="H59" s="8">
        <f>VLOOKUP(F59,Table!$A$2:$C$121,2,0)</f>
        <v>1</v>
      </c>
      <c r="I59" s="7">
        <f>VLOOKUP(F59,Table!$A$2:$C$121,3,0)</f>
        <v>3</v>
      </c>
      <c r="J59" s="6" t="s">
        <v>2637</v>
      </c>
      <c r="K59" s="8" t="str">
        <f>LEFT(J59,MIN(FIND({0,1,2,3,4,5,6,7,8,9},ASC(J59)&amp;1234567890))-1)</f>
        <v>Gd</v>
      </c>
      <c r="L59" s="8">
        <f t="shared" si="1"/>
        <v>4</v>
      </c>
      <c r="M59" s="8">
        <f>VLOOKUP(K59,Table!$A$2:$C$121,2,0)</f>
        <v>3</v>
      </c>
      <c r="N59" s="7">
        <f>VLOOKUP(K59,Table!$A$2:$C$121,3,0)</f>
        <v>6</v>
      </c>
      <c r="O59" s="6" t="s">
        <v>2638</v>
      </c>
      <c r="P59" s="8" t="str">
        <f>LEFT(O59,MIN(FIND({0,1,2,3,4,5,6,7,8,9},ASC(O59)&amp;1234567890))-1)</f>
        <v>Cl</v>
      </c>
      <c r="Q59" s="8">
        <f t="shared" si="2"/>
        <v>9</v>
      </c>
      <c r="R59" s="8">
        <f>VLOOKUP(P59,Table!$A$2:$C$121,2,0)</f>
        <v>17</v>
      </c>
      <c r="S59" s="7">
        <f>VLOOKUP(P59,Table!$A$2:$C$121,3,0)</f>
        <v>3</v>
      </c>
      <c r="T59" s="6" t="s">
        <v>2640</v>
      </c>
      <c r="U59" s="8" t="str">
        <f>LEFT(T59,MIN(FIND({0,1,2,3,4,5,6,7,8,9},ASC(T59)&amp;1234567890))-1)</f>
        <v>O</v>
      </c>
      <c r="V59" s="8">
        <f t="shared" si="3"/>
        <v>1.65</v>
      </c>
      <c r="W59" s="8">
        <f>VLOOKUP(U59,Table!$A$2:$C$121,2,0)</f>
        <v>16</v>
      </c>
      <c r="X59" s="7">
        <f>VLOOKUP(U59,Table!$A$2:$C$121,3,0)</f>
        <v>2</v>
      </c>
      <c r="Y59" s="6" t="s">
        <v>2641</v>
      </c>
      <c r="Z59" s="8" t="str">
        <f>LEFT(Y59,MIN(FIND({0,1,2,3,4,5,6,7,8,9},ASC(Y59)&amp;1234567890))-1)</f>
        <v>N</v>
      </c>
      <c r="AA59" s="8">
        <f t="shared" si="4"/>
        <v>0.35</v>
      </c>
      <c r="AB59" s="8">
        <f>VLOOKUP(Z59,Table!$A$2:$C$121,2,0)</f>
        <v>15</v>
      </c>
      <c r="AC59" s="7">
        <f>VLOOKUP(Z59,Table!$A$2:$C$121,3,0)</f>
        <v>2</v>
      </c>
      <c r="AD59" s="5" t="str">
        <f>VLOOKUP(A59,Table!$U$1:$V$230,2,0)</f>
        <v>Monoclinic</v>
      </c>
    </row>
    <row r="60" spans="1:30" ht="18.75" customHeight="1" x14ac:dyDescent="0.4">
      <c r="A60" s="5">
        <v>11</v>
      </c>
      <c r="B60" s="5">
        <v>40848</v>
      </c>
      <c r="C60" s="5" t="s">
        <v>276</v>
      </c>
      <c r="D60" s="5" t="s">
        <v>289</v>
      </c>
      <c r="E60" s="6" t="s">
        <v>2597</v>
      </c>
      <c r="F60" s="8" t="str">
        <f>LEFT(E60,MIN(FIND({0,1,2,3,4,5,6,7,8,9},ASC(E60)&amp;1234567890))-1)</f>
        <v>Ba</v>
      </c>
      <c r="G60" s="8">
        <f t="shared" si="0"/>
        <v>1</v>
      </c>
      <c r="H60" s="8">
        <f>VLOOKUP(F60,Table!$A$2:$C$121,2,0)</f>
        <v>2</v>
      </c>
      <c r="I60" s="7">
        <f>VLOOKUP(F60,Table!$A$2:$C$121,3,0)</f>
        <v>6</v>
      </c>
      <c r="J60" s="6" t="s">
        <v>2642</v>
      </c>
      <c r="K60" s="8" t="str">
        <f>LEFT(J60,MIN(FIND({0,1,2,3,4,5,6,7,8,9},ASC(J60)&amp;1234567890))-1)</f>
        <v>Mg</v>
      </c>
      <c r="L60" s="8">
        <f t="shared" si="1"/>
        <v>2</v>
      </c>
      <c r="M60" s="8">
        <f>VLOOKUP(K60,Table!$A$2:$C$121,2,0)</f>
        <v>2</v>
      </c>
      <c r="N60" s="7">
        <f>VLOOKUP(K60,Table!$A$2:$C$121,3,0)</f>
        <v>3</v>
      </c>
      <c r="O60" s="6" t="s">
        <v>2643</v>
      </c>
      <c r="P60" s="8" t="str">
        <f>LEFT(O60,MIN(FIND({0,1,2,3,4,5,6,7,8,9},ASC(O60)&amp;1234567890))-1)</f>
        <v>Cu</v>
      </c>
      <c r="Q60" s="8">
        <f t="shared" si="2"/>
        <v>8</v>
      </c>
      <c r="R60" s="8">
        <f>VLOOKUP(P60,Table!$A$2:$C$121,2,0)</f>
        <v>11</v>
      </c>
      <c r="S60" s="7">
        <f>VLOOKUP(P60,Table!$A$2:$C$121,3,0)</f>
        <v>4</v>
      </c>
      <c r="T60" s="6" t="s">
        <v>2644</v>
      </c>
      <c r="U60" s="8" t="str">
        <f>LEFT(T60,MIN(FIND({0,1,2,3,4,5,6,7,8,9},ASC(T60)&amp;1234567890))-1)</f>
        <v>V</v>
      </c>
      <c r="V60" s="8">
        <f t="shared" si="3"/>
        <v>6</v>
      </c>
      <c r="W60" s="8">
        <f>VLOOKUP(U60,Table!$A$2:$C$121,2,0)</f>
        <v>5</v>
      </c>
      <c r="X60" s="7">
        <f>VLOOKUP(U60,Table!$A$2:$C$121,3,0)</f>
        <v>4</v>
      </c>
      <c r="Y60" s="6" t="s">
        <v>2581</v>
      </c>
      <c r="Z60" s="8" t="str">
        <f>LEFT(Y60,MIN(FIND({0,1,2,3,4,5,6,7,8,9},ASC(Y60)&amp;1234567890))-1)</f>
        <v>O</v>
      </c>
      <c r="AA60" s="8">
        <f t="shared" si="4"/>
        <v>26</v>
      </c>
      <c r="AB60" s="8">
        <f>VLOOKUP(Z60,Table!$A$2:$C$121,2,0)</f>
        <v>16</v>
      </c>
      <c r="AC60" s="7">
        <f>VLOOKUP(Z60,Table!$A$2:$C$121,3,0)</f>
        <v>2</v>
      </c>
      <c r="AD60" s="5" t="str">
        <f>VLOOKUP(A60,Table!$U$1:$V$230,2,0)</f>
        <v>Monoclinic</v>
      </c>
    </row>
    <row r="61" spans="1:30" ht="18.75" customHeight="1" x14ac:dyDescent="0.4">
      <c r="A61" s="5">
        <v>11</v>
      </c>
      <c r="B61" s="5">
        <v>5326</v>
      </c>
      <c r="C61" s="5" t="s">
        <v>276</v>
      </c>
      <c r="D61" s="5" t="s">
        <v>290</v>
      </c>
      <c r="E61" s="6" t="s">
        <v>2622</v>
      </c>
      <c r="F61" s="8" t="str">
        <f>LEFT(E61,MIN(FIND({0,1,2,3,4,5,6,7,8,9},ASC(E61)&amp;1234567890))-1)</f>
        <v>Pb</v>
      </c>
      <c r="G61" s="8">
        <f t="shared" si="0"/>
        <v>1</v>
      </c>
      <c r="H61" s="8">
        <f>VLOOKUP(F61,Table!$A$2:$C$121,2,0)</f>
        <v>14</v>
      </c>
      <c r="I61" s="7">
        <f>VLOOKUP(F61,Table!$A$2:$C$121,3,0)</f>
        <v>6</v>
      </c>
      <c r="J61" s="6" t="s">
        <v>2330</v>
      </c>
      <c r="K61" s="8" t="str">
        <f>LEFT(J61,MIN(FIND({0,1,2,3,4,5,6,7,8,9},ASC(J61)&amp;1234567890))-1)</f>
        <v>Fe</v>
      </c>
      <c r="L61" s="8">
        <f t="shared" si="1"/>
        <v>1</v>
      </c>
      <c r="M61" s="8">
        <f>VLOOKUP(K61,Table!$A$2:$C$121,2,0)</f>
        <v>8</v>
      </c>
      <c r="N61" s="7">
        <f>VLOOKUP(K61,Table!$A$2:$C$121,3,0)</f>
        <v>4</v>
      </c>
      <c r="O61" s="6" t="s">
        <v>2645</v>
      </c>
      <c r="P61" s="8" t="str">
        <f>LEFT(O61,MIN(FIND({0,1,2,3,4,5,6,7,8,9},ASC(O61)&amp;1234567890))-1)</f>
        <v>Ge</v>
      </c>
      <c r="Q61" s="8">
        <f t="shared" si="2"/>
        <v>3</v>
      </c>
      <c r="R61" s="8">
        <f>VLOOKUP(P61,Table!$A$2:$C$121,2,0)</f>
        <v>14</v>
      </c>
      <c r="S61" s="7">
        <f>VLOOKUP(P61,Table!$A$2:$C$121,3,0)</f>
        <v>4</v>
      </c>
      <c r="T61" s="6" t="s">
        <v>2336</v>
      </c>
      <c r="U61" s="8" t="str">
        <f>LEFT(T61,MIN(FIND({0,1,2,3,4,5,6,7,8,9},ASC(T61)&amp;1234567890))-1)</f>
        <v>O</v>
      </c>
      <c r="V61" s="8">
        <f t="shared" si="3"/>
        <v>10</v>
      </c>
      <c r="W61" s="8">
        <f>VLOOKUP(U61,Table!$A$2:$C$121,2,0)</f>
        <v>16</v>
      </c>
      <c r="X61" s="7">
        <f>VLOOKUP(U61,Table!$A$2:$C$121,3,0)</f>
        <v>2</v>
      </c>
      <c r="Y61" s="6" t="s">
        <v>2354</v>
      </c>
      <c r="Z61" s="8" t="str">
        <f>LEFT(Y61,MIN(FIND({0,1,2,3,4,5,6,7,8,9},ASC(Y61)&amp;1234567890))-1)</f>
        <v>H</v>
      </c>
      <c r="AA61" s="8">
        <f t="shared" si="4"/>
        <v>4</v>
      </c>
      <c r="AB61" s="8">
        <f>VLOOKUP(Z61,Table!$A$2:$C$121,2,0)</f>
        <v>1</v>
      </c>
      <c r="AC61" s="7">
        <f>VLOOKUP(Z61,Table!$A$2:$C$121,3,0)</f>
        <v>1</v>
      </c>
      <c r="AD61" s="5" t="str">
        <f>VLOOKUP(A61,Table!$U$1:$V$230,2,0)</f>
        <v>Monoclinic</v>
      </c>
    </row>
    <row r="62" spans="1:30" ht="18.75" customHeight="1" x14ac:dyDescent="0.4">
      <c r="A62" s="5">
        <v>11</v>
      </c>
      <c r="B62" s="5">
        <v>156649</v>
      </c>
      <c r="C62" s="5" t="s">
        <v>276</v>
      </c>
      <c r="D62" s="5" t="s">
        <v>291</v>
      </c>
      <c r="E62" s="6" t="s">
        <v>2300</v>
      </c>
      <c r="F62" s="8" t="str">
        <f>LEFT(E62,MIN(FIND({0,1,2,3,4,5,6,7,8,9},ASC(E62)&amp;1234567890))-1)</f>
        <v>Cu</v>
      </c>
      <c r="G62" s="8">
        <f t="shared" si="0"/>
        <v>3</v>
      </c>
      <c r="H62" s="8">
        <f>VLOOKUP(F62,Table!$A$2:$C$121,2,0)</f>
        <v>11</v>
      </c>
      <c r="I62" s="7">
        <f>VLOOKUP(F62,Table!$A$2:$C$121,3,0)</f>
        <v>4</v>
      </c>
      <c r="J62" s="6" t="s">
        <v>2646</v>
      </c>
      <c r="K62" s="8" t="str">
        <f>LEFT(J62,MIN(FIND({0,1,2,3,4,5,6,7,8,9},ASC(J62)&amp;1234567890))-1)</f>
        <v>Ag</v>
      </c>
      <c r="L62" s="8">
        <f t="shared" si="1"/>
        <v>2</v>
      </c>
      <c r="M62" s="8">
        <f>VLOOKUP(K62,Table!$A$2:$C$121,2,0)</f>
        <v>11</v>
      </c>
      <c r="N62" s="7">
        <f>VLOOKUP(K62,Table!$A$2:$C$121,3,0)</f>
        <v>5</v>
      </c>
      <c r="O62" s="6" t="s">
        <v>2412</v>
      </c>
      <c r="P62" s="8" t="str">
        <f>LEFT(O62,MIN(FIND({0,1,2,3,4,5,6,7,8,9},ASC(O62)&amp;1234567890))-1)</f>
        <v>Pb</v>
      </c>
      <c r="Q62" s="8">
        <f t="shared" si="2"/>
        <v>3</v>
      </c>
      <c r="R62" s="8">
        <f>VLOOKUP(P62,Table!$A$2:$C$121,2,0)</f>
        <v>14</v>
      </c>
      <c r="S62" s="7">
        <f>VLOOKUP(P62,Table!$A$2:$C$121,3,0)</f>
        <v>6</v>
      </c>
      <c r="T62" s="6" t="s">
        <v>2628</v>
      </c>
      <c r="U62" s="8" t="str">
        <f>LEFT(T62,MIN(FIND({0,1,2,3,4,5,6,7,8,9},ASC(T62)&amp;1234567890))-1)</f>
        <v>Bi</v>
      </c>
      <c r="V62" s="8">
        <f t="shared" si="3"/>
        <v>7</v>
      </c>
      <c r="W62" s="8">
        <f>VLOOKUP(U62,Table!$A$2:$C$121,2,0)</f>
        <v>15</v>
      </c>
      <c r="X62" s="7">
        <f>VLOOKUP(U62,Table!$A$2:$C$121,3,0)</f>
        <v>6</v>
      </c>
      <c r="Y62" s="6" t="s">
        <v>2647</v>
      </c>
      <c r="Z62" s="8" t="str">
        <f>LEFT(Y62,MIN(FIND({0,1,2,3,4,5,6,7,8,9},ASC(Y62)&amp;1234567890))-1)</f>
        <v>S</v>
      </c>
      <c r="AA62" s="8">
        <f t="shared" si="4"/>
        <v>16</v>
      </c>
      <c r="AB62" s="8">
        <f>VLOOKUP(Z62,Table!$A$2:$C$121,2,0)</f>
        <v>16</v>
      </c>
      <c r="AC62" s="7">
        <f>VLOOKUP(Z62,Table!$A$2:$C$121,3,0)</f>
        <v>3</v>
      </c>
      <c r="AD62" s="5" t="str">
        <f>VLOOKUP(A62,Table!$U$1:$V$230,2,0)</f>
        <v>Monoclinic</v>
      </c>
    </row>
    <row r="63" spans="1:30" ht="18.75" customHeight="1" x14ac:dyDescent="0.4">
      <c r="A63" s="5">
        <v>11</v>
      </c>
      <c r="B63" s="5">
        <v>165790</v>
      </c>
      <c r="C63" s="5" t="s">
        <v>276</v>
      </c>
      <c r="D63" s="5" t="s">
        <v>292</v>
      </c>
      <c r="E63" s="6" t="s">
        <v>2328</v>
      </c>
      <c r="F63" s="8" t="str">
        <f>LEFT(E63,MIN(FIND({0,1,2,3,4,5,6,7,8,9},ASC(E63)&amp;1234567890))-1)</f>
        <v>Na</v>
      </c>
      <c r="G63" s="8">
        <f t="shared" si="0"/>
        <v>2</v>
      </c>
      <c r="H63" s="8">
        <f>VLOOKUP(F63,Table!$A$2:$C$121,2,0)</f>
        <v>1</v>
      </c>
      <c r="I63" s="7">
        <f>VLOOKUP(F63,Table!$A$2:$C$121,3,0)</f>
        <v>3</v>
      </c>
      <c r="J63" s="6" t="s">
        <v>2648</v>
      </c>
      <c r="K63" s="8" t="str">
        <f>LEFT(J63,MIN(FIND({0,1,2,3,4,5,6,7,8,9},ASC(J63)&amp;1234567890))-1)</f>
        <v>Nd</v>
      </c>
      <c r="L63" s="8">
        <f t="shared" si="1"/>
        <v>4</v>
      </c>
      <c r="M63" s="8">
        <f>VLOOKUP(K63,Table!$A$2:$C$121,2,0)</f>
        <v>3</v>
      </c>
      <c r="N63" s="7">
        <f>VLOOKUP(K63,Table!$A$2:$C$121,3,0)</f>
        <v>6</v>
      </c>
      <c r="O63" s="6" t="s">
        <v>2305</v>
      </c>
      <c r="P63" s="8" t="str">
        <f>LEFT(O63,MIN(FIND({0,1,2,3,4,5,6,7,8,9},ASC(O63)&amp;1234567890))-1)</f>
        <v>O</v>
      </c>
      <c r="Q63" s="8">
        <f t="shared" si="2"/>
        <v>1</v>
      </c>
      <c r="R63" s="8">
        <f>VLOOKUP(P63,Table!$A$2:$C$121,2,0)</f>
        <v>16</v>
      </c>
      <c r="S63" s="7">
        <f>VLOOKUP(P63,Table!$A$2:$C$121,3,0)</f>
        <v>2</v>
      </c>
      <c r="T63" s="6" t="s">
        <v>2313</v>
      </c>
      <c r="U63" s="8" t="str">
        <f>LEFT(T63,MIN(FIND({0,1,2,3,4,5,6,7,8,9},ASC(T63)&amp;1234567890))-1)</f>
        <v>N</v>
      </c>
      <c r="V63" s="8">
        <f t="shared" si="3"/>
        <v>1</v>
      </c>
      <c r="W63" s="8">
        <f>VLOOKUP(U63,Table!$A$2:$C$121,2,0)</f>
        <v>15</v>
      </c>
      <c r="X63" s="7">
        <f>VLOOKUP(U63,Table!$A$2:$C$121,3,0)</f>
        <v>2</v>
      </c>
      <c r="Y63" s="6" t="s">
        <v>2638</v>
      </c>
      <c r="Z63" s="8" t="str">
        <f>LEFT(Y63,MIN(FIND({0,1,2,3,4,5,6,7,8,9},ASC(Y63)&amp;1234567890))-1)</f>
        <v>Cl</v>
      </c>
      <c r="AA63" s="8">
        <f t="shared" si="4"/>
        <v>9</v>
      </c>
      <c r="AB63" s="8">
        <f>VLOOKUP(Z63,Table!$A$2:$C$121,2,0)</f>
        <v>17</v>
      </c>
      <c r="AC63" s="7">
        <f>VLOOKUP(Z63,Table!$A$2:$C$121,3,0)</f>
        <v>3</v>
      </c>
      <c r="AD63" s="5" t="str">
        <f>VLOOKUP(A63,Table!$U$1:$V$230,2,0)</f>
        <v>Monoclinic</v>
      </c>
    </row>
    <row r="64" spans="1:30" ht="18.75" customHeight="1" x14ac:dyDescent="0.4">
      <c r="A64" s="5">
        <v>11</v>
      </c>
      <c r="B64" s="5">
        <v>186416</v>
      </c>
      <c r="C64" s="5" t="s">
        <v>276</v>
      </c>
      <c r="D64" s="5" t="s">
        <v>293</v>
      </c>
      <c r="E64" s="6" t="s">
        <v>2597</v>
      </c>
      <c r="F64" s="8" t="str">
        <f>LEFT(E64,MIN(FIND({0,1,2,3,4,5,6,7,8,9},ASC(E64)&amp;1234567890))-1)</f>
        <v>Ba</v>
      </c>
      <c r="G64" s="8">
        <f t="shared" si="0"/>
        <v>1</v>
      </c>
      <c r="H64" s="8">
        <f>VLOOKUP(F64,Table!$A$2:$C$121,2,0)</f>
        <v>2</v>
      </c>
      <c r="I64" s="7">
        <f>VLOOKUP(F64,Table!$A$2:$C$121,3,0)</f>
        <v>6</v>
      </c>
      <c r="J64" s="6" t="s">
        <v>2541</v>
      </c>
      <c r="K64" s="8" t="str">
        <f>LEFT(J64,MIN(FIND({0,1,2,3,4,5,6,7,8,9},ASC(J64)&amp;1234567890))-1)</f>
        <v>Si</v>
      </c>
      <c r="L64" s="8">
        <f t="shared" si="1"/>
        <v>3</v>
      </c>
      <c r="M64" s="8">
        <f>VLOOKUP(K64,Table!$A$2:$C$121,2,0)</f>
        <v>14</v>
      </c>
      <c r="N64" s="7">
        <f>VLOOKUP(K64,Table!$A$2:$C$121,3,0)</f>
        <v>3</v>
      </c>
      <c r="O64" s="6" t="s">
        <v>2393</v>
      </c>
      <c r="P64" s="8" t="str">
        <f>LEFT(O64,MIN(FIND({0,1,2,3,4,5,6,7,8,9},ASC(O64)&amp;1234567890))-1)</f>
        <v>Al</v>
      </c>
      <c r="Q64" s="8">
        <f t="shared" si="2"/>
        <v>3</v>
      </c>
      <c r="R64" s="8">
        <f>VLOOKUP(P64,Table!$A$2:$C$121,2,0)</f>
        <v>13</v>
      </c>
      <c r="S64" s="7">
        <f>VLOOKUP(P64,Table!$A$2:$C$121,3,0)</f>
        <v>3</v>
      </c>
      <c r="T64" s="6" t="s">
        <v>2317</v>
      </c>
      <c r="U64" s="8" t="str">
        <f>LEFT(T64,MIN(FIND({0,1,2,3,4,5,6,7,8,9},ASC(T64)&amp;1234567890))-1)</f>
        <v>O</v>
      </c>
      <c r="V64" s="8">
        <f t="shared" si="3"/>
        <v>4</v>
      </c>
      <c r="W64" s="8">
        <f>VLOOKUP(U64,Table!$A$2:$C$121,2,0)</f>
        <v>16</v>
      </c>
      <c r="X64" s="7">
        <f>VLOOKUP(U64,Table!$A$2:$C$121,3,0)</f>
        <v>2</v>
      </c>
      <c r="Y64" s="6" t="s">
        <v>2649</v>
      </c>
      <c r="Z64" s="8" t="str">
        <f>LEFT(Y64,MIN(FIND({0,1,2,3,4,5,6,7,8,9},ASC(Y64)&amp;1234567890))-1)</f>
        <v>N</v>
      </c>
      <c r="AA64" s="8">
        <f t="shared" si="4"/>
        <v>5</v>
      </c>
      <c r="AB64" s="8">
        <f>VLOOKUP(Z64,Table!$A$2:$C$121,2,0)</f>
        <v>15</v>
      </c>
      <c r="AC64" s="7">
        <f>VLOOKUP(Z64,Table!$A$2:$C$121,3,0)</f>
        <v>2</v>
      </c>
      <c r="AD64" s="5" t="str">
        <f>VLOOKUP(A64,Table!$U$1:$V$230,2,0)</f>
        <v>Monoclinic</v>
      </c>
    </row>
    <row r="65" spans="1:30" ht="18.75" customHeight="1" x14ac:dyDescent="0.4">
      <c r="A65" s="5">
        <v>11</v>
      </c>
      <c r="B65" s="5">
        <v>249458</v>
      </c>
      <c r="C65" s="5" t="s">
        <v>276</v>
      </c>
      <c r="D65" s="5" t="s">
        <v>294</v>
      </c>
      <c r="E65" s="6" t="s">
        <v>2650</v>
      </c>
      <c r="F65" s="8" t="str">
        <f>LEFT(E65,MIN(FIND({0,1,2,3,4,5,6,7,8,9},ASC(E65)&amp;1234567890))-1)</f>
        <v>K</v>
      </c>
      <c r="G65" s="8">
        <f t="shared" si="0"/>
        <v>5</v>
      </c>
      <c r="H65" s="8">
        <f>VLOOKUP(F65,Table!$A$2:$C$121,2,0)</f>
        <v>1</v>
      </c>
      <c r="I65" s="7">
        <f>VLOOKUP(F65,Table!$A$2:$C$121,3,0)</f>
        <v>4</v>
      </c>
      <c r="J65" s="6" t="s">
        <v>2651</v>
      </c>
      <c r="K65" s="8" t="str">
        <f>LEFT(J65,MIN(FIND({0,1,2,3,4,5,6,7,8,9},ASC(J65)&amp;1234567890))-1)</f>
        <v>Eu</v>
      </c>
      <c r="L65" s="8">
        <f t="shared" si="1"/>
        <v>2</v>
      </c>
      <c r="M65" s="8">
        <f>VLOOKUP(K65,Table!$A$2:$C$121,2,0)</f>
        <v>3</v>
      </c>
      <c r="N65" s="7">
        <f>VLOOKUP(K65,Table!$A$2:$C$121,3,0)</f>
        <v>6</v>
      </c>
      <c r="O65" s="6" t="s">
        <v>2492</v>
      </c>
      <c r="P65" s="8" t="str">
        <f>LEFT(O65,MIN(FIND({0,1,2,3,4,5,6,7,8,9},ASC(O65)&amp;1234567890))-1)</f>
        <v>F</v>
      </c>
      <c r="Q65" s="8">
        <f t="shared" si="2"/>
        <v>1</v>
      </c>
      <c r="R65" s="8">
        <f>VLOOKUP(P65,Table!$A$2:$C$121,2,0)</f>
        <v>17</v>
      </c>
      <c r="S65" s="7">
        <f>VLOOKUP(P65,Table!$A$2:$C$121,3,0)</f>
        <v>2</v>
      </c>
      <c r="T65" s="6" t="s">
        <v>2591</v>
      </c>
      <c r="U65" s="8" t="str">
        <f>LEFT(T65,MIN(FIND({0,1,2,3,4,5,6,7,8,9},ASC(T65)&amp;1234567890))-1)</f>
        <v>Si</v>
      </c>
      <c r="V65" s="8">
        <f t="shared" si="3"/>
        <v>4</v>
      </c>
      <c r="W65" s="8">
        <f>VLOOKUP(U65,Table!$A$2:$C$121,2,0)</f>
        <v>14</v>
      </c>
      <c r="X65" s="7">
        <f>VLOOKUP(U65,Table!$A$2:$C$121,3,0)</f>
        <v>3</v>
      </c>
      <c r="Y65" s="6" t="s">
        <v>2587</v>
      </c>
      <c r="Z65" s="8" t="str">
        <f>LEFT(Y65,MIN(FIND({0,1,2,3,4,5,6,7,8,9},ASC(Y65)&amp;1234567890))-1)</f>
        <v>O</v>
      </c>
      <c r="AA65" s="8">
        <f t="shared" si="4"/>
        <v>13</v>
      </c>
      <c r="AB65" s="8">
        <f>VLOOKUP(Z65,Table!$A$2:$C$121,2,0)</f>
        <v>16</v>
      </c>
      <c r="AC65" s="7">
        <f>VLOOKUP(Z65,Table!$A$2:$C$121,3,0)</f>
        <v>2</v>
      </c>
      <c r="AD65" s="5" t="str">
        <f>VLOOKUP(A65,Table!$U$1:$V$230,2,0)</f>
        <v>Monoclinic</v>
      </c>
    </row>
    <row r="66" spans="1:30" ht="18.75" customHeight="1" x14ac:dyDescent="0.4">
      <c r="A66" s="5">
        <v>11</v>
      </c>
      <c r="B66" s="5">
        <v>423963</v>
      </c>
      <c r="C66" s="5" t="s">
        <v>276</v>
      </c>
      <c r="D66" s="5" t="s">
        <v>295</v>
      </c>
      <c r="E66" s="6" t="s">
        <v>2523</v>
      </c>
      <c r="F66" s="8" t="str">
        <f>LEFT(E66,MIN(FIND({0,1,2,3,4,5,6,7,8,9},ASC(E66)&amp;1234567890))-1)</f>
        <v>Bi</v>
      </c>
      <c r="G66" s="8">
        <f t="shared" ref="G66:G129" si="5">IF(SUBSTITUTE(E66,F66,"")="",1,SUBSTITUTE(E66,F66,""))*1</f>
        <v>1</v>
      </c>
      <c r="H66" s="8">
        <f>VLOOKUP(F66,Table!$A$2:$C$121,2,0)</f>
        <v>15</v>
      </c>
      <c r="I66" s="7">
        <f>VLOOKUP(F66,Table!$A$2:$C$121,3,0)</f>
        <v>6</v>
      </c>
      <c r="J66" s="6" t="s">
        <v>2652</v>
      </c>
      <c r="K66" s="8" t="str">
        <f>LEFT(J66,MIN(FIND({0,1,2,3,4,5,6,7,8,9},ASC(J66)&amp;1234567890))-1)</f>
        <v>Co</v>
      </c>
      <c r="L66" s="8">
        <f t="shared" ref="L66:L129" si="6">IF(SUBSTITUTE(J66,K66,"")="",1,SUBSTITUTE(J66,K66,""))*1</f>
        <v>2</v>
      </c>
      <c r="M66" s="8">
        <f>VLOOKUP(K66,Table!$A$2:$C$121,2,0)</f>
        <v>9</v>
      </c>
      <c r="N66" s="7">
        <f>VLOOKUP(K66,Table!$A$2:$C$121,3,0)</f>
        <v>4</v>
      </c>
      <c r="O66" s="6" t="s">
        <v>2438</v>
      </c>
      <c r="P66" s="8" t="str">
        <f>LEFT(O66,MIN(FIND({0,1,2,3,4,5,6,7,8,9},ASC(O66)&amp;1234567890))-1)</f>
        <v>B</v>
      </c>
      <c r="Q66" s="8">
        <f t="shared" ref="Q66:Q129" si="7">IF(SUBSTITUTE(O66,P66,"")="",1,SUBSTITUTE(O66,P66,""))*1</f>
        <v>1</v>
      </c>
      <c r="R66" s="8">
        <f>VLOOKUP(P66,Table!$A$2:$C$121,2,0)</f>
        <v>13</v>
      </c>
      <c r="S66" s="7">
        <f>VLOOKUP(P66,Table!$A$2:$C$121,3,0)</f>
        <v>2</v>
      </c>
      <c r="T66" s="6" t="s">
        <v>2422</v>
      </c>
      <c r="U66" s="8" t="str">
        <f>LEFT(T66,MIN(FIND({0,1,2,3,4,5,6,7,8,9},ASC(T66)&amp;1234567890))-1)</f>
        <v>P</v>
      </c>
      <c r="V66" s="8">
        <f t="shared" ref="V66:V129" si="8">IF(SUBSTITUTE(T66,U66,"")="",1,SUBSTITUTE(T66,U66,""))*1</f>
        <v>2</v>
      </c>
      <c r="W66" s="8">
        <f>VLOOKUP(U66,Table!$A$2:$C$121,2,0)</f>
        <v>15</v>
      </c>
      <c r="X66" s="7">
        <f>VLOOKUP(U66,Table!$A$2:$C$121,3,0)</f>
        <v>3</v>
      </c>
      <c r="Y66" s="6" t="s">
        <v>2336</v>
      </c>
      <c r="Z66" s="8" t="str">
        <f>LEFT(Y66,MIN(FIND({0,1,2,3,4,5,6,7,8,9},ASC(Y66)&amp;1234567890))-1)</f>
        <v>O</v>
      </c>
      <c r="AA66" s="8">
        <f t="shared" ref="AA66:AA129" si="9">IF(SUBSTITUTE(Y66,Z66,"")="",1,SUBSTITUTE(Y66,Z66,""))*1</f>
        <v>10</v>
      </c>
      <c r="AB66" s="8">
        <f>VLOOKUP(Z66,Table!$A$2:$C$121,2,0)</f>
        <v>16</v>
      </c>
      <c r="AC66" s="7">
        <f>VLOOKUP(Z66,Table!$A$2:$C$121,3,0)</f>
        <v>2</v>
      </c>
      <c r="AD66" s="5" t="str">
        <f>VLOOKUP(A66,Table!$U$1:$V$230,2,0)</f>
        <v>Monoclinic</v>
      </c>
    </row>
    <row r="67" spans="1:30" ht="18.75" customHeight="1" x14ac:dyDescent="0.4">
      <c r="A67" s="5">
        <v>11</v>
      </c>
      <c r="B67" s="5">
        <v>423964</v>
      </c>
      <c r="C67" s="5" t="s">
        <v>276</v>
      </c>
      <c r="D67" s="5" t="s">
        <v>296</v>
      </c>
      <c r="E67" s="6" t="s">
        <v>2523</v>
      </c>
      <c r="F67" s="8" t="str">
        <f>LEFT(E67,MIN(FIND({0,1,2,3,4,5,6,7,8,9},ASC(E67)&amp;1234567890))-1)</f>
        <v>Bi</v>
      </c>
      <c r="G67" s="8">
        <f t="shared" si="5"/>
        <v>1</v>
      </c>
      <c r="H67" s="8">
        <f>VLOOKUP(F67,Table!$A$2:$C$121,2,0)</f>
        <v>15</v>
      </c>
      <c r="I67" s="7">
        <f>VLOOKUP(F67,Table!$A$2:$C$121,3,0)</f>
        <v>6</v>
      </c>
      <c r="J67" s="6" t="s">
        <v>2653</v>
      </c>
      <c r="K67" s="8" t="str">
        <f>LEFT(J67,MIN(FIND({0,1,2,3,4,5,6,7,8,9},ASC(J67)&amp;1234567890))-1)</f>
        <v>Ni</v>
      </c>
      <c r="L67" s="8">
        <f t="shared" si="6"/>
        <v>2</v>
      </c>
      <c r="M67" s="8">
        <f>VLOOKUP(K67,Table!$A$2:$C$121,2,0)</f>
        <v>10</v>
      </c>
      <c r="N67" s="7">
        <f>VLOOKUP(K67,Table!$A$2:$C$121,3,0)</f>
        <v>4</v>
      </c>
      <c r="O67" s="6" t="s">
        <v>2438</v>
      </c>
      <c r="P67" s="8" t="str">
        <f>LEFT(O67,MIN(FIND({0,1,2,3,4,5,6,7,8,9},ASC(O67)&amp;1234567890))-1)</f>
        <v>B</v>
      </c>
      <c r="Q67" s="8">
        <f t="shared" si="7"/>
        <v>1</v>
      </c>
      <c r="R67" s="8">
        <f>VLOOKUP(P67,Table!$A$2:$C$121,2,0)</f>
        <v>13</v>
      </c>
      <c r="S67" s="7">
        <f>VLOOKUP(P67,Table!$A$2:$C$121,3,0)</f>
        <v>2</v>
      </c>
      <c r="T67" s="6" t="s">
        <v>2422</v>
      </c>
      <c r="U67" s="8" t="str">
        <f>LEFT(T67,MIN(FIND({0,1,2,3,4,5,6,7,8,9},ASC(T67)&amp;1234567890))-1)</f>
        <v>P</v>
      </c>
      <c r="V67" s="8">
        <f t="shared" si="8"/>
        <v>2</v>
      </c>
      <c r="W67" s="8">
        <f>VLOOKUP(U67,Table!$A$2:$C$121,2,0)</f>
        <v>15</v>
      </c>
      <c r="X67" s="7">
        <f>VLOOKUP(U67,Table!$A$2:$C$121,3,0)</f>
        <v>3</v>
      </c>
      <c r="Y67" s="6" t="s">
        <v>2336</v>
      </c>
      <c r="Z67" s="8" t="str">
        <f>LEFT(Y67,MIN(FIND({0,1,2,3,4,5,6,7,8,9},ASC(Y67)&amp;1234567890))-1)</f>
        <v>O</v>
      </c>
      <c r="AA67" s="8">
        <f t="shared" si="9"/>
        <v>10</v>
      </c>
      <c r="AB67" s="8">
        <f>VLOOKUP(Z67,Table!$A$2:$C$121,2,0)</f>
        <v>16</v>
      </c>
      <c r="AC67" s="7">
        <f>VLOOKUP(Z67,Table!$A$2:$C$121,3,0)</f>
        <v>2</v>
      </c>
      <c r="AD67" s="5" t="str">
        <f>VLOOKUP(A67,Table!$U$1:$V$230,2,0)</f>
        <v>Monoclinic</v>
      </c>
    </row>
    <row r="68" spans="1:30" ht="18.75" customHeight="1" x14ac:dyDescent="0.4">
      <c r="A68" s="5">
        <v>11</v>
      </c>
      <c r="B68" s="5">
        <v>427439</v>
      </c>
      <c r="C68" s="5" t="s">
        <v>276</v>
      </c>
      <c r="D68" s="5" t="s">
        <v>297</v>
      </c>
      <c r="E68" s="6" t="s">
        <v>2654</v>
      </c>
      <c r="F68" s="8" t="str">
        <f>LEFT(E68,MIN(FIND({0,1,2,3,4,5,6,7,8,9},ASC(E68)&amp;1234567890))-1)</f>
        <v>Ca</v>
      </c>
      <c r="G68" s="8">
        <f t="shared" si="5"/>
        <v>2.56</v>
      </c>
      <c r="H68" s="8">
        <f>VLOOKUP(F68,Table!$A$2:$C$121,2,0)</f>
        <v>2</v>
      </c>
      <c r="I68" s="7">
        <f>VLOOKUP(F68,Table!$A$2:$C$121,3,0)</f>
        <v>4</v>
      </c>
      <c r="J68" s="6" t="s">
        <v>2655</v>
      </c>
      <c r="K68" s="8" t="str">
        <f>LEFT(J68,MIN(FIND({0,1,2,3,4,5,6,7,8,9},ASC(J68)&amp;1234567890))-1)</f>
        <v>Na</v>
      </c>
      <c r="L68" s="8">
        <f t="shared" si="6"/>
        <v>0.44</v>
      </c>
      <c r="M68" s="8">
        <f>VLOOKUP(K68,Table!$A$2:$C$121,2,0)</f>
        <v>1</v>
      </c>
      <c r="N68" s="7">
        <f>VLOOKUP(K68,Table!$A$2:$C$121,3,0)</f>
        <v>3</v>
      </c>
      <c r="O68" s="6" t="s">
        <v>2656</v>
      </c>
      <c r="P68" s="8" t="str">
        <f>LEFT(O68,MIN(FIND({0,1,2,3,4,5,6,7,8,9},ASC(O68)&amp;1234567890))-1)</f>
        <v>Fe</v>
      </c>
      <c r="Q68" s="8">
        <f t="shared" si="7"/>
        <v>7.49</v>
      </c>
      <c r="R68" s="8">
        <f>VLOOKUP(P68,Table!$A$2:$C$121,2,0)</f>
        <v>8</v>
      </c>
      <c r="S68" s="7">
        <f>VLOOKUP(P68,Table!$A$2:$C$121,3,0)</f>
        <v>4</v>
      </c>
      <c r="T68" s="6" t="s">
        <v>2657</v>
      </c>
      <c r="U68" s="8" t="str">
        <f>LEFT(T68,MIN(FIND({0,1,2,3,4,5,6,7,8,9},ASC(T68)&amp;1234567890))-1)</f>
        <v>Nb</v>
      </c>
      <c r="V68" s="8">
        <f t="shared" si="8"/>
        <v>0.51</v>
      </c>
      <c r="W68" s="8">
        <f>VLOOKUP(U68,Table!$A$2:$C$121,2,0)</f>
        <v>5</v>
      </c>
      <c r="X68" s="7">
        <f>VLOOKUP(U68,Table!$A$2:$C$121,3,0)</f>
        <v>5</v>
      </c>
      <c r="Y68" s="6" t="s">
        <v>2562</v>
      </c>
      <c r="Z68" s="8" t="str">
        <f>LEFT(Y68,MIN(FIND({0,1,2,3,4,5,6,7,8,9},ASC(Y68)&amp;1234567890))-1)</f>
        <v>As</v>
      </c>
      <c r="AA68" s="8">
        <f t="shared" si="9"/>
        <v>6</v>
      </c>
      <c r="AB68" s="8">
        <f>VLOOKUP(Z68,Table!$A$2:$C$121,2,0)</f>
        <v>15</v>
      </c>
      <c r="AC68" s="7">
        <f>VLOOKUP(Z68,Table!$A$2:$C$121,3,0)</f>
        <v>4</v>
      </c>
      <c r="AD68" s="5" t="str">
        <f>VLOOKUP(A68,Table!$U$1:$V$230,2,0)</f>
        <v>Monoclinic</v>
      </c>
    </row>
    <row r="69" spans="1:30" ht="18.75" customHeight="1" x14ac:dyDescent="0.4">
      <c r="A69" s="5">
        <v>11</v>
      </c>
      <c r="B69" s="5">
        <v>291513</v>
      </c>
      <c r="C69" s="5" t="s">
        <v>276</v>
      </c>
      <c r="D69" s="5" t="s">
        <v>298</v>
      </c>
      <c r="E69" s="6" t="s">
        <v>2329</v>
      </c>
      <c r="F69" s="8" t="str">
        <f>LEFT(E69,MIN(FIND({0,1,2,3,4,5,6,7,8,9},ASC(E69)&amp;1234567890))-1)</f>
        <v>Li</v>
      </c>
      <c r="G69" s="8">
        <f t="shared" si="5"/>
        <v>1</v>
      </c>
      <c r="H69" s="8">
        <f>VLOOKUP(F69,Table!$A$2:$C$121,2,0)</f>
        <v>1</v>
      </c>
      <c r="I69" s="7">
        <f>VLOOKUP(F69,Table!$A$2:$C$121,3,0)</f>
        <v>2</v>
      </c>
      <c r="J69" s="6" t="s">
        <v>2328</v>
      </c>
      <c r="K69" s="8" t="str">
        <f>LEFT(J69,MIN(FIND({0,1,2,3,4,5,6,7,8,9},ASC(J69)&amp;1234567890))-1)</f>
        <v>Na</v>
      </c>
      <c r="L69" s="8">
        <f t="shared" si="6"/>
        <v>2</v>
      </c>
      <c r="M69" s="8">
        <f>VLOOKUP(K69,Table!$A$2:$C$121,2,0)</f>
        <v>1</v>
      </c>
      <c r="N69" s="7">
        <f>VLOOKUP(K69,Table!$A$2:$C$121,3,0)</f>
        <v>3</v>
      </c>
      <c r="O69" s="6" t="s">
        <v>2658</v>
      </c>
      <c r="P69" s="8" t="str">
        <f>LEFT(O69,MIN(FIND({0,1,2,3,4,5,6,7,8,9},ASC(O69)&amp;1234567890))-1)</f>
        <v>B</v>
      </c>
      <c r="Q69" s="8">
        <f t="shared" si="7"/>
        <v>5</v>
      </c>
      <c r="R69" s="8">
        <f>VLOOKUP(P69,Table!$A$2:$C$121,2,0)</f>
        <v>13</v>
      </c>
      <c r="S69" s="7">
        <f>VLOOKUP(P69,Table!$A$2:$C$121,3,0)</f>
        <v>2</v>
      </c>
      <c r="T69" s="6" t="s">
        <v>2422</v>
      </c>
      <c r="U69" s="8" t="str">
        <f>LEFT(T69,MIN(FIND({0,1,2,3,4,5,6,7,8,9},ASC(T69)&amp;1234567890))-1)</f>
        <v>P</v>
      </c>
      <c r="V69" s="8">
        <f t="shared" si="8"/>
        <v>2</v>
      </c>
      <c r="W69" s="8">
        <f>VLOOKUP(U69,Table!$A$2:$C$121,2,0)</f>
        <v>15</v>
      </c>
      <c r="X69" s="7">
        <f>VLOOKUP(U69,Table!$A$2:$C$121,3,0)</f>
        <v>3</v>
      </c>
      <c r="Y69" s="6" t="s">
        <v>2414</v>
      </c>
      <c r="Z69" s="8" t="str">
        <f>LEFT(Y69,MIN(FIND({0,1,2,3,4,5,6,7,8,9},ASC(Y69)&amp;1234567890))-1)</f>
        <v>O</v>
      </c>
      <c r="AA69" s="8">
        <f t="shared" si="9"/>
        <v>14</v>
      </c>
      <c r="AB69" s="8">
        <f>VLOOKUP(Z69,Table!$A$2:$C$121,2,0)</f>
        <v>16</v>
      </c>
      <c r="AC69" s="7">
        <f>VLOOKUP(Z69,Table!$A$2:$C$121,3,0)</f>
        <v>2</v>
      </c>
      <c r="AD69" s="5" t="str">
        <f>VLOOKUP(A69,Table!$U$1:$V$230,2,0)</f>
        <v>Monoclinic</v>
      </c>
    </row>
    <row r="70" spans="1:30" ht="18.75" customHeight="1" x14ac:dyDescent="0.4">
      <c r="A70" s="5">
        <v>12</v>
      </c>
      <c r="B70" s="5">
        <v>18156</v>
      </c>
      <c r="C70" s="5" t="s">
        <v>299</v>
      </c>
      <c r="D70" s="5" t="s">
        <v>303</v>
      </c>
      <c r="E70" s="6" t="s">
        <v>2328</v>
      </c>
      <c r="F70" s="8" t="str">
        <f>LEFT(E70,MIN(FIND({0,1,2,3,4,5,6,7,8,9},ASC(E70)&amp;1234567890))-1)</f>
        <v>Na</v>
      </c>
      <c r="G70" s="8">
        <f t="shared" si="5"/>
        <v>2</v>
      </c>
      <c r="H70" s="8">
        <f>VLOOKUP(F70,Table!$A$2:$C$121,2,0)</f>
        <v>1</v>
      </c>
      <c r="I70" s="7">
        <f>VLOOKUP(F70,Table!$A$2:$C$121,3,0)</f>
        <v>3</v>
      </c>
      <c r="J70" s="6" t="s">
        <v>2659</v>
      </c>
      <c r="K70" s="8" t="str">
        <f>LEFT(J70,MIN(FIND({0,1,2,3,4,5,6,7,8,9},ASC(J70)&amp;1234567890))-1)</f>
        <v>Co</v>
      </c>
      <c r="L70" s="8">
        <f t="shared" si="6"/>
        <v>5</v>
      </c>
      <c r="M70" s="8">
        <f>VLOOKUP(K70,Table!$A$2:$C$121,2,0)</f>
        <v>9</v>
      </c>
      <c r="N70" s="7">
        <f>VLOOKUP(K70,Table!$A$2:$C$121,3,0)</f>
        <v>4</v>
      </c>
      <c r="O70" s="6" t="s">
        <v>2660</v>
      </c>
      <c r="P70" s="8" t="str">
        <f>LEFT(O70,MIN(FIND({0,1,2,3,4,5,6,7,8,9},ASC(O70)&amp;1234567890))-1)</f>
        <v>Mo</v>
      </c>
      <c r="Q70" s="8">
        <f t="shared" si="7"/>
        <v>4</v>
      </c>
      <c r="R70" s="8">
        <f>VLOOKUP(P70,Table!$A$2:$C$121,2,0)</f>
        <v>6</v>
      </c>
      <c r="S70" s="7">
        <f>VLOOKUP(P70,Table!$A$2:$C$121,3,0)</f>
        <v>5</v>
      </c>
      <c r="T70" s="6" t="s">
        <v>2511</v>
      </c>
      <c r="U70" s="8" t="str">
        <f>LEFT(T70,MIN(FIND({0,1,2,3,4,5,6,7,8,9},ASC(T70)&amp;1234567890))-1)</f>
        <v>Cl</v>
      </c>
      <c r="V70" s="8">
        <f t="shared" si="8"/>
        <v>4</v>
      </c>
      <c r="W70" s="8">
        <f>VLOOKUP(U70,Table!$A$2:$C$121,2,0)</f>
        <v>17</v>
      </c>
      <c r="X70" s="7">
        <f>VLOOKUP(U70,Table!$A$2:$C$121,3,0)</f>
        <v>3</v>
      </c>
      <c r="Y70" s="6" t="s">
        <v>2400</v>
      </c>
      <c r="Z70" s="8" t="str">
        <f>LEFT(Y70,MIN(FIND({0,1,2,3,4,5,6,7,8,9},ASC(Y70)&amp;1234567890))-1)</f>
        <v>O</v>
      </c>
      <c r="AA70" s="8">
        <f t="shared" si="9"/>
        <v>16</v>
      </c>
      <c r="AB70" s="8">
        <f>VLOOKUP(Z70,Table!$A$2:$C$121,2,0)</f>
        <v>16</v>
      </c>
      <c r="AC70" s="7">
        <f>VLOOKUP(Z70,Table!$A$2:$C$121,3,0)</f>
        <v>2</v>
      </c>
      <c r="AD70" s="5" t="str">
        <f>VLOOKUP(A70,Table!$U$1:$V$230,2,0)</f>
        <v>Monoclinic</v>
      </c>
    </row>
    <row r="71" spans="1:30" ht="18.75" customHeight="1" x14ac:dyDescent="0.4">
      <c r="A71" s="5">
        <v>12</v>
      </c>
      <c r="B71" s="5">
        <v>2116</v>
      </c>
      <c r="C71" s="5" t="s">
        <v>299</v>
      </c>
      <c r="D71" s="5" t="s">
        <v>304</v>
      </c>
      <c r="E71" s="6" t="s">
        <v>2661</v>
      </c>
      <c r="F71" s="8" t="str">
        <f>LEFT(E71,MIN(FIND({0,1,2,3,4,5,6,7,8,9},ASC(E71)&amp;1234567890))-1)</f>
        <v>Na</v>
      </c>
      <c r="G71" s="8">
        <f t="shared" si="5"/>
        <v>6</v>
      </c>
      <c r="H71" s="8">
        <f>VLOOKUP(F71,Table!$A$2:$C$121,2,0)</f>
        <v>1</v>
      </c>
      <c r="I71" s="7">
        <f>VLOOKUP(F71,Table!$A$2:$C$121,3,0)</f>
        <v>3</v>
      </c>
      <c r="J71" s="6" t="s">
        <v>2330</v>
      </c>
      <c r="K71" s="8" t="str">
        <f>LEFT(J71,MIN(FIND({0,1,2,3,4,5,6,7,8,9},ASC(J71)&amp;1234567890))-1)</f>
        <v>Fe</v>
      </c>
      <c r="L71" s="8">
        <f t="shared" si="6"/>
        <v>1</v>
      </c>
      <c r="M71" s="8">
        <f>VLOOKUP(K71,Table!$A$2:$C$121,2,0)</f>
        <v>8</v>
      </c>
      <c r="N71" s="7">
        <f>VLOOKUP(K71,Table!$A$2:$C$121,3,0)</f>
        <v>4</v>
      </c>
      <c r="O71" s="6" t="s">
        <v>2662</v>
      </c>
      <c r="P71" s="8" t="str">
        <f>LEFT(O71,MIN(FIND({0,1,2,3,4,5,6,7,8,9},ASC(O71)&amp;1234567890))-1)</f>
        <v>Si</v>
      </c>
      <c r="Q71" s="8">
        <f t="shared" si="7"/>
        <v>8</v>
      </c>
      <c r="R71" s="8">
        <f>VLOOKUP(P71,Table!$A$2:$C$121,2,0)</f>
        <v>14</v>
      </c>
      <c r="S71" s="7">
        <f>VLOOKUP(P71,Table!$A$2:$C$121,3,0)</f>
        <v>3</v>
      </c>
      <c r="T71" s="6" t="s">
        <v>2663</v>
      </c>
      <c r="U71" s="8" t="str">
        <f>LEFT(T71,MIN(FIND({0,1,2,3,4,5,6,7,8,9},ASC(T71)&amp;1234567890))-1)</f>
        <v>Al</v>
      </c>
      <c r="V71" s="8">
        <f t="shared" si="8"/>
        <v>4</v>
      </c>
      <c r="W71" s="8">
        <f>VLOOKUP(U71,Table!$A$2:$C$121,2,0)</f>
        <v>13</v>
      </c>
      <c r="X71" s="7">
        <f>VLOOKUP(U71,Table!$A$2:$C$121,3,0)</f>
        <v>3</v>
      </c>
      <c r="Y71" s="6" t="s">
        <v>2581</v>
      </c>
      <c r="Z71" s="8" t="str">
        <f>LEFT(Y71,MIN(FIND({0,1,2,3,4,5,6,7,8,9},ASC(Y71)&amp;1234567890))-1)</f>
        <v>O</v>
      </c>
      <c r="AA71" s="8">
        <f t="shared" si="9"/>
        <v>26</v>
      </c>
      <c r="AB71" s="8">
        <f>VLOOKUP(Z71,Table!$A$2:$C$121,2,0)</f>
        <v>16</v>
      </c>
      <c r="AC71" s="7">
        <f>VLOOKUP(Z71,Table!$A$2:$C$121,3,0)</f>
        <v>2</v>
      </c>
      <c r="AD71" s="5" t="str">
        <f>VLOOKUP(A71,Table!$U$1:$V$230,2,0)</f>
        <v>Monoclinic</v>
      </c>
    </row>
    <row r="72" spans="1:30" ht="18.75" customHeight="1" x14ac:dyDescent="0.4">
      <c r="A72" s="5">
        <v>12</v>
      </c>
      <c r="B72" s="5">
        <v>6255</v>
      </c>
      <c r="C72" s="5" t="s">
        <v>299</v>
      </c>
      <c r="D72" s="5" t="s">
        <v>305</v>
      </c>
      <c r="E72" s="6" t="s">
        <v>2664</v>
      </c>
      <c r="F72" s="8" t="str">
        <f>LEFT(E72,MIN(FIND({0,1,2,3,4,5,6,7,8,9},ASC(E72)&amp;1234567890))-1)</f>
        <v>Sr</v>
      </c>
      <c r="G72" s="8">
        <f t="shared" si="5"/>
        <v>0.84</v>
      </c>
      <c r="H72" s="8">
        <f>VLOOKUP(F72,Table!$A$2:$C$121,2,0)</f>
        <v>2</v>
      </c>
      <c r="I72" s="7">
        <f>VLOOKUP(F72,Table!$A$2:$C$121,3,0)</f>
        <v>5</v>
      </c>
      <c r="J72" s="6" t="s">
        <v>2665</v>
      </c>
      <c r="K72" s="8" t="str">
        <f>LEFT(J72,MIN(FIND({0,1,2,3,4,5,6,7,8,9},ASC(J72)&amp;1234567890))-1)</f>
        <v>Na</v>
      </c>
      <c r="L72" s="8">
        <f t="shared" si="6"/>
        <v>0.03</v>
      </c>
      <c r="M72" s="8">
        <f>VLOOKUP(K72,Table!$A$2:$C$121,2,0)</f>
        <v>1</v>
      </c>
      <c r="N72" s="7">
        <f>VLOOKUP(K72,Table!$A$2:$C$121,3,0)</f>
        <v>3</v>
      </c>
      <c r="O72" s="6" t="s">
        <v>2666</v>
      </c>
      <c r="P72" s="8" t="str">
        <f>LEFT(O72,MIN(FIND({0,1,2,3,4,5,6,7,8,9},ASC(O72)&amp;1234567890))-1)</f>
        <v>Al</v>
      </c>
      <c r="Q72" s="8">
        <f t="shared" si="7"/>
        <v>1.69</v>
      </c>
      <c r="R72" s="8">
        <f>VLOOKUP(P72,Table!$A$2:$C$121,2,0)</f>
        <v>13</v>
      </c>
      <c r="S72" s="7">
        <f>VLOOKUP(P72,Table!$A$2:$C$121,3,0)</f>
        <v>3</v>
      </c>
      <c r="T72" s="6" t="s">
        <v>2667</v>
      </c>
      <c r="U72" s="8" t="str">
        <f>LEFT(T72,MIN(FIND({0,1,2,3,4,5,6,7,8,9},ASC(T72)&amp;1234567890))-1)</f>
        <v>Si</v>
      </c>
      <c r="V72" s="8">
        <f t="shared" si="8"/>
        <v>2.29</v>
      </c>
      <c r="W72" s="8">
        <f>VLOOKUP(U72,Table!$A$2:$C$121,2,0)</f>
        <v>14</v>
      </c>
      <c r="X72" s="7">
        <f>VLOOKUP(U72,Table!$A$2:$C$121,3,0)</f>
        <v>3</v>
      </c>
      <c r="Y72" s="6" t="s">
        <v>2298</v>
      </c>
      <c r="Z72" s="8" t="str">
        <f>LEFT(Y72,MIN(FIND({0,1,2,3,4,5,6,7,8,9},ASC(Y72)&amp;1234567890))-1)</f>
        <v>O</v>
      </c>
      <c r="AA72" s="8">
        <f t="shared" si="9"/>
        <v>8</v>
      </c>
      <c r="AB72" s="8">
        <f>VLOOKUP(Z72,Table!$A$2:$C$121,2,0)</f>
        <v>16</v>
      </c>
      <c r="AC72" s="7">
        <f>VLOOKUP(Z72,Table!$A$2:$C$121,3,0)</f>
        <v>2</v>
      </c>
      <c r="AD72" s="5" t="str">
        <f>VLOOKUP(A72,Table!$U$1:$V$230,2,0)</f>
        <v>Monoclinic</v>
      </c>
    </row>
    <row r="73" spans="1:30" ht="18.75" customHeight="1" x14ac:dyDescent="0.4">
      <c r="A73" s="5">
        <v>12</v>
      </c>
      <c r="B73" s="5">
        <v>16769</v>
      </c>
      <c r="C73" s="5" t="s">
        <v>299</v>
      </c>
      <c r="D73" s="5" t="s">
        <v>306</v>
      </c>
      <c r="E73" s="6" t="s">
        <v>2314</v>
      </c>
      <c r="F73" s="8" t="str">
        <f>LEFT(E73,MIN(FIND({0,1,2,3,4,5,6,7,8,9},ASC(E73)&amp;1234567890))-1)</f>
        <v>H</v>
      </c>
      <c r="G73" s="8">
        <f t="shared" si="5"/>
        <v>1</v>
      </c>
      <c r="H73" s="8">
        <f>VLOOKUP(F73,Table!$A$2:$C$121,2,0)</f>
        <v>1</v>
      </c>
      <c r="I73" s="7">
        <f>VLOOKUP(F73,Table!$A$2:$C$121,3,0)</f>
        <v>1</v>
      </c>
      <c r="J73" s="6" t="s">
        <v>2668</v>
      </c>
      <c r="K73" s="8" t="str">
        <f>LEFT(J73,MIN(FIND({0,1,2,3,4,5,6,7,8,9},ASC(J73)&amp;1234567890))-1)</f>
        <v>Fe</v>
      </c>
      <c r="L73" s="8">
        <f t="shared" si="6"/>
        <v>2</v>
      </c>
      <c r="M73" s="8">
        <f>VLOOKUP(K73,Table!$A$2:$C$121,2,0)</f>
        <v>8</v>
      </c>
      <c r="N73" s="7">
        <f>VLOOKUP(K73,Table!$A$2:$C$121,3,0)</f>
        <v>4</v>
      </c>
      <c r="O73" s="6" t="s">
        <v>2669</v>
      </c>
      <c r="P73" s="8" t="str">
        <f>LEFT(O73,MIN(FIND({0,1,2,3,4,5,6,7,8,9},ASC(O73)&amp;1234567890))-1)</f>
        <v>Al</v>
      </c>
      <c r="Q73" s="8">
        <f t="shared" si="7"/>
        <v>9</v>
      </c>
      <c r="R73" s="8">
        <f>VLOOKUP(P73,Table!$A$2:$C$121,2,0)</f>
        <v>13</v>
      </c>
      <c r="S73" s="7">
        <f>VLOOKUP(P73,Table!$A$2:$C$121,3,0)</f>
        <v>3</v>
      </c>
      <c r="T73" s="6" t="s">
        <v>2591</v>
      </c>
      <c r="U73" s="8" t="str">
        <f>LEFT(T73,MIN(FIND({0,1,2,3,4,5,6,7,8,9},ASC(T73)&amp;1234567890))-1)</f>
        <v>Si</v>
      </c>
      <c r="V73" s="8">
        <f t="shared" si="8"/>
        <v>4</v>
      </c>
      <c r="W73" s="8">
        <f>VLOOKUP(U73,Table!$A$2:$C$121,2,0)</f>
        <v>14</v>
      </c>
      <c r="X73" s="7">
        <f>VLOOKUP(U73,Table!$A$2:$C$121,3,0)</f>
        <v>3</v>
      </c>
      <c r="Y73" s="6" t="s">
        <v>2670</v>
      </c>
      <c r="Z73" s="8" t="str">
        <f>LEFT(Y73,MIN(FIND({0,1,2,3,4,5,6,7,8,9},ASC(Y73)&amp;1234567890))-1)</f>
        <v>O</v>
      </c>
      <c r="AA73" s="8">
        <f t="shared" si="9"/>
        <v>24</v>
      </c>
      <c r="AB73" s="8">
        <f>VLOOKUP(Z73,Table!$A$2:$C$121,2,0)</f>
        <v>16</v>
      </c>
      <c r="AC73" s="7">
        <f>VLOOKUP(Z73,Table!$A$2:$C$121,3,0)</f>
        <v>2</v>
      </c>
      <c r="AD73" s="5" t="str">
        <f>VLOOKUP(A73,Table!$U$1:$V$230,2,0)</f>
        <v>Monoclinic</v>
      </c>
    </row>
    <row r="74" spans="1:30" ht="18.75" customHeight="1" x14ac:dyDescent="0.4">
      <c r="A74" s="5">
        <v>12</v>
      </c>
      <c r="B74" s="5">
        <v>24968</v>
      </c>
      <c r="C74" s="5" t="s">
        <v>299</v>
      </c>
      <c r="D74" s="5" t="s">
        <v>307</v>
      </c>
      <c r="E74" s="6" t="s">
        <v>2671</v>
      </c>
      <c r="F74" s="8" t="str">
        <f>LEFT(E74,MIN(FIND({0,1,2,3,4,5,6,7,8,9},ASC(E74)&amp;1234567890))-1)</f>
        <v>H</v>
      </c>
      <c r="G74" s="8">
        <f t="shared" si="5"/>
        <v>3</v>
      </c>
      <c r="H74" s="8">
        <f>VLOOKUP(F74,Table!$A$2:$C$121,2,0)</f>
        <v>1</v>
      </c>
      <c r="I74" s="7">
        <f>VLOOKUP(F74,Table!$A$2:$C$121,3,0)</f>
        <v>1</v>
      </c>
      <c r="J74" s="6" t="s">
        <v>2310</v>
      </c>
      <c r="K74" s="8" t="str">
        <f>LEFT(J74,MIN(FIND({0,1,2,3,4,5,6,7,8,9},ASC(J74)&amp;1234567890))-1)</f>
        <v>K</v>
      </c>
      <c r="L74" s="8">
        <f t="shared" si="6"/>
        <v>1</v>
      </c>
      <c r="M74" s="8">
        <f>VLOOKUP(K74,Table!$A$2:$C$121,2,0)</f>
        <v>1</v>
      </c>
      <c r="N74" s="7">
        <f>VLOOKUP(K74,Table!$A$2:$C$121,3,0)</f>
        <v>4</v>
      </c>
      <c r="O74" s="6" t="s">
        <v>2652</v>
      </c>
      <c r="P74" s="8" t="str">
        <f>LEFT(O74,MIN(FIND({0,1,2,3,4,5,6,7,8,9},ASC(O74)&amp;1234567890))-1)</f>
        <v>Co</v>
      </c>
      <c r="Q74" s="8">
        <f t="shared" si="7"/>
        <v>2</v>
      </c>
      <c r="R74" s="8">
        <f>VLOOKUP(P74,Table!$A$2:$C$121,2,0)</f>
        <v>9</v>
      </c>
      <c r="S74" s="7">
        <f>VLOOKUP(P74,Table!$A$2:$C$121,3,0)</f>
        <v>4</v>
      </c>
      <c r="T74" s="6" t="s">
        <v>2672</v>
      </c>
      <c r="U74" s="8" t="str">
        <f>LEFT(T74,MIN(FIND({0,1,2,3,4,5,6,7,8,9},ASC(T74)&amp;1234567890))-1)</f>
        <v>Mo</v>
      </c>
      <c r="V74" s="8">
        <f t="shared" si="8"/>
        <v>2</v>
      </c>
      <c r="W74" s="8">
        <f>VLOOKUP(U74,Table!$A$2:$C$121,2,0)</f>
        <v>6</v>
      </c>
      <c r="X74" s="7">
        <f>VLOOKUP(U74,Table!$A$2:$C$121,3,0)</f>
        <v>5</v>
      </c>
      <c r="Y74" s="6" t="s">
        <v>2336</v>
      </c>
      <c r="Z74" s="8" t="str">
        <f>LEFT(Y74,MIN(FIND({0,1,2,3,4,5,6,7,8,9},ASC(Y74)&amp;1234567890))-1)</f>
        <v>O</v>
      </c>
      <c r="AA74" s="8">
        <f t="shared" si="9"/>
        <v>10</v>
      </c>
      <c r="AB74" s="8">
        <f>VLOOKUP(Z74,Table!$A$2:$C$121,2,0)</f>
        <v>16</v>
      </c>
      <c r="AC74" s="7">
        <f>VLOOKUP(Z74,Table!$A$2:$C$121,3,0)</f>
        <v>2</v>
      </c>
      <c r="AD74" s="5" t="str">
        <f>VLOOKUP(A74,Table!$U$1:$V$230,2,0)</f>
        <v>Monoclinic</v>
      </c>
    </row>
    <row r="75" spans="1:30" ht="18.75" customHeight="1" x14ac:dyDescent="0.4">
      <c r="A75" s="5">
        <v>12</v>
      </c>
      <c r="B75" s="5">
        <v>25103</v>
      </c>
      <c r="C75" s="5" t="s">
        <v>299</v>
      </c>
      <c r="D75" s="5" t="s">
        <v>308</v>
      </c>
      <c r="E75" s="6" t="s">
        <v>2673</v>
      </c>
      <c r="F75" s="8" t="str">
        <f>LEFT(E75,MIN(FIND({0,1,2,3,4,5,6,7,8,9},ASC(E75)&amp;1234567890))-1)</f>
        <v>K</v>
      </c>
      <c r="G75" s="8">
        <f t="shared" si="5"/>
        <v>0.88</v>
      </c>
      <c r="H75" s="8">
        <f>VLOOKUP(F75,Table!$A$2:$C$121,2,0)</f>
        <v>1</v>
      </c>
      <c r="I75" s="7">
        <f>VLOOKUP(F75,Table!$A$2:$C$121,3,0)</f>
        <v>4</v>
      </c>
      <c r="J75" s="6" t="s">
        <v>2674</v>
      </c>
      <c r="K75" s="8" t="str">
        <f>LEFT(J75,MIN(FIND({0,1,2,3,4,5,6,7,8,9},ASC(J75)&amp;1234567890))-1)</f>
        <v>Mg</v>
      </c>
      <c r="L75" s="8">
        <f t="shared" si="6"/>
        <v>2.5</v>
      </c>
      <c r="M75" s="8">
        <f>VLOOKUP(K75,Table!$A$2:$C$121,2,0)</f>
        <v>2</v>
      </c>
      <c r="N75" s="7">
        <f>VLOOKUP(K75,Table!$A$2:$C$121,3,0)</f>
        <v>3</v>
      </c>
      <c r="O75" s="6" t="s">
        <v>2591</v>
      </c>
      <c r="P75" s="8" t="str">
        <f>LEFT(O75,MIN(FIND({0,1,2,3,4,5,6,7,8,9},ASC(O75)&amp;1234567890))-1)</f>
        <v>Si</v>
      </c>
      <c r="Q75" s="8">
        <f t="shared" si="7"/>
        <v>4</v>
      </c>
      <c r="R75" s="8">
        <f>VLOOKUP(P75,Table!$A$2:$C$121,2,0)</f>
        <v>14</v>
      </c>
      <c r="S75" s="7">
        <f>VLOOKUP(P75,Table!$A$2:$C$121,3,0)</f>
        <v>3</v>
      </c>
      <c r="T75" s="6" t="s">
        <v>2336</v>
      </c>
      <c r="U75" s="8" t="str">
        <f>LEFT(T75,MIN(FIND({0,1,2,3,4,5,6,7,8,9},ASC(T75)&amp;1234567890))-1)</f>
        <v>O</v>
      </c>
      <c r="V75" s="8">
        <f t="shared" si="8"/>
        <v>10</v>
      </c>
      <c r="W75" s="8">
        <f>VLOOKUP(U75,Table!$A$2:$C$121,2,0)</f>
        <v>16</v>
      </c>
      <c r="X75" s="7">
        <f>VLOOKUP(U75,Table!$A$2:$C$121,3,0)</f>
        <v>2</v>
      </c>
      <c r="Y75" s="6" t="s">
        <v>2439</v>
      </c>
      <c r="Z75" s="8" t="str">
        <f>LEFT(Y75,MIN(FIND({0,1,2,3,4,5,6,7,8,9},ASC(Y75)&amp;1234567890))-1)</f>
        <v>F</v>
      </c>
      <c r="AA75" s="8">
        <f t="shared" si="9"/>
        <v>2</v>
      </c>
      <c r="AB75" s="8">
        <f>VLOOKUP(Z75,Table!$A$2:$C$121,2,0)</f>
        <v>17</v>
      </c>
      <c r="AC75" s="7">
        <f>VLOOKUP(Z75,Table!$A$2:$C$121,3,0)</f>
        <v>2</v>
      </c>
      <c r="AD75" s="5" t="str">
        <f>VLOOKUP(A75,Table!$U$1:$V$230,2,0)</f>
        <v>Monoclinic</v>
      </c>
    </row>
    <row r="76" spans="1:30" ht="18.75" customHeight="1" x14ac:dyDescent="0.4">
      <c r="A76" s="5">
        <v>12</v>
      </c>
      <c r="B76" s="5">
        <v>22020</v>
      </c>
      <c r="C76" s="5" t="s">
        <v>299</v>
      </c>
      <c r="D76" s="5" t="s">
        <v>309</v>
      </c>
      <c r="E76" s="6" t="s">
        <v>2552</v>
      </c>
      <c r="F76" s="8" t="str">
        <f>LEFT(E76,MIN(FIND({0,1,2,3,4,5,6,7,8,9},ASC(E76)&amp;1234567890))-1)</f>
        <v>Ca</v>
      </c>
      <c r="G76" s="8">
        <f t="shared" si="5"/>
        <v>2</v>
      </c>
      <c r="H76" s="8">
        <f>VLOOKUP(F76,Table!$A$2:$C$121,2,0)</f>
        <v>2</v>
      </c>
      <c r="I76" s="7">
        <f>VLOOKUP(F76,Table!$A$2:$C$121,3,0)</f>
        <v>4</v>
      </c>
      <c r="J76" s="6" t="s">
        <v>2675</v>
      </c>
      <c r="K76" s="8" t="str">
        <f>LEFT(J76,MIN(FIND({0,1,2,3,4,5,6,7,8,9},ASC(J76)&amp;1234567890))-1)</f>
        <v>Mg</v>
      </c>
      <c r="L76" s="8">
        <f t="shared" si="6"/>
        <v>5</v>
      </c>
      <c r="M76" s="8">
        <f>VLOOKUP(K76,Table!$A$2:$C$121,2,0)</f>
        <v>2</v>
      </c>
      <c r="N76" s="7">
        <f>VLOOKUP(K76,Table!$A$2:$C$121,3,0)</f>
        <v>3</v>
      </c>
      <c r="O76" s="6" t="s">
        <v>2662</v>
      </c>
      <c r="P76" s="8" t="str">
        <f>LEFT(O76,MIN(FIND({0,1,2,3,4,5,6,7,8,9},ASC(O76)&amp;1234567890))-1)</f>
        <v>Si</v>
      </c>
      <c r="Q76" s="8">
        <f t="shared" si="7"/>
        <v>8</v>
      </c>
      <c r="R76" s="8">
        <f>VLOOKUP(P76,Table!$A$2:$C$121,2,0)</f>
        <v>14</v>
      </c>
      <c r="S76" s="7">
        <f>VLOOKUP(P76,Table!$A$2:$C$121,3,0)</f>
        <v>3</v>
      </c>
      <c r="T76" s="6" t="s">
        <v>2676</v>
      </c>
      <c r="U76" s="8" t="str">
        <f>LEFT(T76,MIN(FIND({0,1,2,3,4,5,6,7,8,9},ASC(T76)&amp;1234567890))-1)</f>
        <v>O</v>
      </c>
      <c r="V76" s="8">
        <f t="shared" si="8"/>
        <v>22</v>
      </c>
      <c r="W76" s="8">
        <f>VLOOKUP(U76,Table!$A$2:$C$121,2,0)</f>
        <v>16</v>
      </c>
      <c r="X76" s="7">
        <f>VLOOKUP(U76,Table!$A$2:$C$121,3,0)</f>
        <v>2</v>
      </c>
      <c r="Y76" s="6" t="s">
        <v>2439</v>
      </c>
      <c r="Z76" s="8" t="str">
        <f>LEFT(Y76,MIN(FIND({0,1,2,3,4,5,6,7,8,9},ASC(Y76)&amp;1234567890))-1)</f>
        <v>F</v>
      </c>
      <c r="AA76" s="8">
        <f t="shared" si="9"/>
        <v>2</v>
      </c>
      <c r="AB76" s="8">
        <f>VLOOKUP(Z76,Table!$A$2:$C$121,2,0)</f>
        <v>17</v>
      </c>
      <c r="AC76" s="7">
        <f>VLOOKUP(Z76,Table!$A$2:$C$121,3,0)</f>
        <v>2</v>
      </c>
      <c r="AD76" s="5" t="str">
        <f>VLOOKUP(A76,Table!$U$1:$V$230,2,0)</f>
        <v>Monoclinic</v>
      </c>
    </row>
    <row r="77" spans="1:30" ht="18.75" customHeight="1" x14ac:dyDescent="0.4">
      <c r="A77" s="5">
        <v>12</v>
      </c>
      <c r="B77" s="5">
        <v>39759</v>
      </c>
      <c r="C77" s="5" t="s">
        <v>299</v>
      </c>
      <c r="D77" s="5" t="s">
        <v>310</v>
      </c>
      <c r="E77" s="6" t="s">
        <v>2310</v>
      </c>
      <c r="F77" s="8" t="str">
        <f>LEFT(E77,MIN(FIND({0,1,2,3,4,5,6,7,8,9},ASC(E77)&amp;1234567890))-1)</f>
        <v>K</v>
      </c>
      <c r="G77" s="8">
        <f t="shared" si="5"/>
        <v>1</v>
      </c>
      <c r="H77" s="8">
        <f>VLOOKUP(F77,Table!$A$2:$C$121,2,0)</f>
        <v>1</v>
      </c>
      <c r="I77" s="7">
        <f>VLOOKUP(F77,Table!$A$2:$C$121,3,0)</f>
        <v>4</v>
      </c>
      <c r="J77" s="6" t="s">
        <v>2677</v>
      </c>
      <c r="K77" s="8" t="str">
        <f>LEFT(J77,MIN(FIND({0,1,2,3,4,5,6,7,8,9},ASC(J77)&amp;1234567890))-1)</f>
        <v>Fe</v>
      </c>
      <c r="L77" s="8">
        <f t="shared" si="6"/>
        <v>0.28000000000000003</v>
      </c>
      <c r="M77" s="8">
        <f>VLOOKUP(K77,Table!$A$2:$C$121,2,0)</f>
        <v>8</v>
      </c>
      <c r="N77" s="7">
        <f>VLOOKUP(K77,Table!$A$2:$C$121,3,0)</f>
        <v>4</v>
      </c>
      <c r="O77" s="6" t="s">
        <v>2678</v>
      </c>
      <c r="P77" s="8" t="str">
        <f>LEFT(O77,MIN(FIND({0,1,2,3,4,5,6,7,8,9},ASC(O77)&amp;1234567890))-1)</f>
        <v>Al</v>
      </c>
      <c r="Q77" s="8">
        <f t="shared" si="7"/>
        <v>0.72</v>
      </c>
      <c r="R77" s="8">
        <f>VLOOKUP(P77,Table!$A$2:$C$121,2,0)</f>
        <v>13</v>
      </c>
      <c r="S77" s="7">
        <f>VLOOKUP(P77,Table!$A$2:$C$121,3,0)</f>
        <v>3</v>
      </c>
      <c r="T77" s="6" t="s">
        <v>2541</v>
      </c>
      <c r="U77" s="8" t="str">
        <f>LEFT(T77,MIN(FIND({0,1,2,3,4,5,6,7,8,9},ASC(T77)&amp;1234567890))-1)</f>
        <v>Si</v>
      </c>
      <c r="V77" s="8">
        <f t="shared" si="8"/>
        <v>3</v>
      </c>
      <c r="W77" s="8">
        <f>VLOOKUP(U77,Table!$A$2:$C$121,2,0)</f>
        <v>14</v>
      </c>
      <c r="X77" s="7">
        <f>VLOOKUP(U77,Table!$A$2:$C$121,3,0)</f>
        <v>3</v>
      </c>
      <c r="Y77" s="6" t="s">
        <v>2298</v>
      </c>
      <c r="Z77" s="8" t="str">
        <f>LEFT(Y77,MIN(FIND({0,1,2,3,4,5,6,7,8,9},ASC(Y77)&amp;1234567890))-1)</f>
        <v>O</v>
      </c>
      <c r="AA77" s="8">
        <f t="shared" si="9"/>
        <v>8</v>
      </c>
      <c r="AB77" s="8">
        <f>VLOOKUP(Z77,Table!$A$2:$C$121,2,0)</f>
        <v>16</v>
      </c>
      <c r="AC77" s="7">
        <f>VLOOKUP(Z77,Table!$A$2:$C$121,3,0)</f>
        <v>2</v>
      </c>
      <c r="AD77" s="5" t="str">
        <f>VLOOKUP(A77,Table!$U$1:$V$230,2,0)</f>
        <v>Monoclinic</v>
      </c>
    </row>
    <row r="78" spans="1:30" ht="18.75" customHeight="1" x14ac:dyDescent="0.4">
      <c r="A78" s="5">
        <v>12</v>
      </c>
      <c r="B78" s="5">
        <v>60790</v>
      </c>
      <c r="C78" s="5" t="s">
        <v>300</v>
      </c>
      <c r="D78" s="5" t="s">
        <v>311</v>
      </c>
      <c r="E78" s="6" t="s">
        <v>2679</v>
      </c>
      <c r="F78" s="8" t="str">
        <f>LEFT(E78,MIN(FIND({0,1,2,3,4,5,6,7,8,9},ASC(E78)&amp;1234567890))-1)</f>
        <v>Ba</v>
      </c>
      <c r="G78" s="8">
        <f t="shared" si="5"/>
        <v>1.2390000000000001</v>
      </c>
      <c r="H78" s="8">
        <f>VLOOKUP(F78,Table!$A$2:$C$121,2,0)</f>
        <v>2</v>
      </c>
      <c r="I78" s="7">
        <f>VLOOKUP(F78,Table!$A$2:$C$121,3,0)</f>
        <v>6</v>
      </c>
      <c r="J78" s="6" t="s">
        <v>2680</v>
      </c>
      <c r="K78" s="8" t="str">
        <f>LEFT(J78,MIN(FIND({0,1,2,3,4,5,6,7,8,9},ASC(J78)&amp;1234567890))-1)</f>
        <v>Al</v>
      </c>
      <c r="L78" s="8">
        <f t="shared" si="6"/>
        <v>0.63100000000000001</v>
      </c>
      <c r="M78" s="8">
        <f>VLOOKUP(K78,Table!$A$2:$C$121,2,0)</f>
        <v>13</v>
      </c>
      <c r="N78" s="7">
        <f>VLOOKUP(K78,Table!$A$2:$C$121,3,0)</f>
        <v>3</v>
      </c>
      <c r="O78" s="6" t="s">
        <v>2681</v>
      </c>
      <c r="P78" s="8" t="str">
        <f>LEFT(O78,MIN(FIND({0,1,2,3,4,5,6,7,8,9},ASC(O78)&amp;1234567890))-1)</f>
        <v>Fe</v>
      </c>
      <c r="Q78" s="8">
        <f t="shared" si="7"/>
        <v>1.847</v>
      </c>
      <c r="R78" s="8">
        <f>VLOOKUP(P78,Table!$A$2:$C$121,2,0)</f>
        <v>8</v>
      </c>
      <c r="S78" s="7">
        <f>VLOOKUP(P78,Table!$A$2:$C$121,3,0)</f>
        <v>4</v>
      </c>
      <c r="T78" s="6" t="s">
        <v>2682</v>
      </c>
      <c r="U78" s="8" t="str">
        <f>LEFT(T78,MIN(FIND({0,1,2,3,4,5,6,7,8,9},ASC(T78)&amp;1234567890))-1)</f>
        <v>Ti</v>
      </c>
      <c r="V78" s="8">
        <f t="shared" si="8"/>
        <v>5.5220000000000002</v>
      </c>
      <c r="W78" s="8">
        <f>VLOOKUP(U78,Table!$A$2:$C$121,2,0)</f>
        <v>4</v>
      </c>
      <c r="X78" s="7">
        <f>VLOOKUP(U78,Table!$A$2:$C$121,3,0)</f>
        <v>4</v>
      </c>
      <c r="Y78" s="6" t="s">
        <v>2400</v>
      </c>
      <c r="Z78" s="8" t="str">
        <f>LEFT(Y78,MIN(FIND({0,1,2,3,4,5,6,7,8,9},ASC(Y78)&amp;1234567890))-1)</f>
        <v>O</v>
      </c>
      <c r="AA78" s="8">
        <f t="shared" si="9"/>
        <v>16</v>
      </c>
      <c r="AB78" s="8">
        <f>VLOOKUP(Z78,Table!$A$2:$C$121,2,0)</f>
        <v>16</v>
      </c>
      <c r="AC78" s="7">
        <f>VLOOKUP(Z78,Table!$A$2:$C$121,3,0)</f>
        <v>2</v>
      </c>
      <c r="AD78" s="5" t="str">
        <f>VLOOKUP(A78,Table!$U$1:$V$230,2,0)</f>
        <v>Monoclinic</v>
      </c>
    </row>
    <row r="79" spans="1:30" ht="18.75" customHeight="1" x14ac:dyDescent="0.4">
      <c r="A79" s="5">
        <v>12</v>
      </c>
      <c r="B79" s="5">
        <v>60791</v>
      </c>
      <c r="C79" s="5" t="s">
        <v>300</v>
      </c>
      <c r="D79" s="5" t="s">
        <v>312</v>
      </c>
      <c r="E79" s="6" t="s">
        <v>2683</v>
      </c>
      <c r="F79" s="8" t="str">
        <f>LEFT(E79,MIN(FIND({0,1,2,3,4,5,6,7,8,9},ASC(E79)&amp;1234567890))-1)</f>
        <v>Ba</v>
      </c>
      <c r="G79" s="8">
        <f t="shared" si="5"/>
        <v>1.246</v>
      </c>
      <c r="H79" s="8">
        <f>VLOOKUP(F79,Table!$A$2:$C$121,2,0)</f>
        <v>2</v>
      </c>
      <c r="I79" s="7">
        <f>VLOOKUP(F79,Table!$A$2:$C$121,3,0)</f>
        <v>6</v>
      </c>
      <c r="J79" s="6" t="s">
        <v>2684</v>
      </c>
      <c r="K79" s="8" t="str">
        <f>LEFT(J79,MIN(FIND({0,1,2,3,4,5,6,7,8,9},ASC(J79)&amp;1234567890))-1)</f>
        <v>Al</v>
      </c>
      <c r="L79" s="8">
        <f t="shared" si="6"/>
        <v>0.32500000000000001</v>
      </c>
      <c r="M79" s="8">
        <f>VLOOKUP(K79,Table!$A$2:$C$121,2,0)</f>
        <v>13</v>
      </c>
      <c r="N79" s="7">
        <f>VLOOKUP(K79,Table!$A$2:$C$121,3,0)</f>
        <v>3</v>
      </c>
      <c r="O79" s="6" t="s">
        <v>2685</v>
      </c>
      <c r="P79" s="8" t="str">
        <f>LEFT(O79,MIN(FIND({0,1,2,3,4,5,6,7,8,9},ASC(O79)&amp;1234567890))-1)</f>
        <v>Fe</v>
      </c>
      <c r="Q79" s="8">
        <f t="shared" si="7"/>
        <v>2.1659999999999999</v>
      </c>
      <c r="R79" s="8">
        <f>VLOOKUP(P79,Table!$A$2:$C$121,2,0)</f>
        <v>8</v>
      </c>
      <c r="S79" s="7">
        <f>VLOOKUP(P79,Table!$A$2:$C$121,3,0)</f>
        <v>4</v>
      </c>
      <c r="T79" s="6" t="s">
        <v>2686</v>
      </c>
      <c r="U79" s="8" t="str">
        <f>LEFT(T79,MIN(FIND({0,1,2,3,4,5,6,7,8,9},ASC(T79)&amp;1234567890))-1)</f>
        <v>Ti</v>
      </c>
      <c r="V79" s="8">
        <f t="shared" si="8"/>
        <v>5.5090000000000003</v>
      </c>
      <c r="W79" s="8">
        <f>VLOOKUP(U79,Table!$A$2:$C$121,2,0)</f>
        <v>4</v>
      </c>
      <c r="X79" s="7">
        <f>VLOOKUP(U79,Table!$A$2:$C$121,3,0)</f>
        <v>4</v>
      </c>
      <c r="Y79" s="6" t="s">
        <v>2400</v>
      </c>
      <c r="Z79" s="8" t="str">
        <f>LEFT(Y79,MIN(FIND({0,1,2,3,4,5,6,7,8,9},ASC(Y79)&amp;1234567890))-1)</f>
        <v>O</v>
      </c>
      <c r="AA79" s="8">
        <f t="shared" si="9"/>
        <v>16</v>
      </c>
      <c r="AB79" s="8">
        <f>VLOOKUP(Z79,Table!$A$2:$C$121,2,0)</f>
        <v>16</v>
      </c>
      <c r="AC79" s="7">
        <f>VLOOKUP(Z79,Table!$A$2:$C$121,3,0)</f>
        <v>2</v>
      </c>
      <c r="AD79" s="5" t="str">
        <f>VLOOKUP(A79,Table!$U$1:$V$230,2,0)</f>
        <v>Monoclinic</v>
      </c>
    </row>
    <row r="80" spans="1:30" ht="18.75" customHeight="1" x14ac:dyDescent="0.4">
      <c r="A80" s="5">
        <v>12</v>
      </c>
      <c r="B80" s="5">
        <v>50414</v>
      </c>
      <c r="C80" s="5" t="s">
        <v>299</v>
      </c>
      <c r="D80" s="5" t="s">
        <v>313</v>
      </c>
      <c r="E80" s="6" t="s">
        <v>2687</v>
      </c>
      <c r="F80" s="8" t="str">
        <f>LEFT(E80,MIN(FIND({0,1,2,3,4,5,6,7,8,9},ASC(E80)&amp;1234567890))-1)</f>
        <v>Li</v>
      </c>
      <c r="G80" s="8">
        <f t="shared" si="5"/>
        <v>0.82</v>
      </c>
      <c r="H80" s="8">
        <f>VLOOKUP(F80,Table!$A$2:$C$121,2,0)</f>
        <v>1</v>
      </c>
      <c r="I80" s="7">
        <f>VLOOKUP(F80,Table!$A$2:$C$121,3,0)</f>
        <v>2</v>
      </c>
      <c r="J80" s="6" t="s">
        <v>2688</v>
      </c>
      <c r="K80" s="8" t="str">
        <f>LEFT(J80,MIN(FIND({0,1,2,3,4,5,6,7,8,9},ASC(J80)&amp;1234567890))-1)</f>
        <v>Na</v>
      </c>
      <c r="L80" s="8">
        <f t="shared" si="6"/>
        <v>0.04</v>
      </c>
      <c r="M80" s="8">
        <f>VLOOKUP(K80,Table!$A$2:$C$121,2,0)</f>
        <v>1</v>
      </c>
      <c r="N80" s="7">
        <f>VLOOKUP(K80,Table!$A$2:$C$121,3,0)</f>
        <v>3</v>
      </c>
      <c r="O80" s="6" t="s">
        <v>2689</v>
      </c>
      <c r="P80" s="8" t="str">
        <f>LEFT(O80,MIN(FIND({0,1,2,3,4,5,6,7,8,9},ASC(O80)&amp;1234567890))-1)</f>
        <v>Ti</v>
      </c>
      <c r="Q80" s="8">
        <f t="shared" si="7"/>
        <v>1.1499999999999999</v>
      </c>
      <c r="R80" s="8">
        <f>VLOOKUP(P80,Table!$A$2:$C$121,2,0)</f>
        <v>4</v>
      </c>
      <c r="S80" s="7">
        <f>VLOOKUP(P80,Table!$A$2:$C$121,3,0)</f>
        <v>4</v>
      </c>
      <c r="T80" s="6" t="s">
        <v>2690</v>
      </c>
      <c r="U80" s="8" t="str">
        <f>LEFT(T80,MIN(FIND({0,1,2,3,4,5,6,7,8,9},ASC(T80)&amp;1234567890))-1)</f>
        <v>Ga</v>
      </c>
      <c r="V80" s="8">
        <f t="shared" si="8"/>
        <v>4.8499999999999996</v>
      </c>
      <c r="W80" s="8">
        <f>VLOOKUP(U80,Table!$A$2:$C$121,2,0)</f>
        <v>13</v>
      </c>
      <c r="X80" s="7">
        <f>VLOOKUP(U80,Table!$A$2:$C$121,3,0)</f>
        <v>4</v>
      </c>
      <c r="Y80" s="6" t="s">
        <v>2336</v>
      </c>
      <c r="Z80" s="8" t="str">
        <f>LEFT(Y80,MIN(FIND({0,1,2,3,4,5,6,7,8,9},ASC(Y80)&amp;1234567890))-1)</f>
        <v>O</v>
      </c>
      <c r="AA80" s="8">
        <f t="shared" si="9"/>
        <v>10</v>
      </c>
      <c r="AB80" s="8">
        <f>VLOOKUP(Z80,Table!$A$2:$C$121,2,0)</f>
        <v>16</v>
      </c>
      <c r="AC80" s="7">
        <f>VLOOKUP(Z80,Table!$A$2:$C$121,3,0)</f>
        <v>2</v>
      </c>
      <c r="AD80" s="5" t="str">
        <f>VLOOKUP(A80,Table!$U$1:$V$230,2,0)</f>
        <v>Monoclinic</v>
      </c>
    </row>
    <row r="81" spans="1:30" ht="18.75" customHeight="1" x14ac:dyDescent="0.4">
      <c r="A81" s="5">
        <v>12</v>
      </c>
      <c r="B81" s="5">
        <v>65614</v>
      </c>
      <c r="C81" s="5" t="s">
        <v>299</v>
      </c>
      <c r="D81" s="5" t="s">
        <v>314</v>
      </c>
      <c r="E81" s="6" t="s">
        <v>2691</v>
      </c>
      <c r="F81" s="8" t="str">
        <f>LEFT(E81,MIN(FIND({0,1,2,3,4,5,6,7,8,9},ASC(E81)&amp;1234567890))-1)</f>
        <v>Y</v>
      </c>
      <c r="G81" s="8">
        <f t="shared" si="5"/>
        <v>2</v>
      </c>
      <c r="H81" s="8">
        <f>VLOOKUP(F81,Table!$A$2:$C$121,2,0)</f>
        <v>3</v>
      </c>
      <c r="I81" s="7">
        <f>VLOOKUP(F81,Table!$A$2:$C$121,3,0)</f>
        <v>5</v>
      </c>
      <c r="J81" s="6" t="s">
        <v>2359</v>
      </c>
      <c r="K81" s="8" t="str">
        <f>LEFT(J81,MIN(FIND({0,1,2,3,4,5,6,7,8,9},ASC(J81)&amp;1234567890))-1)</f>
        <v>Ba</v>
      </c>
      <c r="L81" s="8">
        <f t="shared" si="6"/>
        <v>3</v>
      </c>
      <c r="M81" s="8">
        <f>VLOOKUP(K81,Table!$A$2:$C$121,2,0)</f>
        <v>2</v>
      </c>
      <c r="N81" s="7">
        <f>VLOOKUP(K81,Table!$A$2:$C$121,3,0)</f>
        <v>6</v>
      </c>
      <c r="O81" s="6" t="s">
        <v>2297</v>
      </c>
      <c r="P81" s="8" t="str">
        <f>LEFT(O81,MIN(FIND({0,1,2,3,4,5,6,7,8,9},ASC(O81)&amp;1234567890))-1)</f>
        <v>Cu</v>
      </c>
      <c r="Q81" s="8">
        <f t="shared" si="7"/>
        <v>2</v>
      </c>
      <c r="R81" s="8">
        <f>VLOOKUP(P81,Table!$A$2:$C$121,2,0)</f>
        <v>11</v>
      </c>
      <c r="S81" s="7">
        <f>VLOOKUP(P81,Table!$A$2:$C$121,3,0)</f>
        <v>4</v>
      </c>
      <c r="T81" s="6" t="s">
        <v>2692</v>
      </c>
      <c r="U81" s="8" t="str">
        <f>LEFT(T81,MIN(FIND({0,1,2,3,4,5,6,7,8,9},ASC(T81)&amp;1234567890))-1)</f>
        <v>Pt</v>
      </c>
      <c r="V81" s="8">
        <f t="shared" si="8"/>
        <v>1</v>
      </c>
      <c r="W81" s="8">
        <f>VLOOKUP(U81,Table!$A$2:$C$121,2,0)</f>
        <v>10</v>
      </c>
      <c r="X81" s="7">
        <f>VLOOKUP(U81,Table!$A$2:$C$121,3,0)</f>
        <v>6</v>
      </c>
      <c r="Y81" s="6" t="s">
        <v>2336</v>
      </c>
      <c r="Z81" s="8" t="str">
        <f>LEFT(Y81,MIN(FIND({0,1,2,3,4,5,6,7,8,9},ASC(Y81)&amp;1234567890))-1)</f>
        <v>O</v>
      </c>
      <c r="AA81" s="8">
        <f t="shared" si="9"/>
        <v>10</v>
      </c>
      <c r="AB81" s="8">
        <f>VLOOKUP(Z81,Table!$A$2:$C$121,2,0)</f>
        <v>16</v>
      </c>
      <c r="AC81" s="7">
        <f>VLOOKUP(Z81,Table!$A$2:$C$121,3,0)</f>
        <v>2</v>
      </c>
      <c r="AD81" s="5" t="str">
        <f>VLOOKUP(A81,Table!$U$1:$V$230,2,0)</f>
        <v>Monoclinic</v>
      </c>
    </row>
    <row r="82" spans="1:30" ht="18.75" customHeight="1" x14ac:dyDescent="0.4">
      <c r="A82" s="5">
        <v>12</v>
      </c>
      <c r="B82" s="5">
        <v>65935</v>
      </c>
      <c r="C82" s="5" t="s">
        <v>302</v>
      </c>
      <c r="D82" s="5" t="s">
        <v>315</v>
      </c>
      <c r="E82" s="6" t="s">
        <v>2359</v>
      </c>
      <c r="F82" s="8" t="str">
        <f>LEFT(E82,MIN(FIND({0,1,2,3,4,5,6,7,8,9},ASC(E82)&amp;1234567890))-1)</f>
        <v>Ba</v>
      </c>
      <c r="G82" s="8">
        <f t="shared" si="5"/>
        <v>3</v>
      </c>
      <c r="H82" s="8">
        <f>VLOOKUP(F82,Table!$A$2:$C$121,2,0)</f>
        <v>2</v>
      </c>
      <c r="I82" s="7">
        <f>VLOOKUP(F82,Table!$A$2:$C$121,3,0)</f>
        <v>6</v>
      </c>
      <c r="J82" s="6" t="s">
        <v>2691</v>
      </c>
      <c r="K82" s="8" t="str">
        <f>LEFT(J82,MIN(FIND({0,1,2,3,4,5,6,7,8,9},ASC(J82)&amp;1234567890))-1)</f>
        <v>Y</v>
      </c>
      <c r="L82" s="8">
        <f t="shared" si="6"/>
        <v>2</v>
      </c>
      <c r="M82" s="8">
        <f>VLOOKUP(K82,Table!$A$2:$C$121,2,0)</f>
        <v>3</v>
      </c>
      <c r="N82" s="7">
        <f>VLOOKUP(K82,Table!$A$2:$C$121,3,0)</f>
        <v>5</v>
      </c>
      <c r="O82" s="6" t="s">
        <v>2297</v>
      </c>
      <c r="P82" s="8" t="str">
        <f>LEFT(O82,MIN(FIND({0,1,2,3,4,5,6,7,8,9},ASC(O82)&amp;1234567890))-1)</f>
        <v>Cu</v>
      </c>
      <c r="Q82" s="8">
        <f t="shared" si="7"/>
        <v>2</v>
      </c>
      <c r="R82" s="8">
        <f>VLOOKUP(P82,Table!$A$2:$C$121,2,0)</f>
        <v>11</v>
      </c>
      <c r="S82" s="7">
        <f>VLOOKUP(P82,Table!$A$2:$C$121,3,0)</f>
        <v>4</v>
      </c>
      <c r="T82" s="6" t="s">
        <v>2692</v>
      </c>
      <c r="U82" s="8" t="str">
        <f>LEFT(T82,MIN(FIND({0,1,2,3,4,5,6,7,8,9},ASC(T82)&amp;1234567890))-1)</f>
        <v>Pt</v>
      </c>
      <c r="V82" s="8">
        <f t="shared" si="8"/>
        <v>1</v>
      </c>
      <c r="W82" s="8">
        <f>VLOOKUP(U82,Table!$A$2:$C$121,2,0)</f>
        <v>10</v>
      </c>
      <c r="X82" s="7">
        <f>VLOOKUP(U82,Table!$A$2:$C$121,3,0)</f>
        <v>6</v>
      </c>
      <c r="Y82" s="6" t="s">
        <v>2336</v>
      </c>
      <c r="Z82" s="8" t="str">
        <f>LEFT(Y82,MIN(FIND({0,1,2,3,4,5,6,7,8,9},ASC(Y82)&amp;1234567890))-1)</f>
        <v>O</v>
      </c>
      <c r="AA82" s="8">
        <f t="shared" si="9"/>
        <v>10</v>
      </c>
      <c r="AB82" s="8">
        <f>VLOOKUP(Z82,Table!$A$2:$C$121,2,0)</f>
        <v>16</v>
      </c>
      <c r="AC82" s="7">
        <f>VLOOKUP(Z82,Table!$A$2:$C$121,3,0)</f>
        <v>2</v>
      </c>
      <c r="AD82" s="5" t="str">
        <f>VLOOKUP(A82,Table!$U$1:$V$230,2,0)</f>
        <v>Monoclinic</v>
      </c>
    </row>
    <row r="83" spans="1:30" ht="18.75" customHeight="1" x14ac:dyDescent="0.4">
      <c r="A83" s="5">
        <v>12</v>
      </c>
      <c r="B83" s="5">
        <v>69569</v>
      </c>
      <c r="C83" s="5" t="s">
        <v>299</v>
      </c>
      <c r="D83" s="5" t="s">
        <v>316</v>
      </c>
      <c r="E83" s="6" t="s">
        <v>2693</v>
      </c>
      <c r="F83" s="8" t="str">
        <f>LEFT(E83,MIN(FIND({0,1,2,3,4,5,6,7,8,9},ASC(E83)&amp;1234567890))-1)</f>
        <v>Er</v>
      </c>
      <c r="G83" s="8">
        <f t="shared" si="5"/>
        <v>2</v>
      </c>
      <c r="H83" s="8">
        <f>VLOOKUP(F83,Table!$A$2:$C$121,2,0)</f>
        <v>3</v>
      </c>
      <c r="I83" s="7">
        <f>VLOOKUP(F83,Table!$A$2:$C$121,3,0)</f>
        <v>6</v>
      </c>
      <c r="J83" s="6" t="s">
        <v>2359</v>
      </c>
      <c r="K83" s="8" t="str">
        <f>LEFT(J83,MIN(FIND({0,1,2,3,4,5,6,7,8,9},ASC(J83)&amp;1234567890))-1)</f>
        <v>Ba</v>
      </c>
      <c r="L83" s="8">
        <f t="shared" si="6"/>
        <v>3</v>
      </c>
      <c r="M83" s="8">
        <f>VLOOKUP(K83,Table!$A$2:$C$121,2,0)</f>
        <v>2</v>
      </c>
      <c r="N83" s="7">
        <f>VLOOKUP(K83,Table!$A$2:$C$121,3,0)</f>
        <v>6</v>
      </c>
      <c r="O83" s="6" t="s">
        <v>2297</v>
      </c>
      <c r="P83" s="8" t="str">
        <f>LEFT(O83,MIN(FIND({0,1,2,3,4,5,6,7,8,9},ASC(O83)&amp;1234567890))-1)</f>
        <v>Cu</v>
      </c>
      <c r="Q83" s="8">
        <f t="shared" si="7"/>
        <v>2</v>
      </c>
      <c r="R83" s="8">
        <f>VLOOKUP(P83,Table!$A$2:$C$121,2,0)</f>
        <v>11</v>
      </c>
      <c r="S83" s="7">
        <f>VLOOKUP(P83,Table!$A$2:$C$121,3,0)</f>
        <v>4</v>
      </c>
      <c r="T83" s="6" t="s">
        <v>2692</v>
      </c>
      <c r="U83" s="8" t="str">
        <f>LEFT(T83,MIN(FIND({0,1,2,3,4,5,6,7,8,9},ASC(T83)&amp;1234567890))-1)</f>
        <v>Pt</v>
      </c>
      <c r="V83" s="8">
        <f t="shared" si="8"/>
        <v>1</v>
      </c>
      <c r="W83" s="8">
        <f>VLOOKUP(U83,Table!$A$2:$C$121,2,0)</f>
        <v>10</v>
      </c>
      <c r="X83" s="7">
        <f>VLOOKUP(U83,Table!$A$2:$C$121,3,0)</f>
        <v>6</v>
      </c>
      <c r="Y83" s="6" t="s">
        <v>2336</v>
      </c>
      <c r="Z83" s="8" t="str">
        <f>LEFT(Y83,MIN(FIND({0,1,2,3,4,5,6,7,8,9},ASC(Y83)&amp;1234567890))-1)</f>
        <v>O</v>
      </c>
      <c r="AA83" s="8">
        <f t="shared" si="9"/>
        <v>10</v>
      </c>
      <c r="AB83" s="8">
        <f>VLOOKUP(Z83,Table!$A$2:$C$121,2,0)</f>
        <v>16</v>
      </c>
      <c r="AC83" s="7">
        <f>VLOOKUP(Z83,Table!$A$2:$C$121,3,0)</f>
        <v>2</v>
      </c>
      <c r="AD83" s="5" t="str">
        <f>VLOOKUP(A83,Table!$U$1:$V$230,2,0)</f>
        <v>Monoclinic</v>
      </c>
    </row>
    <row r="84" spans="1:30" ht="18.75" customHeight="1" x14ac:dyDescent="0.4">
      <c r="A84" s="5">
        <v>12</v>
      </c>
      <c r="B84" s="5">
        <v>69458</v>
      </c>
      <c r="C84" s="5" t="s">
        <v>299</v>
      </c>
      <c r="D84" s="5" t="s">
        <v>317</v>
      </c>
      <c r="E84" s="6" t="s">
        <v>2694</v>
      </c>
      <c r="F84" s="8" t="str">
        <f>LEFT(E84,MIN(FIND({0,1,2,3,4,5,6,7,8,9},ASC(E84)&amp;1234567890))-1)</f>
        <v>Cu</v>
      </c>
      <c r="G84" s="8">
        <f t="shared" si="5"/>
        <v>0.22</v>
      </c>
      <c r="H84" s="8">
        <f>VLOOKUP(F84,Table!$A$2:$C$121,2,0)</f>
        <v>11</v>
      </c>
      <c r="I84" s="7">
        <f>VLOOKUP(F84,Table!$A$2:$C$121,3,0)</f>
        <v>4</v>
      </c>
      <c r="J84" s="6" t="s">
        <v>2695</v>
      </c>
      <c r="K84" s="8" t="str">
        <f>LEFT(J84,MIN(FIND({0,1,2,3,4,5,6,7,8,9},ASC(J84)&amp;1234567890))-1)</f>
        <v>Ag</v>
      </c>
      <c r="L84" s="8">
        <f t="shared" si="6"/>
        <v>0.88</v>
      </c>
      <c r="M84" s="8">
        <f>VLOOKUP(K84,Table!$A$2:$C$121,2,0)</f>
        <v>11</v>
      </c>
      <c r="N84" s="7">
        <f>VLOOKUP(K84,Table!$A$2:$C$121,3,0)</f>
        <v>5</v>
      </c>
      <c r="O84" s="6" t="s">
        <v>2696</v>
      </c>
      <c r="P84" s="8" t="str">
        <f>LEFT(O84,MIN(FIND({0,1,2,3,4,5,6,7,8,9},ASC(O84)&amp;1234567890))-1)</f>
        <v>Pb</v>
      </c>
      <c r="Q84" s="8">
        <f t="shared" si="7"/>
        <v>0.9</v>
      </c>
      <c r="R84" s="8">
        <f>VLOOKUP(P84,Table!$A$2:$C$121,2,0)</f>
        <v>14</v>
      </c>
      <c r="S84" s="7">
        <f>VLOOKUP(P84,Table!$A$2:$C$121,3,0)</f>
        <v>6</v>
      </c>
      <c r="T84" s="6" t="s">
        <v>2697</v>
      </c>
      <c r="U84" s="8" t="str">
        <f>LEFT(T84,MIN(FIND({0,1,2,3,4,5,6,7,8,9},ASC(T84)&amp;1234567890))-1)</f>
        <v>Bi</v>
      </c>
      <c r="V84" s="8">
        <f t="shared" si="8"/>
        <v>3.5</v>
      </c>
      <c r="W84" s="8">
        <f>VLOOKUP(U84,Table!$A$2:$C$121,2,0)</f>
        <v>15</v>
      </c>
      <c r="X84" s="7">
        <f>VLOOKUP(U84,Table!$A$2:$C$121,3,0)</f>
        <v>6</v>
      </c>
      <c r="Y84" s="6" t="s">
        <v>2698</v>
      </c>
      <c r="Z84" s="8" t="str">
        <f>LEFT(Y84,MIN(FIND({0,1,2,3,4,5,6,7,8,9},ASC(Y84)&amp;1234567890))-1)</f>
        <v>S</v>
      </c>
      <c r="AA84" s="8">
        <f t="shared" si="9"/>
        <v>6.5</v>
      </c>
      <c r="AB84" s="8">
        <f>VLOOKUP(Z84,Table!$A$2:$C$121,2,0)</f>
        <v>16</v>
      </c>
      <c r="AC84" s="7">
        <f>VLOOKUP(Z84,Table!$A$2:$C$121,3,0)</f>
        <v>3</v>
      </c>
      <c r="AD84" s="5" t="str">
        <f>VLOOKUP(A84,Table!$U$1:$V$230,2,0)</f>
        <v>Monoclinic</v>
      </c>
    </row>
    <row r="85" spans="1:30" ht="18.75" customHeight="1" x14ac:dyDescent="0.4">
      <c r="A85" s="5">
        <v>12</v>
      </c>
      <c r="B85" s="5">
        <v>72598</v>
      </c>
      <c r="C85" s="5" t="s">
        <v>299</v>
      </c>
      <c r="D85" s="5" t="s">
        <v>318</v>
      </c>
      <c r="E85" s="6" t="s">
        <v>2293</v>
      </c>
      <c r="F85" s="8" t="str">
        <f>LEFT(E85,MIN(FIND({0,1,2,3,4,5,6,7,8,9},ASC(E85)&amp;1234567890))-1)</f>
        <v>Pb</v>
      </c>
      <c r="G85" s="8">
        <f t="shared" si="5"/>
        <v>2</v>
      </c>
      <c r="H85" s="8">
        <f>VLOOKUP(F85,Table!$A$2:$C$121,2,0)</f>
        <v>14</v>
      </c>
      <c r="I85" s="7">
        <f>VLOOKUP(F85,Table!$A$2:$C$121,3,0)</f>
        <v>6</v>
      </c>
      <c r="J85" s="6" t="s">
        <v>2299</v>
      </c>
      <c r="K85" s="8" t="str">
        <f>LEFT(J85,MIN(FIND({0,1,2,3,4,5,6,7,8,9},ASC(J85)&amp;1234567890))-1)</f>
        <v>Sr</v>
      </c>
      <c r="L85" s="8">
        <f t="shared" si="6"/>
        <v>2</v>
      </c>
      <c r="M85" s="8">
        <f>VLOOKUP(K85,Table!$A$2:$C$121,2,0)</f>
        <v>2</v>
      </c>
      <c r="N85" s="7">
        <f>VLOOKUP(K85,Table!$A$2:$C$121,3,0)</f>
        <v>5</v>
      </c>
      <c r="O85" s="6" t="s">
        <v>2699</v>
      </c>
      <c r="P85" s="8" t="str">
        <f>LEFT(O85,MIN(FIND({0,1,2,3,4,5,6,7,8,9},ASC(O85)&amp;1234567890))-1)</f>
        <v>Pr</v>
      </c>
      <c r="Q85" s="8">
        <f t="shared" si="7"/>
        <v>1</v>
      </c>
      <c r="R85" s="8">
        <f>VLOOKUP(P85,Table!$A$2:$C$121,2,0)</f>
        <v>3</v>
      </c>
      <c r="S85" s="7">
        <f>VLOOKUP(P85,Table!$A$2:$C$121,3,0)</f>
        <v>6</v>
      </c>
      <c r="T85" s="6" t="s">
        <v>2300</v>
      </c>
      <c r="U85" s="8" t="str">
        <f>LEFT(T85,MIN(FIND({0,1,2,3,4,5,6,7,8,9},ASC(T85)&amp;1234567890))-1)</f>
        <v>Cu</v>
      </c>
      <c r="V85" s="8">
        <f t="shared" si="8"/>
        <v>3</v>
      </c>
      <c r="W85" s="8">
        <f>VLOOKUP(U85,Table!$A$2:$C$121,2,0)</f>
        <v>11</v>
      </c>
      <c r="X85" s="7">
        <f>VLOOKUP(U85,Table!$A$2:$C$121,3,0)</f>
        <v>4</v>
      </c>
      <c r="Y85" s="6" t="s">
        <v>2298</v>
      </c>
      <c r="Z85" s="8" t="str">
        <f>LEFT(Y85,MIN(FIND({0,1,2,3,4,5,6,7,8,9},ASC(Y85)&amp;1234567890))-1)</f>
        <v>O</v>
      </c>
      <c r="AA85" s="8">
        <f t="shared" si="9"/>
        <v>8</v>
      </c>
      <c r="AB85" s="8">
        <f>VLOOKUP(Z85,Table!$A$2:$C$121,2,0)</f>
        <v>16</v>
      </c>
      <c r="AC85" s="7">
        <f>VLOOKUP(Z85,Table!$A$2:$C$121,3,0)</f>
        <v>2</v>
      </c>
      <c r="AD85" s="5" t="str">
        <f>VLOOKUP(A85,Table!$U$1:$V$230,2,0)</f>
        <v>Monoclinic</v>
      </c>
    </row>
    <row r="86" spans="1:30" ht="18.75" customHeight="1" x14ac:dyDescent="0.4">
      <c r="A86" s="5">
        <v>12</v>
      </c>
      <c r="B86" s="5">
        <v>72599</v>
      </c>
      <c r="C86" s="5" t="s">
        <v>299</v>
      </c>
      <c r="D86" s="5" t="s">
        <v>319</v>
      </c>
      <c r="E86" s="6" t="s">
        <v>2293</v>
      </c>
      <c r="F86" s="8" t="str">
        <f>LEFT(E86,MIN(FIND({0,1,2,3,4,5,6,7,8,9},ASC(E86)&amp;1234567890))-1)</f>
        <v>Pb</v>
      </c>
      <c r="G86" s="8">
        <f t="shared" si="5"/>
        <v>2</v>
      </c>
      <c r="H86" s="8">
        <f>VLOOKUP(F86,Table!$A$2:$C$121,2,0)</f>
        <v>14</v>
      </c>
      <c r="I86" s="7">
        <f>VLOOKUP(F86,Table!$A$2:$C$121,3,0)</f>
        <v>6</v>
      </c>
      <c r="J86" s="6" t="s">
        <v>2299</v>
      </c>
      <c r="K86" s="8" t="str">
        <f>LEFT(J86,MIN(FIND({0,1,2,3,4,5,6,7,8,9},ASC(J86)&amp;1234567890))-1)</f>
        <v>Sr</v>
      </c>
      <c r="L86" s="8">
        <f t="shared" si="6"/>
        <v>2</v>
      </c>
      <c r="M86" s="8">
        <f>VLOOKUP(K86,Table!$A$2:$C$121,2,0)</f>
        <v>2</v>
      </c>
      <c r="N86" s="7">
        <f>VLOOKUP(K86,Table!$A$2:$C$121,3,0)</f>
        <v>5</v>
      </c>
      <c r="O86" s="6" t="s">
        <v>2700</v>
      </c>
      <c r="P86" s="8" t="str">
        <f>LEFT(O86,MIN(FIND({0,1,2,3,4,5,6,7,8,9},ASC(O86)&amp;1234567890))-1)</f>
        <v>Nd</v>
      </c>
      <c r="Q86" s="8">
        <f t="shared" si="7"/>
        <v>1</v>
      </c>
      <c r="R86" s="8">
        <f>VLOOKUP(P86,Table!$A$2:$C$121,2,0)</f>
        <v>3</v>
      </c>
      <c r="S86" s="7">
        <f>VLOOKUP(P86,Table!$A$2:$C$121,3,0)</f>
        <v>6</v>
      </c>
      <c r="T86" s="6" t="s">
        <v>2300</v>
      </c>
      <c r="U86" s="8" t="str">
        <f>LEFT(T86,MIN(FIND({0,1,2,3,4,5,6,7,8,9},ASC(T86)&amp;1234567890))-1)</f>
        <v>Cu</v>
      </c>
      <c r="V86" s="8">
        <f t="shared" si="8"/>
        <v>3</v>
      </c>
      <c r="W86" s="8">
        <f>VLOOKUP(U86,Table!$A$2:$C$121,2,0)</f>
        <v>11</v>
      </c>
      <c r="X86" s="7">
        <f>VLOOKUP(U86,Table!$A$2:$C$121,3,0)</f>
        <v>4</v>
      </c>
      <c r="Y86" s="6" t="s">
        <v>2298</v>
      </c>
      <c r="Z86" s="8" t="str">
        <f>LEFT(Y86,MIN(FIND({0,1,2,3,4,5,6,7,8,9},ASC(Y86)&amp;1234567890))-1)</f>
        <v>O</v>
      </c>
      <c r="AA86" s="8">
        <f t="shared" si="9"/>
        <v>8</v>
      </c>
      <c r="AB86" s="8">
        <f>VLOOKUP(Z86,Table!$A$2:$C$121,2,0)</f>
        <v>16</v>
      </c>
      <c r="AC86" s="7">
        <f>VLOOKUP(Z86,Table!$A$2:$C$121,3,0)</f>
        <v>2</v>
      </c>
      <c r="AD86" s="5" t="str">
        <f>VLOOKUP(A86,Table!$U$1:$V$230,2,0)</f>
        <v>Monoclinic</v>
      </c>
    </row>
    <row r="87" spans="1:30" ht="18.75" customHeight="1" x14ac:dyDescent="0.4">
      <c r="A87" s="5">
        <v>12</v>
      </c>
      <c r="B87" s="5">
        <v>72601</v>
      </c>
      <c r="C87" s="5" t="s">
        <v>299</v>
      </c>
      <c r="D87" s="5" t="s">
        <v>320</v>
      </c>
      <c r="E87" s="6" t="s">
        <v>2293</v>
      </c>
      <c r="F87" s="8" t="str">
        <f>LEFT(E87,MIN(FIND({0,1,2,3,4,5,6,7,8,9},ASC(E87)&amp;1234567890))-1)</f>
        <v>Pb</v>
      </c>
      <c r="G87" s="8">
        <f t="shared" si="5"/>
        <v>2</v>
      </c>
      <c r="H87" s="8">
        <f>VLOOKUP(F87,Table!$A$2:$C$121,2,0)</f>
        <v>14</v>
      </c>
      <c r="I87" s="7">
        <f>VLOOKUP(F87,Table!$A$2:$C$121,3,0)</f>
        <v>6</v>
      </c>
      <c r="J87" s="6" t="s">
        <v>2299</v>
      </c>
      <c r="K87" s="8" t="str">
        <f>LEFT(J87,MIN(FIND({0,1,2,3,4,5,6,7,8,9},ASC(J87)&amp;1234567890))-1)</f>
        <v>Sr</v>
      </c>
      <c r="L87" s="8">
        <f t="shared" si="6"/>
        <v>2</v>
      </c>
      <c r="M87" s="8">
        <f>VLOOKUP(K87,Table!$A$2:$C$121,2,0)</f>
        <v>2</v>
      </c>
      <c r="N87" s="7">
        <f>VLOOKUP(K87,Table!$A$2:$C$121,3,0)</f>
        <v>5</v>
      </c>
      <c r="O87" s="6" t="s">
        <v>2701</v>
      </c>
      <c r="P87" s="8" t="str">
        <f>LEFT(O87,MIN(FIND({0,1,2,3,4,5,6,7,8,9},ASC(O87)&amp;1234567890))-1)</f>
        <v>Tb</v>
      </c>
      <c r="Q87" s="8">
        <f t="shared" si="7"/>
        <v>0.96</v>
      </c>
      <c r="R87" s="8">
        <f>VLOOKUP(P87,Table!$A$2:$C$121,2,0)</f>
        <v>3</v>
      </c>
      <c r="S87" s="7">
        <f>VLOOKUP(P87,Table!$A$2:$C$121,3,0)</f>
        <v>6</v>
      </c>
      <c r="T87" s="6" t="s">
        <v>2300</v>
      </c>
      <c r="U87" s="8" t="str">
        <f>LEFT(T87,MIN(FIND({0,1,2,3,4,5,6,7,8,9},ASC(T87)&amp;1234567890))-1)</f>
        <v>Cu</v>
      </c>
      <c r="V87" s="8">
        <f t="shared" si="8"/>
        <v>3</v>
      </c>
      <c r="W87" s="8">
        <f>VLOOKUP(U87,Table!$A$2:$C$121,2,0)</f>
        <v>11</v>
      </c>
      <c r="X87" s="7">
        <f>VLOOKUP(U87,Table!$A$2:$C$121,3,0)</f>
        <v>4</v>
      </c>
      <c r="Y87" s="6" t="s">
        <v>2298</v>
      </c>
      <c r="Z87" s="8" t="str">
        <f>LEFT(Y87,MIN(FIND({0,1,2,3,4,5,6,7,8,9},ASC(Y87)&amp;1234567890))-1)</f>
        <v>O</v>
      </c>
      <c r="AA87" s="8">
        <f t="shared" si="9"/>
        <v>8</v>
      </c>
      <c r="AB87" s="8">
        <f>VLOOKUP(Z87,Table!$A$2:$C$121,2,0)</f>
        <v>16</v>
      </c>
      <c r="AC87" s="7">
        <f>VLOOKUP(Z87,Table!$A$2:$C$121,3,0)</f>
        <v>2</v>
      </c>
      <c r="AD87" s="5" t="str">
        <f>VLOOKUP(A87,Table!$U$1:$V$230,2,0)</f>
        <v>Monoclinic</v>
      </c>
    </row>
    <row r="88" spans="1:30" ht="18.75" customHeight="1" x14ac:dyDescent="0.4">
      <c r="A88" s="5">
        <v>12</v>
      </c>
      <c r="B88" s="5">
        <v>200406</v>
      </c>
      <c r="C88" s="5" t="s">
        <v>299</v>
      </c>
      <c r="D88" s="5" t="s">
        <v>321</v>
      </c>
      <c r="E88" s="6" t="s">
        <v>2310</v>
      </c>
      <c r="F88" s="8" t="str">
        <f>LEFT(E88,MIN(FIND({0,1,2,3,4,5,6,7,8,9},ASC(E88)&amp;1234567890))-1)</f>
        <v>K</v>
      </c>
      <c r="G88" s="8">
        <f t="shared" si="5"/>
        <v>1</v>
      </c>
      <c r="H88" s="8">
        <f>VLOOKUP(F88,Table!$A$2:$C$121,2,0)</f>
        <v>1</v>
      </c>
      <c r="I88" s="7">
        <f>VLOOKUP(F88,Table!$A$2:$C$121,3,0)</f>
        <v>4</v>
      </c>
      <c r="J88" s="6" t="s">
        <v>2674</v>
      </c>
      <c r="K88" s="8" t="str">
        <f>LEFT(J88,MIN(FIND({0,1,2,3,4,5,6,7,8,9},ASC(J88)&amp;1234567890))-1)</f>
        <v>Mg</v>
      </c>
      <c r="L88" s="8">
        <f t="shared" si="6"/>
        <v>2.5</v>
      </c>
      <c r="M88" s="8">
        <f>VLOOKUP(K88,Table!$A$2:$C$121,2,0)</f>
        <v>2</v>
      </c>
      <c r="N88" s="7">
        <f>VLOOKUP(K88,Table!$A$2:$C$121,3,0)</f>
        <v>3</v>
      </c>
      <c r="O88" s="6" t="s">
        <v>2702</v>
      </c>
      <c r="P88" s="8" t="str">
        <f>LEFT(O88,MIN(FIND({0,1,2,3,4,5,6,7,8,9},ASC(O88)&amp;1234567890))-1)</f>
        <v>Ge</v>
      </c>
      <c r="Q88" s="8">
        <f t="shared" si="7"/>
        <v>4</v>
      </c>
      <c r="R88" s="8">
        <f>VLOOKUP(P88,Table!$A$2:$C$121,2,0)</f>
        <v>14</v>
      </c>
      <c r="S88" s="7">
        <f>VLOOKUP(P88,Table!$A$2:$C$121,3,0)</f>
        <v>4</v>
      </c>
      <c r="T88" s="6" t="s">
        <v>2336</v>
      </c>
      <c r="U88" s="8" t="str">
        <f>LEFT(T88,MIN(FIND({0,1,2,3,4,5,6,7,8,9},ASC(T88)&amp;1234567890))-1)</f>
        <v>O</v>
      </c>
      <c r="V88" s="8">
        <f t="shared" si="8"/>
        <v>10</v>
      </c>
      <c r="W88" s="8">
        <f>VLOOKUP(U88,Table!$A$2:$C$121,2,0)</f>
        <v>16</v>
      </c>
      <c r="X88" s="7">
        <f>VLOOKUP(U88,Table!$A$2:$C$121,3,0)</f>
        <v>2</v>
      </c>
      <c r="Y88" s="6" t="s">
        <v>2439</v>
      </c>
      <c r="Z88" s="8" t="str">
        <f>LEFT(Y88,MIN(FIND({0,1,2,3,4,5,6,7,8,9},ASC(Y88)&amp;1234567890))-1)</f>
        <v>F</v>
      </c>
      <c r="AA88" s="8">
        <f t="shared" si="9"/>
        <v>2</v>
      </c>
      <c r="AB88" s="8">
        <f>VLOOKUP(Z88,Table!$A$2:$C$121,2,0)</f>
        <v>17</v>
      </c>
      <c r="AC88" s="7">
        <f>VLOOKUP(Z88,Table!$A$2:$C$121,3,0)</f>
        <v>2</v>
      </c>
      <c r="AD88" s="5" t="str">
        <f>VLOOKUP(A88,Table!$U$1:$V$230,2,0)</f>
        <v>Monoclinic</v>
      </c>
    </row>
    <row r="89" spans="1:30" ht="18.75" customHeight="1" x14ac:dyDescent="0.4">
      <c r="A89" s="5">
        <v>12</v>
      </c>
      <c r="B89" s="5">
        <v>100745</v>
      </c>
      <c r="C89" s="5" t="s">
        <v>299</v>
      </c>
      <c r="D89" s="5" t="s">
        <v>322</v>
      </c>
      <c r="E89" s="6" t="s">
        <v>2703</v>
      </c>
      <c r="F89" s="8" t="str">
        <f>LEFT(E89,MIN(FIND({0,1,2,3,4,5,6,7,8,9},ASC(E89)&amp;1234567890))-1)</f>
        <v>Ca</v>
      </c>
      <c r="G89" s="8">
        <f t="shared" si="5"/>
        <v>3.17</v>
      </c>
      <c r="H89" s="8">
        <f>VLOOKUP(F89,Table!$A$2:$C$121,2,0)</f>
        <v>2</v>
      </c>
      <c r="I89" s="7">
        <f>VLOOKUP(F89,Table!$A$2:$C$121,3,0)</f>
        <v>4</v>
      </c>
      <c r="J89" s="6" t="s">
        <v>2328</v>
      </c>
      <c r="K89" s="8" t="str">
        <f>LEFT(J89,MIN(FIND({0,1,2,3,4,5,6,7,8,9},ASC(J89)&amp;1234567890))-1)</f>
        <v>Na</v>
      </c>
      <c r="L89" s="8">
        <f t="shared" si="6"/>
        <v>2</v>
      </c>
      <c r="M89" s="8">
        <f>VLOOKUP(K89,Table!$A$2:$C$121,2,0)</f>
        <v>1</v>
      </c>
      <c r="N89" s="7">
        <f>VLOOKUP(K89,Table!$A$2:$C$121,3,0)</f>
        <v>3</v>
      </c>
      <c r="O89" s="6" t="s">
        <v>2704</v>
      </c>
      <c r="P89" s="8" t="str">
        <f>LEFT(O89,MIN(FIND({0,1,2,3,4,5,6,7,8,9},ASC(O89)&amp;1234567890))-1)</f>
        <v>Al</v>
      </c>
      <c r="Q89" s="8">
        <f t="shared" si="7"/>
        <v>8.3000000000000007</v>
      </c>
      <c r="R89" s="8">
        <f>VLOOKUP(P89,Table!$A$2:$C$121,2,0)</f>
        <v>13</v>
      </c>
      <c r="S89" s="7">
        <f>VLOOKUP(P89,Table!$A$2:$C$121,3,0)</f>
        <v>3</v>
      </c>
      <c r="T89" s="6" t="s">
        <v>2705</v>
      </c>
      <c r="U89" s="8" t="str">
        <f>LEFT(T89,MIN(FIND({0,1,2,3,4,5,6,7,8,9},ASC(T89)&amp;1234567890))-1)</f>
        <v>Si</v>
      </c>
      <c r="V89" s="8">
        <f t="shared" si="8"/>
        <v>27.7</v>
      </c>
      <c r="W89" s="8">
        <f>VLOOKUP(U89,Table!$A$2:$C$121,2,0)</f>
        <v>14</v>
      </c>
      <c r="X89" s="7">
        <f>VLOOKUP(U89,Table!$A$2:$C$121,3,0)</f>
        <v>3</v>
      </c>
      <c r="Y89" s="6" t="s">
        <v>2706</v>
      </c>
      <c r="Z89" s="8" t="str">
        <f>LEFT(Y89,MIN(FIND({0,1,2,3,4,5,6,7,8,9},ASC(Y89)&amp;1234567890))-1)</f>
        <v>O</v>
      </c>
      <c r="AA89" s="8">
        <f t="shared" si="9"/>
        <v>72</v>
      </c>
      <c r="AB89" s="8">
        <f>VLOOKUP(Z89,Table!$A$2:$C$121,2,0)</f>
        <v>16</v>
      </c>
      <c r="AC89" s="7">
        <f>VLOOKUP(Z89,Table!$A$2:$C$121,3,0)</f>
        <v>2</v>
      </c>
      <c r="AD89" s="5" t="str">
        <f>VLOOKUP(A89,Table!$U$1:$V$230,2,0)</f>
        <v>Monoclinic</v>
      </c>
    </row>
    <row r="90" spans="1:30" ht="18.75" customHeight="1" x14ac:dyDescent="0.4">
      <c r="A90" s="5">
        <v>12</v>
      </c>
      <c r="B90" s="5">
        <v>41752</v>
      </c>
      <c r="C90" s="5" t="s">
        <v>299</v>
      </c>
      <c r="D90" s="5" t="s">
        <v>5533</v>
      </c>
      <c r="E90" s="6" t="s">
        <v>2368</v>
      </c>
      <c r="F90" s="8" t="str">
        <f>LEFT(E90,MIN(FIND({0,1,2,3,4,5,6,7,8,9},ASC(E90)&amp;1234567890))-1)</f>
        <v>Cu</v>
      </c>
      <c r="G90" s="8">
        <f t="shared" si="5"/>
        <v>0.5</v>
      </c>
      <c r="H90" s="8">
        <f>VLOOKUP(F90,Table!$A$2:$C$121,2,0)</f>
        <v>11</v>
      </c>
      <c r="I90" s="7">
        <f>VLOOKUP(F90,Table!$A$2:$C$121,3,0)</f>
        <v>4</v>
      </c>
      <c r="J90" s="6" t="s">
        <v>4291</v>
      </c>
      <c r="K90" s="8" t="str">
        <f>LEFT(J90,MIN(FIND({0,1,2,3,4,5,6,7,8,9},ASC(J90)&amp;1234567890))-1)</f>
        <v>Pb</v>
      </c>
      <c r="L90" s="8">
        <f t="shared" si="6"/>
        <v>0.4</v>
      </c>
      <c r="M90" s="8">
        <f>VLOOKUP(K90,Table!$A$2:$C$121,2,0)</f>
        <v>14</v>
      </c>
      <c r="N90" s="7">
        <f>VLOOKUP(K90,Table!$A$2:$C$121,3,0)</f>
        <v>6</v>
      </c>
      <c r="O90" s="6" t="s">
        <v>2707</v>
      </c>
      <c r="P90" s="8" t="str">
        <f>LEFT(O90,MIN(FIND({0,1,2,3,4,5,6,7,8,9},ASC(O90)&amp;1234567890))-1)</f>
        <v>Ag</v>
      </c>
      <c r="Q90" s="8">
        <f t="shared" si="7"/>
        <v>2.2999999999999998</v>
      </c>
      <c r="R90" s="8">
        <f>VLOOKUP(P90,Table!$A$2:$C$121,2,0)</f>
        <v>11</v>
      </c>
      <c r="S90" s="7">
        <f>VLOOKUP(P90,Table!$A$2:$C$121,3,0)</f>
        <v>5</v>
      </c>
      <c r="T90" s="6" t="s">
        <v>2708</v>
      </c>
      <c r="U90" s="8" t="str">
        <f>LEFT(T90,MIN(FIND({0,1,2,3,4,5,6,7,8,9},ASC(T90)&amp;1234567890))-1)</f>
        <v>Bi</v>
      </c>
      <c r="V90" s="8">
        <f t="shared" si="8"/>
        <v>6.8</v>
      </c>
      <c r="W90" s="8">
        <f>VLOOKUP(U90,Table!$A$2:$C$121,2,0)</f>
        <v>15</v>
      </c>
      <c r="X90" s="7">
        <f>VLOOKUP(U90,Table!$A$2:$C$121,3,0)</f>
        <v>6</v>
      </c>
      <c r="Y90" s="6" t="s">
        <v>2709</v>
      </c>
      <c r="Z90" s="8" t="str">
        <f>LEFT(Y90,MIN(FIND({0,1,2,3,4,5,6,7,8,9},ASC(Y90)&amp;1234567890))-1)</f>
        <v>S</v>
      </c>
      <c r="AA90" s="8">
        <f t="shared" si="9"/>
        <v>12</v>
      </c>
      <c r="AB90" s="8">
        <f>VLOOKUP(Z90,Table!$A$2:$C$121,2,0)</f>
        <v>16</v>
      </c>
      <c r="AC90" s="7">
        <f>VLOOKUP(Z90,Table!$A$2:$C$121,3,0)</f>
        <v>3</v>
      </c>
      <c r="AD90" s="5" t="str">
        <f>VLOOKUP(A90,Table!$U$1:$V$230,2,0)</f>
        <v>Monoclinic</v>
      </c>
    </row>
    <row r="91" spans="1:30" ht="18.75" customHeight="1" x14ac:dyDescent="0.4">
      <c r="A91" s="5">
        <v>12</v>
      </c>
      <c r="B91" s="5">
        <v>92979</v>
      </c>
      <c r="C91" s="5" t="s">
        <v>299</v>
      </c>
      <c r="D91" s="5" t="s">
        <v>323</v>
      </c>
      <c r="E91" s="6" t="s">
        <v>2710</v>
      </c>
      <c r="F91" s="8" t="str">
        <f>LEFT(E91,MIN(FIND({0,1,2,3,4,5,6,7,8,9},ASC(E91)&amp;1234567890))-1)</f>
        <v>Ag</v>
      </c>
      <c r="G91" s="8">
        <f t="shared" si="5"/>
        <v>1.04</v>
      </c>
      <c r="H91" s="8">
        <f>VLOOKUP(F91,Table!$A$2:$C$121,2,0)</f>
        <v>11</v>
      </c>
      <c r="I91" s="7">
        <f>VLOOKUP(F91,Table!$A$2:$C$121,3,0)</f>
        <v>5</v>
      </c>
      <c r="J91" s="6" t="s">
        <v>2300</v>
      </c>
      <c r="K91" s="8" t="str">
        <f>LEFT(J91,MIN(FIND({0,1,2,3,4,5,6,7,8,9},ASC(J91)&amp;1234567890))-1)</f>
        <v>Cu</v>
      </c>
      <c r="L91" s="8">
        <f t="shared" si="6"/>
        <v>3</v>
      </c>
      <c r="M91" s="8">
        <f>VLOOKUP(K91,Table!$A$2:$C$121,2,0)</f>
        <v>11</v>
      </c>
      <c r="N91" s="7">
        <f>VLOOKUP(K91,Table!$A$2:$C$121,3,0)</f>
        <v>4</v>
      </c>
      <c r="O91" s="6" t="s">
        <v>2711</v>
      </c>
      <c r="P91" s="8" t="str">
        <f>LEFT(O91,MIN(FIND({0,1,2,3,4,5,6,7,8,9},ASC(O91)&amp;1234567890))-1)</f>
        <v>Pb</v>
      </c>
      <c r="Q91" s="8">
        <f t="shared" si="7"/>
        <v>12.27</v>
      </c>
      <c r="R91" s="8">
        <f>VLOOKUP(P91,Table!$A$2:$C$121,2,0)</f>
        <v>14</v>
      </c>
      <c r="S91" s="7">
        <f>VLOOKUP(P91,Table!$A$2:$C$121,3,0)</f>
        <v>6</v>
      </c>
      <c r="T91" s="6" t="s">
        <v>2712</v>
      </c>
      <c r="U91" s="8" t="str">
        <f>LEFT(T91,MIN(FIND({0,1,2,3,4,5,6,7,8,9},ASC(T91)&amp;1234567890))-1)</f>
        <v>Bi</v>
      </c>
      <c r="V91" s="8">
        <f t="shared" si="8"/>
        <v>13.19</v>
      </c>
      <c r="W91" s="8">
        <f>VLOOKUP(U91,Table!$A$2:$C$121,2,0)</f>
        <v>15</v>
      </c>
      <c r="X91" s="7">
        <f>VLOOKUP(U91,Table!$A$2:$C$121,3,0)</f>
        <v>6</v>
      </c>
      <c r="Y91" s="6" t="s">
        <v>2713</v>
      </c>
      <c r="Z91" s="8" t="str">
        <f>LEFT(Y91,MIN(FIND({0,1,2,3,4,5,6,7,8,9},ASC(Y91)&amp;1234567890))-1)</f>
        <v>S</v>
      </c>
      <c r="AA91" s="8">
        <f t="shared" si="9"/>
        <v>34</v>
      </c>
      <c r="AB91" s="8">
        <f>VLOOKUP(Z91,Table!$A$2:$C$121,2,0)</f>
        <v>16</v>
      </c>
      <c r="AC91" s="7">
        <f>VLOOKUP(Z91,Table!$A$2:$C$121,3,0)</f>
        <v>3</v>
      </c>
      <c r="AD91" s="5" t="str">
        <f>VLOOKUP(A91,Table!$U$1:$V$230,2,0)</f>
        <v>Monoclinic</v>
      </c>
    </row>
    <row r="92" spans="1:30" ht="18.75" customHeight="1" x14ac:dyDescent="0.4">
      <c r="A92" s="5">
        <v>12</v>
      </c>
      <c r="B92" s="5">
        <v>93002</v>
      </c>
      <c r="C92" s="5" t="s">
        <v>299</v>
      </c>
      <c r="D92" s="5" t="s">
        <v>324</v>
      </c>
      <c r="E92" s="6" t="s">
        <v>2714</v>
      </c>
      <c r="F92" s="8" t="str">
        <f>LEFT(E92,MIN(FIND({0,1,2,3,4,5,6,7,8,9},ASC(E92)&amp;1234567890))-1)</f>
        <v>Pb</v>
      </c>
      <c r="G92" s="8">
        <f t="shared" si="5"/>
        <v>9.1669999999999998</v>
      </c>
      <c r="H92" s="8">
        <f>VLOOKUP(F92,Table!$A$2:$C$121,2,0)</f>
        <v>14</v>
      </c>
      <c r="I92" s="7">
        <f>VLOOKUP(F92,Table!$A$2:$C$121,3,0)</f>
        <v>6</v>
      </c>
      <c r="J92" s="6" t="s">
        <v>2715</v>
      </c>
      <c r="K92" s="8" t="str">
        <f>LEFT(J92,MIN(FIND({0,1,2,3,4,5,6,7,8,9},ASC(J92)&amp;1234567890))-1)</f>
        <v>Sb</v>
      </c>
      <c r="L92" s="8">
        <f t="shared" si="6"/>
        <v>9.8330000000000002</v>
      </c>
      <c r="M92" s="8">
        <f>VLOOKUP(K92,Table!$A$2:$C$121,2,0)</f>
        <v>15</v>
      </c>
      <c r="N92" s="7">
        <f>VLOOKUP(K92,Table!$A$2:$C$121,3,0)</f>
        <v>5</v>
      </c>
      <c r="O92" s="6" t="s">
        <v>2716</v>
      </c>
      <c r="P92" s="8" t="str">
        <f>LEFT(O92,MIN(FIND({0,1,2,3,4,5,6,7,8,9},ASC(O92)&amp;1234567890))-1)</f>
        <v>S</v>
      </c>
      <c r="Q92" s="8">
        <f t="shared" si="7"/>
        <v>23</v>
      </c>
      <c r="R92" s="8">
        <f>VLOOKUP(P92,Table!$A$2:$C$121,2,0)</f>
        <v>16</v>
      </c>
      <c r="S92" s="7">
        <f>VLOOKUP(P92,Table!$A$2:$C$121,3,0)</f>
        <v>3</v>
      </c>
      <c r="T92" s="6" t="s">
        <v>2339</v>
      </c>
      <c r="U92" s="8" t="str">
        <f>LEFT(T92,MIN(FIND({0,1,2,3,4,5,6,7,8,9},ASC(T92)&amp;1234567890))-1)</f>
        <v>Cl</v>
      </c>
      <c r="V92" s="8">
        <f t="shared" si="8"/>
        <v>1</v>
      </c>
      <c r="W92" s="8">
        <f>VLOOKUP(U92,Table!$A$2:$C$121,2,0)</f>
        <v>17</v>
      </c>
      <c r="X92" s="7">
        <f>VLOOKUP(U92,Table!$A$2:$C$121,3,0)</f>
        <v>3</v>
      </c>
      <c r="Y92" s="6" t="s">
        <v>2717</v>
      </c>
      <c r="Z92" s="8" t="str">
        <f>LEFT(Y92,MIN(FIND({0,1,2,3,4,5,6,7,8,9},ASC(Y92)&amp;1234567890))-1)</f>
        <v>O</v>
      </c>
      <c r="AA92" s="8">
        <f t="shared" si="9"/>
        <v>0.5</v>
      </c>
      <c r="AB92" s="8">
        <f>VLOOKUP(Z92,Table!$A$2:$C$121,2,0)</f>
        <v>16</v>
      </c>
      <c r="AC92" s="7">
        <f>VLOOKUP(Z92,Table!$A$2:$C$121,3,0)</f>
        <v>2</v>
      </c>
      <c r="AD92" s="5" t="str">
        <f>VLOOKUP(A92,Table!$U$1:$V$230,2,0)</f>
        <v>Monoclinic</v>
      </c>
    </row>
    <row r="93" spans="1:30" ht="18.75" customHeight="1" x14ac:dyDescent="0.4">
      <c r="A93" s="5">
        <v>12</v>
      </c>
      <c r="B93" s="5">
        <v>62390</v>
      </c>
      <c r="C93" s="5" t="s">
        <v>299</v>
      </c>
      <c r="D93" s="5" t="s">
        <v>325</v>
      </c>
      <c r="E93" s="6" t="s">
        <v>2359</v>
      </c>
      <c r="F93" s="8" t="str">
        <f>LEFT(E93,MIN(FIND({0,1,2,3,4,5,6,7,8,9},ASC(E93)&amp;1234567890))-1)</f>
        <v>Ba</v>
      </c>
      <c r="G93" s="8">
        <f t="shared" si="5"/>
        <v>3</v>
      </c>
      <c r="H93" s="8">
        <f>VLOOKUP(F93,Table!$A$2:$C$121,2,0)</f>
        <v>2</v>
      </c>
      <c r="I93" s="7">
        <f>VLOOKUP(F93,Table!$A$2:$C$121,3,0)</f>
        <v>6</v>
      </c>
      <c r="J93" s="6" t="s">
        <v>2691</v>
      </c>
      <c r="K93" s="8" t="str">
        <f>LEFT(J93,MIN(FIND({0,1,2,3,4,5,6,7,8,9},ASC(J93)&amp;1234567890))-1)</f>
        <v>Y</v>
      </c>
      <c r="L93" s="8">
        <f t="shared" si="6"/>
        <v>2</v>
      </c>
      <c r="M93" s="8">
        <f>VLOOKUP(K93,Table!$A$2:$C$121,2,0)</f>
        <v>3</v>
      </c>
      <c r="N93" s="7">
        <f>VLOOKUP(K93,Table!$A$2:$C$121,3,0)</f>
        <v>5</v>
      </c>
      <c r="O93" s="6" t="s">
        <v>2692</v>
      </c>
      <c r="P93" s="8" t="str">
        <f>LEFT(O93,MIN(FIND({0,1,2,3,4,5,6,7,8,9},ASC(O93)&amp;1234567890))-1)</f>
        <v>Pt</v>
      </c>
      <c r="Q93" s="8">
        <f t="shared" si="7"/>
        <v>1</v>
      </c>
      <c r="R93" s="8">
        <f>VLOOKUP(P93,Table!$A$2:$C$121,2,0)</f>
        <v>10</v>
      </c>
      <c r="S93" s="7">
        <f>VLOOKUP(P93,Table!$A$2:$C$121,3,0)</f>
        <v>6</v>
      </c>
      <c r="T93" s="6" t="s">
        <v>2297</v>
      </c>
      <c r="U93" s="8" t="str">
        <f>LEFT(T93,MIN(FIND({0,1,2,3,4,5,6,7,8,9},ASC(T93)&amp;1234567890))-1)</f>
        <v>Cu</v>
      </c>
      <c r="V93" s="8">
        <f t="shared" si="8"/>
        <v>2</v>
      </c>
      <c r="W93" s="8">
        <f>VLOOKUP(U93,Table!$A$2:$C$121,2,0)</f>
        <v>11</v>
      </c>
      <c r="X93" s="7">
        <f>VLOOKUP(U93,Table!$A$2:$C$121,3,0)</f>
        <v>4</v>
      </c>
      <c r="Y93" s="6" t="s">
        <v>2336</v>
      </c>
      <c r="Z93" s="8" t="str">
        <f>LEFT(Y93,MIN(FIND({0,1,2,3,4,5,6,7,8,9},ASC(Y93)&amp;1234567890))-1)</f>
        <v>O</v>
      </c>
      <c r="AA93" s="8">
        <f t="shared" si="9"/>
        <v>10</v>
      </c>
      <c r="AB93" s="8">
        <f>VLOOKUP(Z93,Table!$A$2:$C$121,2,0)</f>
        <v>16</v>
      </c>
      <c r="AC93" s="7">
        <f>VLOOKUP(Z93,Table!$A$2:$C$121,3,0)</f>
        <v>2</v>
      </c>
      <c r="AD93" s="5" t="str">
        <f>VLOOKUP(A93,Table!$U$1:$V$230,2,0)</f>
        <v>Monoclinic</v>
      </c>
    </row>
    <row r="94" spans="1:30" ht="18.75" customHeight="1" x14ac:dyDescent="0.4">
      <c r="A94" s="5">
        <v>12</v>
      </c>
      <c r="B94" s="5">
        <v>62391</v>
      </c>
      <c r="C94" s="5" t="s">
        <v>299</v>
      </c>
      <c r="D94" s="5" t="s">
        <v>326</v>
      </c>
      <c r="E94" s="6" t="s">
        <v>2359</v>
      </c>
      <c r="F94" s="8" t="str">
        <f>LEFT(E94,MIN(FIND({0,1,2,3,4,5,6,7,8,9},ASC(E94)&amp;1234567890))-1)</f>
        <v>Ba</v>
      </c>
      <c r="G94" s="8">
        <f t="shared" si="5"/>
        <v>3</v>
      </c>
      <c r="H94" s="8">
        <f>VLOOKUP(F94,Table!$A$2:$C$121,2,0)</f>
        <v>2</v>
      </c>
      <c r="I94" s="7">
        <f>VLOOKUP(F94,Table!$A$2:$C$121,3,0)</f>
        <v>6</v>
      </c>
      <c r="J94" s="6" t="s">
        <v>2718</v>
      </c>
      <c r="K94" s="8" t="str">
        <f>LEFT(J94,MIN(FIND({0,1,2,3,4,5,6,7,8,9},ASC(J94)&amp;1234567890))-1)</f>
        <v>Ho</v>
      </c>
      <c r="L94" s="8">
        <f t="shared" si="6"/>
        <v>2</v>
      </c>
      <c r="M94" s="8">
        <f>VLOOKUP(K94,Table!$A$2:$C$121,2,0)</f>
        <v>3</v>
      </c>
      <c r="N94" s="7">
        <f>VLOOKUP(K94,Table!$A$2:$C$121,3,0)</f>
        <v>6</v>
      </c>
      <c r="O94" s="6" t="s">
        <v>2692</v>
      </c>
      <c r="P94" s="8" t="str">
        <f>LEFT(O94,MIN(FIND({0,1,2,3,4,5,6,7,8,9},ASC(O94)&amp;1234567890))-1)</f>
        <v>Pt</v>
      </c>
      <c r="Q94" s="8">
        <f t="shared" si="7"/>
        <v>1</v>
      </c>
      <c r="R94" s="8">
        <f>VLOOKUP(P94,Table!$A$2:$C$121,2,0)</f>
        <v>10</v>
      </c>
      <c r="S94" s="7">
        <f>VLOOKUP(P94,Table!$A$2:$C$121,3,0)</f>
        <v>6</v>
      </c>
      <c r="T94" s="6" t="s">
        <v>2297</v>
      </c>
      <c r="U94" s="8" t="str">
        <f>LEFT(T94,MIN(FIND({0,1,2,3,4,5,6,7,8,9},ASC(T94)&amp;1234567890))-1)</f>
        <v>Cu</v>
      </c>
      <c r="V94" s="8">
        <f t="shared" si="8"/>
        <v>2</v>
      </c>
      <c r="W94" s="8">
        <f>VLOOKUP(U94,Table!$A$2:$C$121,2,0)</f>
        <v>11</v>
      </c>
      <c r="X94" s="7">
        <f>VLOOKUP(U94,Table!$A$2:$C$121,3,0)</f>
        <v>4</v>
      </c>
      <c r="Y94" s="6" t="s">
        <v>2336</v>
      </c>
      <c r="Z94" s="8" t="str">
        <f>LEFT(Y94,MIN(FIND({0,1,2,3,4,5,6,7,8,9},ASC(Y94)&amp;1234567890))-1)</f>
        <v>O</v>
      </c>
      <c r="AA94" s="8">
        <f t="shared" si="9"/>
        <v>10</v>
      </c>
      <c r="AB94" s="8">
        <f>VLOOKUP(Z94,Table!$A$2:$C$121,2,0)</f>
        <v>16</v>
      </c>
      <c r="AC94" s="7">
        <f>VLOOKUP(Z94,Table!$A$2:$C$121,3,0)</f>
        <v>2</v>
      </c>
      <c r="AD94" s="5" t="str">
        <f>VLOOKUP(A94,Table!$U$1:$V$230,2,0)</f>
        <v>Monoclinic</v>
      </c>
    </row>
    <row r="95" spans="1:30" ht="18.75" customHeight="1" x14ac:dyDescent="0.4">
      <c r="A95" s="5">
        <v>12</v>
      </c>
      <c r="B95" s="5">
        <v>391309</v>
      </c>
      <c r="C95" s="5" t="s">
        <v>299</v>
      </c>
      <c r="D95" s="5" t="s">
        <v>327</v>
      </c>
      <c r="E95" s="6" t="s">
        <v>2589</v>
      </c>
      <c r="F95" s="8" t="str">
        <f>LEFT(E95,MIN(FIND({0,1,2,3,4,5,6,7,8,9},ASC(E95)&amp;1234567890))-1)</f>
        <v>La</v>
      </c>
      <c r="G95" s="8">
        <f t="shared" si="5"/>
        <v>5</v>
      </c>
      <c r="H95" s="8">
        <f>VLOOKUP(F95,Table!$A$2:$C$121,2,0)</f>
        <v>3</v>
      </c>
      <c r="I95" s="7">
        <f>VLOOKUP(F95,Table!$A$2:$C$121,3,0)</f>
        <v>6</v>
      </c>
      <c r="J95" s="6" t="s">
        <v>2719</v>
      </c>
      <c r="K95" s="8" t="str">
        <f>LEFT(J95,MIN(FIND({0,1,2,3,4,5,6,7,8,9},ASC(J95)&amp;1234567890))-1)</f>
        <v>Ti</v>
      </c>
      <c r="L95" s="8">
        <f t="shared" si="6"/>
        <v>3.25</v>
      </c>
      <c r="M95" s="8">
        <f>VLOOKUP(K95,Table!$A$2:$C$121,2,0)</f>
        <v>4</v>
      </c>
      <c r="N95" s="7">
        <f>VLOOKUP(K95,Table!$A$2:$C$121,3,0)</f>
        <v>4</v>
      </c>
      <c r="O95" s="6" t="s">
        <v>2720</v>
      </c>
      <c r="P95" s="8" t="str">
        <f>LEFT(O95,MIN(FIND({0,1,2,3,4,5,6,7,8,9},ASC(O95)&amp;1234567890))-1)</f>
        <v>Zr</v>
      </c>
      <c r="Q95" s="8">
        <f t="shared" si="7"/>
        <v>0.25</v>
      </c>
      <c r="R95" s="8">
        <f>VLOOKUP(P95,Table!$A$2:$C$121,2,0)</f>
        <v>4</v>
      </c>
      <c r="S95" s="7">
        <f>VLOOKUP(P95,Table!$A$2:$C$121,3,0)</f>
        <v>5</v>
      </c>
      <c r="T95" s="6" t="s">
        <v>2498</v>
      </c>
      <c r="U95" s="8" t="str">
        <f>LEFT(T95,MIN(FIND({0,1,2,3,4,5,6,7,8,9},ASC(T95)&amp;1234567890))-1)</f>
        <v>S</v>
      </c>
      <c r="V95" s="8">
        <f t="shared" si="8"/>
        <v>5</v>
      </c>
      <c r="W95" s="8">
        <f>VLOOKUP(U95,Table!$A$2:$C$121,2,0)</f>
        <v>16</v>
      </c>
      <c r="X95" s="7">
        <f>VLOOKUP(U95,Table!$A$2:$C$121,3,0)</f>
        <v>3</v>
      </c>
      <c r="Y95" s="6" t="s">
        <v>2721</v>
      </c>
      <c r="Z95" s="8" t="str">
        <f>LEFT(Y95,MIN(FIND({0,1,2,3,4,5,6,7,8,9},ASC(Y95)&amp;1234567890))-1)</f>
        <v>O</v>
      </c>
      <c r="AA95" s="8">
        <f t="shared" si="9"/>
        <v>9.25</v>
      </c>
      <c r="AB95" s="8">
        <f>VLOOKUP(Z95,Table!$A$2:$C$121,2,0)</f>
        <v>16</v>
      </c>
      <c r="AC95" s="7">
        <f>VLOOKUP(Z95,Table!$A$2:$C$121,3,0)</f>
        <v>2</v>
      </c>
      <c r="AD95" s="5" t="str">
        <f>VLOOKUP(A95,Table!$U$1:$V$230,2,0)</f>
        <v>Monoclinic</v>
      </c>
    </row>
    <row r="96" spans="1:30" ht="18.75" customHeight="1" x14ac:dyDescent="0.4">
      <c r="A96" s="5">
        <v>12</v>
      </c>
      <c r="B96" s="5">
        <v>172413</v>
      </c>
      <c r="C96" s="5" t="s">
        <v>299</v>
      </c>
      <c r="D96" s="5" t="s">
        <v>328</v>
      </c>
      <c r="E96" s="6" t="s">
        <v>2315</v>
      </c>
      <c r="F96" s="8" t="str">
        <f>LEFT(E96,MIN(FIND({0,1,2,3,4,5,6,7,8,9},ASC(E96)&amp;1234567890))-1)</f>
        <v>Na</v>
      </c>
      <c r="G96" s="8">
        <f t="shared" si="5"/>
        <v>1</v>
      </c>
      <c r="H96" s="8">
        <f>VLOOKUP(F96,Table!$A$2:$C$121,2,0)</f>
        <v>1</v>
      </c>
      <c r="I96" s="7">
        <f>VLOOKUP(F96,Table!$A$2:$C$121,3,0)</f>
        <v>3</v>
      </c>
      <c r="J96" s="6" t="s">
        <v>2363</v>
      </c>
      <c r="K96" s="8" t="str">
        <f>LEFT(J96,MIN(FIND({0,1,2,3,4,5,6,7,8,9},ASC(J96)&amp;1234567890))-1)</f>
        <v>La</v>
      </c>
      <c r="L96" s="8">
        <f t="shared" si="6"/>
        <v>1</v>
      </c>
      <c r="M96" s="8">
        <f>VLOOKUP(K96,Table!$A$2:$C$121,2,0)</f>
        <v>3</v>
      </c>
      <c r="N96" s="7">
        <f>VLOOKUP(K96,Table!$A$2:$C$121,3,0)</f>
        <v>6</v>
      </c>
      <c r="O96" s="6" t="s">
        <v>2627</v>
      </c>
      <c r="P96" s="8" t="str">
        <f>LEFT(O96,MIN(FIND({0,1,2,3,4,5,6,7,8,9},ASC(O96)&amp;1234567890))-1)</f>
        <v>Mg</v>
      </c>
      <c r="Q96" s="8">
        <f t="shared" si="7"/>
        <v>1</v>
      </c>
      <c r="R96" s="8">
        <f>VLOOKUP(P96,Table!$A$2:$C$121,2,0)</f>
        <v>2</v>
      </c>
      <c r="S96" s="7">
        <f>VLOOKUP(P96,Table!$A$2:$C$121,3,0)</f>
        <v>3</v>
      </c>
      <c r="T96" s="6" t="s">
        <v>2430</v>
      </c>
      <c r="U96" s="8" t="str">
        <f>LEFT(T96,MIN(FIND({0,1,2,3,4,5,6,7,8,9},ASC(T96)&amp;1234567890))-1)</f>
        <v>W</v>
      </c>
      <c r="V96" s="8">
        <f t="shared" si="8"/>
        <v>1</v>
      </c>
      <c r="W96" s="8">
        <f>VLOOKUP(U96,Table!$A$2:$C$121,2,0)</f>
        <v>6</v>
      </c>
      <c r="X96" s="7">
        <f>VLOOKUP(U96,Table!$A$2:$C$121,3,0)</f>
        <v>6</v>
      </c>
      <c r="Y96" s="6" t="s">
        <v>2332</v>
      </c>
      <c r="Z96" s="8" t="str">
        <f>LEFT(Y96,MIN(FIND({0,1,2,3,4,5,6,7,8,9},ASC(Y96)&amp;1234567890))-1)</f>
        <v>O</v>
      </c>
      <c r="AA96" s="8">
        <f t="shared" si="9"/>
        <v>6</v>
      </c>
      <c r="AB96" s="8">
        <f>VLOOKUP(Z96,Table!$A$2:$C$121,2,0)</f>
        <v>16</v>
      </c>
      <c r="AC96" s="7">
        <f>VLOOKUP(Z96,Table!$A$2:$C$121,3,0)</f>
        <v>2</v>
      </c>
      <c r="AD96" s="5" t="str">
        <f>VLOOKUP(A96,Table!$U$1:$V$230,2,0)</f>
        <v>Monoclinic</v>
      </c>
    </row>
    <row r="97" spans="1:30" ht="18.75" customHeight="1" x14ac:dyDescent="0.4">
      <c r="A97" s="5">
        <v>12</v>
      </c>
      <c r="B97" s="5">
        <v>173665</v>
      </c>
      <c r="C97" s="5" t="s">
        <v>299</v>
      </c>
      <c r="D97" s="5" t="s">
        <v>329</v>
      </c>
      <c r="E97" s="6" t="s">
        <v>2722</v>
      </c>
      <c r="F97" s="8" t="str">
        <f>LEFT(E97,MIN(FIND({0,1,2,3,4,5,6,7,8,9},ASC(E97)&amp;1234567890))-1)</f>
        <v>Ga</v>
      </c>
      <c r="G97" s="8">
        <f t="shared" si="5"/>
        <v>3.18</v>
      </c>
      <c r="H97" s="8">
        <f>VLOOKUP(F97,Table!$A$2:$C$121,2,0)</f>
        <v>13</v>
      </c>
      <c r="I97" s="7">
        <f>VLOOKUP(F97,Table!$A$2:$C$121,3,0)</f>
        <v>4</v>
      </c>
      <c r="J97" s="6" t="s">
        <v>2723</v>
      </c>
      <c r="K97" s="8" t="str">
        <f>LEFT(J97,MIN(FIND({0,1,2,3,4,5,6,7,8,9},ASC(J97)&amp;1234567890))-1)</f>
        <v>In</v>
      </c>
      <c r="L97" s="8">
        <f t="shared" si="6"/>
        <v>0.82</v>
      </c>
      <c r="M97" s="8">
        <f>VLOOKUP(K97,Table!$A$2:$C$121,2,0)</f>
        <v>13</v>
      </c>
      <c r="N97" s="7">
        <f>VLOOKUP(K97,Table!$A$2:$C$121,3,0)</f>
        <v>5</v>
      </c>
      <c r="O97" s="6" t="s">
        <v>2724</v>
      </c>
      <c r="P97" s="8" t="str">
        <f>LEFT(O97,MIN(FIND({0,1,2,3,4,5,6,7,8,9},ASC(O97)&amp;1234567890))-1)</f>
        <v>Sn</v>
      </c>
      <c r="Q97" s="8">
        <f t="shared" si="7"/>
        <v>2.7</v>
      </c>
      <c r="R97" s="8">
        <f>VLOOKUP(P97,Table!$A$2:$C$121,2,0)</f>
        <v>14</v>
      </c>
      <c r="S97" s="7">
        <f>VLOOKUP(P97,Table!$A$2:$C$121,3,0)</f>
        <v>5</v>
      </c>
      <c r="T97" s="6" t="s">
        <v>2725</v>
      </c>
      <c r="U97" s="8" t="str">
        <f>LEFT(T97,MIN(FIND({0,1,2,3,4,5,6,7,8,9},ASC(T97)&amp;1234567890))-1)</f>
        <v>Ti</v>
      </c>
      <c r="V97" s="8">
        <f t="shared" si="8"/>
        <v>0.3</v>
      </c>
      <c r="W97" s="8">
        <f>VLOOKUP(U97,Table!$A$2:$C$121,2,0)</f>
        <v>4</v>
      </c>
      <c r="X97" s="7">
        <f>VLOOKUP(U97,Table!$A$2:$C$121,3,0)</f>
        <v>4</v>
      </c>
      <c r="Y97" s="6" t="s">
        <v>2470</v>
      </c>
      <c r="Z97" s="8" t="str">
        <f>LEFT(Y97,MIN(FIND({0,1,2,3,4,5,6,7,8,9},ASC(Y97)&amp;1234567890))-1)</f>
        <v>O</v>
      </c>
      <c r="AA97" s="8">
        <f t="shared" si="9"/>
        <v>12</v>
      </c>
      <c r="AB97" s="8">
        <f>VLOOKUP(Z97,Table!$A$2:$C$121,2,0)</f>
        <v>16</v>
      </c>
      <c r="AC97" s="7">
        <f>VLOOKUP(Z97,Table!$A$2:$C$121,3,0)</f>
        <v>2</v>
      </c>
      <c r="AD97" s="5" t="str">
        <f>VLOOKUP(A97,Table!$U$1:$V$230,2,0)</f>
        <v>Monoclinic</v>
      </c>
    </row>
    <row r="98" spans="1:30" ht="18.75" customHeight="1" x14ac:dyDescent="0.4">
      <c r="A98" s="5">
        <v>12</v>
      </c>
      <c r="B98" s="5">
        <v>173666</v>
      </c>
      <c r="C98" s="5" t="s">
        <v>299</v>
      </c>
      <c r="D98" s="5" t="s">
        <v>330</v>
      </c>
      <c r="E98" s="6" t="s">
        <v>2726</v>
      </c>
      <c r="F98" s="8" t="str">
        <f>LEFT(E98,MIN(FIND({0,1,2,3,4,5,6,7,8,9},ASC(E98)&amp;1234567890))-1)</f>
        <v>Ga</v>
      </c>
      <c r="G98" s="8">
        <f t="shared" si="5"/>
        <v>2.54</v>
      </c>
      <c r="H98" s="8">
        <f>VLOOKUP(F98,Table!$A$2:$C$121,2,0)</f>
        <v>13</v>
      </c>
      <c r="I98" s="7">
        <f>VLOOKUP(F98,Table!$A$2:$C$121,3,0)</f>
        <v>4</v>
      </c>
      <c r="J98" s="6" t="s">
        <v>2727</v>
      </c>
      <c r="K98" s="8" t="str">
        <f>LEFT(J98,MIN(FIND({0,1,2,3,4,5,6,7,8,9},ASC(J98)&amp;1234567890))-1)</f>
        <v>In</v>
      </c>
      <c r="L98" s="8">
        <f t="shared" si="6"/>
        <v>1.46</v>
      </c>
      <c r="M98" s="8">
        <f>VLOOKUP(K98,Table!$A$2:$C$121,2,0)</f>
        <v>13</v>
      </c>
      <c r="N98" s="7">
        <f>VLOOKUP(K98,Table!$A$2:$C$121,3,0)</f>
        <v>5</v>
      </c>
      <c r="O98" s="6" t="s">
        <v>2728</v>
      </c>
      <c r="P98" s="8" t="str">
        <f>LEFT(O98,MIN(FIND({0,1,2,3,4,5,6,7,8,9},ASC(O98)&amp;1234567890))-1)</f>
        <v>Sn</v>
      </c>
      <c r="Q98" s="8">
        <f t="shared" si="7"/>
        <v>4.37</v>
      </c>
      <c r="R98" s="8">
        <f>VLOOKUP(P98,Table!$A$2:$C$121,2,0)</f>
        <v>14</v>
      </c>
      <c r="S98" s="7">
        <f>VLOOKUP(P98,Table!$A$2:$C$121,3,0)</f>
        <v>5</v>
      </c>
      <c r="T98" s="6" t="s">
        <v>2729</v>
      </c>
      <c r="U98" s="8" t="str">
        <f>LEFT(T98,MIN(FIND({0,1,2,3,4,5,6,7,8,9},ASC(T98)&amp;1234567890))-1)</f>
        <v>Ti</v>
      </c>
      <c r="V98" s="8">
        <f t="shared" si="8"/>
        <v>0.63</v>
      </c>
      <c r="W98" s="8">
        <f>VLOOKUP(U98,Table!$A$2:$C$121,2,0)</f>
        <v>4</v>
      </c>
      <c r="X98" s="7">
        <f>VLOOKUP(U98,Table!$A$2:$C$121,3,0)</f>
        <v>4</v>
      </c>
      <c r="Y98" s="6" t="s">
        <v>2400</v>
      </c>
      <c r="Z98" s="8" t="str">
        <f>LEFT(Y98,MIN(FIND({0,1,2,3,4,5,6,7,8,9},ASC(Y98)&amp;1234567890))-1)</f>
        <v>O</v>
      </c>
      <c r="AA98" s="8">
        <f t="shared" si="9"/>
        <v>16</v>
      </c>
      <c r="AB98" s="8">
        <f>VLOOKUP(Z98,Table!$A$2:$C$121,2,0)</f>
        <v>16</v>
      </c>
      <c r="AC98" s="7">
        <f>VLOOKUP(Z98,Table!$A$2:$C$121,3,0)</f>
        <v>2</v>
      </c>
      <c r="AD98" s="5" t="str">
        <f>VLOOKUP(A98,Table!$U$1:$V$230,2,0)</f>
        <v>Monoclinic</v>
      </c>
    </row>
    <row r="99" spans="1:30" ht="18.75" customHeight="1" x14ac:dyDescent="0.4">
      <c r="A99" s="5">
        <v>12</v>
      </c>
      <c r="B99" s="5">
        <v>174387</v>
      </c>
      <c r="C99" s="5" t="s">
        <v>299</v>
      </c>
      <c r="D99" s="5" t="s">
        <v>331</v>
      </c>
      <c r="E99" s="6" t="s">
        <v>2315</v>
      </c>
      <c r="F99" s="8" t="str">
        <f>LEFT(E99,MIN(FIND({0,1,2,3,4,5,6,7,8,9},ASC(E99)&amp;1234567890))-1)</f>
        <v>Na</v>
      </c>
      <c r="G99" s="8">
        <f t="shared" si="5"/>
        <v>1</v>
      </c>
      <c r="H99" s="8">
        <f>VLOOKUP(F99,Table!$A$2:$C$121,2,0)</f>
        <v>1</v>
      </c>
      <c r="I99" s="7">
        <f>VLOOKUP(F99,Table!$A$2:$C$121,3,0)</f>
        <v>3</v>
      </c>
      <c r="J99" s="6" t="s">
        <v>2363</v>
      </c>
      <c r="K99" s="8" t="str">
        <f>LEFT(J99,MIN(FIND({0,1,2,3,4,5,6,7,8,9},ASC(J99)&amp;1234567890))-1)</f>
        <v>La</v>
      </c>
      <c r="L99" s="8">
        <f t="shared" si="6"/>
        <v>1</v>
      </c>
      <c r="M99" s="8">
        <f>VLOOKUP(K99,Table!$A$2:$C$121,2,0)</f>
        <v>3</v>
      </c>
      <c r="N99" s="7">
        <f>VLOOKUP(K99,Table!$A$2:$C$121,3,0)</f>
        <v>6</v>
      </c>
      <c r="O99" s="6" t="s">
        <v>2730</v>
      </c>
      <c r="P99" s="8" t="str">
        <f>LEFT(O99,MIN(FIND({0,1,2,3,4,5,6,7,8,9},ASC(O99)&amp;1234567890))-1)</f>
        <v>Sc</v>
      </c>
      <c r="Q99" s="8">
        <f t="shared" si="7"/>
        <v>1</v>
      </c>
      <c r="R99" s="8">
        <f>VLOOKUP(P99,Table!$A$2:$C$121,2,0)</f>
        <v>3</v>
      </c>
      <c r="S99" s="7">
        <f>VLOOKUP(P99,Table!$A$2:$C$121,3,0)</f>
        <v>4</v>
      </c>
      <c r="T99" s="6" t="s">
        <v>2731</v>
      </c>
      <c r="U99" s="8" t="str">
        <f>LEFT(T99,MIN(FIND({0,1,2,3,4,5,6,7,8,9},ASC(T99)&amp;1234567890))-1)</f>
        <v>Nb</v>
      </c>
      <c r="V99" s="8">
        <f t="shared" si="8"/>
        <v>1</v>
      </c>
      <c r="W99" s="8">
        <f>VLOOKUP(U99,Table!$A$2:$C$121,2,0)</f>
        <v>5</v>
      </c>
      <c r="X99" s="7">
        <f>VLOOKUP(U99,Table!$A$2:$C$121,3,0)</f>
        <v>5</v>
      </c>
      <c r="Y99" s="6" t="s">
        <v>2332</v>
      </c>
      <c r="Z99" s="8" t="str">
        <f>LEFT(Y99,MIN(FIND({0,1,2,3,4,5,6,7,8,9},ASC(Y99)&amp;1234567890))-1)</f>
        <v>O</v>
      </c>
      <c r="AA99" s="8">
        <f t="shared" si="9"/>
        <v>6</v>
      </c>
      <c r="AB99" s="8">
        <f>VLOOKUP(Z99,Table!$A$2:$C$121,2,0)</f>
        <v>16</v>
      </c>
      <c r="AC99" s="7">
        <f>VLOOKUP(Z99,Table!$A$2:$C$121,3,0)</f>
        <v>2</v>
      </c>
      <c r="AD99" s="5" t="str">
        <f>VLOOKUP(A99,Table!$U$1:$V$230,2,0)</f>
        <v>Monoclinic</v>
      </c>
    </row>
    <row r="100" spans="1:30" ht="18.75" customHeight="1" x14ac:dyDescent="0.4">
      <c r="A100" s="5">
        <v>12</v>
      </c>
      <c r="B100" s="5">
        <v>107364</v>
      </c>
      <c r="C100" s="5" t="s">
        <v>299</v>
      </c>
      <c r="D100" s="5" t="s">
        <v>332</v>
      </c>
      <c r="E100" s="6" t="s">
        <v>2732</v>
      </c>
      <c r="F100" s="8" t="str">
        <f>LEFT(E100,MIN(FIND({0,1,2,3,4,5,6,7,8,9},ASC(E100)&amp;1234567890))-1)</f>
        <v>Mn</v>
      </c>
      <c r="G100" s="8">
        <f t="shared" si="5"/>
        <v>8</v>
      </c>
      <c r="H100" s="8">
        <f>VLOOKUP(F100,Table!$A$2:$C$121,2,0)</f>
        <v>7</v>
      </c>
      <c r="I100" s="7">
        <f>VLOOKUP(F100,Table!$A$2:$C$121,3,0)</f>
        <v>4</v>
      </c>
      <c r="J100" s="6" t="s">
        <v>2505</v>
      </c>
      <c r="K100" s="8" t="str">
        <f>LEFT(J100,MIN(FIND({0,1,2,3,4,5,6,7,8,9},ASC(J100)&amp;1234567890))-1)</f>
        <v>Si</v>
      </c>
      <c r="L100" s="8">
        <f t="shared" si="6"/>
        <v>6</v>
      </c>
      <c r="M100" s="8">
        <f>VLOOKUP(K100,Table!$A$2:$C$121,2,0)</f>
        <v>14</v>
      </c>
      <c r="N100" s="7">
        <f>VLOOKUP(K100,Table!$A$2:$C$121,3,0)</f>
        <v>3</v>
      </c>
      <c r="O100" s="6" t="s">
        <v>2670</v>
      </c>
      <c r="P100" s="8" t="str">
        <f>LEFT(O100,MIN(FIND({0,1,2,3,4,5,6,7,8,9},ASC(O100)&amp;1234567890))-1)</f>
        <v>O</v>
      </c>
      <c r="Q100" s="8">
        <f t="shared" si="7"/>
        <v>24</v>
      </c>
      <c r="R100" s="8">
        <f>VLOOKUP(P100,Table!$A$2:$C$121,2,0)</f>
        <v>16</v>
      </c>
      <c r="S100" s="7">
        <f>VLOOKUP(P100,Table!$A$2:$C$121,3,0)</f>
        <v>2</v>
      </c>
      <c r="T100" s="6" t="s">
        <v>2339</v>
      </c>
      <c r="U100" s="8" t="str">
        <f>LEFT(T100,MIN(FIND({0,1,2,3,4,5,6,7,8,9},ASC(T100)&amp;1234567890))-1)</f>
        <v>Cl</v>
      </c>
      <c r="V100" s="8">
        <f t="shared" si="8"/>
        <v>1</v>
      </c>
      <c r="W100" s="8">
        <f>VLOOKUP(U100,Table!$A$2:$C$121,2,0)</f>
        <v>17</v>
      </c>
      <c r="X100" s="7">
        <f>VLOOKUP(U100,Table!$A$2:$C$121,3,0)</f>
        <v>3</v>
      </c>
      <c r="Y100" s="6" t="s">
        <v>2733</v>
      </c>
      <c r="Z100" s="8" t="str">
        <f>LEFT(Y100,MIN(FIND({0,1,2,3,4,5,6,7,8,9},ASC(Y100)&amp;1234567890))-1)</f>
        <v>H</v>
      </c>
      <c r="AA100" s="8">
        <f t="shared" si="9"/>
        <v>9</v>
      </c>
      <c r="AB100" s="8">
        <f>VLOOKUP(Z100,Table!$A$2:$C$121,2,0)</f>
        <v>1</v>
      </c>
      <c r="AC100" s="7">
        <f>VLOOKUP(Z100,Table!$A$2:$C$121,3,0)</f>
        <v>1</v>
      </c>
      <c r="AD100" s="5" t="str">
        <f>VLOOKUP(A100,Table!$U$1:$V$230,2,0)</f>
        <v>Monoclinic</v>
      </c>
    </row>
    <row r="101" spans="1:30" ht="18.75" customHeight="1" x14ac:dyDescent="0.4">
      <c r="A101" s="5">
        <v>12</v>
      </c>
      <c r="B101" s="5">
        <v>153395</v>
      </c>
      <c r="C101" s="5" t="s">
        <v>301</v>
      </c>
      <c r="D101" s="5" t="s">
        <v>333</v>
      </c>
      <c r="E101" s="6" t="s">
        <v>2734</v>
      </c>
      <c r="F101" s="8" t="str">
        <f>LEFT(E101,MIN(FIND({0,1,2,3,4,5,6,7,8,9},ASC(E101)&amp;1234567890))-1)</f>
        <v>Nd</v>
      </c>
      <c r="G101" s="8">
        <f t="shared" si="5"/>
        <v>2.64</v>
      </c>
      <c r="H101" s="8">
        <f>VLOOKUP(F101,Table!$A$2:$C$121,2,0)</f>
        <v>3</v>
      </c>
      <c r="I101" s="7">
        <f>VLOOKUP(F101,Table!$A$2:$C$121,3,0)</f>
        <v>6</v>
      </c>
      <c r="J101" s="6" t="s">
        <v>2735</v>
      </c>
      <c r="K101" s="8" t="str">
        <f>LEFT(J101,MIN(FIND({0,1,2,3,4,5,6,7,8,9},ASC(J101)&amp;1234567890))-1)</f>
        <v>Y</v>
      </c>
      <c r="L101" s="8">
        <f t="shared" si="6"/>
        <v>0.36</v>
      </c>
      <c r="M101" s="8">
        <f>VLOOKUP(K101,Table!$A$2:$C$121,2,0)</f>
        <v>3</v>
      </c>
      <c r="N101" s="7">
        <f>VLOOKUP(K101,Table!$A$2:$C$121,3,0)</f>
        <v>5</v>
      </c>
      <c r="O101" s="6" t="s">
        <v>2736</v>
      </c>
      <c r="P101" s="8" t="str">
        <f>LEFT(O101,MIN(FIND({0,1,2,3,4,5,6,7,8,9},ASC(O101)&amp;1234567890))-1)</f>
        <v>Fe</v>
      </c>
      <c r="Q101" s="8">
        <f t="shared" si="7"/>
        <v>21.6</v>
      </c>
      <c r="R101" s="8">
        <f>VLOOKUP(P101,Table!$A$2:$C$121,2,0)</f>
        <v>8</v>
      </c>
      <c r="S101" s="7">
        <f>VLOOKUP(P101,Table!$A$2:$C$121,3,0)</f>
        <v>4</v>
      </c>
      <c r="T101" s="6" t="s">
        <v>2737</v>
      </c>
      <c r="U101" s="8" t="str">
        <f>LEFT(T101,MIN(FIND({0,1,2,3,4,5,6,7,8,9},ASC(T101)&amp;1234567890))-1)</f>
        <v>Co</v>
      </c>
      <c r="V101" s="8">
        <f t="shared" si="8"/>
        <v>6.1</v>
      </c>
      <c r="W101" s="8">
        <f>VLOOKUP(U101,Table!$A$2:$C$121,2,0)</f>
        <v>9</v>
      </c>
      <c r="X101" s="7">
        <f>VLOOKUP(U101,Table!$A$2:$C$121,3,0)</f>
        <v>4</v>
      </c>
      <c r="Y101" s="6" t="s">
        <v>2738</v>
      </c>
      <c r="Z101" s="8" t="str">
        <f>LEFT(Y101,MIN(FIND({0,1,2,3,4,5,6,7,8,9},ASC(Y101)&amp;1234567890))-1)</f>
        <v>Mo</v>
      </c>
      <c r="AA101" s="8">
        <f t="shared" si="9"/>
        <v>1.32</v>
      </c>
      <c r="AB101" s="8">
        <f>VLOOKUP(Z101,Table!$A$2:$C$121,2,0)</f>
        <v>6</v>
      </c>
      <c r="AC101" s="7">
        <f>VLOOKUP(Z101,Table!$A$2:$C$121,3,0)</f>
        <v>5</v>
      </c>
      <c r="AD101" s="5" t="str">
        <f>VLOOKUP(A101,Table!$U$1:$V$230,2,0)</f>
        <v>Monoclinic</v>
      </c>
    </row>
    <row r="102" spans="1:30" ht="18.75" customHeight="1" x14ac:dyDescent="0.4">
      <c r="A102" s="5">
        <v>12</v>
      </c>
      <c r="B102" s="5">
        <v>154857</v>
      </c>
      <c r="C102" s="5" t="s">
        <v>301</v>
      </c>
      <c r="D102" s="5" t="s">
        <v>334</v>
      </c>
      <c r="E102" s="6" t="s">
        <v>2739</v>
      </c>
      <c r="F102" s="8" t="str">
        <f>LEFT(E102,MIN(FIND({0,1,2,3,4,5,6,7,8,9},ASC(E102)&amp;1234567890))-1)</f>
        <v>Nd</v>
      </c>
      <c r="G102" s="8">
        <f t="shared" si="5"/>
        <v>2.1</v>
      </c>
      <c r="H102" s="8">
        <f>VLOOKUP(F102,Table!$A$2:$C$121,2,0)</f>
        <v>3</v>
      </c>
      <c r="I102" s="7">
        <f>VLOOKUP(F102,Table!$A$2:$C$121,3,0)</f>
        <v>6</v>
      </c>
      <c r="J102" s="6" t="s">
        <v>2740</v>
      </c>
      <c r="K102" s="8" t="str">
        <f>LEFT(J102,MIN(FIND({0,1,2,3,4,5,6,7,8,9},ASC(J102)&amp;1234567890))-1)</f>
        <v>Dy</v>
      </c>
      <c r="L102" s="8">
        <f t="shared" si="6"/>
        <v>0.9</v>
      </c>
      <c r="M102" s="8">
        <f>VLOOKUP(K102,Table!$A$2:$C$121,2,0)</f>
        <v>3</v>
      </c>
      <c r="N102" s="7">
        <f>VLOOKUP(K102,Table!$A$2:$C$121,3,0)</f>
        <v>6</v>
      </c>
      <c r="O102" s="6" t="s">
        <v>2741</v>
      </c>
      <c r="P102" s="8" t="str">
        <f>LEFT(O102,MIN(FIND({0,1,2,3,4,5,6,7,8,9},ASC(O102)&amp;1234567890))-1)</f>
        <v>Fe</v>
      </c>
      <c r="Q102" s="8">
        <f t="shared" si="7"/>
        <v>27.5</v>
      </c>
      <c r="R102" s="8">
        <f>VLOOKUP(P102,Table!$A$2:$C$121,2,0)</f>
        <v>8</v>
      </c>
      <c r="S102" s="7">
        <f>VLOOKUP(P102,Table!$A$2:$C$121,3,0)</f>
        <v>4</v>
      </c>
      <c r="T102" s="6" t="s">
        <v>2742</v>
      </c>
      <c r="U102" s="8" t="str">
        <f>LEFT(T102,MIN(FIND({0,1,2,3,4,5,6,7,8,9},ASC(T102)&amp;1234567890))-1)</f>
        <v>Ti</v>
      </c>
      <c r="V102" s="8">
        <f t="shared" si="8"/>
        <v>0.7</v>
      </c>
      <c r="W102" s="8">
        <f>VLOOKUP(U102,Table!$A$2:$C$121,2,0)</f>
        <v>4</v>
      </c>
      <c r="X102" s="7">
        <f>VLOOKUP(U102,Table!$A$2:$C$121,3,0)</f>
        <v>4</v>
      </c>
      <c r="Y102" s="6" t="s">
        <v>2743</v>
      </c>
      <c r="Z102" s="8" t="str">
        <f>LEFT(Y102,MIN(FIND({0,1,2,3,4,5,6,7,8,9},ASC(Y102)&amp;1234567890))-1)</f>
        <v>Mo</v>
      </c>
      <c r="AA102" s="8">
        <f t="shared" si="9"/>
        <v>0.8</v>
      </c>
      <c r="AB102" s="8">
        <f>VLOOKUP(Z102,Table!$A$2:$C$121,2,0)</f>
        <v>6</v>
      </c>
      <c r="AC102" s="7">
        <f>VLOOKUP(Z102,Table!$A$2:$C$121,3,0)</f>
        <v>5</v>
      </c>
      <c r="AD102" s="5" t="str">
        <f>VLOOKUP(A102,Table!$U$1:$V$230,2,0)</f>
        <v>Monoclinic</v>
      </c>
    </row>
    <row r="103" spans="1:30" ht="18.75" customHeight="1" x14ac:dyDescent="0.4">
      <c r="A103" s="5">
        <v>12</v>
      </c>
      <c r="B103" s="5">
        <v>160421</v>
      </c>
      <c r="C103" s="5" t="s">
        <v>299</v>
      </c>
      <c r="D103" s="5" t="s">
        <v>335</v>
      </c>
      <c r="E103" s="6" t="s">
        <v>2744</v>
      </c>
      <c r="F103" s="8" t="str">
        <f>LEFT(E103,MIN(FIND({0,1,2,3,4,5,6,7,8,9},ASC(E103)&amp;1234567890))-1)</f>
        <v>Ag</v>
      </c>
      <c r="G103" s="8">
        <f t="shared" si="5"/>
        <v>2.08</v>
      </c>
      <c r="H103" s="8">
        <f>VLOOKUP(F103,Table!$A$2:$C$121,2,0)</f>
        <v>11</v>
      </c>
      <c r="I103" s="7">
        <f>VLOOKUP(F103,Table!$A$2:$C$121,3,0)</f>
        <v>5</v>
      </c>
      <c r="J103" s="6" t="s">
        <v>2745</v>
      </c>
      <c r="K103" s="8" t="str">
        <f>LEFT(J103,MIN(FIND({0,1,2,3,4,5,6,7,8,9},ASC(J103)&amp;1234567890))-1)</f>
        <v>Bi</v>
      </c>
      <c r="L103" s="8">
        <f t="shared" si="6"/>
        <v>17.920000000000002</v>
      </c>
      <c r="M103" s="8">
        <f>VLOOKUP(K103,Table!$A$2:$C$121,2,0)</f>
        <v>15</v>
      </c>
      <c r="N103" s="7">
        <f>VLOOKUP(K103,Table!$A$2:$C$121,3,0)</f>
        <v>6</v>
      </c>
      <c r="O103" s="6" t="s">
        <v>2643</v>
      </c>
      <c r="P103" s="8" t="str">
        <f>LEFT(O103,MIN(FIND({0,1,2,3,4,5,6,7,8,9},ASC(O103)&amp;1234567890))-1)</f>
        <v>Cu</v>
      </c>
      <c r="Q103" s="8">
        <f t="shared" si="7"/>
        <v>8</v>
      </c>
      <c r="R103" s="8">
        <f>VLOOKUP(P103,Table!$A$2:$C$121,2,0)</f>
        <v>11</v>
      </c>
      <c r="S103" s="7">
        <f>VLOOKUP(P103,Table!$A$2:$C$121,3,0)</f>
        <v>4</v>
      </c>
      <c r="T103" s="6" t="s">
        <v>2746</v>
      </c>
      <c r="U103" s="8" t="str">
        <f>LEFT(T103,MIN(FIND({0,1,2,3,4,5,6,7,8,9},ASC(T103)&amp;1234567890))-1)</f>
        <v>Pb</v>
      </c>
      <c r="V103" s="8">
        <f t="shared" si="8"/>
        <v>4</v>
      </c>
      <c r="W103" s="8">
        <f>VLOOKUP(U103,Table!$A$2:$C$121,2,0)</f>
        <v>14</v>
      </c>
      <c r="X103" s="7">
        <f>VLOOKUP(U103,Table!$A$2:$C$121,3,0)</f>
        <v>6</v>
      </c>
      <c r="Y103" s="6" t="s">
        <v>2747</v>
      </c>
      <c r="Z103" s="8" t="str">
        <f>LEFT(Y103,MIN(FIND({0,1,2,3,4,5,6,7,8,9},ASC(Y103)&amp;1234567890))-1)</f>
        <v>S</v>
      </c>
      <c r="AA103" s="8">
        <f t="shared" si="9"/>
        <v>36</v>
      </c>
      <c r="AB103" s="8">
        <f>VLOOKUP(Z103,Table!$A$2:$C$121,2,0)</f>
        <v>16</v>
      </c>
      <c r="AC103" s="7">
        <f>VLOOKUP(Z103,Table!$A$2:$C$121,3,0)</f>
        <v>3</v>
      </c>
      <c r="AD103" s="5" t="str">
        <f>VLOOKUP(A103,Table!$U$1:$V$230,2,0)</f>
        <v>Monoclinic</v>
      </c>
    </row>
    <row r="104" spans="1:30" ht="18.75" customHeight="1" x14ac:dyDescent="0.4">
      <c r="A104" s="5">
        <v>12</v>
      </c>
      <c r="B104" s="5">
        <v>169962</v>
      </c>
      <c r="C104" s="5" t="s">
        <v>299</v>
      </c>
      <c r="D104" s="5" t="s">
        <v>336</v>
      </c>
      <c r="E104" s="6" t="s">
        <v>2748</v>
      </c>
      <c r="F104" s="8" t="str">
        <f>LEFT(E104,MIN(FIND({0,1,2,3,4,5,6,7,8,9},ASC(E104)&amp;1234567890))-1)</f>
        <v>Cu</v>
      </c>
      <c r="G104" s="8">
        <f t="shared" si="5"/>
        <v>1.1000000000000001</v>
      </c>
      <c r="H104" s="8">
        <f>VLOOKUP(F104,Table!$A$2:$C$121,2,0)</f>
        <v>11</v>
      </c>
      <c r="I104" s="7">
        <f>VLOOKUP(F104,Table!$A$2:$C$121,3,0)</f>
        <v>4</v>
      </c>
      <c r="J104" s="6" t="s">
        <v>2749</v>
      </c>
      <c r="K104" s="8" t="str">
        <f>LEFT(J104,MIN(FIND({0,1,2,3,4,5,6,7,8,9},ASC(J104)&amp;1234567890))-1)</f>
        <v>Ag</v>
      </c>
      <c r="L104" s="8">
        <f t="shared" si="6"/>
        <v>2.1</v>
      </c>
      <c r="M104" s="8">
        <f>VLOOKUP(K104,Table!$A$2:$C$121,2,0)</f>
        <v>11</v>
      </c>
      <c r="N104" s="7">
        <f>VLOOKUP(K104,Table!$A$2:$C$121,3,0)</f>
        <v>5</v>
      </c>
      <c r="O104" s="6" t="s">
        <v>2750</v>
      </c>
      <c r="P104" s="8" t="str">
        <f>LEFT(O104,MIN(FIND({0,1,2,3,4,5,6,7,8,9},ASC(O104)&amp;1234567890))-1)</f>
        <v>Pb</v>
      </c>
      <c r="Q104" s="8">
        <f t="shared" si="7"/>
        <v>0.9</v>
      </c>
      <c r="R104" s="8">
        <f>VLOOKUP(P104,Table!$A$2:$C$121,2,0)</f>
        <v>14</v>
      </c>
      <c r="S104" s="7">
        <f>VLOOKUP(P104,Table!$A$2:$C$121,3,0)</f>
        <v>6</v>
      </c>
      <c r="T104" s="6" t="s">
        <v>2751</v>
      </c>
      <c r="U104" s="8" t="str">
        <f>LEFT(T104,MIN(FIND({0,1,2,3,4,5,6,7,8,9},ASC(T104)&amp;1234567890))-1)</f>
        <v>Bi</v>
      </c>
      <c r="V104" s="8">
        <f t="shared" si="8"/>
        <v>14.38</v>
      </c>
      <c r="W104" s="8">
        <f>VLOOKUP(U104,Table!$A$2:$C$121,2,0)</f>
        <v>15</v>
      </c>
      <c r="X104" s="7">
        <f>VLOOKUP(U104,Table!$A$2:$C$121,3,0)</f>
        <v>6</v>
      </c>
      <c r="Y104" s="6" t="s">
        <v>2624</v>
      </c>
      <c r="Z104" s="8" t="str">
        <f>LEFT(Y104,MIN(FIND({0,1,2,3,4,5,6,7,8,9},ASC(Y104)&amp;1234567890))-1)</f>
        <v>S</v>
      </c>
      <c r="AA104" s="8">
        <f t="shared" si="9"/>
        <v>22</v>
      </c>
      <c r="AB104" s="8">
        <f>VLOOKUP(Z104,Table!$A$2:$C$121,2,0)</f>
        <v>16</v>
      </c>
      <c r="AC104" s="7">
        <f>VLOOKUP(Z104,Table!$A$2:$C$121,3,0)</f>
        <v>3</v>
      </c>
      <c r="AD104" s="5" t="str">
        <f>VLOOKUP(A104,Table!$U$1:$V$230,2,0)</f>
        <v>Monoclinic</v>
      </c>
    </row>
    <row r="105" spans="1:30" ht="18.75" customHeight="1" x14ac:dyDescent="0.4">
      <c r="A105" s="5">
        <v>12</v>
      </c>
      <c r="B105" s="5">
        <v>185802</v>
      </c>
      <c r="C105" s="5" t="s">
        <v>299</v>
      </c>
      <c r="D105" s="5" t="s">
        <v>337</v>
      </c>
      <c r="E105" s="6" t="s">
        <v>2631</v>
      </c>
      <c r="F105" s="8" t="str">
        <f>LEFT(E105,MIN(FIND({0,1,2,3,4,5,6,7,8,9},ASC(E105)&amp;1234567890))-1)</f>
        <v>Cu</v>
      </c>
      <c r="G105" s="8">
        <f t="shared" si="5"/>
        <v>4</v>
      </c>
      <c r="H105" s="8">
        <f>VLOOKUP(F105,Table!$A$2:$C$121,2,0)</f>
        <v>11</v>
      </c>
      <c r="I105" s="7">
        <f>VLOOKUP(F105,Table!$A$2:$C$121,3,0)</f>
        <v>4</v>
      </c>
      <c r="J105" s="6" t="s">
        <v>2752</v>
      </c>
      <c r="K105" s="8" t="str">
        <f>LEFT(J105,MIN(FIND({0,1,2,3,4,5,6,7,8,9},ASC(J105)&amp;1234567890))-1)</f>
        <v>Ag</v>
      </c>
      <c r="L105" s="8">
        <f t="shared" si="6"/>
        <v>1.621</v>
      </c>
      <c r="M105" s="8">
        <f>VLOOKUP(K105,Table!$A$2:$C$121,2,0)</f>
        <v>11</v>
      </c>
      <c r="N105" s="7">
        <f>VLOOKUP(K105,Table!$A$2:$C$121,3,0)</f>
        <v>5</v>
      </c>
      <c r="O105" s="6" t="s">
        <v>2293</v>
      </c>
      <c r="P105" s="8" t="str">
        <f>LEFT(O105,MIN(FIND({0,1,2,3,4,5,6,7,8,9},ASC(O105)&amp;1234567890))-1)</f>
        <v>Pb</v>
      </c>
      <c r="Q105" s="8">
        <f t="shared" si="7"/>
        <v>2</v>
      </c>
      <c r="R105" s="8">
        <f>VLOOKUP(P105,Table!$A$2:$C$121,2,0)</f>
        <v>14</v>
      </c>
      <c r="S105" s="7">
        <f>VLOOKUP(P105,Table!$A$2:$C$121,3,0)</f>
        <v>6</v>
      </c>
      <c r="T105" s="6" t="s">
        <v>2753</v>
      </c>
      <c r="U105" s="8" t="str">
        <f>LEFT(T105,MIN(FIND({0,1,2,3,4,5,6,7,8,9},ASC(T105)&amp;1234567890))-1)</f>
        <v>Bi</v>
      </c>
      <c r="V105" s="8">
        <f t="shared" si="8"/>
        <v>9.3789999999999996</v>
      </c>
      <c r="W105" s="8">
        <f>VLOOKUP(U105,Table!$A$2:$C$121,2,0)</f>
        <v>15</v>
      </c>
      <c r="X105" s="7">
        <f>VLOOKUP(U105,Table!$A$2:$C$121,3,0)</f>
        <v>6</v>
      </c>
      <c r="Y105" s="6" t="s">
        <v>2754</v>
      </c>
      <c r="Z105" s="8" t="str">
        <f>LEFT(Y105,MIN(FIND({0,1,2,3,4,5,6,7,8,9},ASC(Y105)&amp;1234567890))-1)</f>
        <v>S</v>
      </c>
      <c r="AA105" s="8">
        <f t="shared" si="9"/>
        <v>19</v>
      </c>
      <c r="AB105" s="8">
        <f>VLOOKUP(Z105,Table!$A$2:$C$121,2,0)</f>
        <v>16</v>
      </c>
      <c r="AC105" s="7">
        <f>VLOOKUP(Z105,Table!$A$2:$C$121,3,0)</f>
        <v>3</v>
      </c>
      <c r="AD105" s="5" t="str">
        <f>VLOOKUP(A105,Table!$U$1:$V$230,2,0)</f>
        <v>Monoclinic</v>
      </c>
    </row>
    <row r="106" spans="1:30" ht="18.75" customHeight="1" x14ac:dyDescent="0.4">
      <c r="A106" s="5">
        <v>12</v>
      </c>
      <c r="B106" s="5">
        <v>185803</v>
      </c>
      <c r="C106" s="5" t="s">
        <v>299</v>
      </c>
      <c r="D106" s="5" t="s">
        <v>5534</v>
      </c>
      <c r="E106" s="6" t="s">
        <v>2712</v>
      </c>
      <c r="F106" s="8" t="str">
        <f>LEFT(E106,MIN(FIND({0,1,2,3,4,5,6,7,8,9},ASC(E106)&amp;1234567890))-1)</f>
        <v>Bi</v>
      </c>
      <c r="G106" s="8">
        <f t="shared" si="5"/>
        <v>13.19</v>
      </c>
      <c r="H106" s="8">
        <f>VLOOKUP(F106,Table!$A$2:$C$121,2,0)</f>
        <v>15</v>
      </c>
      <c r="I106" s="7">
        <f>VLOOKUP(F106,Table!$A$2:$C$121,3,0)</f>
        <v>6</v>
      </c>
      <c r="J106" s="6" t="s">
        <v>2711</v>
      </c>
      <c r="K106" s="8" t="str">
        <f>LEFT(J106,MIN(FIND({0,1,2,3,4,5,6,7,8,9},ASC(J106)&amp;1234567890))-1)</f>
        <v>Pb</v>
      </c>
      <c r="L106" s="8">
        <f t="shared" si="6"/>
        <v>12.27</v>
      </c>
      <c r="M106" s="8">
        <f>VLOOKUP(K106,Table!$A$2:$C$121,2,0)</f>
        <v>14</v>
      </c>
      <c r="N106" s="7">
        <f>VLOOKUP(K106,Table!$A$2:$C$121,3,0)</f>
        <v>6</v>
      </c>
      <c r="O106" s="6" t="s">
        <v>5432</v>
      </c>
      <c r="P106" s="8" t="str">
        <f>LEFT(O106,MIN(FIND({0,1,2,3,4,5,6,7,8,9},ASC(O106)&amp;1234567890))-1)</f>
        <v>Ag</v>
      </c>
      <c r="Q106" s="8">
        <f t="shared" si="7"/>
        <v>0.44</v>
      </c>
      <c r="R106" s="8">
        <f>VLOOKUP(P106,Table!$A$2:$C$121,2,0)</f>
        <v>11</v>
      </c>
      <c r="S106" s="7">
        <f>VLOOKUP(P106,Table!$A$2:$C$121,3,0)</f>
        <v>5</v>
      </c>
      <c r="T106" s="6" t="s">
        <v>2755</v>
      </c>
      <c r="U106" s="8" t="str">
        <f>LEFT(T106,MIN(FIND({0,1,2,3,4,5,6,7,8,9},ASC(T106)&amp;1234567890))-1)</f>
        <v>Cu</v>
      </c>
      <c r="V106" s="8">
        <f t="shared" si="8"/>
        <v>3.5</v>
      </c>
      <c r="W106" s="8">
        <f>VLOOKUP(U106,Table!$A$2:$C$121,2,0)</f>
        <v>11</v>
      </c>
      <c r="X106" s="7">
        <f>VLOOKUP(U106,Table!$A$2:$C$121,3,0)</f>
        <v>4</v>
      </c>
      <c r="Y106" s="6" t="s">
        <v>2713</v>
      </c>
      <c r="Z106" s="8" t="str">
        <f>LEFT(Y106,MIN(FIND({0,1,2,3,4,5,6,7,8,9},ASC(Y106)&amp;1234567890))-1)</f>
        <v>S</v>
      </c>
      <c r="AA106" s="8">
        <f t="shared" si="9"/>
        <v>34</v>
      </c>
      <c r="AB106" s="8">
        <f>VLOOKUP(Z106,Table!$A$2:$C$121,2,0)</f>
        <v>16</v>
      </c>
      <c r="AC106" s="7">
        <f>VLOOKUP(Z106,Table!$A$2:$C$121,3,0)</f>
        <v>3</v>
      </c>
      <c r="AD106" s="5" t="str">
        <f>VLOOKUP(A106,Table!$U$1:$V$230,2,0)</f>
        <v>Monoclinic</v>
      </c>
    </row>
    <row r="107" spans="1:30" ht="18.75" customHeight="1" x14ac:dyDescent="0.4">
      <c r="A107" s="5">
        <v>12</v>
      </c>
      <c r="B107" s="5">
        <v>245552</v>
      </c>
      <c r="C107" s="5" t="s">
        <v>299</v>
      </c>
      <c r="D107" s="5" t="s">
        <v>338</v>
      </c>
      <c r="E107" s="6" t="s">
        <v>2363</v>
      </c>
      <c r="F107" s="8" t="str">
        <f>LEFT(E107,MIN(FIND({0,1,2,3,4,5,6,7,8,9},ASC(E107)&amp;1234567890))-1)</f>
        <v>La</v>
      </c>
      <c r="G107" s="8">
        <f t="shared" si="5"/>
        <v>1</v>
      </c>
      <c r="H107" s="8">
        <f>VLOOKUP(F107,Table!$A$2:$C$121,2,0)</f>
        <v>3</v>
      </c>
      <c r="I107" s="7">
        <f>VLOOKUP(F107,Table!$A$2:$C$121,3,0)</f>
        <v>6</v>
      </c>
      <c r="J107" s="6" t="s">
        <v>2699</v>
      </c>
      <c r="K107" s="8" t="str">
        <f>LEFT(J107,MIN(FIND({0,1,2,3,4,5,6,7,8,9},ASC(J107)&amp;1234567890))-1)</f>
        <v>Pr</v>
      </c>
      <c r="L107" s="8">
        <f t="shared" si="6"/>
        <v>1</v>
      </c>
      <c r="M107" s="8">
        <f>VLOOKUP(K107,Table!$A$2:$C$121,2,0)</f>
        <v>3</v>
      </c>
      <c r="N107" s="7">
        <f>VLOOKUP(K107,Table!$A$2:$C$121,3,0)</f>
        <v>6</v>
      </c>
      <c r="O107" s="6" t="s">
        <v>2756</v>
      </c>
      <c r="P107" s="8" t="str">
        <f>LEFT(O107,MIN(FIND({0,1,2,3,4,5,6,7,8,9},ASC(O107)&amp;1234567890))-1)</f>
        <v>Ti</v>
      </c>
      <c r="Q107" s="8">
        <f t="shared" si="7"/>
        <v>2</v>
      </c>
      <c r="R107" s="8">
        <f>VLOOKUP(P107,Table!$A$2:$C$121,2,0)</f>
        <v>4</v>
      </c>
      <c r="S107" s="7">
        <f>VLOOKUP(P107,Table!$A$2:$C$121,3,0)</f>
        <v>4</v>
      </c>
      <c r="T107" s="6" t="s">
        <v>2321</v>
      </c>
      <c r="U107" s="8" t="str">
        <f>LEFT(T107,MIN(FIND({0,1,2,3,4,5,6,7,8,9},ASC(T107)&amp;1234567890))-1)</f>
        <v>Si</v>
      </c>
      <c r="V107" s="8">
        <f t="shared" si="8"/>
        <v>1</v>
      </c>
      <c r="W107" s="8">
        <f>VLOOKUP(U107,Table!$A$2:$C$121,2,0)</f>
        <v>14</v>
      </c>
      <c r="X107" s="7">
        <f>VLOOKUP(U107,Table!$A$2:$C$121,3,0)</f>
        <v>3</v>
      </c>
      <c r="Y107" s="6" t="s">
        <v>2442</v>
      </c>
      <c r="Z107" s="8" t="str">
        <f>LEFT(Y107,MIN(FIND({0,1,2,3,4,5,6,7,8,9},ASC(Y107)&amp;1234567890))-1)</f>
        <v>O</v>
      </c>
      <c r="AA107" s="8">
        <f t="shared" si="9"/>
        <v>9</v>
      </c>
      <c r="AB107" s="8">
        <f>VLOOKUP(Z107,Table!$A$2:$C$121,2,0)</f>
        <v>16</v>
      </c>
      <c r="AC107" s="7">
        <f>VLOOKUP(Z107,Table!$A$2:$C$121,3,0)</f>
        <v>2</v>
      </c>
      <c r="AD107" s="5" t="str">
        <f>VLOOKUP(A107,Table!$U$1:$V$230,2,0)</f>
        <v>Monoclinic</v>
      </c>
    </row>
    <row r="108" spans="1:30" ht="18.75" customHeight="1" x14ac:dyDescent="0.4">
      <c r="A108" s="5">
        <v>12</v>
      </c>
      <c r="B108" s="5">
        <v>245553</v>
      </c>
      <c r="C108" s="5" t="s">
        <v>299</v>
      </c>
      <c r="D108" s="5" t="s">
        <v>339</v>
      </c>
      <c r="E108" s="6" t="s">
        <v>2383</v>
      </c>
      <c r="F108" s="8" t="str">
        <f>LEFT(E108,MIN(FIND({0,1,2,3,4,5,6,7,8,9},ASC(E108)&amp;1234567890))-1)</f>
        <v>La</v>
      </c>
      <c r="G108" s="8">
        <f t="shared" si="5"/>
        <v>2</v>
      </c>
      <c r="H108" s="8">
        <f>VLOOKUP(F108,Table!$A$2:$C$121,2,0)</f>
        <v>3</v>
      </c>
      <c r="I108" s="7">
        <f>VLOOKUP(F108,Table!$A$2:$C$121,3,0)</f>
        <v>6</v>
      </c>
      <c r="J108" s="6" t="s">
        <v>2757</v>
      </c>
      <c r="K108" s="8" t="str">
        <f>LEFT(J108,MIN(FIND({0,1,2,3,4,5,6,7,8,9},ASC(J108)&amp;1234567890))-1)</f>
        <v>Ti</v>
      </c>
      <c r="L108" s="8">
        <f t="shared" si="6"/>
        <v>1.8</v>
      </c>
      <c r="M108" s="8">
        <f>VLOOKUP(K108,Table!$A$2:$C$121,2,0)</f>
        <v>4</v>
      </c>
      <c r="N108" s="7">
        <f>VLOOKUP(K108,Table!$A$2:$C$121,3,0)</f>
        <v>4</v>
      </c>
      <c r="O108" s="6" t="s">
        <v>2758</v>
      </c>
      <c r="P108" s="8" t="str">
        <f>LEFT(O108,MIN(FIND({0,1,2,3,4,5,6,7,8,9},ASC(O108)&amp;1234567890))-1)</f>
        <v>Nb</v>
      </c>
      <c r="Q108" s="8">
        <f t="shared" si="7"/>
        <v>0.2</v>
      </c>
      <c r="R108" s="8">
        <f>VLOOKUP(P108,Table!$A$2:$C$121,2,0)</f>
        <v>5</v>
      </c>
      <c r="S108" s="7">
        <f>VLOOKUP(P108,Table!$A$2:$C$121,3,0)</f>
        <v>5</v>
      </c>
      <c r="T108" s="6" t="s">
        <v>2321</v>
      </c>
      <c r="U108" s="8" t="str">
        <f>LEFT(T108,MIN(FIND({0,1,2,3,4,5,6,7,8,9},ASC(T108)&amp;1234567890))-1)</f>
        <v>Si</v>
      </c>
      <c r="V108" s="8">
        <f t="shared" si="8"/>
        <v>1</v>
      </c>
      <c r="W108" s="8">
        <f>VLOOKUP(U108,Table!$A$2:$C$121,2,0)</f>
        <v>14</v>
      </c>
      <c r="X108" s="7">
        <f>VLOOKUP(U108,Table!$A$2:$C$121,3,0)</f>
        <v>3</v>
      </c>
      <c r="Y108" s="6" t="s">
        <v>2759</v>
      </c>
      <c r="Z108" s="8" t="str">
        <f>LEFT(Y108,MIN(FIND({0,1,2,3,4,5,6,7,8,9},ASC(Y108)&amp;1234567890))-1)</f>
        <v>O</v>
      </c>
      <c r="AA108" s="8">
        <f t="shared" si="9"/>
        <v>9.1</v>
      </c>
      <c r="AB108" s="8">
        <f>VLOOKUP(Z108,Table!$A$2:$C$121,2,0)</f>
        <v>16</v>
      </c>
      <c r="AC108" s="7">
        <f>VLOOKUP(Z108,Table!$A$2:$C$121,3,0)</f>
        <v>2</v>
      </c>
      <c r="AD108" s="5" t="str">
        <f>VLOOKUP(A108,Table!$U$1:$V$230,2,0)</f>
        <v>Monoclinic</v>
      </c>
    </row>
    <row r="109" spans="1:30" ht="18.75" customHeight="1" x14ac:dyDescent="0.4">
      <c r="A109" s="5">
        <v>12</v>
      </c>
      <c r="B109" s="5">
        <v>241133</v>
      </c>
      <c r="C109" s="5" t="s">
        <v>299</v>
      </c>
      <c r="D109" s="5" t="s">
        <v>340</v>
      </c>
      <c r="E109" s="6" t="s">
        <v>2359</v>
      </c>
      <c r="F109" s="8" t="str">
        <f>LEFT(E109,MIN(FIND({0,1,2,3,4,5,6,7,8,9},ASC(E109)&amp;1234567890))-1)</f>
        <v>Ba</v>
      </c>
      <c r="G109" s="8">
        <f t="shared" si="5"/>
        <v>3</v>
      </c>
      <c r="H109" s="8">
        <f>VLOOKUP(F109,Table!$A$2:$C$121,2,0)</f>
        <v>2</v>
      </c>
      <c r="I109" s="7">
        <f>VLOOKUP(F109,Table!$A$2:$C$121,3,0)</f>
        <v>6</v>
      </c>
      <c r="J109" s="6" t="s">
        <v>2488</v>
      </c>
      <c r="K109" s="8" t="str">
        <f>LEFT(J109,MIN(FIND({0,1,2,3,4,5,6,7,8,9},ASC(J109)&amp;1234567890))-1)</f>
        <v>Li</v>
      </c>
      <c r="L109" s="8">
        <f t="shared" si="6"/>
        <v>2</v>
      </c>
      <c r="M109" s="8">
        <f>VLOOKUP(K109,Table!$A$2:$C$121,2,0)</f>
        <v>1</v>
      </c>
      <c r="N109" s="7">
        <f>VLOOKUP(K109,Table!$A$2:$C$121,3,0)</f>
        <v>2</v>
      </c>
      <c r="O109" s="6" t="s">
        <v>2431</v>
      </c>
      <c r="P109" s="8" t="str">
        <f>LEFT(O109,MIN(FIND({0,1,2,3,4,5,6,7,8,9},ASC(O109)&amp;1234567890))-1)</f>
        <v>V</v>
      </c>
      <c r="Q109" s="8">
        <f t="shared" si="7"/>
        <v>2</v>
      </c>
      <c r="R109" s="8">
        <f>VLOOKUP(P109,Table!$A$2:$C$121,2,0)</f>
        <v>5</v>
      </c>
      <c r="S109" s="7">
        <f>VLOOKUP(P109,Table!$A$2:$C$121,3,0)</f>
        <v>4</v>
      </c>
      <c r="T109" s="6" t="s">
        <v>2381</v>
      </c>
      <c r="U109" s="8" t="str">
        <f>LEFT(T109,MIN(FIND({0,1,2,3,4,5,6,7,8,9},ASC(T109)&amp;1234567890))-1)</f>
        <v>O</v>
      </c>
      <c r="V109" s="8">
        <f t="shared" si="8"/>
        <v>7</v>
      </c>
      <c r="W109" s="8">
        <f>VLOOKUP(U109,Table!$A$2:$C$121,2,0)</f>
        <v>16</v>
      </c>
      <c r="X109" s="7">
        <f>VLOOKUP(U109,Table!$A$2:$C$121,3,0)</f>
        <v>2</v>
      </c>
      <c r="Y109" s="6" t="s">
        <v>2511</v>
      </c>
      <c r="Z109" s="8" t="str">
        <f>LEFT(Y109,MIN(FIND({0,1,2,3,4,5,6,7,8,9},ASC(Y109)&amp;1234567890))-1)</f>
        <v>Cl</v>
      </c>
      <c r="AA109" s="8">
        <f t="shared" si="9"/>
        <v>4</v>
      </c>
      <c r="AB109" s="8">
        <f>VLOOKUP(Z109,Table!$A$2:$C$121,2,0)</f>
        <v>17</v>
      </c>
      <c r="AC109" s="7">
        <f>VLOOKUP(Z109,Table!$A$2:$C$121,3,0)</f>
        <v>3</v>
      </c>
      <c r="AD109" s="5" t="str">
        <f>VLOOKUP(A109,Table!$U$1:$V$230,2,0)</f>
        <v>Monoclinic</v>
      </c>
    </row>
    <row r="110" spans="1:30" ht="18.75" customHeight="1" x14ac:dyDescent="0.4">
      <c r="A110" s="5">
        <v>12</v>
      </c>
      <c r="B110" s="5">
        <v>237600</v>
      </c>
      <c r="C110" s="5" t="s">
        <v>301</v>
      </c>
      <c r="D110" s="5" t="s">
        <v>341</v>
      </c>
      <c r="E110" s="6" t="s">
        <v>2293</v>
      </c>
      <c r="F110" s="8" t="str">
        <f>LEFT(E110,MIN(FIND({0,1,2,3,4,5,6,7,8,9},ASC(E110)&amp;1234567890))-1)</f>
        <v>Pb</v>
      </c>
      <c r="G110" s="8">
        <f t="shared" si="5"/>
        <v>2</v>
      </c>
      <c r="H110" s="8">
        <f>VLOOKUP(F110,Table!$A$2:$C$121,2,0)</f>
        <v>14</v>
      </c>
      <c r="I110" s="7">
        <f>VLOOKUP(F110,Table!$A$2:$C$121,3,0)</f>
        <v>6</v>
      </c>
      <c r="J110" s="6" t="s">
        <v>2294</v>
      </c>
      <c r="K110" s="8" t="str">
        <f>LEFT(J110,MIN(FIND({0,1,2,3,4,5,6,7,8,9},ASC(J110)&amp;1234567890))-1)</f>
        <v>Ba</v>
      </c>
      <c r="L110" s="8">
        <f t="shared" si="6"/>
        <v>2</v>
      </c>
      <c r="M110" s="8">
        <f>VLOOKUP(K110,Table!$A$2:$C$121,2,0)</f>
        <v>2</v>
      </c>
      <c r="N110" s="7">
        <f>VLOOKUP(K110,Table!$A$2:$C$121,3,0)</f>
        <v>6</v>
      </c>
      <c r="O110" s="6" t="s">
        <v>2523</v>
      </c>
      <c r="P110" s="8" t="str">
        <f>LEFT(O110,MIN(FIND({0,1,2,3,4,5,6,7,8,9},ASC(O110)&amp;1234567890))-1)</f>
        <v>Bi</v>
      </c>
      <c r="Q110" s="8">
        <f t="shared" si="7"/>
        <v>1</v>
      </c>
      <c r="R110" s="8">
        <f>VLOOKUP(P110,Table!$A$2:$C$121,2,0)</f>
        <v>15</v>
      </c>
      <c r="S110" s="7">
        <f>VLOOKUP(P110,Table!$A$2:$C$121,3,0)</f>
        <v>6</v>
      </c>
      <c r="T110" s="6" t="s">
        <v>2760</v>
      </c>
      <c r="U110" s="8" t="str">
        <f>LEFT(T110,MIN(FIND({0,1,2,3,4,5,6,7,8,9},ASC(T110)&amp;1234567890))-1)</f>
        <v>Fe</v>
      </c>
      <c r="V110" s="8">
        <f t="shared" si="8"/>
        <v>5</v>
      </c>
      <c r="W110" s="8">
        <f>VLOOKUP(U110,Table!$A$2:$C$121,2,0)</f>
        <v>8</v>
      </c>
      <c r="X110" s="7">
        <f>VLOOKUP(U110,Table!$A$2:$C$121,3,0)</f>
        <v>4</v>
      </c>
      <c r="Y110" s="6" t="s">
        <v>2587</v>
      </c>
      <c r="Z110" s="8" t="str">
        <f>LEFT(Y110,MIN(FIND({0,1,2,3,4,5,6,7,8,9},ASC(Y110)&amp;1234567890))-1)</f>
        <v>O</v>
      </c>
      <c r="AA110" s="8">
        <f t="shared" si="9"/>
        <v>13</v>
      </c>
      <c r="AB110" s="8">
        <f>VLOOKUP(Z110,Table!$A$2:$C$121,2,0)</f>
        <v>16</v>
      </c>
      <c r="AC110" s="7">
        <f>VLOOKUP(Z110,Table!$A$2:$C$121,3,0)</f>
        <v>2</v>
      </c>
      <c r="AD110" s="5" t="str">
        <f>VLOOKUP(A110,Table!$U$1:$V$230,2,0)</f>
        <v>Monoclinic</v>
      </c>
    </row>
    <row r="111" spans="1:30" ht="18.75" customHeight="1" x14ac:dyDescent="0.4">
      <c r="A111" s="5">
        <v>12</v>
      </c>
      <c r="B111" s="5">
        <v>237940</v>
      </c>
      <c r="C111" s="5" t="s">
        <v>299</v>
      </c>
      <c r="D111" s="5" t="s">
        <v>342</v>
      </c>
      <c r="E111" s="6" t="s">
        <v>2761</v>
      </c>
      <c r="F111" s="8" t="str">
        <f>LEFT(E111,MIN(FIND({0,1,2,3,4,5,6,7,8,9},ASC(E111)&amp;1234567890))-1)</f>
        <v>Li</v>
      </c>
      <c r="G111" s="8">
        <f t="shared" si="5"/>
        <v>1.2</v>
      </c>
      <c r="H111" s="8">
        <f>VLOOKUP(F111,Table!$A$2:$C$121,2,0)</f>
        <v>1</v>
      </c>
      <c r="I111" s="7">
        <f>VLOOKUP(F111,Table!$A$2:$C$121,3,0)</f>
        <v>2</v>
      </c>
      <c r="J111" s="6" t="s">
        <v>2762</v>
      </c>
      <c r="K111" s="8" t="str">
        <f>LEFT(J111,MIN(FIND({0,1,2,3,4,5,6,7,8,9},ASC(J111)&amp;1234567890))-1)</f>
        <v>Co</v>
      </c>
      <c r="L111" s="8">
        <f t="shared" si="6"/>
        <v>0.1</v>
      </c>
      <c r="M111" s="8">
        <f>VLOOKUP(K111,Table!$A$2:$C$121,2,0)</f>
        <v>9</v>
      </c>
      <c r="N111" s="7">
        <f>VLOOKUP(K111,Table!$A$2:$C$121,3,0)</f>
        <v>4</v>
      </c>
      <c r="O111" s="6" t="s">
        <v>2763</v>
      </c>
      <c r="P111" s="8" t="str">
        <f>LEFT(O111,MIN(FIND({0,1,2,3,4,5,6,7,8,9},ASC(O111)&amp;1234567890))-1)</f>
        <v>Mn</v>
      </c>
      <c r="Q111" s="8">
        <f t="shared" si="7"/>
        <v>0.55600000000000005</v>
      </c>
      <c r="R111" s="8">
        <f>VLOOKUP(P111,Table!$A$2:$C$121,2,0)</f>
        <v>7</v>
      </c>
      <c r="S111" s="7">
        <f>VLOOKUP(P111,Table!$A$2:$C$121,3,0)</f>
        <v>4</v>
      </c>
      <c r="T111" s="6" t="s">
        <v>2764</v>
      </c>
      <c r="U111" s="8" t="str">
        <f>LEFT(T111,MIN(FIND({0,1,2,3,4,5,6,7,8,9},ASC(T111)&amp;1234567890))-1)</f>
        <v>Ni</v>
      </c>
      <c r="V111" s="8">
        <f t="shared" si="8"/>
        <v>0.13</v>
      </c>
      <c r="W111" s="8">
        <f>VLOOKUP(U111,Table!$A$2:$C$121,2,0)</f>
        <v>10</v>
      </c>
      <c r="X111" s="7">
        <f>VLOOKUP(U111,Table!$A$2:$C$121,3,0)</f>
        <v>4</v>
      </c>
      <c r="Y111" s="6" t="s">
        <v>2493</v>
      </c>
      <c r="Z111" s="8" t="str">
        <f>LEFT(Y111,MIN(FIND({0,1,2,3,4,5,6,7,8,9},ASC(Y111)&amp;1234567890))-1)</f>
        <v>O</v>
      </c>
      <c r="AA111" s="8">
        <f t="shared" si="9"/>
        <v>2</v>
      </c>
      <c r="AB111" s="8">
        <f>VLOOKUP(Z111,Table!$A$2:$C$121,2,0)</f>
        <v>16</v>
      </c>
      <c r="AC111" s="7">
        <f>VLOOKUP(Z111,Table!$A$2:$C$121,3,0)</f>
        <v>2</v>
      </c>
      <c r="AD111" s="5" t="str">
        <f>VLOOKUP(A111,Table!$U$1:$V$230,2,0)</f>
        <v>Monoclinic</v>
      </c>
    </row>
    <row r="112" spans="1:30" ht="18.75" customHeight="1" x14ac:dyDescent="0.4">
      <c r="A112" s="5">
        <v>12</v>
      </c>
      <c r="B112" s="5">
        <v>238840</v>
      </c>
      <c r="C112" s="5" t="s">
        <v>300</v>
      </c>
      <c r="D112" s="5" t="s">
        <v>343</v>
      </c>
      <c r="E112" s="6" t="s">
        <v>2597</v>
      </c>
      <c r="F112" s="8" t="str">
        <f>LEFT(E112,MIN(FIND({0,1,2,3,4,5,6,7,8,9},ASC(E112)&amp;1234567890))-1)</f>
        <v>Ba</v>
      </c>
      <c r="G112" s="8">
        <f t="shared" si="5"/>
        <v>1</v>
      </c>
      <c r="H112" s="8">
        <f>VLOOKUP(F112,Table!$A$2:$C$121,2,0)</f>
        <v>2</v>
      </c>
      <c r="I112" s="7">
        <f>VLOOKUP(F112,Table!$A$2:$C$121,3,0)</f>
        <v>6</v>
      </c>
      <c r="J112" s="6" t="s">
        <v>2363</v>
      </c>
      <c r="K112" s="8" t="str">
        <f>LEFT(J112,MIN(FIND({0,1,2,3,4,5,6,7,8,9},ASC(J112)&amp;1234567890))-1)</f>
        <v>La</v>
      </c>
      <c r="L112" s="8">
        <f t="shared" si="6"/>
        <v>1</v>
      </c>
      <c r="M112" s="8">
        <f>VLOOKUP(K112,Table!$A$2:$C$121,2,0)</f>
        <v>3</v>
      </c>
      <c r="N112" s="7">
        <f>VLOOKUP(K112,Table!$A$2:$C$121,3,0)</f>
        <v>6</v>
      </c>
      <c r="O112" s="6" t="s">
        <v>2296</v>
      </c>
      <c r="P112" s="8" t="str">
        <f>LEFT(O112,MIN(FIND({0,1,2,3,4,5,6,7,8,9},ASC(O112)&amp;1234567890))-1)</f>
        <v>Cu</v>
      </c>
      <c r="Q112" s="8">
        <f t="shared" si="7"/>
        <v>1</v>
      </c>
      <c r="R112" s="8">
        <f>VLOOKUP(P112,Table!$A$2:$C$121,2,0)</f>
        <v>11</v>
      </c>
      <c r="S112" s="7">
        <f>VLOOKUP(P112,Table!$A$2:$C$121,3,0)</f>
        <v>4</v>
      </c>
      <c r="T112" s="6" t="s">
        <v>2318</v>
      </c>
      <c r="U112" s="8" t="str">
        <f>LEFT(T112,MIN(FIND({0,1,2,3,4,5,6,7,8,9},ASC(T112)&amp;1234567890))-1)</f>
        <v>Sb</v>
      </c>
      <c r="V112" s="8">
        <f t="shared" si="8"/>
        <v>1</v>
      </c>
      <c r="W112" s="8">
        <f>VLOOKUP(U112,Table!$A$2:$C$121,2,0)</f>
        <v>15</v>
      </c>
      <c r="X112" s="7">
        <f>VLOOKUP(U112,Table!$A$2:$C$121,3,0)</f>
        <v>5</v>
      </c>
      <c r="Y112" s="6" t="s">
        <v>2332</v>
      </c>
      <c r="Z112" s="8" t="str">
        <f>LEFT(Y112,MIN(FIND({0,1,2,3,4,5,6,7,8,9},ASC(Y112)&amp;1234567890))-1)</f>
        <v>O</v>
      </c>
      <c r="AA112" s="8">
        <f t="shared" si="9"/>
        <v>6</v>
      </c>
      <c r="AB112" s="8">
        <f>VLOOKUP(Z112,Table!$A$2:$C$121,2,0)</f>
        <v>16</v>
      </c>
      <c r="AC112" s="7">
        <f>VLOOKUP(Z112,Table!$A$2:$C$121,3,0)</f>
        <v>2</v>
      </c>
      <c r="AD112" s="5" t="str">
        <f>VLOOKUP(A112,Table!$U$1:$V$230,2,0)</f>
        <v>Monoclinic</v>
      </c>
    </row>
    <row r="113" spans="1:30" ht="18.75" customHeight="1" x14ac:dyDescent="0.4">
      <c r="A113" s="5">
        <v>12</v>
      </c>
      <c r="B113" s="5">
        <v>239122</v>
      </c>
      <c r="C113" s="5" t="s">
        <v>300</v>
      </c>
      <c r="D113" s="5" t="s">
        <v>344</v>
      </c>
      <c r="E113" s="6" t="s">
        <v>2597</v>
      </c>
      <c r="F113" s="8" t="str">
        <f>LEFT(E113,MIN(FIND({0,1,2,3,4,5,6,7,8,9},ASC(E113)&amp;1234567890))-1)</f>
        <v>Ba</v>
      </c>
      <c r="G113" s="8">
        <f t="shared" si="5"/>
        <v>1</v>
      </c>
      <c r="H113" s="8">
        <f>VLOOKUP(F113,Table!$A$2:$C$121,2,0)</f>
        <v>2</v>
      </c>
      <c r="I113" s="7">
        <f>VLOOKUP(F113,Table!$A$2:$C$121,3,0)</f>
        <v>6</v>
      </c>
      <c r="J113" s="6" t="s">
        <v>2320</v>
      </c>
      <c r="K113" s="8" t="str">
        <f>LEFT(J113,MIN(FIND({0,1,2,3,4,5,6,7,8,9},ASC(J113)&amp;1234567890))-1)</f>
        <v>Sr</v>
      </c>
      <c r="L113" s="8">
        <f t="shared" si="6"/>
        <v>1</v>
      </c>
      <c r="M113" s="8">
        <f>VLOOKUP(K113,Table!$A$2:$C$121,2,0)</f>
        <v>2</v>
      </c>
      <c r="N113" s="7">
        <f>VLOOKUP(K113,Table!$A$2:$C$121,3,0)</f>
        <v>5</v>
      </c>
      <c r="O113" s="6" t="s">
        <v>2295</v>
      </c>
      <c r="P113" s="8" t="str">
        <f>LEFT(O113,MIN(FIND({0,1,2,3,4,5,6,7,8,9},ASC(O113)&amp;1234567890))-1)</f>
        <v>Y</v>
      </c>
      <c r="Q113" s="8">
        <f t="shared" si="7"/>
        <v>1</v>
      </c>
      <c r="R113" s="8">
        <f>VLOOKUP(P113,Table!$A$2:$C$121,2,0)</f>
        <v>3</v>
      </c>
      <c r="S113" s="7">
        <f>VLOOKUP(P113,Table!$A$2:$C$121,3,0)</f>
        <v>5</v>
      </c>
      <c r="T113" s="6" t="s">
        <v>2765</v>
      </c>
      <c r="U113" s="8" t="str">
        <f>LEFT(T113,MIN(FIND({0,1,2,3,4,5,6,7,8,9},ASC(T113)&amp;1234567890))-1)</f>
        <v>Ir</v>
      </c>
      <c r="V113" s="8">
        <f t="shared" si="8"/>
        <v>1</v>
      </c>
      <c r="W113" s="8">
        <f>VLOOKUP(U113,Table!$A$2:$C$121,2,0)</f>
        <v>9</v>
      </c>
      <c r="X113" s="7">
        <f>VLOOKUP(U113,Table!$A$2:$C$121,3,0)</f>
        <v>6</v>
      </c>
      <c r="Y113" s="6" t="s">
        <v>2332</v>
      </c>
      <c r="Z113" s="8" t="str">
        <f>LEFT(Y113,MIN(FIND({0,1,2,3,4,5,6,7,8,9},ASC(Y113)&amp;1234567890))-1)</f>
        <v>O</v>
      </c>
      <c r="AA113" s="8">
        <f t="shared" si="9"/>
        <v>6</v>
      </c>
      <c r="AB113" s="8">
        <f>VLOOKUP(Z113,Table!$A$2:$C$121,2,0)</f>
        <v>16</v>
      </c>
      <c r="AC113" s="7">
        <f>VLOOKUP(Z113,Table!$A$2:$C$121,3,0)</f>
        <v>2</v>
      </c>
      <c r="AD113" s="5" t="str">
        <f>VLOOKUP(A113,Table!$U$1:$V$230,2,0)</f>
        <v>Monoclinic</v>
      </c>
    </row>
    <row r="114" spans="1:30" ht="18.75" customHeight="1" x14ac:dyDescent="0.4">
      <c r="A114" s="5">
        <v>12</v>
      </c>
      <c r="B114" s="5">
        <v>239123</v>
      </c>
      <c r="C114" s="5" t="s">
        <v>300</v>
      </c>
      <c r="D114" s="5" t="s">
        <v>345</v>
      </c>
      <c r="E114" s="6" t="s">
        <v>2766</v>
      </c>
      <c r="F114" s="8" t="str">
        <f>LEFT(E114,MIN(FIND({0,1,2,3,4,5,6,7,8,9},ASC(E114)&amp;1234567890))-1)</f>
        <v>Ba</v>
      </c>
      <c r="G114" s="8">
        <f t="shared" si="5"/>
        <v>0.8</v>
      </c>
      <c r="H114" s="8">
        <f>VLOOKUP(F114,Table!$A$2:$C$121,2,0)</f>
        <v>2</v>
      </c>
      <c r="I114" s="7">
        <f>VLOOKUP(F114,Table!$A$2:$C$121,3,0)</f>
        <v>6</v>
      </c>
      <c r="J114" s="6" t="s">
        <v>2767</v>
      </c>
      <c r="K114" s="8" t="str">
        <f>LEFT(J114,MIN(FIND({0,1,2,3,4,5,6,7,8,9},ASC(J114)&amp;1234567890))-1)</f>
        <v>Sr</v>
      </c>
      <c r="L114" s="8">
        <f t="shared" si="6"/>
        <v>1.2</v>
      </c>
      <c r="M114" s="8">
        <f>VLOOKUP(K114,Table!$A$2:$C$121,2,0)</f>
        <v>2</v>
      </c>
      <c r="N114" s="7">
        <f>VLOOKUP(K114,Table!$A$2:$C$121,3,0)</f>
        <v>5</v>
      </c>
      <c r="O114" s="6" t="s">
        <v>2295</v>
      </c>
      <c r="P114" s="8" t="str">
        <f>LEFT(O114,MIN(FIND({0,1,2,3,4,5,6,7,8,9},ASC(O114)&amp;1234567890))-1)</f>
        <v>Y</v>
      </c>
      <c r="Q114" s="8">
        <f t="shared" si="7"/>
        <v>1</v>
      </c>
      <c r="R114" s="8">
        <f>VLOOKUP(P114,Table!$A$2:$C$121,2,0)</f>
        <v>3</v>
      </c>
      <c r="S114" s="7">
        <f>VLOOKUP(P114,Table!$A$2:$C$121,3,0)</f>
        <v>5</v>
      </c>
      <c r="T114" s="6" t="s">
        <v>2765</v>
      </c>
      <c r="U114" s="8" t="str">
        <f>LEFT(T114,MIN(FIND({0,1,2,3,4,5,6,7,8,9},ASC(T114)&amp;1234567890))-1)</f>
        <v>Ir</v>
      </c>
      <c r="V114" s="8">
        <f t="shared" si="8"/>
        <v>1</v>
      </c>
      <c r="W114" s="8">
        <f>VLOOKUP(U114,Table!$A$2:$C$121,2,0)</f>
        <v>9</v>
      </c>
      <c r="X114" s="7">
        <f>VLOOKUP(U114,Table!$A$2:$C$121,3,0)</f>
        <v>6</v>
      </c>
      <c r="Y114" s="6" t="s">
        <v>2332</v>
      </c>
      <c r="Z114" s="8" t="str">
        <f>LEFT(Y114,MIN(FIND({0,1,2,3,4,5,6,7,8,9},ASC(Y114)&amp;1234567890))-1)</f>
        <v>O</v>
      </c>
      <c r="AA114" s="8">
        <f t="shared" si="9"/>
        <v>6</v>
      </c>
      <c r="AB114" s="8">
        <f>VLOOKUP(Z114,Table!$A$2:$C$121,2,0)</f>
        <v>16</v>
      </c>
      <c r="AC114" s="7">
        <f>VLOOKUP(Z114,Table!$A$2:$C$121,3,0)</f>
        <v>2</v>
      </c>
      <c r="AD114" s="5" t="str">
        <f>VLOOKUP(A114,Table!$U$1:$V$230,2,0)</f>
        <v>Monoclinic</v>
      </c>
    </row>
    <row r="115" spans="1:30" ht="18.75" customHeight="1" x14ac:dyDescent="0.4">
      <c r="A115" s="5">
        <v>12</v>
      </c>
      <c r="B115" s="5">
        <v>252196</v>
      </c>
      <c r="C115" s="5" t="s">
        <v>300</v>
      </c>
      <c r="D115" s="5" t="s">
        <v>346</v>
      </c>
      <c r="E115" s="6" t="s">
        <v>2363</v>
      </c>
      <c r="F115" s="8" t="str">
        <f>LEFT(E115,MIN(FIND({0,1,2,3,4,5,6,7,8,9},ASC(E115)&amp;1234567890))-1)</f>
        <v>La</v>
      </c>
      <c r="G115" s="8">
        <f t="shared" si="5"/>
        <v>1</v>
      </c>
      <c r="H115" s="8">
        <f>VLOOKUP(F115,Table!$A$2:$C$121,2,0)</f>
        <v>3</v>
      </c>
      <c r="I115" s="7">
        <f>VLOOKUP(F115,Table!$A$2:$C$121,3,0)</f>
        <v>6</v>
      </c>
      <c r="J115" s="6" t="s">
        <v>2597</v>
      </c>
      <c r="K115" s="8" t="str">
        <f>LEFT(J115,MIN(FIND({0,1,2,3,4,5,6,7,8,9},ASC(J115)&amp;1234567890))-1)</f>
        <v>Ba</v>
      </c>
      <c r="L115" s="8">
        <f t="shared" si="6"/>
        <v>1</v>
      </c>
      <c r="M115" s="8">
        <f>VLOOKUP(K115,Table!$A$2:$C$121,2,0)</f>
        <v>2</v>
      </c>
      <c r="N115" s="7">
        <f>VLOOKUP(K115,Table!$A$2:$C$121,3,0)</f>
        <v>6</v>
      </c>
      <c r="O115" s="6" t="s">
        <v>2379</v>
      </c>
      <c r="P115" s="8" t="str">
        <f>LEFT(O115,MIN(FIND({0,1,2,3,4,5,6,7,8,9},ASC(O115)&amp;1234567890))-1)</f>
        <v>Zn</v>
      </c>
      <c r="Q115" s="8">
        <f t="shared" si="7"/>
        <v>1</v>
      </c>
      <c r="R115" s="8">
        <f>VLOOKUP(P115,Table!$A$2:$C$121,2,0)</f>
        <v>12</v>
      </c>
      <c r="S115" s="7">
        <f>VLOOKUP(P115,Table!$A$2:$C$121,3,0)</f>
        <v>4</v>
      </c>
      <c r="T115" s="6" t="s">
        <v>2318</v>
      </c>
      <c r="U115" s="8" t="str">
        <f>LEFT(T115,MIN(FIND({0,1,2,3,4,5,6,7,8,9},ASC(T115)&amp;1234567890))-1)</f>
        <v>Sb</v>
      </c>
      <c r="V115" s="8">
        <f t="shared" si="8"/>
        <v>1</v>
      </c>
      <c r="W115" s="8">
        <f>VLOOKUP(U115,Table!$A$2:$C$121,2,0)</f>
        <v>15</v>
      </c>
      <c r="X115" s="7">
        <f>VLOOKUP(U115,Table!$A$2:$C$121,3,0)</f>
        <v>5</v>
      </c>
      <c r="Y115" s="6" t="s">
        <v>2332</v>
      </c>
      <c r="Z115" s="8" t="str">
        <f>LEFT(Y115,MIN(FIND({0,1,2,3,4,5,6,7,8,9},ASC(Y115)&amp;1234567890))-1)</f>
        <v>O</v>
      </c>
      <c r="AA115" s="8">
        <f t="shared" si="9"/>
        <v>6</v>
      </c>
      <c r="AB115" s="8">
        <f>VLOOKUP(Z115,Table!$A$2:$C$121,2,0)</f>
        <v>16</v>
      </c>
      <c r="AC115" s="7">
        <f>VLOOKUP(Z115,Table!$A$2:$C$121,3,0)</f>
        <v>2</v>
      </c>
      <c r="AD115" s="5" t="str">
        <f>VLOOKUP(A115,Table!$U$1:$V$230,2,0)</f>
        <v>Monoclinic</v>
      </c>
    </row>
    <row r="116" spans="1:30" ht="18.75" customHeight="1" x14ac:dyDescent="0.4">
      <c r="A116" s="5">
        <v>12</v>
      </c>
      <c r="B116" s="5">
        <v>239870</v>
      </c>
      <c r="C116" s="5" t="s">
        <v>299</v>
      </c>
      <c r="D116" s="5" t="s">
        <v>347</v>
      </c>
      <c r="E116" s="6" t="s">
        <v>2768</v>
      </c>
      <c r="F116" s="8" t="str">
        <f>LEFT(E116,MIN(FIND({0,1,2,3,4,5,6,7,8,9},ASC(E116)&amp;1234567890))-1)</f>
        <v>Li</v>
      </c>
      <c r="G116" s="8">
        <f t="shared" si="5"/>
        <v>1.6</v>
      </c>
      <c r="H116" s="8">
        <f>VLOOKUP(F116,Table!$A$2:$C$121,2,0)</f>
        <v>1</v>
      </c>
      <c r="I116" s="7">
        <f>VLOOKUP(F116,Table!$A$2:$C$121,3,0)</f>
        <v>2</v>
      </c>
      <c r="J116" s="6" t="s">
        <v>2769</v>
      </c>
      <c r="K116" s="8" t="str">
        <f>LEFT(J116,MIN(FIND({0,1,2,3,4,5,6,7,8,9},ASC(J116)&amp;1234567890))-1)</f>
        <v>Mn</v>
      </c>
      <c r="L116" s="8">
        <f t="shared" si="6"/>
        <v>0.3</v>
      </c>
      <c r="M116" s="8">
        <f>VLOOKUP(K116,Table!$A$2:$C$121,2,0)</f>
        <v>7</v>
      </c>
      <c r="N116" s="7">
        <f>VLOOKUP(K116,Table!$A$2:$C$121,3,0)</f>
        <v>4</v>
      </c>
      <c r="O116" s="6" t="s">
        <v>2770</v>
      </c>
      <c r="P116" s="8" t="str">
        <f>LEFT(O116,MIN(FIND({0,1,2,3,4,5,6,7,8,9},ASC(O116)&amp;1234567890))-1)</f>
        <v>Co</v>
      </c>
      <c r="Q116" s="8">
        <f t="shared" si="7"/>
        <v>0.2</v>
      </c>
      <c r="R116" s="8">
        <f>VLOOKUP(P116,Table!$A$2:$C$121,2,0)</f>
        <v>9</v>
      </c>
      <c r="S116" s="7">
        <f>VLOOKUP(P116,Table!$A$2:$C$121,3,0)</f>
        <v>4</v>
      </c>
      <c r="T116" s="6" t="s">
        <v>2771</v>
      </c>
      <c r="U116" s="8" t="str">
        <f>LEFT(T116,MIN(FIND({0,1,2,3,4,5,6,7,8,9},ASC(T116)&amp;1234567890))-1)</f>
        <v>Ni</v>
      </c>
      <c r="V116" s="8">
        <f t="shared" si="8"/>
        <v>0.3</v>
      </c>
      <c r="W116" s="8">
        <f>VLOOKUP(U116,Table!$A$2:$C$121,2,0)</f>
        <v>10</v>
      </c>
      <c r="X116" s="7">
        <f>VLOOKUP(U116,Table!$A$2:$C$121,3,0)</f>
        <v>4</v>
      </c>
      <c r="Y116" s="6" t="s">
        <v>2493</v>
      </c>
      <c r="Z116" s="8" t="str">
        <f>LEFT(Y116,MIN(FIND({0,1,2,3,4,5,6,7,8,9},ASC(Y116)&amp;1234567890))-1)</f>
        <v>O</v>
      </c>
      <c r="AA116" s="8">
        <f t="shared" si="9"/>
        <v>2</v>
      </c>
      <c r="AB116" s="8">
        <f>VLOOKUP(Z116,Table!$A$2:$C$121,2,0)</f>
        <v>16</v>
      </c>
      <c r="AC116" s="7">
        <f>VLOOKUP(Z116,Table!$A$2:$C$121,3,0)</f>
        <v>2</v>
      </c>
      <c r="AD116" s="5" t="str">
        <f>VLOOKUP(A116,Table!$U$1:$V$230,2,0)</f>
        <v>Monoclinic</v>
      </c>
    </row>
    <row r="117" spans="1:30" ht="18.75" customHeight="1" x14ac:dyDescent="0.4">
      <c r="A117" s="5">
        <v>13</v>
      </c>
      <c r="B117" s="5">
        <v>93933</v>
      </c>
      <c r="C117" s="5" t="s">
        <v>348</v>
      </c>
      <c r="D117" s="5" t="s">
        <v>349</v>
      </c>
      <c r="E117" s="6" t="s">
        <v>2773</v>
      </c>
      <c r="F117" s="8" t="str">
        <f>LEFT(E117,MIN(FIND({0,1,2,3,4,5,6,7,8,9},ASC(E117)&amp;1234567890))-1)</f>
        <v>K</v>
      </c>
      <c r="G117" s="8">
        <f t="shared" si="5"/>
        <v>2.4729999999999999</v>
      </c>
      <c r="H117" s="8">
        <f>VLOOKUP(F117,Table!$A$2:$C$121,2,0)</f>
        <v>1</v>
      </c>
      <c r="I117" s="7">
        <f>VLOOKUP(F117,Table!$A$2:$C$121,3,0)</f>
        <v>4</v>
      </c>
      <c r="J117" s="6" t="s">
        <v>2774</v>
      </c>
      <c r="K117" s="8" t="str">
        <f>LEFT(J117,MIN(FIND({0,1,2,3,4,5,6,7,8,9},ASC(J117)&amp;1234567890))-1)</f>
        <v>Nb</v>
      </c>
      <c r="L117" s="8">
        <f t="shared" si="6"/>
        <v>2.8439999999999999</v>
      </c>
      <c r="M117" s="8">
        <f>VLOOKUP(K117,Table!$A$2:$C$121,2,0)</f>
        <v>5</v>
      </c>
      <c r="N117" s="7">
        <f>VLOOKUP(K117,Table!$A$2:$C$121,3,0)</f>
        <v>5</v>
      </c>
      <c r="O117" s="6" t="s">
        <v>2775</v>
      </c>
      <c r="P117" s="8" t="str">
        <f>LEFT(O117,MIN(FIND({0,1,2,3,4,5,6,7,8,9},ASC(O117)&amp;1234567890))-1)</f>
        <v>Ti</v>
      </c>
      <c r="Q117" s="8">
        <f t="shared" si="7"/>
        <v>1.1559999999999999</v>
      </c>
      <c r="R117" s="8">
        <f>VLOOKUP(P117,Table!$A$2:$C$121,2,0)</f>
        <v>4</v>
      </c>
      <c r="S117" s="7">
        <f>VLOOKUP(P117,Table!$A$2:$C$121,3,0)</f>
        <v>4</v>
      </c>
      <c r="T117" s="6" t="s">
        <v>2776</v>
      </c>
      <c r="U117" s="8" t="str">
        <f>LEFT(T117,MIN(FIND({0,1,2,3,4,5,6,7,8,9},ASC(T117)&amp;1234567890))-1)</f>
        <v>P</v>
      </c>
      <c r="V117" s="8">
        <f t="shared" si="8"/>
        <v>2.5</v>
      </c>
      <c r="W117" s="8">
        <f>VLOOKUP(U117,Table!$A$2:$C$121,2,0)</f>
        <v>15</v>
      </c>
      <c r="X117" s="7">
        <f>VLOOKUP(U117,Table!$A$2:$C$121,3,0)</f>
        <v>3</v>
      </c>
      <c r="Y117" s="6" t="s">
        <v>2596</v>
      </c>
      <c r="Z117" s="8" t="str">
        <f>LEFT(Y117,MIN(FIND({0,1,2,3,4,5,6,7,8,9},ASC(Y117)&amp;1234567890))-1)</f>
        <v>O</v>
      </c>
      <c r="AA117" s="8">
        <f t="shared" si="9"/>
        <v>17</v>
      </c>
      <c r="AB117" s="8">
        <f>VLOOKUP(Z117,Table!$A$2:$C$121,2,0)</f>
        <v>16</v>
      </c>
      <c r="AC117" s="7">
        <f>VLOOKUP(Z117,Table!$A$2:$C$121,3,0)</f>
        <v>2</v>
      </c>
      <c r="AD117" s="5" t="str">
        <f>VLOOKUP(A117,Table!$U$1:$V$230,2,0)</f>
        <v>Monoclinic</v>
      </c>
    </row>
    <row r="118" spans="1:30" ht="18.75" customHeight="1" x14ac:dyDescent="0.4">
      <c r="A118" s="5">
        <v>13</v>
      </c>
      <c r="B118" s="5">
        <v>93949</v>
      </c>
      <c r="C118" s="5" t="s">
        <v>348</v>
      </c>
      <c r="D118" s="5" t="s">
        <v>350</v>
      </c>
      <c r="E118" s="6" t="s">
        <v>2777</v>
      </c>
      <c r="F118" s="8" t="str">
        <f>LEFT(E118,MIN(FIND({0,1,2,3,4,5,6,7,8,9},ASC(E118)&amp;1234567890))-1)</f>
        <v>K</v>
      </c>
      <c r="G118" s="8">
        <f t="shared" si="5"/>
        <v>2.92</v>
      </c>
      <c r="H118" s="8">
        <f>VLOOKUP(F118,Table!$A$2:$C$121,2,0)</f>
        <v>1</v>
      </c>
      <c r="I118" s="7">
        <f>VLOOKUP(F118,Table!$A$2:$C$121,3,0)</f>
        <v>4</v>
      </c>
      <c r="J118" s="6" t="s">
        <v>2778</v>
      </c>
      <c r="K118" s="8" t="str">
        <f>LEFT(J118,MIN(FIND({0,1,2,3,4,5,6,7,8,9},ASC(J118)&amp;1234567890))-1)</f>
        <v>Nb</v>
      </c>
      <c r="L118" s="8">
        <f t="shared" si="6"/>
        <v>2.5760000000000001</v>
      </c>
      <c r="M118" s="8">
        <f>VLOOKUP(K118,Table!$A$2:$C$121,2,0)</f>
        <v>5</v>
      </c>
      <c r="N118" s="7">
        <f>VLOOKUP(K118,Table!$A$2:$C$121,3,0)</f>
        <v>5</v>
      </c>
      <c r="O118" s="6" t="s">
        <v>2779</v>
      </c>
      <c r="P118" s="8" t="str">
        <f>LEFT(O118,MIN(FIND({0,1,2,3,4,5,6,7,8,9},ASC(O118)&amp;1234567890))-1)</f>
        <v>Ti</v>
      </c>
      <c r="Q118" s="8">
        <f t="shared" si="7"/>
        <v>1.4239999999999999</v>
      </c>
      <c r="R118" s="8">
        <f>VLOOKUP(P118,Table!$A$2:$C$121,2,0)</f>
        <v>4</v>
      </c>
      <c r="S118" s="7">
        <f>VLOOKUP(P118,Table!$A$2:$C$121,3,0)</f>
        <v>4</v>
      </c>
      <c r="T118" s="6" t="s">
        <v>2776</v>
      </c>
      <c r="U118" s="8" t="str">
        <f>LEFT(T118,MIN(FIND({0,1,2,3,4,5,6,7,8,9},ASC(T118)&amp;1234567890))-1)</f>
        <v>P</v>
      </c>
      <c r="V118" s="8">
        <f t="shared" si="8"/>
        <v>2.5</v>
      </c>
      <c r="W118" s="8">
        <f>VLOOKUP(U118,Table!$A$2:$C$121,2,0)</f>
        <v>15</v>
      </c>
      <c r="X118" s="7">
        <f>VLOOKUP(U118,Table!$A$2:$C$121,3,0)</f>
        <v>3</v>
      </c>
      <c r="Y118" s="6" t="s">
        <v>2596</v>
      </c>
      <c r="Z118" s="8" t="str">
        <f>LEFT(Y118,MIN(FIND({0,1,2,3,4,5,6,7,8,9},ASC(Y118)&amp;1234567890))-1)</f>
        <v>O</v>
      </c>
      <c r="AA118" s="8">
        <f t="shared" si="9"/>
        <v>17</v>
      </c>
      <c r="AB118" s="8">
        <f>VLOOKUP(Z118,Table!$A$2:$C$121,2,0)</f>
        <v>16</v>
      </c>
      <c r="AC118" s="7">
        <f>VLOOKUP(Z118,Table!$A$2:$C$121,3,0)</f>
        <v>2</v>
      </c>
      <c r="AD118" s="5" t="str">
        <f>VLOOKUP(A118,Table!$U$1:$V$230,2,0)</f>
        <v>Monoclinic</v>
      </c>
    </row>
    <row r="119" spans="1:30" ht="18.75" customHeight="1" x14ac:dyDescent="0.4">
      <c r="A119" s="5">
        <v>14</v>
      </c>
      <c r="B119" s="5">
        <v>10174</v>
      </c>
      <c r="C119" s="5" t="s">
        <v>352</v>
      </c>
      <c r="D119" s="5" t="s">
        <v>355</v>
      </c>
      <c r="E119" s="6" t="s">
        <v>2780</v>
      </c>
      <c r="F119" s="8" t="str">
        <f>LEFT(E119,MIN(FIND({0,1,2,3,4,5,6,7,8,9},ASC(E119)&amp;1234567890))-1)</f>
        <v>B</v>
      </c>
      <c r="G119" s="8">
        <f t="shared" si="5"/>
        <v>10</v>
      </c>
      <c r="H119" s="8">
        <f>VLOOKUP(F119,Table!$A$2:$C$121,2,0)</f>
        <v>13</v>
      </c>
      <c r="I119" s="7">
        <f>VLOOKUP(F119,Table!$A$2:$C$121,3,0)</f>
        <v>2</v>
      </c>
      <c r="J119" s="6" t="s">
        <v>2781</v>
      </c>
      <c r="K119" s="8" t="str">
        <f>LEFT(J119,MIN(FIND({0,1,2,3,4,5,6,7,8,9},ASC(J119)&amp;1234567890))-1)</f>
        <v>H</v>
      </c>
      <c r="L119" s="8">
        <f t="shared" si="6"/>
        <v>13</v>
      </c>
      <c r="M119" s="8">
        <f>VLOOKUP(K119,Table!$A$2:$C$121,2,0)</f>
        <v>1</v>
      </c>
      <c r="N119" s="7">
        <f>VLOOKUP(K119,Table!$A$2:$C$121,3,0)</f>
        <v>1</v>
      </c>
      <c r="O119" s="6" t="s">
        <v>2313</v>
      </c>
      <c r="P119" s="8" t="str">
        <f>LEFT(O119,MIN(FIND({0,1,2,3,4,5,6,7,8,9},ASC(O119)&amp;1234567890))-1)</f>
        <v>N</v>
      </c>
      <c r="Q119" s="8">
        <f t="shared" si="7"/>
        <v>1</v>
      </c>
      <c r="R119" s="8">
        <f>VLOOKUP(P119,Table!$A$2:$C$121,2,0)</f>
        <v>15</v>
      </c>
      <c r="S119" s="7">
        <f>VLOOKUP(P119,Table!$A$2:$C$121,3,0)</f>
        <v>2</v>
      </c>
      <c r="T119" s="6" t="s">
        <v>2494</v>
      </c>
      <c r="U119" s="8" t="str">
        <f>LEFT(T119,MIN(FIND({0,1,2,3,4,5,6,7,8,9},ASC(T119)&amp;1234567890))-1)</f>
        <v>C</v>
      </c>
      <c r="V119" s="8">
        <f t="shared" si="8"/>
        <v>1</v>
      </c>
      <c r="W119" s="8">
        <f>VLOOKUP(U119,Table!$A$2:$C$121,2,0)</f>
        <v>14</v>
      </c>
      <c r="X119" s="7">
        <f>VLOOKUP(U119,Table!$A$2:$C$121,3,0)</f>
        <v>2</v>
      </c>
      <c r="Y119" s="6" t="s">
        <v>2311</v>
      </c>
      <c r="Z119" s="8" t="str">
        <f>LEFT(Y119,MIN(FIND({0,1,2,3,4,5,6,7,8,9},ASC(Y119)&amp;1234567890))-1)</f>
        <v>S</v>
      </c>
      <c r="AA119" s="8">
        <f t="shared" si="9"/>
        <v>1</v>
      </c>
      <c r="AB119" s="8">
        <f>VLOOKUP(Z119,Table!$A$2:$C$121,2,0)</f>
        <v>16</v>
      </c>
      <c r="AC119" s="7">
        <f>VLOOKUP(Z119,Table!$A$2:$C$121,3,0)</f>
        <v>3</v>
      </c>
      <c r="AD119" s="5" t="str">
        <f>VLOOKUP(A119,Table!$U$1:$V$230,2,0)</f>
        <v>Monoclinic</v>
      </c>
    </row>
    <row r="120" spans="1:30" ht="18.75" customHeight="1" x14ac:dyDescent="0.4">
      <c r="A120" s="5">
        <v>14</v>
      </c>
      <c r="B120" s="5">
        <v>15052</v>
      </c>
      <c r="C120" s="5" t="s">
        <v>351</v>
      </c>
      <c r="D120" s="5" t="s">
        <v>356</v>
      </c>
      <c r="E120" s="6" t="s">
        <v>2782</v>
      </c>
      <c r="F120" s="8" t="str">
        <f>LEFT(E120,MIN(FIND({0,1,2,3,4,5,6,7,8,9},ASC(E120)&amp;1234567890))-1)</f>
        <v>Tl</v>
      </c>
      <c r="G120" s="8">
        <f t="shared" si="5"/>
        <v>1</v>
      </c>
      <c r="H120" s="8">
        <f>VLOOKUP(F120,Table!$A$2:$C$121,2,0)</f>
        <v>13</v>
      </c>
      <c r="I120" s="7">
        <f>VLOOKUP(F120,Table!$A$2:$C$121,3,0)</f>
        <v>6</v>
      </c>
      <c r="J120" s="6" t="s">
        <v>2379</v>
      </c>
      <c r="K120" s="8" t="str">
        <f>LEFT(J120,MIN(FIND({0,1,2,3,4,5,6,7,8,9},ASC(J120)&amp;1234567890))-1)</f>
        <v>Zn</v>
      </c>
      <c r="L120" s="8">
        <f t="shared" si="6"/>
        <v>1</v>
      </c>
      <c r="M120" s="8">
        <f>VLOOKUP(K120,Table!$A$2:$C$121,2,0)</f>
        <v>12</v>
      </c>
      <c r="N120" s="7">
        <f>VLOOKUP(K120,Table!$A$2:$C$121,3,0)</f>
        <v>4</v>
      </c>
      <c r="O120" s="6" t="s">
        <v>2311</v>
      </c>
      <c r="P120" s="8" t="str">
        <f>LEFT(O120,MIN(FIND({0,1,2,3,4,5,6,7,8,9},ASC(O120)&amp;1234567890))-1)</f>
        <v>S</v>
      </c>
      <c r="Q120" s="8">
        <f t="shared" si="7"/>
        <v>1</v>
      </c>
      <c r="R120" s="8">
        <f>VLOOKUP(P120,Table!$A$2:$C$121,2,0)</f>
        <v>16</v>
      </c>
      <c r="S120" s="7">
        <f>VLOOKUP(P120,Table!$A$2:$C$121,3,0)</f>
        <v>3</v>
      </c>
      <c r="T120" s="6" t="s">
        <v>2317</v>
      </c>
      <c r="U120" s="8" t="str">
        <f>LEFT(T120,MIN(FIND({0,1,2,3,4,5,6,7,8,9},ASC(T120)&amp;1234567890))-1)</f>
        <v>O</v>
      </c>
      <c r="V120" s="8">
        <f t="shared" si="8"/>
        <v>4</v>
      </c>
      <c r="W120" s="8">
        <f>VLOOKUP(U120,Table!$A$2:$C$121,2,0)</f>
        <v>16</v>
      </c>
      <c r="X120" s="7">
        <f>VLOOKUP(U120,Table!$A$2:$C$121,3,0)</f>
        <v>2</v>
      </c>
      <c r="Y120" s="6" t="s">
        <v>2339</v>
      </c>
      <c r="Z120" s="8" t="str">
        <f>LEFT(Y120,MIN(FIND({0,1,2,3,4,5,6,7,8,9},ASC(Y120)&amp;1234567890))-1)</f>
        <v>Cl</v>
      </c>
      <c r="AA120" s="8">
        <f t="shared" si="9"/>
        <v>1</v>
      </c>
      <c r="AB120" s="8">
        <f>VLOOKUP(Z120,Table!$A$2:$C$121,2,0)</f>
        <v>17</v>
      </c>
      <c r="AC120" s="7">
        <f>VLOOKUP(Z120,Table!$A$2:$C$121,3,0)</f>
        <v>3</v>
      </c>
      <c r="AD120" s="5" t="str">
        <f>VLOOKUP(A120,Table!$U$1:$V$230,2,0)</f>
        <v>Monoclinic</v>
      </c>
    </row>
    <row r="121" spans="1:30" ht="18.75" customHeight="1" x14ac:dyDescent="0.4">
      <c r="A121" s="5">
        <v>14</v>
      </c>
      <c r="B121" s="5">
        <v>8137</v>
      </c>
      <c r="C121" s="5" t="s">
        <v>351</v>
      </c>
      <c r="D121" s="5" t="s">
        <v>226</v>
      </c>
      <c r="E121" s="6" t="s">
        <v>2783</v>
      </c>
      <c r="F121" s="8" t="str">
        <f>LEFT(E121,MIN(FIND({0,1,2,3,4,5,6,7,8,9},ASC(E121)&amp;1234567890))-1)</f>
        <v>Mg</v>
      </c>
      <c r="G121" s="8">
        <f t="shared" si="5"/>
        <v>0.31</v>
      </c>
      <c r="H121" s="8">
        <f>VLOOKUP(F121,Table!$A$2:$C$121,2,0)</f>
        <v>2</v>
      </c>
      <c r="I121" s="7">
        <f>VLOOKUP(F121,Table!$A$2:$C$121,3,0)</f>
        <v>3</v>
      </c>
      <c r="J121" s="6" t="s">
        <v>2784</v>
      </c>
      <c r="K121" s="8" t="str">
        <f>LEFT(J121,MIN(FIND({0,1,2,3,4,5,6,7,8,9},ASC(J121)&amp;1234567890))-1)</f>
        <v>Fe</v>
      </c>
      <c r="L121" s="8">
        <f t="shared" si="6"/>
        <v>0.67</v>
      </c>
      <c r="M121" s="8">
        <f>VLOOKUP(K121,Table!$A$2:$C$121,2,0)</f>
        <v>8</v>
      </c>
      <c r="N121" s="7">
        <f>VLOOKUP(K121,Table!$A$2:$C$121,3,0)</f>
        <v>4</v>
      </c>
      <c r="O121" s="6" t="s">
        <v>2785</v>
      </c>
      <c r="P121" s="8" t="str">
        <f>LEFT(O121,MIN(FIND({0,1,2,3,4,5,6,7,8,9},ASC(O121)&amp;1234567890))-1)</f>
        <v>Ca</v>
      </c>
      <c r="Q121" s="8">
        <f t="shared" si="7"/>
        <v>1.4999999999999999E-2</v>
      </c>
      <c r="R121" s="8">
        <f>VLOOKUP(P121,Table!$A$2:$C$121,2,0)</f>
        <v>2</v>
      </c>
      <c r="S121" s="7">
        <f>VLOOKUP(P121,Table!$A$2:$C$121,3,0)</f>
        <v>4</v>
      </c>
      <c r="T121" s="6" t="s">
        <v>2321</v>
      </c>
      <c r="U121" s="8" t="str">
        <f>LEFT(T121,MIN(FIND({0,1,2,3,4,5,6,7,8,9},ASC(T121)&amp;1234567890))-1)</f>
        <v>Si</v>
      </c>
      <c r="V121" s="8">
        <f t="shared" si="8"/>
        <v>1</v>
      </c>
      <c r="W121" s="8">
        <f>VLOOKUP(U121,Table!$A$2:$C$121,2,0)</f>
        <v>14</v>
      </c>
      <c r="X121" s="7">
        <f>VLOOKUP(U121,Table!$A$2:$C$121,3,0)</f>
        <v>3</v>
      </c>
      <c r="Y121" s="6" t="s">
        <v>2312</v>
      </c>
      <c r="Z121" s="8" t="str">
        <f>LEFT(Y121,MIN(FIND({0,1,2,3,4,5,6,7,8,9},ASC(Y121)&amp;1234567890))-1)</f>
        <v>O</v>
      </c>
      <c r="AA121" s="8">
        <f t="shared" si="9"/>
        <v>3</v>
      </c>
      <c r="AB121" s="8">
        <f>VLOOKUP(Z121,Table!$A$2:$C$121,2,0)</f>
        <v>16</v>
      </c>
      <c r="AC121" s="7">
        <f>VLOOKUP(Z121,Table!$A$2:$C$121,3,0)</f>
        <v>2</v>
      </c>
      <c r="AD121" s="5" t="str">
        <f>VLOOKUP(A121,Table!$U$1:$V$230,2,0)</f>
        <v>Monoclinic</v>
      </c>
    </row>
    <row r="122" spans="1:30" ht="18.75" customHeight="1" x14ac:dyDescent="0.4">
      <c r="A122" s="5">
        <v>14</v>
      </c>
      <c r="B122" s="5">
        <v>8135</v>
      </c>
      <c r="C122" s="5" t="s">
        <v>353</v>
      </c>
      <c r="D122" s="5" t="s">
        <v>358</v>
      </c>
      <c r="E122" s="6" t="s">
        <v>2642</v>
      </c>
      <c r="F122" s="8" t="str">
        <f>LEFT(E122,MIN(FIND({0,1,2,3,4,5,6,7,8,9},ASC(E122)&amp;1234567890))-1)</f>
        <v>Mg</v>
      </c>
      <c r="G122" s="8">
        <f t="shared" si="5"/>
        <v>2</v>
      </c>
      <c r="H122" s="8">
        <f>VLOOKUP(F122,Table!$A$2:$C$121,2,0)</f>
        <v>2</v>
      </c>
      <c r="I122" s="7">
        <f>VLOOKUP(F122,Table!$A$2:$C$121,3,0)</f>
        <v>3</v>
      </c>
      <c r="J122" s="6" t="s">
        <v>2551</v>
      </c>
      <c r="K122" s="8" t="str">
        <f>LEFT(J122,MIN(FIND({0,1,2,3,4,5,6,7,8,9},ASC(J122)&amp;1234567890))-1)</f>
        <v>La</v>
      </c>
      <c r="L122" s="8">
        <f t="shared" si="6"/>
        <v>4</v>
      </c>
      <c r="M122" s="8">
        <f>VLOOKUP(K122,Table!$A$2:$C$121,2,0)</f>
        <v>3</v>
      </c>
      <c r="N122" s="7">
        <f>VLOOKUP(K122,Table!$A$2:$C$121,3,0)</f>
        <v>6</v>
      </c>
      <c r="O122" s="6" t="s">
        <v>2786</v>
      </c>
      <c r="P122" s="8" t="str">
        <f>LEFT(O122,MIN(FIND({0,1,2,3,4,5,6,7,8,9},ASC(O122)&amp;1234567890))-1)</f>
        <v>Ti</v>
      </c>
      <c r="Q122" s="8">
        <f t="shared" si="7"/>
        <v>3</v>
      </c>
      <c r="R122" s="8">
        <f>VLOOKUP(P122,Table!$A$2:$C$121,2,0)</f>
        <v>4</v>
      </c>
      <c r="S122" s="7">
        <f>VLOOKUP(P122,Table!$A$2:$C$121,3,0)</f>
        <v>4</v>
      </c>
      <c r="T122" s="6" t="s">
        <v>2591</v>
      </c>
      <c r="U122" s="8" t="str">
        <f>LEFT(T122,MIN(FIND({0,1,2,3,4,5,6,7,8,9},ASC(T122)&amp;1234567890))-1)</f>
        <v>Si</v>
      </c>
      <c r="V122" s="8">
        <f t="shared" si="8"/>
        <v>4</v>
      </c>
      <c r="W122" s="8">
        <f>VLOOKUP(U122,Table!$A$2:$C$121,2,0)</f>
        <v>14</v>
      </c>
      <c r="X122" s="7">
        <f>VLOOKUP(U122,Table!$A$2:$C$121,3,0)</f>
        <v>3</v>
      </c>
      <c r="Y122" s="6" t="s">
        <v>2676</v>
      </c>
      <c r="Z122" s="8" t="str">
        <f>LEFT(Y122,MIN(FIND({0,1,2,3,4,5,6,7,8,9},ASC(Y122)&amp;1234567890))-1)</f>
        <v>O</v>
      </c>
      <c r="AA122" s="8">
        <f t="shared" si="9"/>
        <v>22</v>
      </c>
      <c r="AB122" s="8">
        <f>VLOOKUP(Z122,Table!$A$2:$C$121,2,0)</f>
        <v>16</v>
      </c>
      <c r="AC122" s="7">
        <f>VLOOKUP(Z122,Table!$A$2:$C$121,3,0)</f>
        <v>2</v>
      </c>
      <c r="AD122" s="5" t="str">
        <f>VLOOKUP(A122,Table!$U$1:$V$230,2,0)</f>
        <v>Monoclinic</v>
      </c>
    </row>
    <row r="123" spans="1:30" ht="18.75" customHeight="1" x14ac:dyDescent="0.4">
      <c r="A123" s="5">
        <v>14</v>
      </c>
      <c r="B123" s="5">
        <v>8136</v>
      </c>
      <c r="C123" s="5" t="s">
        <v>353</v>
      </c>
      <c r="D123" s="5" t="s">
        <v>359</v>
      </c>
      <c r="E123" s="6" t="s">
        <v>2652</v>
      </c>
      <c r="F123" s="8" t="str">
        <f>LEFT(E123,MIN(FIND({0,1,2,3,4,5,6,7,8,9},ASC(E123)&amp;1234567890))-1)</f>
        <v>Co</v>
      </c>
      <c r="G123" s="8">
        <f t="shared" si="5"/>
        <v>2</v>
      </c>
      <c r="H123" s="8">
        <f>VLOOKUP(F123,Table!$A$2:$C$121,2,0)</f>
        <v>9</v>
      </c>
      <c r="I123" s="7">
        <f>VLOOKUP(F123,Table!$A$2:$C$121,3,0)</f>
        <v>4</v>
      </c>
      <c r="J123" s="6" t="s">
        <v>2648</v>
      </c>
      <c r="K123" s="8" t="str">
        <f>LEFT(J123,MIN(FIND({0,1,2,3,4,5,6,7,8,9},ASC(J123)&amp;1234567890))-1)</f>
        <v>Nd</v>
      </c>
      <c r="L123" s="8">
        <f t="shared" si="6"/>
        <v>4</v>
      </c>
      <c r="M123" s="8">
        <f>VLOOKUP(K123,Table!$A$2:$C$121,2,0)</f>
        <v>3</v>
      </c>
      <c r="N123" s="7">
        <f>VLOOKUP(K123,Table!$A$2:$C$121,3,0)</f>
        <v>6</v>
      </c>
      <c r="O123" s="6" t="s">
        <v>2786</v>
      </c>
      <c r="P123" s="8" t="str">
        <f>LEFT(O123,MIN(FIND({0,1,2,3,4,5,6,7,8,9},ASC(O123)&amp;1234567890))-1)</f>
        <v>Ti</v>
      </c>
      <c r="Q123" s="8">
        <f t="shared" si="7"/>
        <v>3</v>
      </c>
      <c r="R123" s="8">
        <f>VLOOKUP(P123,Table!$A$2:$C$121,2,0)</f>
        <v>4</v>
      </c>
      <c r="S123" s="7">
        <f>VLOOKUP(P123,Table!$A$2:$C$121,3,0)</f>
        <v>4</v>
      </c>
      <c r="T123" s="6" t="s">
        <v>2591</v>
      </c>
      <c r="U123" s="8" t="str">
        <f>LEFT(T123,MIN(FIND({0,1,2,3,4,5,6,7,8,9},ASC(T123)&amp;1234567890))-1)</f>
        <v>Si</v>
      </c>
      <c r="V123" s="8">
        <f t="shared" si="8"/>
        <v>4</v>
      </c>
      <c r="W123" s="8">
        <f>VLOOKUP(U123,Table!$A$2:$C$121,2,0)</f>
        <v>14</v>
      </c>
      <c r="X123" s="7">
        <f>VLOOKUP(U123,Table!$A$2:$C$121,3,0)</f>
        <v>3</v>
      </c>
      <c r="Y123" s="6" t="s">
        <v>2676</v>
      </c>
      <c r="Z123" s="8" t="str">
        <f>LEFT(Y123,MIN(FIND({0,1,2,3,4,5,6,7,8,9},ASC(Y123)&amp;1234567890))-1)</f>
        <v>O</v>
      </c>
      <c r="AA123" s="8">
        <f t="shared" si="9"/>
        <v>22</v>
      </c>
      <c r="AB123" s="8">
        <f>VLOOKUP(Z123,Table!$A$2:$C$121,2,0)</f>
        <v>16</v>
      </c>
      <c r="AC123" s="7">
        <f>VLOOKUP(Z123,Table!$A$2:$C$121,3,0)</f>
        <v>2</v>
      </c>
      <c r="AD123" s="5" t="str">
        <f>VLOOKUP(A123,Table!$U$1:$V$230,2,0)</f>
        <v>Monoclinic</v>
      </c>
    </row>
    <row r="124" spans="1:30" ht="18.75" customHeight="1" x14ac:dyDescent="0.4">
      <c r="A124" s="5">
        <v>14</v>
      </c>
      <c r="B124" s="5">
        <v>27751</v>
      </c>
      <c r="C124" s="5" t="s">
        <v>357</v>
      </c>
      <c r="D124" s="5" t="s">
        <v>360</v>
      </c>
      <c r="E124" s="6" t="s">
        <v>2329</v>
      </c>
      <c r="F124" s="8" t="str">
        <f>LEFT(E124,MIN(FIND({0,1,2,3,4,5,6,7,8,9},ASC(E124)&amp;1234567890))-1)</f>
        <v>Li</v>
      </c>
      <c r="G124" s="8">
        <f t="shared" si="5"/>
        <v>1</v>
      </c>
      <c r="H124" s="8">
        <f>VLOOKUP(F124,Table!$A$2:$C$121,2,0)</f>
        <v>1</v>
      </c>
      <c r="I124" s="7">
        <f>VLOOKUP(F124,Table!$A$2:$C$121,3,0)</f>
        <v>2</v>
      </c>
      <c r="J124" s="6" t="s">
        <v>2313</v>
      </c>
      <c r="K124" s="8" t="str">
        <f>LEFT(J124,MIN(FIND({0,1,2,3,4,5,6,7,8,9},ASC(J124)&amp;1234567890))-1)</f>
        <v>N</v>
      </c>
      <c r="L124" s="8">
        <f t="shared" si="6"/>
        <v>1</v>
      </c>
      <c r="M124" s="8">
        <f>VLOOKUP(K124,Table!$A$2:$C$121,2,0)</f>
        <v>15</v>
      </c>
      <c r="N124" s="7">
        <f>VLOOKUP(K124,Table!$A$2:$C$121,3,0)</f>
        <v>2</v>
      </c>
      <c r="O124" s="6" t="s">
        <v>2354</v>
      </c>
      <c r="P124" s="8" t="str">
        <f>LEFT(O124,MIN(FIND({0,1,2,3,4,5,6,7,8,9},ASC(O124)&amp;1234567890))-1)</f>
        <v>H</v>
      </c>
      <c r="Q124" s="8">
        <f t="shared" si="7"/>
        <v>4</v>
      </c>
      <c r="R124" s="8">
        <f>VLOOKUP(P124,Table!$A$2:$C$121,2,0)</f>
        <v>1</v>
      </c>
      <c r="S124" s="7">
        <f>VLOOKUP(P124,Table!$A$2:$C$121,3,0)</f>
        <v>1</v>
      </c>
      <c r="T124" s="6" t="s">
        <v>2311</v>
      </c>
      <c r="U124" s="8" t="str">
        <f>LEFT(T124,MIN(FIND({0,1,2,3,4,5,6,7,8,9},ASC(T124)&amp;1234567890))-1)</f>
        <v>S</v>
      </c>
      <c r="V124" s="8">
        <f t="shared" si="8"/>
        <v>1</v>
      </c>
      <c r="W124" s="8">
        <f>VLOOKUP(U124,Table!$A$2:$C$121,2,0)</f>
        <v>16</v>
      </c>
      <c r="X124" s="7">
        <f>VLOOKUP(U124,Table!$A$2:$C$121,3,0)</f>
        <v>3</v>
      </c>
      <c r="Y124" s="6" t="s">
        <v>2317</v>
      </c>
      <c r="Z124" s="8" t="str">
        <f>LEFT(Y124,MIN(FIND({0,1,2,3,4,5,6,7,8,9},ASC(Y124)&amp;1234567890))-1)</f>
        <v>O</v>
      </c>
      <c r="AA124" s="8">
        <f t="shared" si="9"/>
        <v>4</v>
      </c>
      <c r="AB124" s="8">
        <f>VLOOKUP(Z124,Table!$A$2:$C$121,2,0)</f>
        <v>16</v>
      </c>
      <c r="AC124" s="7">
        <f>VLOOKUP(Z124,Table!$A$2:$C$121,3,0)</f>
        <v>2</v>
      </c>
      <c r="AD124" s="5" t="str">
        <f>VLOOKUP(A124,Table!$U$1:$V$230,2,0)</f>
        <v>Monoclinic</v>
      </c>
    </row>
    <row r="125" spans="1:30" ht="18.75" customHeight="1" x14ac:dyDescent="0.4">
      <c r="A125" s="5">
        <v>14</v>
      </c>
      <c r="B125" s="5">
        <v>20943</v>
      </c>
      <c r="C125" s="5" t="s">
        <v>354</v>
      </c>
      <c r="D125" s="5" t="s">
        <v>361</v>
      </c>
      <c r="E125" s="6" t="s">
        <v>2296</v>
      </c>
      <c r="F125" s="8" t="str">
        <f>LEFT(E125,MIN(FIND({0,1,2,3,4,5,6,7,8,9},ASC(E125)&amp;1234567890))-1)</f>
        <v>Cu</v>
      </c>
      <c r="G125" s="8">
        <f t="shared" si="5"/>
        <v>1</v>
      </c>
      <c r="H125" s="8">
        <f>VLOOKUP(F125,Table!$A$2:$C$121,2,0)</f>
        <v>11</v>
      </c>
      <c r="I125" s="7">
        <f>VLOOKUP(F125,Table!$A$2:$C$121,3,0)</f>
        <v>4</v>
      </c>
      <c r="J125" s="6" t="s">
        <v>2339</v>
      </c>
      <c r="K125" s="8" t="str">
        <f>LEFT(J125,MIN(FIND({0,1,2,3,4,5,6,7,8,9},ASC(J125)&amp;1234567890))-1)</f>
        <v>Cl</v>
      </c>
      <c r="L125" s="8">
        <f t="shared" si="6"/>
        <v>1</v>
      </c>
      <c r="M125" s="8">
        <f>VLOOKUP(K125,Table!$A$2:$C$121,2,0)</f>
        <v>17</v>
      </c>
      <c r="N125" s="7">
        <f>VLOOKUP(K125,Table!$A$2:$C$121,3,0)</f>
        <v>3</v>
      </c>
      <c r="O125" s="6" t="s">
        <v>2787</v>
      </c>
      <c r="P125" s="8" t="str">
        <f>LEFT(O125,MIN(FIND({0,1,2,3,4,5,6,7,8,9},ASC(O125)&amp;1234567890))-1)</f>
        <v>C</v>
      </c>
      <c r="Q125" s="8">
        <f t="shared" si="7"/>
        <v>5</v>
      </c>
      <c r="R125" s="8">
        <f>VLOOKUP(P125,Table!$A$2:$C$121,2,0)</f>
        <v>14</v>
      </c>
      <c r="S125" s="7">
        <f>VLOOKUP(P125,Table!$A$2:$C$121,3,0)</f>
        <v>2</v>
      </c>
      <c r="T125" s="6" t="s">
        <v>2788</v>
      </c>
      <c r="U125" s="8" t="str">
        <f>LEFT(T125,MIN(FIND({0,1,2,3,4,5,6,7,8,9},ASC(T125)&amp;1234567890))-1)</f>
        <v>H</v>
      </c>
      <c r="V125" s="8">
        <f t="shared" si="8"/>
        <v>5</v>
      </c>
      <c r="W125" s="8">
        <f>VLOOKUP(U125,Table!$A$2:$C$121,2,0)</f>
        <v>1</v>
      </c>
      <c r="X125" s="7">
        <f>VLOOKUP(U125,Table!$A$2:$C$121,3,0)</f>
        <v>1</v>
      </c>
      <c r="Y125" s="6" t="s">
        <v>2313</v>
      </c>
      <c r="Z125" s="8" t="str">
        <f>LEFT(Y125,MIN(FIND({0,1,2,3,4,5,6,7,8,9},ASC(Y125)&amp;1234567890))-1)</f>
        <v>N</v>
      </c>
      <c r="AA125" s="8">
        <f t="shared" si="9"/>
        <v>1</v>
      </c>
      <c r="AB125" s="8">
        <f>VLOOKUP(Z125,Table!$A$2:$C$121,2,0)</f>
        <v>15</v>
      </c>
      <c r="AC125" s="7">
        <f>VLOOKUP(Z125,Table!$A$2:$C$121,3,0)</f>
        <v>2</v>
      </c>
      <c r="AD125" s="5" t="str">
        <f>VLOOKUP(A125,Table!$U$1:$V$230,2,0)</f>
        <v>Monoclinic</v>
      </c>
    </row>
    <row r="126" spans="1:30" ht="18.75" customHeight="1" x14ac:dyDescent="0.4">
      <c r="A126" s="5">
        <v>14</v>
      </c>
      <c r="B126" s="5">
        <v>35553</v>
      </c>
      <c r="C126" s="5" t="s">
        <v>351</v>
      </c>
      <c r="D126" s="5" t="s">
        <v>362</v>
      </c>
      <c r="E126" s="6" t="s">
        <v>2787</v>
      </c>
      <c r="F126" s="8" t="str">
        <f>LEFT(E126,MIN(FIND({0,1,2,3,4,5,6,7,8,9},ASC(E126)&amp;1234567890))-1)</f>
        <v>C</v>
      </c>
      <c r="G126" s="8">
        <f t="shared" si="5"/>
        <v>5</v>
      </c>
      <c r="H126" s="8">
        <f>VLOOKUP(F126,Table!$A$2:$C$121,2,0)</f>
        <v>14</v>
      </c>
      <c r="I126" s="7">
        <f>VLOOKUP(F126,Table!$A$2:$C$121,3,0)</f>
        <v>2</v>
      </c>
      <c r="J126" s="6" t="s">
        <v>2314</v>
      </c>
      <c r="K126" s="8" t="str">
        <f>LEFT(J126,MIN(FIND({0,1,2,3,4,5,6,7,8,9},ASC(J126)&amp;1234567890))-1)</f>
        <v>H</v>
      </c>
      <c r="L126" s="8">
        <f t="shared" si="6"/>
        <v>1</v>
      </c>
      <c r="M126" s="8">
        <f>VLOOKUP(K126,Table!$A$2:$C$121,2,0)</f>
        <v>1</v>
      </c>
      <c r="N126" s="7">
        <f>VLOOKUP(K126,Table!$A$2:$C$121,3,0)</f>
        <v>1</v>
      </c>
      <c r="O126" s="6" t="s">
        <v>2789</v>
      </c>
      <c r="P126" s="8" t="str">
        <f>LEFT(O126,MIN(FIND({0,1,2,3,4,5,6,7,8,9},ASC(O126)&amp;1234567890))-1)</f>
        <v>F</v>
      </c>
      <c r="Q126" s="8">
        <f t="shared" si="7"/>
        <v>8</v>
      </c>
      <c r="R126" s="8">
        <f>VLOOKUP(P126,Table!$A$2:$C$121,2,0)</f>
        <v>17</v>
      </c>
      <c r="S126" s="7">
        <f>VLOOKUP(P126,Table!$A$2:$C$121,3,0)</f>
        <v>2</v>
      </c>
      <c r="T126" s="6" t="s">
        <v>2613</v>
      </c>
      <c r="U126" s="8" t="str">
        <f>LEFT(T126,MIN(FIND({0,1,2,3,4,5,6,7,8,9},ASC(T126)&amp;1234567890))-1)</f>
        <v>N</v>
      </c>
      <c r="V126" s="8">
        <f t="shared" si="8"/>
        <v>3</v>
      </c>
      <c r="W126" s="8">
        <f>VLOOKUP(U126,Table!$A$2:$C$121,2,0)</f>
        <v>15</v>
      </c>
      <c r="X126" s="7">
        <f>VLOOKUP(U126,Table!$A$2:$C$121,3,0)</f>
        <v>2</v>
      </c>
      <c r="Y126" s="6" t="s">
        <v>2493</v>
      </c>
      <c r="Z126" s="8" t="str">
        <f>LEFT(Y126,MIN(FIND({0,1,2,3,4,5,6,7,8,9},ASC(Y126)&amp;1234567890))-1)</f>
        <v>O</v>
      </c>
      <c r="AA126" s="8">
        <f t="shared" si="9"/>
        <v>2</v>
      </c>
      <c r="AB126" s="8">
        <f>VLOOKUP(Z126,Table!$A$2:$C$121,2,0)</f>
        <v>16</v>
      </c>
      <c r="AC126" s="7">
        <f>VLOOKUP(Z126,Table!$A$2:$C$121,3,0)</f>
        <v>2</v>
      </c>
      <c r="AD126" s="5" t="str">
        <f>VLOOKUP(A126,Table!$U$1:$V$230,2,0)</f>
        <v>Monoclinic</v>
      </c>
    </row>
    <row r="127" spans="1:30" ht="18.75" customHeight="1" x14ac:dyDescent="0.4">
      <c r="A127" s="5">
        <v>14</v>
      </c>
      <c r="B127" s="5">
        <v>36391</v>
      </c>
      <c r="C127" s="5" t="s">
        <v>351</v>
      </c>
      <c r="D127" s="5" t="s">
        <v>363</v>
      </c>
      <c r="E127" s="6" t="s">
        <v>2790</v>
      </c>
      <c r="F127" s="8" t="str">
        <f>LEFT(E127,MIN(FIND({0,1,2,3,4,5,6,7,8,9},ASC(E127)&amp;1234567890))-1)</f>
        <v>Os</v>
      </c>
      <c r="G127" s="8">
        <f t="shared" si="5"/>
        <v>9</v>
      </c>
      <c r="H127" s="8">
        <f>VLOOKUP(F127,Table!$A$2:$C$121,2,0)</f>
        <v>8</v>
      </c>
      <c r="I127" s="7">
        <f>VLOOKUP(F127,Table!$A$2:$C$121,3,0)</f>
        <v>6</v>
      </c>
      <c r="J127" s="6" t="s">
        <v>2791</v>
      </c>
      <c r="K127" s="8" t="str">
        <f>LEFT(J127,MIN(FIND({0,1,2,3,4,5,6,7,8,9},ASC(J127)&amp;1234567890))-1)</f>
        <v>C</v>
      </c>
      <c r="L127" s="8">
        <f t="shared" si="6"/>
        <v>30</v>
      </c>
      <c r="M127" s="8">
        <f>VLOOKUP(K127,Table!$A$2:$C$121,2,0)</f>
        <v>14</v>
      </c>
      <c r="N127" s="7">
        <f>VLOOKUP(K127,Table!$A$2:$C$121,3,0)</f>
        <v>2</v>
      </c>
      <c r="O127" s="6" t="s">
        <v>2792</v>
      </c>
      <c r="P127" s="8" t="str">
        <f>LEFT(O127,MIN(FIND({0,1,2,3,4,5,6,7,8,9},ASC(O127)&amp;1234567890))-1)</f>
        <v>O</v>
      </c>
      <c r="Q127" s="8">
        <f t="shared" si="7"/>
        <v>33</v>
      </c>
      <c r="R127" s="8">
        <f>VLOOKUP(P127,Table!$A$2:$C$121,2,0)</f>
        <v>16</v>
      </c>
      <c r="S127" s="7">
        <f>VLOOKUP(P127,Table!$A$2:$C$121,3,0)</f>
        <v>2</v>
      </c>
      <c r="T127" s="6" t="s">
        <v>2793</v>
      </c>
      <c r="U127" s="8" t="str">
        <f>LEFT(T127,MIN(FIND({0,1,2,3,4,5,6,7,8,9},ASC(T127)&amp;1234567890))-1)</f>
        <v>B</v>
      </c>
      <c r="V127" s="8">
        <f t="shared" si="8"/>
        <v>3</v>
      </c>
      <c r="W127" s="8">
        <f>VLOOKUP(U127,Table!$A$2:$C$121,2,0)</f>
        <v>13</v>
      </c>
      <c r="X127" s="7">
        <f>VLOOKUP(U127,Table!$A$2:$C$121,3,0)</f>
        <v>2</v>
      </c>
      <c r="Y127" s="6" t="s">
        <v>2733</v>
      </c>
      <c r="Z127" s="8" t="str">
        <f>LEFT(Y127,MIN(FIND({0,1,2,3,4,5,6,7,8,9},ASC(Y127)&amp;1234567890))-1)</f>
        <v>H</v>
      </c>
      <c r="AA127" s="8">
        <f t="shared" si="9"/>
        <v>9</v>
      </c>
      <c r="AB127" s="8">
        <f>VLOOKUP(Z127,Table!$A$2:$C$121,2,0)</f>
        <v>1</v>
      </c>
      <c r="AC127" s="7">
        <f>VLOOKUP(Z127,Table!$A$2:$C$121,3,0)</f>
        <v>1</v>
      </c>
      <c r="AD127" s="5" t="str">
        <f>VLOOKUP(A127,Table!$U$1:$V$230,2,0)</f>
        <v>Monoclinic</v>
      </c>
    </row>
    <row r="128" spans="1:30" ht="18.75" customHeight="1" x14ac:dyDescent="0.4">
      <c r="A128" s="5">
        <v>14</v>
      </c>
      <c r="B128" s="5">
        <v>48038</v>
      </c>
      <c r="C128" s="5" t="s">
        <v>351</v>
      </c>
      <c r="D128" s="5" t="s">
        <v>364</v>
      </c>
      <c r="E128" s="6" t="s">
        <v>2618</v>
      </c>
      <c r="F128" s="8" t="str">
        <f>LEFT(E128,MIN(FIND({0,1,2,3,4,5,6,7,8,9},ASC(E128)&amp;1234567890))-1)</f>
        <v>I</v>
      </c>
      <c r="G128" s="8">
        <f t="shared" si="5"/>
        <v>1</v>
      </c>
      <c r="H128" s="8">
        <f>VLOOKUP(F128,Table!$A$2:$C$121,2,0)</f>
        <v>17</v>
      </c>
      <c r="I128" s="7">
        <f>VLOOKUP(F128,Table!$A$2:$C$121,3,0)</f>
        <v>5</v>
      </c>
      <c r="J128" s="6" t="s">
        <v>2313</v>
      </c>
      <c r="K128" s="8" t="str">
        <f>LEFT(J128,MIN(FIND({0,1,2,3,4,5,6,7,8,9},ASC(J128)&amp;1234567890))-1)</f>
        <v>N</v>
      </c>
      <c r="L128" s="8">
        <f t="shared" si="6"/>
        <v>1</v>
      </c>
      <c r="M128" s="8">
        <f>VLOOKUP(K128,Table!$A$2:$C$121,2,0)</f>
        <v>15</v>
      </c>
      <c r="N128" s="7">
        <f>VLOOKUP(K128,Table!$A$2:$C$121,3,0)</f>
        <v>2</v>
      </c>
      <c r="O128" s="6" t="s">
        <v>2311</v>
      </c>
      <c r="P128" s="8" t="str">
        <f>LEFT(O128,MIN(FIND({0,1,2,3,4,5,6,7,8,9},ASC(O128)&amp;1234567890))-1)</f>
        <v>S</v>
      </c>
      <c r="Q128" s="8">
        <f t="shared" si="7"/>
        <v>1</v>
      </c>
      <c r="R128" s="8">
        <f>VLOOKUP(P128,Table!$A$2:$C$121,2,0)</f>
        <v>16</v>
      </c>
      <c r="S128" s="7">
        <f>VLOOKUP(P128,Table!$A$2:$C$121,3,0)</f>
        <v>3</v>
      </c>
      <c r="T128" s="6" t="s">
        <v>2305</v>
      </c>
      <c r="U128" s="8" t="str">
        <f>LEFT(T128,MIN(FIND({0,1,2,3,4,5,6,7,8,9},ASC(T128)&amp;1234567890))-1)</f>
        <v>O</v>
      </c>
      <c r="V128" s="8">
        <f t="shared" si="8"/>
        <v>1</v>
      </c>
      <c r="W128" s="8">
        <f>VLOOKUP(U128,Table!$A$2:$C$121,2,0)</f>
        <v>16</v>
      </c>
      <c r="X128" s="7">
        <f>VLOOKUP(U128,Table!$A$2:$C$121,3,0)</f>
        <v>2</v>
      </c>
      <c r="Y128" s="6" t="s">
        <v>2439</v>
      </c>
      <c r="Z128" s="8" t="str">
        <f>LEFT(Y128,MIN(FIND({0,1,2,3,4,5,6,7,8,9},ASC(Y128)&amp;1234567890))-1)</f>
        <v>F</v>
      </c>
      <c r="AA128" s="8">
        <f t="shared" si="9"/>
        <v>2</v>
      </c>
      <c r="AB128" s="8">
        <f>VLOOKUP(Z128,Table!$A$2:$C$121,2,0)</f>
        <v>17</v>
      </c>
      <c r="AC128" s="7">
        <f>VLOOKUP(Z128,Table!$A$2:$C$121,3,0)</f>
        <v>2</v>
      </c>
      <c r="AD128" s="5" t="str">
        <f>VLOOKUP(A128,Table!$U$1:$V$230,2,0)</f>
        <v>Monoclinic</v>
      </c>
    </row>
    <row r="129" spans="1:30" ht="18.75" customHeight="1" x14ac:dyDescent="0.4">
      <c r="A129" s="5">
        <v>14</v>
      </c>
      <c r="B129" s="5">
        <v>49556</v>
      </c>
      <c r="C129" s="5" t="s">
        <v>352</v>
      </c>
      <c r="D129" s="5" t="s">
        <v>365</v>
      </c>
      <c r="E129" s="6" t="s">
        <v>2619</v>
      </c>
      <c r="F129" s="8" t="str">
        <f>LEFT(E129,MIN(FIND({0,1,2,3,4,5,6,7,8,9},ASC(E129)&amp;1234567890))-1)</f>
        <v>Hg</v>
      </c>
      <c r="G129" s="8">
        <f t="shared" si="5"/>
        <v>1</v>
      </c>
      <c r="H129" s="8">
        <f>VLOOKUP(F129,Table!$A$2:$C$121,2,0)</f>
        <v>12</v>
      </c>
      <c r="I129" s="7">
        <f>VLOOKUP(F129,Table!$A$2:$C$121,3,0)</f>
        <v>6</v>
      </c>
      <c r="J129" s="6" t="s">
        <v>2360</v>
      </c>
      <c r="K129" s="8" t="str">
        <f>LEFT(J129,MIN(FIND({0,1,2,3,4,5,6,7,8,9},ASC(J129)&amp;1234567890))-1)</f>
        <v>Cl</v>
      </c>
      <c r="L129" s="8">
        <f t="shared" si="6"/>
        <v>2</v>
      </c>
      <c r="M129" s="8">
        <f>VLOOKUP(K129,Table!$A$2:$C$121,2,0)</f>
        <v>17</v>
      </c>
      <c r="N129" s="7">
        <f>VLOOKUP(K129,Table!$A$2:$C$121,3,0)</f>
        <v>3</v>
      </c>
      <c r="O129" s="6" t="s">
        <v>2316</v>
      </c>
      <c r="P129" s="8" t="str">
        <f>LEFT(O129,MIN(FIND({0,1,2,3,4,5,6,7,8,9},ASC(O129)&amp;1234567890))-1)</f>
        <v>K</v>
      </c>
      <c r="Q129" s="8">
        <f t="shared" si="7"/>
        <v>2</v>
      </c>
      <c r="R129" s="8">
        <f>VLOOKUP(P129,Table!$A$2:$C$121,2,0)</f>
        <v>1</v>
      </c>
      <c r="S129" s="7">
        <f>VLOOKUP(P129,Table!$A$2:$C$121,3,0)</f>
        <v>4</v>
      </c>
      <c r="T129" s="6" t="s">
        <v>2795</v>
      </c>
      <c r="U129" s="8" t="str">
        <f>LEFT(T129,MIN(FIND({0,1,2,3,4,5,6,7,8,9},ASC(T129)&amp;1234567890))-1)</f>
        <v>Cr</v>
      </c>
      <c r="V129" s="8">
        <f t="shared" si="8"/>
        <v>2</v>
      </c>
      <c r="W129" s="8">
        <f>VLOOKUP(U129,Table!$A$2:$C$121,2,0)</f>
        <v>6</v>
      </c>
      <c r="X129" s="7">
        <f>VLOOKUP(U129,Table!$A$2:$C$121,3,0)</f>
        <v>4</v>
      </c>
      <c r="Y129" s="6" t="s">
        <v>2381</v>
      </c>
      <c r="Z129" s="8" t="str">
        <f>LEFT(Y129,MIN(FIND({0,1,2,3,4,5,6,7,8,9},ASC(Y129)&amp;1234567890))-1)</f>
        <v>O</v>
      </c>
      <c r="AA129" s="8">
        <f t="shared" si="9"/>
        <v>7</v>
      </c>
      <c r="AB129" s="8">
        <f>VLOOKUP(Z129,Table!$A$2:$C$121,2,0)</f>
        <v>16</v>
      </c>
      <c r="AC129" s="7">
        <f>VLOOKUP(Z129,Table!$A$2:$C$121,3,0)</f>
        <v>2</v>
      </c>
      <c r="AD129" s="5" t="str">
        <f>VLOOKUP(A129,Table!$U$1:$V$230,2,0)</f>
        <v>Monoclinic</v>
      </c>
    </row>
    <row r="130" spans="1:30" ht="18.75" customHeight="1" x14ac:dyDescent="0.4">
      <c r="A130" s="5">
        <v>14</v>
      </c>
      <c r="B130" s="5">
        <v>62964</v>
      </c>
      <c r="C130" s="5" t="s">
        <v>351</v>
      </c>
      <c r="D130" s="5" t="s">
        <v>366</v>
      </c>
      <c r="E130" s="6" t="s">
        <v>2328</v>
      </c>
      <c r="F130" s="8" t="str">
        <f>LEFT(E130,MIN(FIND({0,1,2,3,4,5,6,7,8,9},ASC(E130)&amp;1234567890))-1)</f>
        <v>Na</v>
      </c>
      <c r="G130" s="8">
        <f t="shared" ref="G130:G193" si="10">IF(SUBSTITUTE(E130,F130,"")="",1,SUBSTITUTE(E130,F130,""))*1</f>
        <v>2</v>
      </c>
      <c r="H130" s="8">
        <f>VLOOKUP(F130,Table!$A$2:$C$121,2,0)</f>
        <v>1</v>
      </c>
      <c r="I130" s="7">
        <f>VLOOKUP(F130,Table!$A$2:$C$121,3,0)</f>
        <v>3</v>
      </c>
      <c r="J130" s="6" t="s">
        <v>2307</v>
      </c>
      <c r="K130" s="8" t="str">
        <f>LEFT(J130,MIN(FIND({0,1,2,3,4,5,6,7,8,9},ASC(J130)&amp;1234567890))-1)</f>
        <v>Al</v>
      </c>
      <c r="L130" s="8">
        <f t="shared" ref="L130:L193" si="11">IF(SUBSTITUTE(J130,K130,"")="",1,SUBSTITUTE(J130,K130,""))*1</f>
        <v>1</v>
      </c>
      <c r="M130" s="8">
        <f>VLOOKUP(K130,Table!$A$2:$C$121,2,0)</f>
        <v>13</v>
      </c>
      <c r="N130" s="7">
        <f>VLOOKUP(K130,Table!$A$2:$C$121,3,0)</f>
        <v>3</v>
      </c>
      <c r="O130" s="6" t="s">
        <v>2438</v>
      </c>
      <c r="P130" s="8" t="str">
        <f>LEFT(O130,MIN(FIND({0,1,2,3,4,5,6,7,8,9},ASC(O130)&amp;1234567890))-1)</f>
        <v>B</v>
      </c>
      <c r="Q130" s="8">
        <f t="shared" ref="Q130:Q193" si="12">IF(SUBSTITUTE(O130,P130,"")="",1,SUBSTITUTE(O130,P130,""))*1</f>
        <v>1</v>
      </c>
      <c r="R130" s="8">
        <f>VLOOKUP(P130,Table!$A$2:$C$121,2,0)</f>
        <v>13</v>
      </c>
      <c r="S130" s="7">
        <f>VLOOKUP(P130,Table!$A$2:$C$121,3,0)</f>
        <v>2</v>
      </c>
      <c r="T130" s="6" t="s">
        <v>2796</v>
      </c>
      <c r="U130" s="8" t="str">
        <f>LEFT(T130,MIN(FIND({0,1,2,3,4,5,6,7,8,9},ASC(T130)&amp;1234567890))-1)</f>
        <v>As</v>
      </c>
      <c r="V130" s="8">
        <f t="shared" ref="V130:V193" si="13">IF(SUBSTITUTE(T130,U130,"")="",1,SUBSTITUTE(T130,U130,""))*1</f>
        <v>4</v>
      </c>
      <c r="W130" s="8">
        <f>VLOOKUP(U130,Table!$A$2:$C$121,2,0)</f>
        <v>15</v>
      </c>
      <c r="X130" s="7">
        <f>VLOOKUP(U130,Table!$A$2:$C$121,3,0)</f>
        <v>4</v>
      </c>
      <c r="Y130" s="6" t="s">
        <v>2414</v>
      </c>
      <c r="Z130" s="8" t="str">
        <f>LEFT(Y130,MIN(FIND({0,1,2,3,4,5,6,7,8,9},ASC(Y130)&amp;1234567890))-1)</f>
        <v>O</v>
      </c>
      <c r="AA130" s="8">
        <f t="shared" ref="AA130:AA193" si="14">IF(SUBSTITUTE(Y130,Z130,"")="",1,SUBSTITUTE(Y130,Z130,""))*1</f>
        <v>14</v>
      </c>
      <c r="AB130" s="8">
        <f>VLOOKUP(Z130,Table!$A$2:$C$121,2,0)</f>
        <v>16</v>
      </c>
      <c r="AC130" s="7">
        <f>VLOOKUP(Z130,Table!$A$2:$C$121,3,0)</f>
        <v>2</v>
      </c>
      <c r="AD130" s="5" t="str">
        <f>VLOOKUP(A130,Table!$U$1:$V$230,2,0)</f>
        <v>Monoclinic</v>
      </c>
    </row>
    <row r="131" spans="1:30" ht="18.75" customHeight="1" x14ac:dyDescent="0.4">
      <c r="A131" s="5">
        <v>14</v>
      </c>
      <c r="B131" s="5">
        <v>67852</v>
      </c>
      <c r="C131" s="5" t="s">
        <v>352</v>
      </c>
      <c r="D131" s="5" t="s">
        <v>367</v>
      </c>
      <c r="E131" s="6" t="s">
        <v>2320</v>
      </c>
      <c r="F131" s="8" t="str">
        <f>LEFT(E131,MIN(FIND({0,1,2,3,4,5,6,7,8,9},ASC(E131)&amp;1234567890))-1)</f>
        <v>Sr</v>
      </c>
      <c r="G131" s="8">
        <f t="shared" si="10"/>
        <v>1</v>
      </c>
      <c r="H131" s="8">
        <f>VLOOKUP(F131,Table!$A$2:$C$121,2,0)</f>
        <v>2</v>
      </c>
      <c r="I131" s="7">
        <f>VLOOKUP(F131,Table!$A$2:$C$121,3,0)</f>
        <v>5</v>
      </c>
      <c r="J131" s="6" t="s">
        <v>2797</v>
      </c>
      <c r="K131" s="8" t="str">
        <f>LEFT(J131,MIN(FIND({0,1,2,3,4,5,6,7,8,9},ASC(J131)&amp;1234567890))-1)</f>
        <v>Eu</v>
      </c>
      <c r="L131" s="8">
        <f t="shared" si="11"/>
        <v>1</v>
      </c>
      <c r="M131" s="8">
        <f>VLOOKUP(K131,Table!$A$2:$C$121,2,0)</f>
        <v>3</v>
      </c>
      <c r="N131" s="7">
        <f>VLOOKUP(K131,Table!$A$2:$C$121,3,0)</f>
        <v>6</v>
      </c>
      <c r="O131" s="6" t="s">
        <v>2329</v>
      </c>
      <c r="P131" s="8" t="str">
        <f>LEFT(O131,MIN(FIND({0,1,2,3,4,5,6,7,8,9},ASC(O131)&amp;1234567890))-1)</f>
        <v>Li</v>
      </c>
      <c r="Q131" s="8">
        <f t="shared" si="12"/>
        <v>1</v>
      </c>
      <c r="R131" s="8">
        <f>VLOOKUP(P131,Table!$A$2:$C$121,2,0)</f>
        <v>1</v>
      </c>
      <c r="S131" s="7">
        <f>VLOOKUP(P131,Table!$A$2:$C$121,3,0)</f>
        <v>2</v>
      </c>
      <c r="T131" s="6" t="s">
        <v>2331</v>
      </c>
      <c r="U131" s="8" t="str">
        <f>LEFT(T131,MIN(FIND({0,1,2,3,4,5,6,7,8,9},ASC(T131)&amp;1234567890))-1)</f>
        <v>Te</v>
      </c>
      <c r="V131" s="8">
        <f t="shared" si="13"/>
        <v>1</v>
      </c>
      <c r="W131" s="8">
        <f>VLOOKUP(U131,Table!$A$2:$C$121,2,0)</f>
        <v>16</v>
      </c>
      <c r="X131" s="7">
        <f>VLOOKUP(U131,Table!$A$2:$C$121,3,0)</f>
        <v>5</v>
      </c>
      <c r="Y131" s="6" t="s">
        <v>2332</v>
      </c>
      <c r="Z131" s="8" t="str">
        <f>LEFT(Y131,MIN(FIND({0,1,2,3,4,5,6,7,8,9},ASC(Y131)&amp;1234567890))-1)</f>
        <v>O</v>
      </c>
      <c r="AA131" s="8">
        <f t="shared" si="14"/>
        <v>6</v>
      </c>
      <c r="AB131" s="8">
        <f>VLOOKUP(Z131,Table!$A$2:$C$121,2,0)</f>
        <v>16</v>
      </c>
      <c r="AC131" s="7">
        <f>VLOOKUP(Z131,Table!$A$2:$C$121,3,0)</f>
        <v>2</v>
      </c>
      <c r="AD131" s="5" t="str">
        <f>VLOOKUP(A131,Table!$U$1:$V$230,2,0)</f>
        <v>Monoclinic</v>
      </c>
    </row>
    <row r="132" spans="1:30" ht="18.75" customHeight="1" x14ac:dyDescent="0.4">
      <c r="A132" s="5">
        <v>14</v>
      </c>
      <c r="B132" s="5">
        <v>71761</v>
      </c>
      <c r="C132" s="5" t="s">
        <v>352</v>
      </c>
      <c r="D132" s="5" t="s">
        <v>368</v>
      </c>
      <c r="E132" s="6" t="s">
        <v>2798</v>
      </c>
      <c r="F132" s="8" t="str">
        <f>LEFT(E132,MIN(FIND({0,1,2,3,4,5,6,7,8,9},ASC(E132)&amp;1234567890))-1)</f>
        <v>La</v>
      </c>
      <c r="G132" s="8">
        <f t="shared" si="10"/>
        <v>1.5</v>
      </c>
      <c r="H132" s="8">
        <f>VLOOKUP(F132,Table!$A$2:$C$121,2,0)</f>
        <v>3</v>
      </c>
      <c r="I132" s="7">
        <f>VLOOKUP(F132,Table!$A$2:$C$121,3,0)</f>
        <v>6</v>
      </c>
      <c r="J132" s="6" t="s">
        <v>2799</v>
      </c>
      <c r="K132" s="8" t="str">
        <f>LEFT(J132,MIN(FIND({0,1,2,3,4,5,6,7,8,9},ASC(J132)&amp;1234567890))-1)</f>
        <v>Nd</v>
      </c>
      <c r="L132" s="8">
        <f t="shared" si="11"/>
        <v>0.5</v>
      </c>
      <c r="M132" s="8">
        <f>VLOOKUP(K132,Table!$A$2:$C$121,2,0)</f>
        <v>3</v>
      </c>
      <c r="N132" s="7">
        <f>VLOOKUP(K132,Table!$A$2:$C$121,3,0)</f>
        <v>6</v>
      </c>
      <c r="O132" s="6" t="s">
        <v>2329</v>
      </c>
      <c r="P132" s="8" t="str">
        <f>LEFT(O132,MIN(FIND({0,1,2,3,4,5,6,7,8,9},ASC(O132)&amp;1234567890))-1)</f>
        <v>Li</v>
      </c>
      <c r="Q132" s="8">
        <f t="shared" si="12"/>
        <v>1</v>
      </c>
      <c r="R132" s="8">
        <f>VLOOKUP(P132,Table!$A$2:$C$121,2,0)</f>
        <v>1</v>
      </c>
      <c r="S132" s="7">
        <f>VLOOKUP(P132,Table!$A$2:$C$121,3,0)</f>
        <v>2</v>
      </c>
      <c r="T132" s="6" t="s">
        <v>2318</v>
      </c>
      <c r="U132" s="8" t="str">
        <f>LEFT(T132,MIN(FIND({0,1,2,3,4,5,6,7,8,9},ASC(T132)&amp;1234567890))-1)</f>
        <v>Sb</v>
      </c>
      <c r="V132" s="8">
        <f t="shared" si="13"/>
        <v>1</v>
      </c>
      <c r="W132" s="8">
        <f>VLOOKUP(U132,Table!$A$2:$C$121,2,0)</f>
        <v>15</v>
      </c>
      <c r="X132" s="7">
        <f>VLOOKUP(U132,Table!$A$2:$C$121,3,0)</f>
        <v>5</v>
      </c>
      <c r="Y132" s="6" t="s">
        <v>2332</v>
      </c>
      <c r="Z132" s="8" t="str">
        <f>LEFT(Y132,MIN(FIND({0,1,2,3,4,5,6,7,8,9},ASC(Y132)&amp;1234567890))-1)</f>
        <v>O</v>
      </c>
      <c r="AA132" s="8">
        <f t="shared" si="14"/>
        <v>6</v>
      </c>
      <c r="AB132" s="8">
        <f>VLOOKUP(Z132,Table!$A$2:$C$121,2,0)</f>
        <v>16</v>
      </c>
      <c r="AC132" s="7">
        <f>VLOOKUP(Z132,Table!$A$2:$C$121,3,0)</f>
        <v>2</v>
      </c>
      <c r="AD132" s="5" t="str">
        <f>VLOOKUP(A132,Table!$U$1:$V$230,2,0)</f>
        <v>Monoclinic</v>
      </c>
    </row>
    <row r="133" spans="1:30" ht="18.75" customHeight="1" x14ac:dyDescent="0.4">
      <c r="A133" s="5">
        <v>14</v>
      </c>
      <c r="B133" s="5">
        <v>85792</v>
      </c>
      <c r="C133" s="5" t="s">
        <v>352</v>
      </c>
      <c r="D133" s="5" t="s">
        <v>369</v>
      </c>
      <c r="E133" s="6" t="s">
        <v>2337</v>
      </c>
      <c r="F133" s="8" t="str">
        <f>LEFT(E133,MIN(FIND({0,1,2,3,4,5,6,7,8,9},ASC(E133)&amp;1234567890))-1)</f>
        <v>Cs</v>
      </c>
      <c r="G133" s="8">
        <f t="shared" si="10"/>
        <v>1</v>
      </c>
      <c r="H133" s="8">
        <f>VLOOKUP(F133,Table!$A$2:$C$121,2,0)</f>
        <v>1</v>
      </c>
      <c r="I133" s="7">
        <f>VLOOKUP(F133,Table!$A$2:$C$121,3,0)</f>
        <v>6</v>
      </c>
      <c r="J133" s="6" t="s">
        <v>2315</v>
      </c>
      <c r="K133" s="8" t="str">
        <f>LEFT(J133,MIN(FIND({0,1,2,3,4,5,6,7,8,9},ASC(J133)&amp;1234567890))-1)</f>
        <v>Na</v>
      </c>
      <c r="L133" s="8">
        <f t="shared" si="11"/>
        <v>1</v>
      </c>
      <c r="M133" s="8">
        <f>VLOOKUP(K133,Table!$A$2:$C$121,2,0)</f>
        <v>1</v>
      </c>
      <c r="N133" s="7">
        <f>VLOOKUP(K133,Table!$A$2:$C$121,3,0)</f>
        <v>3</v>
      </c>
      <c r="O133" s="6" t="s">
        <v>2800</v>
      </c>
      <c r="P133" s="8" t="str">
        <f>LEFT(O133,MIN(FIND({0,1,2,3,4,5,6,7,8,9},ASC(O133)&amp;1234567890))-1)</f>
        <v>La</v>
      </c>
      <c r="Q133" s="8">
        <f t="shared" si="12"/>
        <v>6</v>
      </c>
      <c r="R133" s="8">
        <f>VLOOKUP(P133,Table!$A$2:$C$121,2,0)</f>
        <v>3</v>
      </c>
      <c r="S133" s="7">
        <f>VLOOKUP(P133,Table!$A$2:$C$121,3,0)</f>
        <v>6</v>
      </c>
      <c r="T133" s="6" t="s">
        <v>2801</v>
      </c>
      <c r="U133" s="8" t="str">
        <f>LEFT(T133,MIN(FIND({0,1,2,3,4,5,6,7,8,9},ASC(T133)&amp;1234567890))-1)</f>
        <v>Br</v>
      </c>
      <c r="V133" s="8">
        <f t="shared" si="13"/>
        <v>14</v>
      </c>
      <c r="W133" s="8">
        <f>VLOOKUP(U133,Table!$A$2:$C$121,2,0)</f>
        <v>17</v>
      </c>
      <c r="X133" s="7">
        <f>VLOOKUP(U133,Table!$A$2:$C$121,3,0)</f>
        <v>4</v>
      </c>
      <c r="Y133" s="6" t="s">
        <v>2323</v>
      </c>
      <c r="Z133" s="8" t="str">
        <f>LEFT(Y133,MIN(FIND({0,1,2,3,4,5,6,7,8,9},ASC(Y133)&amp;1234567890))-1)</f>
        <v>N</v>
      </c>
      <c r="AA133" s="8">
        <f t="shared" si="14"/>
        <v>2</v>
      </c>
      <c r="AB133" s="8">
        <f>VLOOKUP(Z133,Table!$A$2:$C$121,2,0)</f>
        <v>15</v>
      </c>
      <c r="AC133" s="7">
        <f>VLOOKUP(Z133,Table!$A$2:$C$121,3,0)</f>
        <v>2</v>
      </c>
      <c r="AD133" s="5" t="str">
        <f>VLOOKUP(A133,Table!$U$1:$V$230,2,0)</f>
        <v>Monoclinic</v>
      </c>
    </row>
    <row r="134" spans="1:30" ht="18.75" customHeight="1" x14ac:dyDescent="0.4">
      <c r="A134" s="5">
        <v>14</v>
      </c>
      <c r="B134" s="5">
        <v>86017</v>
      </c>
      <c r="C134" s="5" t="s">
        <v>352</v>
      </c>
      <c r="D134" s="5" t="s">
        <v>370</v>
      </c>
      <c r="E134" s="6" t="s">
        <v>2320</v>
      </c>
      <c r="F134" s="8" t="str">
        <f>LEFT(E134,MIN(FIND({0,1,2,3,4,5,6,7,8,9},ASC(E134)&amp;1234567890))-1)</f>
        <v>Sr</v>
      </c>
      <c r="G134" s="8">
        <f t="shared" si="10"/>
        <v>1</v>
      </c>
      <c r="H134" s="8">
        <f>VLOOKUP(F134,Table!$A$2:$C$121,2,0)</f>
        <v>2</v>
      </c>
      <c r="I134" s="7">
        <f>VLOOKUP(F134,Table!$A$2:$C$121,3,0)</f>
        <v>5</v>
      </c>
      <c r="J134" s="6" t="s">
        <v>2363</v>
      </c>
      <c r="K134" s="8" t="str">
        <f>LEFT(J134,MIN(FIND({0,1,2,3,4,5,6,7,8,9},ASC(J134)&amp;1234567890))-1)</f>
        <v>La</v>
      </c>
      <c r="L134" s="8">
        <f t="shared" si="11"/>
        <v>1</v>
      </c>
      <c r="M134" s="8">
        <f>VLOOKUP(K134,Table!$A$2:$C$121,2,0)</f>
        <v>3</v>
      </c>
      <c r="N134" s="7">
        <f>VLOOKUP(K134,Table!$A$2:$C$121,3,0)</f>
        <v>6</v>
      </c>
      <c r="O134" s="6" t="s">
        <v>2598</v>
      </c>
      <c r="P134" s="8" t="str">
        <f>LEFT(O134,MIN(FIND({0,1,2,3,4,5,6,7,8,9},ASC(O134)&amp;1234567890))-1)</f>
        <v>Mn</v>
      </c>
      <c r="Q134" s="8">
        <f t="shared" si="12"/>
        <v>1</v>
      </c>
      <c r="R134" s="8">
        <f>VLOOKUP(P134,Table!$A$2:$C$121,2,0)</f>
        <v>7</v>
      </c>
      <c r="S134" s="7">
        <f>VLOOKUP(P134,Table!$A$2:$C$121,3,0)</f>
        <v>4</v>
      </c>
      <c r="T134" s="6" t="s">
        <v>2416</v>
      </c>
      <c r="U134" s="8" t="str">
        <f>LEFT(T134,MIN(FIND({0,1,2,3,4,5,6,7,8,9},ASC(T134)&amp;1234567890))-1)</f>
        <v>Ta</v>
      </c>
      <c r="V134" s="8">
        <f t="shared" si="13"/>
        <v>1</v>
      </c>
      <c r="W134" s="8">
        <f>VLOOKUP(U134,Table!$A$2:$C$121,2,0)</f>
        <v>5</v>
      </c>
      <c r="X134" s="7">
        <f>VLOOKUP(U134,Table!$A$2:$C$121,3,0)</f>
        <v>6</v>
      </c>
      <c r="Y134" s="6" t="s">
        <v>2332</v>
      </c>
      <c r="Z134" s="8" t="str">
        <f>LEFT(Y134,MIN(FIND({0,1,2,3,4,5,6,7,8,9},ASC(Y134)&amp;1234567890))-1)</f>
        <v>O</v>
      </c>
      <c r="AA134" s="8">
        <f t="shared" si="14"/>
        <v>6</v>
      </c>
      <c r="AB134" s="8">
        <f>VLOOKUP(Z134,Table!$A$2:$C$121,2,0)</f>
        <v>16</v>
      </c>
      <c r="AC134" s="7">
        <f>VLOOKUP(Z134,Table!$A$2:$C$121,3,0)</f>
        <v>2</v>
      </c>
      <c r="AD134" s="5" t="str">
        <f>VLOOKUP(A134,Table!$U$1:$V$230,2,0)</f>
        <v>Monoclinic</v>
      </c>
    </row>
    <row r="135" spans="1:30" ht="18.75" customHeight="1" x14ac:dyDescent="0.4">
      <c r="A135" s="5">
        <v>14</v>
      </c>
      <c r="B135" s="5">
        <v>202607</v>
      </c>
      <c r="C135" s="5" t="s">
        <v>351</v>
      </c>
      <c r="D135" s="5" t="s">
        <v>5535</v>
      </c>
      <c r="E135" s="6" t="s">
        <v>2597</v>
      </c>
      <c r="F135" s="8" t="str">
        <f>LEFT(E135,MIN(FIND({0,1,2,3,4,5,6,7,8,9},ASC(E135)&amp;1234567890))-1)</f>
        <v>Ba</v>
      </c>
      <c r="G135" s="8">
        <f t="shared" si="10"/>
        <v>1</v>
      </c>
      <c r="H135" s="8">
        <f>VLOOKUP(F135,Table!$A$2:$C$121,2,0)</f>
        <v>2</v>
      </c>
      <c r="I135" s="7">
        <f>VLOOKUP(F135,Table!$A$2:$C$121,3,0)</f>
        <v>6</v>
      </c>
      <c r="J135" s="6" t="s">
        <v>2802</v>
      </c>
      <c r="K135" s="8" t="str">
        <f>LEFT(J135,MIN(FIND({0,1,2,3,4,5,6,7,8,9},ASC(J135)&amp;1234567890))-1)</f>
        <v>Fe</v>
      </c>
      <c r="L135" s="8">
        <f t="shared" si="11"/>
        <v>1.92</v>
      </c>
      <c r="M135" s="8">
        <f>VLOOKUP(K135,Table!$A$2:$C$121,2,0)</f>
        <v>8</v>
      </c>
      <c r="N135" s="7">
        <f>VLOOKUP(K135,Table!$A$2:$C$121,3,0)</f>
        <v>4</v>
      </c>
      <c r="O135" s="6" t="s">
        <v>5433</v>
      </c>
      <c r="P135" s="8" t="str">
        <f>LEFT(O135,MIN(FIND({0,1,2,3,4,5,6,7,8,9},ASC(O135)&amp;1234567890))-1)</f>
        <v>Mg</v>
      </c>
      <c r="Q135" s="8">
        <f t="shared" si="12"/>
        <v>0.08</v>
      </c>
      <c r="R135" s="8">
        <f>VLOOKUP(P135,Table!$A$2:$C$121,2,0)</f>
        <v>2</v>
      </c>
      <c r="S135" s="7">
        <f>VLOOKUP(P135,Table!$A$2:$C$121,3,0)</f>
        <v>3</v>
      </c>
      <c r="T135" s="6" t="s">
        <v>2309</v>
      </c>
      <c r="U135" s="8" t="str">
        <f>LEFT(T135,MIN(FIND({0,1,2,3,4,5,6,7,8,9},ASC(T135)&amp;1234567890))-1)</f>
        <v>Si</v>
      </c>
      <c r="V135" s="8">
        <f t="shared" si="13"/>
        <v>2</v>
      </c>
      <c r="W135" s="8">
        <f>VLOOKUP(U135,Table!$A$2:$C$121,2,0)</f>
        <v>14</v>
      </c>
      <c r="X135" s="7">
        <f>VLOOKUP(U135,Table!$A$2:$C$121,3,0)</f>
        <v>3</v>
      </c>
      <c r="Y135" s="6" t="s">
        <v>2381</v>
      </c>
      <c r="Z135" s="8" t="str">
        <f>LEFT(Y135,MIN(FIND({0,1,2,3,4,5,6,7,8,9},ASC(Y135)&amp;1234567890))-1)</f>
        <v>O</v>
      </c>
      <c r="AA135" s="8">
        <f t="shared" si="14"/>
        <v>7</v>
      </c>
      <c r="AB135" s="8">
        <f>VLOOKUP(Z135,Table!$A$2:$C$121,2,0)</f>
        <v>16</v>
      </c>
      <c r="AC135" s="7">
        <f>VLOOKUP(Z135,Table!$A$2:$C$121,3,0)</f>
        <v>2</v>
      </c>
      <c r="AD135" s="5" t="str">
        <f>VLOOKUP(A135,Table!$U$1:$V$230,2,0)</f>
        <v>Monoclinic</v>
      </c>
    </row>
    <row r="136" spans="1:30" ht="18.75" customHeight="1" x14ac:dyDescent="0.4">
      <c r="A136" s="5">
        <v>14</v>
      </c>
      <c r="B136" s="5">
        <v>40842</v>
      </c>
      <c r="C136" s="5" t="s">
        <v>351</v>
      </c>
      <c r="D136" s="5" t="s">
        <v>371</v>
      </c>
      <c r="E136" s="6" t="s">
        <v>2341</v>
      </c>
      <c r="F136" s="8" t="str">
        <f>LEFT(E136,MIN(FIND({0,1,2,3,4,5,6,7,8,9},ASC(E136)&amp;1234567890))-1)</f>
        <v>Ca</v>
      </c>
      <c r="G136" s="8">
        <f t="shared" si="10"/>
        <v>1</v>
      </c>
      <c r="H136" s="8">
        <f>VLOOKUP(F136,Table!$A$2:$C$121,2,0)</f>
        <v>2</v>
      </c>
      <c r="I136" s="7">
        <f>VLOOKUP(F136,Table!$A$2:$C$121,3,0)</f>
        <v>4</v>
      </c>
      <c r="J136" s="6" t="s">
        <v>2803</v>
      </c>
      <c r="K136" s="8" t="str">
        <f>LEFT(J136,MIN(FIND({0,1,2,3,4,5,6,7,8,9},ASC(J136)&amp;1234567890))-1)</f>
        <v>Ga</v>
      </c>
      <c r="L136" s="8">
        <f t="shared" si="11"/>
        <v>0.7</v>
      </c>
      <c r="M136" s="8">
        <f>VLOOKUP(K136,Table!$A$2:$C$121,2,0)</f>
        <v>13</v>
      </c>
      <c r="N136" s="7">
        <f>VLOOKUP(K136,Table!$A$2:$C$121,3,0)</f>
        <v>4</v>
      </c>
      <c r="O136" s="6" t="s">
        <v>2804</v>
      </c>
      <c r="P136" s="8" t="str">
        <f>LEFT(O136,MIN(FIND({0,1,2,3,4,5,6,7,8,9},ASC(O136)&amp;1234567890))-1)</f>
        <v>Fe</v>
      </c>
      <c r="Q136" s="8">
        <f t="shared" si="12"/>
        <v>0.7</v>
      </c>
      <c r="R136" s="8">
        <f>VLOOKUP(P136,Table!$A$2:$C$121,2,0)</f>
        <v>8</v>
      </c>
      <c r="S136" s="7">
        <f>VLOOKUP(P136,Table!$A$2:$C$121,3,0)</f>
        <v>4</v>
      </c>
      <c r="T136" s="6" t="s">
        <v>2805</v>
      </c>
      <c r="U136" s="8" t="str">
        <f>LEFT(T136,MIN(FIND({0,1,2,3,4,5,6,7,8,9},ASC(T136)&amp;1234567890))-1)</f>
        <v>Al</v>
      </c>
      <c r="V136" s="8">
        <f t="shared" si="13"/>
        <v>0.6</v>
      </c>
      <c r="W136" s="8">
        <f>VLOOKUP(U136,Table!$A$2:$C$121,2,0)</f>
        <v>13</v>
      </c>
      <c r="X136" s="7">
        <f>VLOOKUP(U136,Table!$A$2:$C$121,3,0)</f>
        <v>3</v>
      </c>
      <c r="Y136" s="6" t="s">
        <v>2317</v>
      </c>
      <c r="Z136" s="8" t="str">
        <f>LEFT(Y136,MIN(FIND({0,1,2,3,4,5,6,7,8,9},ASC(Y136)&amp;1234567890))-1)</f>
        <v>O</v>
      </c>
      <c r="AA136" s="8">
        <f t="shared" si="14"/>
        <v>4</v>
      </c>
      <c r="AB136" s="8">
        <f>VLOOKUP(Z136,Table!$A$2:$C$121,2,0)</f>
        <v>16</v>
      </c>
      <c r="AC136" s="7">
        <f>VLOOKUP(Z136,Table!$A$2:$C$121,3,0)</f>
        <v>2</v>
      </c>
      <c r="AD136" s="5" t="str">
        <f>VLOOKUP(A136,Table!$U$1:$V$230,2,0)</f>
        <v>Monoclinic</v>
      </c>
    </row>
    <row r="137" spans="1:30" ht="18.75" customHeight="1" x14ac:dyDescent="0.4">
      <c r="A137" s="5">
        <v>14</v>
      </c>
      <c r="B137" s="5">
        <v>88195</v>
      </c>
      <c r="C137" s="5" t="s">
        <v>352</v>
      </c>
      <c r="D137" s="5" t="s">
        <v>372</v>
      </c>
      <c r="E137" s="6" t="s">
        <v>2320</v>
      </c>
      <c r="F137" s="8" t="str">
        <f>LEFT(E137,MIN(FIND({0,1,2,3,4,5,6,7,8,9},ASC(E137)&amp;1234567890))-1)</f>
        <v>Sr</v>
      </c>
      <c r="G137" s="8">
        <f t="shared" si="10"/>
        <v>1</v>
      </c>
      <c r="H137" s="8">
        <f>VLOOKUP(F137,Table!$A$2:$C$121,2,0)</f>
        <v>2</v>
      </c>
      <c r="I137" s="7">
        <f>VLOOKUP(F137,Table!$A$2:$C$121,3,0)</f>
        <v>5</v>
      </c>
      <c r="J137" s="6" t="s">
        <v>2363</v>
      </c>
      <c r="K137" s="8" t="str">
        <f>LEFT(J137,MIN(FIND({0,1,2,3,4,5,6,7,8,9},ASC(J137)&amp;1234567890))-1)</f>
        <v>La</v>
      </c>
      <c r="L137" s="8">
        <f t="shared" si="11"/>
        <v>1</v>
      </c>
      <c r="M137" s="8">
        <f>VLOOKUP(K137,Table!$A$2:$C$121,2,0)</f>
        <v>3</v>
      </c>
      <c r="N137" s="7">
        <f>VLOOKUP(K137,Table!$A$2:$C$121,3,0)</f>
        <v>6</v>
      </c>
      <c r="O137" s="6" t="s">
        <v>2598</v>
      </c>
      <c r="P137" s="8" t="str">
        <f>LEFT(O137,MIN(FIND({0,1,2,3,4,5,6,7,8,9},ASC(O137)&amp;1234567890))-1)</f>
        <v>Mn</v>
      </c>
      <c r="Q137" s="8">
        <f t="shared" si="12"/>
        <v>1</v>
      </c>
      <c r="R137" s="8">
        <f>VLOOKUP(P137,Table!$A$2:$C$121,2,0)</f>
        <v>7</v>
      </c>
      <c r="S137" s="7">
        <f>VLOOKUP(P137,Table!$A$2:$C$121,3,0)</f>
        <v>4</v>
      </c>
      <c r="T137" s="6" t="s">
        <v>2355</v>
      </c>
      <c r="U137" s="8" t="str">
        <f>LEFT(T137,MIN(FIND({0,1,2,3,4,5,6,7,8,9},ASC(T137)&amp;1234567890))-1)</f>
        <v>Mo</v>
      </c>
      <c r="V137" s="8">
        <f t="shared" si="13"/>
        <v>1</v>
      </c>
      <c r="W137" s="8">
        <f>VLOOKUP(U137,Table!$A$2:$C$121,2,0)</f>
        <v>6</v>
      </c>
      <c r="X137" s="7">
        <f>VLOOKUP(U137,Table!$A$2:$C$121,3,0)</f>
        <v>5</v>
      </c>
      <c r="Y137" s="6" t="s">
        <v>2332</v>
      </c>
      <c r="Z137" s="8" t="str">
        <f>LEFT(Y137,MIN(FIND({0,1,2,3,4,5,6,7,8,9},ASC(Y137)&amp;1234567890))-1)</f>
        <v>O</v>
      </c>
      <c r="AA137" s="8">
        <f t="shared" si="14"/>
        <v>6</v>
      </c>
      <c r="AB137" s="8">
        <f>VLOOKUP(Z137,Table!$A$2:$C$121,2,0)</f>
        <v>16</v>
      </c>
      <c r="AC137" s="7">
        <f>VLOOKUP(Z137,Table!$A$2:$C$121,3,0)</f>
        <v>2</v>
      </c>
      <c r="AD137" s="5" t="str">
        <f>VLOOKUP(A137,Table!$U$1:$V$230,2,0)</f>
        <v>Monoclinic</v>
      </c>
    </row>
    <row r="138" spans="1:30" ht="18.75" customHeight="1" x14ac:dyDescent="0.4">
      <c r="A138" s="5">
        <v>14</v>
      </c>
      <c r="B138" s="5">
        <v>97962</v>
      </c>
      <c r="C138" s="5" t="s">
        <v>352</v>
      </c>
      <c r="D138" s="5" t="s">
        <v>373</v>
      </c>
      <c r="E138" s="6" t="s">
        <v>2320</v>
      </c>
      <c r="F138" s="8" t="str">
        <f>LEFT(E138,MIN(FIND({0,1,2,3,4,5,6,7,8,9},ASC(E138)&amp;1234567890))-1)</f>
        <v>Sr</v>
      </c>
      <c r="G138" s="8">
        <f t="shared" si="10"/>
        <v>1</v>
      </c>
      <c r="H138" s="8">
        <f>VLOOKUP(F138,Table!$A$2:$C$121,2,0)</f>
        <v>2</v>
      </c>
      <c r="I138" s="7">
        <f>VLOOKUP(F138,Table!$A$2:$C$121,3,0)</f>
        <v>5</v>
      </c>
      <c r="J138" s="6" t="s">
        <v>2363</v>
      </c>
      <c r="K138" s="8" t="str">
        <f>LEFT(J138,MIN(FIND({0,1,2,3,4,5,6,7,8,9},ASC(J138)&amp;1234567890))-1)</f>
        <v>La</v>
      </c>
      <c r="L138" s="8">
        <f t="shared" si="11"/>
        <v>1</v>
      </c>
      <c r="M138" s="8">
        <f>VLOOKUP(K138,Table!$A$2:$C$121,2,0)</f>
        <v>3</v>
      </c>
      <c r="N138" s="7">
        <f>VLOOKUP(K138,Table!$A$2:$C$121,3,0)</f>
        <v>6</v>
      </c>
      <c r="O138" s="6" t="s">
        <v>2296</v>
      </c>
      <c r="P138" s="8" t="str">
        <f>LEFT(O138,MIN(FIND({0,1,2,3,4,5,6,7,8,9},ASC(O138)&amp;1234567890))-1)</f>
        <v>Cu</v>
      </c>
      <c r="Q138" s="8">
        <f t="shared" si="12"/>
        <v>1</v>
      </c>
      <c r="R138" s="8">
        <f>VLOOKUP(P138,Table!$A$2:$C$121,2,0)</f>
        <v>11</v>
      </c>
      <c r="S138" s="7">
        <f>VLOOKUP(P138,Table!$A$2:$C$121,3,0)</f>
        <v>4</v>
      </c>
      <c r="T138" s="6" t="s">
        <v>2441</v>
      </c>
      <c r="U138" s="8" t="str">
        <f>LEFT(T138,MIN(FIND({0,1,2,3,4,5,6,7,8,9},ASC(T138)&amp;1234567890))-1)</f>
        <v>Ru</v>
      </c>
      <c r="V138" s="8">
        <f t="shared" si="13"/>
        <v>1</v>
      </c>
      <c r="W138" s="8">
        <f>VLOOKUP(U138,Table!$A$2:$C$121,2,0)</f>
        <v>8</v>
      </c>
      <c r="X138" s="7">
        <f>VLOOKUP(U138,Table!$A$2:$C$121,3,0)</f>
        <v>5</v>
      </c>
      <c r="Y138" s="6" t="s">
        <v>2332</v>
      </c>
      <c r="Z138" s="8" t="str">
        <f>LEFT(Y138,MIN(FIND({0,1,2,3,4,5,6,7,8,9},ASC(Y138)&amp;1234567890))-1)</f>
        <v>O</v>
      </c>
      <c r="AA138" s="8">
        <f t="shared" si="14"/>
        <v>6</v>
      </c>
      <c r="AB138" s="8">
        <f>VLOOKUP(Z138,Table!$A$2:$C$121,2,0)</f>
        <v>16</v>
      </c>
      <c r="AC138" s="7">
        <f>VLOOKUP(Z138,Table!$A$2:$C$121,3,0)</f>
        <v>2</v>
      </c>
      <c r="AD138" s="5" t="str">
        <f>VLOOKUP(A138,Table!$U$1:$V$230,2,0)</f>
        <v>Monoclinic</v>
      </c>
    </row>
    <row r="139" spans="1:30" ht="18.75" customHeight="1" x14ac:dyDescent="0.4">
      <c r="A139" s="5">
        <v>14</v>
      </c>
      <c r="B139" s="5">
        <v>97964</v>
      </c>
      <c r="C139" s="5" t="s">
        <v>352</v>
      </c>
      <c r="D139" s="5" t="s">
        <v>374</v>
      </c>
      <c r="E139" s="6" t="s">
        <v>2320</v>
      </c>
      <c r="F139" s="8" t="str">
        <f>LEFT(E139,MIN(FIND({0,1,2,3,4,5,6,7,8,9},ASC(E139)&amp;1234567890))-1)</f>
        <v>Sr</v>
      </c>
      <c r="G139" s="8">
        <f t="shared" si="10"/>
        <v>1</v>
      </c>
      <c r="H139" s="8">
        <f>VLOOKUP(F139,Table!$A$2:$C$121,2,0)</f>
        <v>2</v>
      </c>
      <c r="I139" s="7">
        <f>VLOOKUP(F139,Table!$A$2:$C$121,3,0)</f>
        <v>5</v>
      </c>
      <c r="J139" s="6" t="s">
        <v>2363</v>
      </c>
      <c r="K139" s="8" t="str">
        <f>LEFT(J139,MIN(FIND({0,1,2,3,4,5,6,7,8,9},ASC(J139)&amp;1234567890))-1)</f>
        <v>La</v>
      </c>
      <c r="L139" s="8">
        <f t="shared" si="11"/>
        <v>1</v>
      </c>
      <c r="M139" s="8">
        <f>VLOOKUP(K139,Table!$A$2:$C$121,2,0)</f>
        <v>3</v>
      </c>
      <c r="N139" s="7">
        <f>VLOOKUP(K139,Table!$A$2:$C$121,3,0)</f>
        <v>6</v>
      </c>
      <c r="O139" s="6" t="s">
        <v>2634</v>
      </c>
      <c r="P139" s="8" t="str">
        <f>LEFT(O139,MIN(FIND({0,1,2,3,4,5,6,7,8,9},ASC(O139)&amp;1234567890))-1)</f>
        <v>Ni</v>
      </c>
      <c r="Q139" s="8">
        <f t="shared" si="12"/>
        <v>1</v>
      </c>
      <c r="R139" s="8">
        <f>VLOOKUP(P139,Table!$A$2:$C$121,2,0)</f>
        <v>10</v>
      </c>
      <c r="S139" s="7">
        <f>VLOOKUP(P139,Table!$A$2:$C$121,3,0)</f>
        <v>4</v>
      </c>
      <c r="T139" s="6" t="s">
        <v>2441</v>
      </c>
      <c r="U139" s="8" t="str">
        <f>LEFT(T139,MIN(FIND({0,1,2,3,4,5,6,7,8,9},ASC(T139)&amp;1234567890))-1)</f>
        <v>Ru</v>
      </c>
      <c r="V139" s="8">
        <f t="shared" si="13"/>
        <v>1</v>
      </c>
      <c r="W139" s="8">
        <f>VLOOKUP(U139,Table!$A$2:$C$121,2,0)</f>
        <v>8</v>
      </c>
      <c r="X139" s="7">
        <f>VLOOKUP(U139,Table!$A$2:$C$121,3,0)</f>
        <v>5</v>
      </c>
      <c r="Y139" s="6" t="s">
        <v>2332</v>
      </c>
      <c r="Z139" s="8" t="str">
        <f>LEFT(Y139,MIN(FIND({0,1,2,3,4,5,6,7,8,9},ASC(Y139)&amp;1234567890))-1)</f>
        <v>O</v>
      </c>
      <c r="AA139" s="8">
        <f t="shared" si="14"/>
        <v>6</v>
      </c>
      <c r="AB139" s="8">
        <f>VLOOKUP(Z139,Table!$A$2:$C$121,2,0)</f>
        <v>16</v>
      </c>
      <c r="AC139" s="7">
        <f>VLOOKUP(Z139,Table!$A$2:$C$121,3,0)</f>
        <v>2</v>
      </c>
      <c r="AD139" s="5" t="str">
        <f>VLOOKUP(A139,Table!$U$1:$V$230,2,0)</f>
        <v>Monoclinic</v>
      </c>
    </row>
    <row r="140" spans="1:30" ht="18.75" customHeight="1" x14ac:dyDescent="0.4">
      <c r="A140" s="5">
        <v>14</v>
      </c>
      <c r="B140" s="5">
        <v>391266</v>
      </c>
      <c r="C140" s="5" t="s">
        <v>351</v>
      </c>
      <c r="D140" s="5" t="s">
        <v>375</v>
      </c>
      <c r="E140" s="6" t="s">
        <v>2592</v>
      </c>
      <c r="F140" s="8" t="str">
        <f>LEFT(E140,MIN(FIND({0,1,2,3,4,5,6,7,8,9},ASC(E140)&amp;1234567890))-1)</f>
        <v>Cs</v>
      </c>
      <c r="G140" s="8">
        <f t="shared" si="10"/>
        <v>2</v>
      </c>
      <c r="H140" s="8">
        <f>VLOOKUP(F140,Table!$A$2:$C$121,2,0)</f>
        <v>1</v>
      </c>
      <c r="I140" s="7">
        <f>VLOOKUP(F140,Table!$A$2:$C$121,3,0)</f>
        <v>6</v>
      </c>
      <c r="J140" s="6" t="s">
        <v>2354</v>
      </c>
      <c r="K140" s="8" t="str">
        <f>LEFT(J140,MIN(FIND({0,1,2,3,4,5,6,7,8,9},ASC(J140)&amp;1234567890))-1)</f>
        <v>H</v>
      </c>
      <c r="L140" s="8">
        <f t="shared" si="11"/>
        <v>4</v>
      </c>
      <c r="M140" s="8">
        <f>VLOOKUP(K140,Table!$A$2:$C$121,2,0)</f>
        <v>1</v>
      </c>
      <c r="N140" s="7">
        <f>VLOOKUP(K140,Table!$A$2:$C$121,3,0)</f>
        <v>1</v>
      </c>
      <c r="O140" s="6" t="s">
        <v>2806</v>
      </c>
      <c r="P140" s="8" t="str">
        <f>LEFT(O140,MIN(FIND({0,1,2,3,4,5,6,7,8,9},ASC(O140)&amp;1234567890))-1)</f>
        <v>In</v>
      </c>
      <c r="Q140" s="8">
        <f t="shared" si="12"/>
        <v>2</v>
      </c>
      <c r="R140" s="8">
        <f>VLOOKUP(P140,Table!$A$2:$C$121,2,0)</f>
        <v>13</v>
      </c>
      <c r="S140" s="7">
        <f>VLOOKUP(P140,Table!$A$2:$C$121,3,0)</f>
        <v>5</v>
      </c>
      <c r="T140" s="6" t="s">
        <v>2400</v>
      </c>
      <c r="U140" s="8" t="str">
        <f>LEFT(T140,MIN(FIND({0,1,2,3,4,5,6,7,8,9},ASC(T140)&amp;1234567890))-1)</f>
        <v>O</v>
      </c>
      <c r="V140" s="8">
        <f t="shared" si="13"/>
        <v>16</v>
      </c>
      <c r="W140" s="8">
        <f>VLOOKUP(U140,Table!$A$2:$C$121,2,0)</f>
        <v>16</v>
      </c>
      <c r="X140" s="7">
        <f>VLOOKUP(U140,Table!$A$2:$C$121,3,0)</f>
        <v>2</v>
      </c>
      <c r="Y140" s="6" t="s">
        <v>2544</v>
      </c>
      <c r="Z140" s="8" t="str">
        <f>LEFT(Y140,MIN(FIND({0,1,2,3,4,5,6,7,8,9},ASC(Y140)&amp;1234567890))-1)</f>
        <v>P</v>
      </c>
      <c r="AA140" s="8">
        <f t="shared" si="14"/>
        <v>4</v>
      </c>
      <c r="AB140" s="8">
        <f>VLOOKUP(Z140,Table!$A$2:$C$121,2,0)</f>
        <v>15</v>
      </c>
      <c r="AC140" s="7">
        <f>VLOOKUP(Z140,Table!$A$2:$C$121,3,0)</f>
        <v>3</v>
      </c>
      <c r="AD140" s="5" t="str">
        <f>VLOOKUP(A140,Table!$U$1:$V$230,2,0)</f>
        <v>Monoclinic</v>
      </c>
    </row>
    <row r="141" spans="1:30" ht="18.75" customHeight="1" x14ac:dyDescent="0.4">
      <c r="A141" s="5">
        <v>14</v>
      </c>
      <c r="B141" s="5">
        <v>170644</v>
      </c>
      <c r="C141" s="5" t="s">
        <v>351</v>
      </c>
      <c r="D141" s="5" t="s">
        <v>376</v>
      </c>
      <c r="E141" s="6" t="s">
        <v>2807</v>
      </c>
      <c r="F141" s="8" t="str">
        <f>LEFT(E141,MIN(FIND({0,1,2,3,4,5,6,7,8,9},ASC(E141)&amp;1234567890))-1)</f>
        <v>Dy</v>
      </c>
      <c r="G141" s="8">
        <f t="shared" si="10"/>
        <v>1</v>
      </c>
      <c r="H141" s="8">
        <f>VLOOKUP(F141,Table!$A$2:$C$121,2,0)</f>
        <v>3</v>
      </c>
      <c r="I141" s="7">
        <f>VLOOKUP(F141,Table!$A$2:$C$121,3,0)</f>
        <v>6</v>
      </c>
      <c r="J141" s="6" t="s">
        <v>2296</v>
      </c>
      <c r="K141" s="8" t="str">
        <f>LEFT(J141,MIN(FIND({0,1,2,3,4,5,6,7,8,9},ASC(J141)&amp;1234567890))-1)</f>
        <v>Cu</v>
      </c>
      <c r="L141" s="8">
        <f t="shared" si="11"/>
        <v>1</v>
      </c>
      <c r="M141" s="8">
        <f>VLOOKUP(K141,Table!$A$2:$C$121,2,0)</f>
        <v>11</v>
      </c>
      <c r="N141" s="7">
        <f>VLOOKUP(K141,Table!$A$2:$C$121,3,0)</f>
        <v>4</v>
      </c>
      <c r="O141" s="6" t="s">
        <v>2808</v>
      </c>
      <c r="P141" s="8" t="str">
        <f>LEFT(O141,MIN(FIND({0,1,2,3,4,5,6,7,8,9},ASC(O141)&amp;1234567890))-1)</f>
        <v>Te</v>
      </c>
      <c r="Q141" s="8">
        <f t="shared" si="12"/>
        <v>2</v>
      </c>
      <c r="R141" s="8">
        <f>VLOOKUP(P141,Table!$A$2:$C$121,2,0)</f>
        <v>16</v>
      </c>
      <c r="S141" s="7">
        <f>VLOOKUP(P141,Table!$A$2:$C$121,3,0)</f>
        <v>5</v>
      </c>
      <c r="T141" s="6" t="s">
        <v>2332</v>
      </c>
      <c r="U141" s="8" t="str">
        <f>LEFT(T141,MIN(FIND({0,1,2,3,4,5,6,7,8,9},ASC(T141)&amp;1234567890))-1)</f>
        <v>O</v>
      </c>
      <c r="V141" s="8">
        <f t="shared" si="13"/>
        <v>6</v>
      </c>
      <c r="W141" s="8">
        <f>VLOOKUP(U141,Table!$A$2:$C$121,2,0)</f>
        <v>16</v>
      </c>
      <c r="X141" s="7">
        <f>VLOOKUP(U141,Table!$A$2:$C$121,3,0)</f>
        <v>2</v>
      </c>
      <c r="Y141" s="6" t="s">
        <v>2339</v>
      </c>
      <c r="Z141" s="8" t="str">
        <f>LEFT(Y141,MIN(FIND({0,1,2,3,4,5,6,7,8,9},ASC(Y141)&amp;1234567890))-1)</f>
        <v>Cl</v>
      </c>
      <c r="AA141" s="8">
        <f t="shared" si="14"/>
        <v>1</v>
      </c>
      <c r="AB141" s="8">
        <f>VLOOKUP(Z141,Table!$A$2:$C$121,2,0)</f>
        <v>17</v>
      </c>
      <c r="AC141" s="7">
        <f>VLOOKUP(Z141,Table!$A$2:$C$121,3,0)</f>
        <v>3</v>
      </c>
      <c r="AD141" s="5" t="str">
        <f>VLOOKUP(A141,Table!$U$1:$V$230,2,0)</f>
        <v>Monoclinic</v>
      </c>
    </row>
    <row r="142" spans="1:30" ht="18.75" customHeight="1" x14ac:dyDescent="0.4">
      <c r="A142" s="5">
        <v>14</v>
      </c>
      <c r="B142" s="5">
        <v>170645</v>
      </c>
      <c r="C142" s="5" t="s">
        <v>351</v>
      </c>
      <c r="D142" s="5" t="s">
        <v>377</v>
      </c>
      <c r="E142" s="6" t="s">
        <v>2809</v>
      </c>
      <c r="F142" s="8" t="str">
        <f>LEFT(E142,MIN(FIND({0,1,2,3,4,5,6,7,8,9},ASC(E142)&amp;1234567890))-1)</f>
        <v>Er</v>
      </c>
      <c r="G142" s="8">
        <f t="shared" si="10"/>
        <v>1</v>
      </c>
      <c r="H142" s="8">
        <f>VLOOKUP(F142,Table!$A$2:$C$121,2,0)</f>
        <v>3</v>
      </c>
      <c r="I142" s="7">
        <f>VLOOKUP(F142,Table!$A$2:$C$121,3,0)</f>
        <v>6</v>
      </c>
      <c r="J142" s="6" t="s">
        <v>2296</v>
      </c>
      <c r="K142" s="8" t="str">
        <f>LEFT(J142,MIN(FIND({0,1,2,3,4,5,6,7,8,9},ASC(J142)&amp;1234567890))-1)</f>
        <v>Cu</v>
      </c>
      <c r="L142" s="8">
        <f t="shared" si="11"/>
        <v>1</v>
      </c>
      <c r="M142" s="8">
        <f>VLOOKUP(K142,Table!$A$2:$C$121,2,0)</f>
        <v>11</v>
      </c>
      <c r="N142" s="7">
        <f>VLOOKUP(K142,Table!$A$2:$C$121,3,0)</f>
        <v>4</v>
      </c>
      <c r="O142" s="6" t="s">
        <v>2808</v>
      </c>
      <c r="P142" s="8" t="str">
        <f>LEFT(O142,MIN(FIND({0,1,2,3,4,5,6,7,8,9},ASC(O142)&amp;1234567890))-1)</f>
        <v>Te</v>
      </c>
      <c r="Q142" s="8">
        <f t="shared" si="12"/>
        <v>2</v>
      </c>
      <c r="R142" s="8">
        <f>VLOOKUP(P142,Table!$A$2:$C$121,2,0)</f>
        <v>16</v>
      </c>
      <c r="S142" s="7">
        <f>VLOOKUP(P142,Table!$A$2:$C$121,3,0)</f>
        <v>5</v>
      </c>
      <c r="T142" s="6" t="s">
        <v>2332</v>
      </c>
      <c r="U142" s="8" t="str">
        <f>LEFT(T142,MIN(FIND({0,1,2,3,4,5,6,7,8,9},ASC(T142)&amp;1234567890))-1)</f>
        <v>O</v>
      </c>
      <c r="V142" s="8">
        <f t="shared" si="13"/>
        <v>6</v>
      </c>
      <c r="W142" s="8">
        <f>VLOOKUP(U142,Table!$A$2:$C$121,2,0)</f>
        <v>16</v>
      </c>
      <c r="X142" s="7">
        <f>VLOOKUP(U142,Table!$A$2:$C$121,3,0)</f>
        <v>2</v>
      </c>
      <c r="Y142" s="6" t="s">
        <v>2339</v>
      </c>
      <c r="Z142" s="8" t="str">
        <f>LEFT(Y142,MIN(FIND({0,1,2,3,4,5,6,7,8,9},ASC(Y142)&amp;1234567890))-1)</f>
        <v>Cl</v>
      </c>
      <c r="AA142" s="8">
        <f t="shared" si="14"/>
        <v>1</v>
      </c>
      <c r="AB142" s="8">
        <f>VLOOKUP(Z142,Table!$A$2:$C$121,2,0)</f>
        <v>17</v>
      </c>
      <c r="AC142" s="7">
        <f>VLOOKUP(Z142,Table!$A$2:$C$121,3,0)</f>
        <v>3</v>
      </c>
      <c r="AD142" s="5" t="str">
        <f>VLOOKUP(A142,Table!$U$1:$V$230,2,0)</f>
        <v>Monoclinic</v>
      </c>
    </row>
    <row r="143" spans="1:30" ht="18.75" customHeight="1" x14ac:dyDescent="0.4">
      <c r="A143" s="5">
        <v>14</v>
      </c>
      <c r="B143" s="5">
        <v>170646</v>
      </c>
      <c r="C143" s="5" t="s">
        <v>351</v>
      </c>
      <c r="D143" s="5" t="s">
        <v>378</v>
      </c>
      <c r="E143" s="6" t="s">
        <v>2809</v>
      </c>
      <c r="F143" s="8" t="str">
        <f>LEFT(E143,MIN(FIND({0,1,2,3,4,5,6,7,8,9},ASC(E143)&amp;1234567890))-1)</f>
        <v>Er</v>
      </c>
      <c r="G143" s="8">
        <f t="shared" si="10"/>
        <v>1</v>
      </c>
      <c r="H143" s="8">
        <f>VLOOKUP(F143,Table!$A$2:$C$121,2,0)</f>
        <v>3</v>
      </c>
      <c r="I143" s="7">
        <f>VLOOKUP(F143,Table!$A$2:$C$121,3,0)</f>
        <v>6</v>
      </c>
      <c r="J143" s="6" t="s">
        <v>2296</v>
      </c>
      <c r="K143" s="8" t="str">
        <f>LEFT(J143,MIN(FIND({0,1,2,3,4,5,6,7,8,9},ASC(J143)&amp;1234567890))-1)</f>
        <v>Cu</v>
      </c>
      <c r="L143" s="8">
        <f t="shared" si="11"/>
        <v>1</v>
      </c>
      <c r="M143" s="8">
        <f>VLOOKUP(K143,Table!$A$2:$C$121,2,0)</f>
        <v>11</v>
      </c>
      <c r="N143" s="7">
        <f>VLOOKUP(K143,Table!$A$2:$C$121,3,0)</f>
        <v>4</v>
      </c>
      <c r="O143" s="6" t="s">
        <v>2808</v>
      </c>
      <c r="P143" s="8" t="str">
        <f>LEFT(O143,MIN(FIND({0,1,2,3,4,5,6,7,8,9},ASC(O143)&amp;1234567890))-1)</f>
        <v>Te</v>
      </c>
      <c r="Q143" s="8">
        <f t="shared" si="12"/>
        <v>2</v>
      </c>
      <c r="R143" s="8">
        <f>VLOOKUP(P143,Table!$A$2:$C$121,2,0)</f>
        <v>16</v>
      </c>
      <c r="S143" s="7">
        <f>VLOOKUP(P143,Table!$A$2:$C$121,3,0)</f>
        <v>5</v>
      </c>
      <c r="T143" s="6" t="s">
        <v>2332</v>
      </c>
      <c r="U143" s="8" t="str">
        <f>LEFT(T143,MIN(FIND({0,1,2,3,4,5,6,7,8,9},ASC(T143)&amp;1234567890))-1)</f>
        <v>O</v>
      </c>
      <c r="V143" s="8">
        <f t="shared" si="13"/>
        <v>6</v>
      </c>
      <c r="W143" s="8">
        <f>VLOOKUP(U143,Table!$A$2:$C$121,2,0)</f>
        <v>16</v>
      </c>
      <c r="X143" s="7">
        <f>VLOOKUP(U143,Table!$A$2:$C$121,3,0)</f>
        <v>2</v>
      </c>
      <c r="Y143" s="6" t="s">
        <v>2620</v>
      </c>
      <c r="Z143" s="8" t="str">
        <f>LEFT(Y143,MIN(FIND({0,1,2,3,4,5,6,7,8,9},ASC(Y143)&amp;1234567890))-1)</f>
        <v>Br</v>
      </c>
      <c r="AA143" s="8">
        <f t="shared" si="14"/>
        <v>1</v>
      </c>
      <c r="AB143" s="8">
        <f>VLOOKUP(Z143,Table!$A$2:$C$121,2,0)</f>
        <v>17</v>
      </c>
      <c r="AC143" s="7">
        <f>VLOOKUP(Z143,Table!$A$2:$C$121,3,0)</f>
        <v>4</v>
      </c>
      <c r="AD143" s="5" t="str">
        <f>VLOOKUP(A143,Table!$U$1:$V$230,2,0)</f>
        <v>Monoclinic</v>
      </c>
    </row>
    <row r="144" spans="1:30" ht="18.75" customHeight="1" x14ac:dyDescent="0.4">
      <c r="A144" s="5">
        <v>14</v>
      </c>
      <c r="B144" s="5">
        <v>170647</v>
      </c>
      <c r="C144" s="5" t="s">
        <v>352</v>
      </c>
      <c r="D144" s="5" t="s">
        <v>379</v>
      </c>
      <c r="E144" s="6" t="s">
        <v>2810</v>
      </c>
      <c r="F144" s="8" t="str">
        <f>LEFT(E144,MIN(FIND({0,1,2,3,4,5,6,7,8,9},ASC(E144)&amp;1234567890))-1)</f>
        <v>Sm</v>
      </c>
      <c r="G144" s="8">
        <f t="shared" si="10"/>
        <v>2</v>
      </c>
      <c r="H144" s="8">
        <f>VLOOKUP(F144,Table!$A$2:$C$121,2,0)</f>
        <v>3</v>
      </c>
      <c r="I144" s="7">
        <f>VLOOKUP(F144,Table!$A$2:$C$121,3,0)</f>
        <v>6</v>
      </c>
      <c r="J144" s="6" t="s">
        <v>2598</v>
      </c>
      <c r="K144" s="8" t="str">
        <f>LEFT(J144,MIN(FIND({0,1,2,3,4,5,6,7,8,9},ASC(J144)&amp;1234567890))-1)</f>
        <v>Mn</v>
      </c>
      <c r="L144" s="8">
        <f t="shared" si="11"/>
        <v>1</v>
      </c>
      <c r="M144" s="8">
        <f>VLOOKUP(K144,Table!$A$2:$C$121,2,0)</f>
        <v>7</v>
      </c>
      <c r="N144" s="7">
        <f>VLOOKUP(K144,Table!$A$2:$C$121,3,0)</f>
        <v>4</v>
      </c>
      <c r="O144" s="6" t="s">
        <v>2811</v>
      </c>
      <c r="P144" s="8" t="str">
        <f>LEFT(O144,MIN(FIND({0,1,2,3,4,5,6,7,8,9},ASC(O144)&amp;1234567890))-1)</f>
        <v>Te</v>
      </c>
      <c r="Q144" s="8">
        <f t="shared" si="12"/>
        <v>5</v>
      </c>
      <c r="R144" s="8">
        <f>VLOOKUP(P144,Table!$A$2:$C$121,2,0)</f>
        <v>16</v>
      </c>
      <c r="S144" s="7">
        <f>VLOOKUP(P144,Table!$A$2:$C$121,3,0)</f>
        <v>5</v>
      </c>
      <c r="T144" s="6" t="s">
        <v>2587</v>
      </c>
      <c r="U144" s="8" t="str">
        <f>LEFT(T144,MIN(FIND({0,1,2,3,4,5,6,7,8,9},ASC(T144)&amp;1234567890))-1)</f>
        <v>O</v>
      </c>
      <c r="V144" s="8">
        <f t="shared" si="13"/>
        <v>13</v>
      </c>
      <c r="W144" s="8">
        <f>VLOOKUP(U144,Table!$A$2:$C$121,2,0)</f>
        <v>16</v>
      </c>
      <c r="X144" s="7">
        <f>VLOOKUP(U144,Table!$A$2:$C$121,3,0)</f>
        <v>2</v>
      </c>
      <c r="Y144" s="6" t="s">
        <v>2360</v>
      </c>
      <c r="Z144" s="8" t="str">
        <f>LEFT(Y144,MIN(FIND({0,1,2,3,4,5,6,7,8,9},ASC(Y144)&amp;1234567890))-1)</f>
        <v>Cl</v>
      </c>
      <c r="AA144" s="8">
        <f t="shared" si="14"/>
        <v>2</v>
      </c>
      <c r="AB144" s="8">
        <f>VLOOKUP(Z144,Table!$A$2:$C$121,2,0)</f>
        <v>17</v>
      </c>
      <c r="AC144" s="7">
        <f>VLOOKUP(Z144,Table!$A$2:$C$121,3,0)</f>
        <v>3</v>
      </c>
      <c r="AD144" s="5" t="str">
        <f>VLOOKUP(A144,Table!$U$1:$V$230,2,0)</f>
        <v>Monoclinic</v>
      </c>
    </row>
    <row r="145" spans="1:30" ht="18.75" customHeight="1" x14ac:dyDescent="0.4">
      <c r="A145" s="5">
        <v>14</v>
      </c>
      <c r="B145" s="5">
        <v>170648</v>
      </c>
      <c r="C145" s="5" t="s">
        <v>352</v>
      </c>
      <c r="D145" s="5" t="s">
        <v>380</v>
      </c>
      <c r="E145" s="6" t="s">
        <v>2812</v>
      </c>
      <c r="F145" s="8" t="str">
        <f>LEFT(E145,MIN(FIND({0,1,2,3,4,5,6,7,8,9},ASC(E145)&amp;1234567890))-1)</f>
        <v>Dy</v>
      </c>
      <c r="G145" s="8">
        <f t="shared" si="10"/>
        <v>2</v>
      </c>
      <c r="H145" s="8">
        <f>VLOOKUP(F145,Table!$A$2:$C$121,2,0)</f>
        <v>3</v>
      </c>
      <c r="I145" s="7">
        <f>VLOOKUP(F145,Table!$A$2:$C$121,3,0)</f>
        <v>6</v>
      </c>
      <c r="J145" s="6" t="s">
        <v>2296</v>
      </c>
      <c r="K145" s="8" t="str">
        <f>LEFT(J145,MIN(FIND({0,1,2,3,4,5,6,7,8,9},ASC(J145)&amp;1234567890))-1)</f>
        <v>Cu</v>
      </c>
      <c r="L145" s="8">
        <f t="shared" si="11"/>
        <v>1</v>
      </c>
      <c r="M145" s="8">
        <f>VLOOKUP(K145,Table!$A$2:$C$121,2,0)</f>
        <v>11</v>
      </c>
      <c r="N145" s="7">
        <f>VLOOKUP(K145,Table!$A$2:$C$121,3,0)</f>
        <v>4</v>
      </c>
      <c r="O145" s="6" t="s">
        <v>2811</v>
      </c>
      <c r="P145" s="8" t="str">
        <f>LEFT(O145,MIN(FIND({0,1,2,3,4,5,6,7,8,9},ASC(O145)&amp;1234567890))-1)</f>
        <v>Te</v>
      </c>
      <c r="Q145" s="8">
        <f t="shared" si="12"/>
        <v>5</v>
      </c>
      <c r="R145" s="8">
        <f>VLOOKUP(P145,Table!$A$2:$C$121,2,0)</f>
        <v>16</v>
      </c>
      <c r="S145" s="7">
        <f>VLOOKUP(P145,Table!$A$2:$C$121,3,0)</f>
        <v>5</v>
      </c>
      <c r="T145" s="6" t="s">
        <v>2587</v>
      </c>
      <c r="U145" s="8" t="str">
        <f>LEFT(T145,MIN(FIND({0,1,2,3,4,5,6,7,8,9},ASC(T145)&amp;1234567890))-1)</f>
        <v>O</v>
      </c>
      <c r="V145" s="8">
        <f t="shared" si="13"/>
        <v>13</v>
      </c>
      <c r="W145" s="8">
        <f>VLOOKUP(U145,Table!$A$2:$C$121,2,0)</f>
        <v>16</v>
      </c>
      <c r="X145" s="7">
        <f>VLOOKUP(U145,Table!$A$2:$C$121,3,0)</f>
        <v>2</v>
      </c>
      <c r="Y145" s="6" t="s">
        <v>2559</v>
      </c>
      <c r="Z145" s="8" t="str">
        <f>LEFT(Y145,MIN(FIND({0,1,2,3,4,5,6,7,8,9},ASC(Y145)&amp;1234567890))-1)</f>
        <v>Br</v>
      </c>
      <c r="AA145" s="8">
        <f t="shared" si="14"/>
        <v>2</v>
      </c>
      <c r="AB145" s="8">
        <f>VLOOKUP(Z145,Table!$A$2:$C$121,2,0)</f>
        <v>17</v>
      </c>
      <c r="AC145" s="7">
        <f>VLOOKUP(Z145,Table!$A$2:$C$121,3,0)</f>
        <v>4</v>
      </c>
      <c r="AD145" s="5" t="str">
        <f>VLOOKUP(A145,Table!$U$1:$V$230,2,0)</f>
        <v>Monoclinic</v>
      </c>
    </row>
    <row r="146" spans="1:30" ht="18.75" customHeight="1" x14ac:dyDescent="0.4">
      <c r="A146" s="5">
        <v>14</v>
      </c>
      <c r="B146" s="5">
        <v>170737</v>
      </c>
      <c r="C146" s="5" t="s">
        <v>351</v>
      </c>
      <c r="D146" s="5" t="s">
        <v>381</v>
      </c>
      <c r="E146" s="6" t="s">
        <v>2813</v>
      </c>
      <c r="F146" s="8" t="str">
        <f>LEFT(E146,MIN(FIND({0,1,2,3,4,5,6,7,8,9},ASC(E146)&amp;1234567890))-1)</f>
        <v>C</v>
      </c>
      <c r="G146" s="8">
        <f t="shared" si="10"/>
        <v>4</v>
      </c>
      <c r="H146" s="8">
        <f>VLOOKUP(F146,Table!$A$2:$C$121,2,0)</f>
        <v>14</v>
      </c>
      <c r="I146" s="7">
        <f>VLOOKUP(F146,Table!$A$2:$C$121,3,0)</f>
        <v>2</v>
      </c>
      <c r="J146" s="6" t="s">
        <v>2325</v>
      </c>
      <c r="K146" s="8" t="str">
        <f>LEFT(J146,MIN(FIND({0,1,2,3,4,5,6,7,8,9},ASC(J146)&amp;1234567890))-1)</f>
        <v>H</v>
      </c>
      <c r="L146" s="8">
        <f t="shared" si="11"/>
        <v>12</v>
      </c>
      <c r="M146" s="8">
        <f>VLOOKUP(K146,Table!$A$2:$C$121,2,0)</f>
        <v>1</v>
      </c>
      <c r="N146" s="7">
        <f>VLOOKUP(K146,Table!$A$2:$C$121,3,0)</f>
        <v>1</v>
      </c>
      <c r="O146" s="6" t="s">
        <v>2814</v>
      </c>
      <c r="P146" s="8" t="str">
        <f>LEFT(O146,MIN(FIND({0,1,2,3,4,5,6,7,8,9},ASC(O146)&amp;1234567890))-1)</f>
        <v>Cl</v>
      </c>
      <c r="Q146" s="8">
        <f t="shared" si="12"/>
        <v>3</v>
      </c>
      <c r="R146" s="8">
        <f>VLOOKUP(P146,Table!$A$2:$C$121,2,0)</f>
        <v>17</v>
      </c>
      <c r="S146" s="7">
        <f>VLOOKUP(P146,Table!$A$2:$C$121,3,0)</f>
        <v>3</v>
      </c>
      <c r="T146" s="6" t="s">
        <v>2649</v>
      </c>
      <c r="U146" s="8" t="str">
        <f>LEFT(T146,MIN(FIND({0,1,2,3,4,5,6,7,8,9},ASC(T146)&amp;1234567890))-1)</f>
        <v>N</v>
      </c>
      <c r="V146" s="8">
        <f t="shared" si="13"/>
        <v>5</v>
      </c>
      <c r="W146" s="8">
        <f>VLOOKUP(U146,Table!$A$2:$C$121,2,0)</f>
        <v>15</v>
      </c>
      <c r="X146" s="7">
        <f>VLOOKUP(U146,Table!$A$2:$C$121,3,0)</f>
        <v>2</v>
      </c>
      <c r="Y146" s="6" t="s">
        <v>2379</v>
      </c>
      <c r="Z146" s="8" t="str">
        <f>LEFT(Y146,MIN(FIND({0,1,2,3,4,5,6,7,8,9},ASC(Y146)&amp;1234567890))-1)</f>
        <v>Zn</v>
      </c>
      <c r="AA146" s="8">
        <f t="shared" si="14"/>
        <v>1</v>
      </c>
      <c r="AB146" s="8">
        <f>VLOOKUP(Z146,Table!$A$2:$C$121,2,0)</f>
        <v>12</v>
      </c>
      <c r="AC146" s="7">
        <f>VLOOKUP(Z146,Table!$A$2:$C$121,3,0)</f>
        <v>4</v>
      </c>
      <c r="AD146" s="5" t="str">
        <f>VLOOKUP(A146,Table!$U$1:$V$230,2,0)</f>
        <v>Monoclinic</v>
      </c>
    </row>
    <row r="147" spans="1:30" ht="18.75" customHeight="1" x14ac:dyDescent="0.4">
      <c r="A147" s="5">
        <v>14</v>
      </c>
      <c r="B147" s="5">
        <v>170801</v>
      </c>
      <c r="C147" s="5" t="s">
        <v>352</v>
      </c>
      <c r="D147" s="5" t="s">
        <v>382</v>
      </c>
      <c r="E147" s="6" t="s">
        <v>2813</v>
      </c>
      <c r="F147" s="8" t="str">
        <f>LEFT(E147,MIN(FIND({0,1,2,3,4,5,6,7,8,9},ASC(E147)&amp;1234567890))-1)</f>
        <v>C</v>
      </c>
      <c r="G147" s="8">
        <f t="shared" si="10"/>
        <v>4</v>
      </c>
      <c r="H147" s="8">
        <f>VLOOKUP(F147,Table!$A$2:$C$121,2,0)</f>
        <v>14</v>
      </c>
      <c r="I147" s="7">
        <f>VLOOKUP(F147,Table!$A$2:$C$121,3,0)</f>
        <v>2</v>
      </c>
      <c r="J147" s="6" t="s">
        <v>2325</v>
      </c>
      <c r="K147" s="8" t="str">
        <f>LEFT(J147,MIN(FIND({0,1,2,3,4,5,6,7,8,9},ASC(J147)&amp;1234567890))-1)</f>
        <v>H</v>
      </c>
      <c r="L147" s="8">
        <f t="shared" si="11"/>
        <v>12</v>
      </c>
      <c r="M147" s="8">
        <f>VLOOKUP(K147,Table!$A$2:$C$121,2,0)</f>
        <v>1</v>
      </c>
      <c r="N147" s="7">
        <f>VLOOKUP(K147,Table!$A$2:$C$121,3,0)</f>
        <v>1</v>
      </c>
      <c r="O147" s="6" t="s">
        <v>2511</v>
      </c>
      <c r="P147" s="8" t="str">
        <f>LEFT(O147,MIN(FIND({0,1,2,3,4,5,6,7,8,9},ASC(O147)&amp;1234567890))-1)</f>
        <v>Cl</v>
      </c>
      <c r="Q147" s="8">
        <f t="shared" si="12"/>
        <v>4</v>
      </c>
      <c r="R147" s="8">
        <f>VLOOKUP(P147,Table!$A$2:$C$121,2,0)</f>
        <v>17</v>
      </c>
      <c r="S147" s="7">
        <f>VLOOKUP(P147,Table!$A$2:$C$121,3,0)</f>
        <v>3</v>
      </c>
      <c r="T147" s="6" t="s">
        <v>2815</v>
      </c>
      <c r="U147" s="8" t="str">
        <f>LEFT(T147,MIN(FIND({0,1,2,3,4,5,6,7,8,9},ASC(T147)&amp;1234567890))-1)</f>
        <v>S</v>
      </c>
      <c r="V147" s="8">
        <f t="shared" si="13"/>
        <v>2</v>
      </c>
      <c r="W147" s="8">
        <f>VLOOKUP(U147,Table!$A$2:$C$121,2,0)</f>
        <v>16</v>
      </c>
      <c r="X147" s="7">
        <f>VLOOKUP(U147,Table!$A$2:$C$121,3,0)</f>
        <v>3</v>
      </c>
      <c r="Y147" s="6" t="s">
        <v>2358</v>
      </c>
      <c r="Z147" s="8" t="str">
        <f>LEFT(Y147,MIN(FIND({0,1,2,3,4,5,6,7,8,9},ASC(Y147)&amp;1234567890))-1)</f>
        <v>Sn</v>
      </c>
      <c r="AA147" s="8">
        <f t="shared" si="14"/>
        <v>1</v>
      </c>
      <c r="AB147" s="8">
        <f>VLOOKUP(Z147,Table!$A$2:$C$121,2,0)</f>
        <v>14</v>
      </c>
      <c r="AC147" s="7">
        <f>VLOOKUP(Z147,Table!$A$2:$C$121,3,0)</f>
        <v>5</v>
      </c>
      <c r="AD147" s="5" t="str">
        <f>VLOOKUP(A147,Table!$U$1:$V$230,2,0)</f>
        <v>Monoclinic</v>
      </c>
    </row>
    <row r="148" spans="1:30" ht="18.75" customHeight="1" x14ac:dyDescent="0.4">
      <c r="A148" s="5">
        <v>14</v>
      </c>
      <c r="B148" s="5">
        <v>170802</v>
      </c>
      <c r="C148" s="5" t="s">
        <v>352</v>
      </c>
      <c r="D148" s="5" t="s">
        <v>383</v>
      </c>
      <c r="E148" s="6" t="s">
        <v>2324</v>
      </c>
      <c r="F148" s="8" t="str">
        <f>LEFT(E148,MIN(FIND({0,1,2,3,4,5,6,7,8,9},ASC(E148)&amp;1234567890))-1)</f>
        <v>C</v>
      </c>
      <c r="G148" s="8">
        <f t="shared" si="10"/>
        <v>6</v>
      </c>
      <c r="H148" s="8">
        <f>VLOOKUP(F148,Table!$A$2:$C$121,2,0)</f>
        <v>14</v>
      </c>
      <c r="I148" s="7">
        <f>VLOOKUP(F148,Table!$A$2:$C$121,3,0)</f>
        <v>2</v>
      </c>
      <c r="J148" s="6" t="s">
        <v>2816</v>
      </c>
      <c r="K148" s="8" t="str">
        <f>LEFT(J148,MIN(FIND({0,1,2,3,4,5,6,7,8,9},ASC(J148)&amp;1234567890))-1)</f>
        <v>H</v>
      </c>
      <c r="L148" s="8">
        <f t="shared" si="11"/>
        <v>16</v>
      </c>
      <c r="M148" s="8">
        <f>VLOOKUP(K148,Table!$A$2:$C$121,2,0)</f>
        <v>1</v>
      </c>
      <c r="N148" s="7">
        <f>VLOOKUP(K148,Table!$A$2:$C$121,3,0)</f>
        <v>1</v>
      </c>
      <c r="O148" s="6" t="s">
        <v>2797</v>
      </c>
      <c r="P148" s="8" t="str">
        <f>LEFT(O148,MIN(FIND({0,1,2,3,4,5,6,7,8,9},ASC(O148)&amp;1234567890))-1)</f>
        <v>Eu</v>
      </c>
      <c r="Q148" s="8">
        <f t="shared" si="12"/>
        <v>1</v>
      </c>
      <c r="R148" s="8">
        <f>VLOOKUP(P148,Table!$A$2:$C$121,2,0)</f>
        <v>3</v>
      </c>
      <c r="S148" s="7">
        <f>VLOOKUP(P148,Table!$A$2:$C$121,3,0)</f>
        <v>6</v>
      </c>
      <c r="T148" s="6" t="s">
        <v>2313</v>
      </c>
      <c r="U148" s="8" t="str">
        <f>LEFT(T148,MIN(FIND({0,1,2,3,4,5,6,7,8,9},ASC(T148)&amp;1234567890))-1)</f>
        <v>N</v>
      </c>
      <c r="V148" s="8">
        <f t="shared" si="13"/>
        <v>1</v>
      </c>
      <c r="W148" s="8">
        <f>VLOOKUP(U148,Table!$A$2:$C$121,2,0)</f>
        <v>15</v>
      </c>
      <c r="X148" s="7">
        <f>VLOOKUP(U148,Table!$A$2:$C$121,3,0)</f>
        <v>2</v>
      </c>
      <c r="Y148" s="6" t="s">
        <v>2470</v>
      </c>
      <c r="Z148" s="8" t="str">
        <f>LEFT(Y148,MIN(FIND({0,1,2,3,4,5,6,7,8,9},ASC(Y148)&amp;1234567890))-1)</f>
        <v>O</v>
      </c>
      <c r="AA148" s="8">
        <f t="shared" si="14"/>
        <v>12</v>
      </c>
      <c r="AB148" s="8">
        <f>VLOOKUP(Z148,Table!$A$2:$C$121,2,0)</f>
        <v>16</v>
      </c>
      <c r="AC148" s="7">
        <f>VLOOKUP(Z148,Table!$A$2:$C$121,3,0)</f>
        <v>2</v>
      </c>
      <c r="AD148" s="5" t="str">
        <f>VLOOKUP(A148,Table!$U$1:$V$230,2,0)</f>
        <v>Monoclinic</v>
      </c>
    </row>
    <row r="149" spans="1:30" ht="18.75" customHeight="1" x14ac:dyDescent="0.4">
      <c r="A149" s="5">
        <v>14</v>
      </c>
      <c r="B149" s="5">
        <v>172071</v>
      </c>
      <c r="C149" s="5" t="s">
        <v>351</v>
      </c>
      <c r="D149" s="5" t="s">
        <v>384</v>
      </c>
      <c r="E149" s="6" t="s">
        <v>2299</v>
      </c>
      <c r="F149" s="8" t="str">
        <f>LEFT(E149,MIN(FIND({0,1,2,3,4,5,6,7,8,9},ASC(E149)&amp;1234567890))-1)</f>
        <v>Sr</v>
      </c>
      <c r="G149" s="8">
        <f t="shared" si="10"/>
        <v>2</v>
      </c>
      <c r="H149" s="8">
        <f>VLOOKUP(F149,Table!$A$2:$C$121,2,0)</f>
        <v>2</v>
      </c>
      <c r="I149" s="7">
        <f>VLOOKUP(F149,Table!$A$2:$C$121,3,0)</f>
        <v>5</v>
      </c>
      <c r="J149" s="6" t="s">
        <v>2297</v>
      </c>
      <c r="K149" s="8" t="str">
        <f>LEFT(J149,MIN(FIND({0,1,2,3,4,5,6,7,8,9},ASC(J149)&amp;1234567890))-1)</f>
        <v>Cu</v>
      </c>
      <c r="L149" s="8">
        <f t="shared" si="11"/>
        <v>2</v>
      </c>
      <c r="M149" s="8">
        <f>VLOOKUP(K149,Table!$A$2:$C$121,2,0)</f>
        <v>11</v>
      </c>
      <c r="N149" s="7">
        <f>VLOOKUP(K149,Table!$A$2:$C$121,3,0)</f>
        <v>4</v>
      </c>
      <c r="O149" s="6" t="s">
        <v>2331</v>
      </c>
      <c r="P149" s="8" t="str">
        <f>LEFT(O149,MIN(FIND({0,1,2,3,4,5,6,7,8,9},ASC(O149)&amp;1234567890))-1)</f>
        <v>Te</v>
      </c>
      <c r="Q149" s="8">
        <f t="shared" si="12"/>
        <v>1</v>
      </c>
      <c r="R149" s="8">
        <f>VLOOKUP(P149,Table!$A$2:$C$121,2,0)</f>
        <v>16</v>
      </c>
      <c r="S149" s="7">
        <f>VLOOKUP(P149,Table!$A$2:$C$121,3,0)</f>
        <v>5</v>
      </c>
      <c r="T149" s="6" t="s">
        <v>2332</v>
      </c>
      <c r="U149" s="8" t="str">
        <f>LEFT(T149,MIN(FIND({0,1,2,3,4,5,6,7,8,9},ASC(T149)&amp;1234567890))-1)</f>
        <v>O</v>
      </c>
      <c r="V149" s="8">
        <f t="shared" si="13"/>
        <v>6</v>
      </c>
      <c r="W149" s="8">
        <f>VLOOKUP(U149,Table!$A$2:$C$121,2,0)</f>
        <v>16</v>
      </c>
      <c r="X149" s="7">
        <f>VLOOKUP(U149,Table!$A$2:$C$121,3,0)</f>
        <v>2</v>
      </c>
      <c r="Y149" s="6" t="s">
        <v>2559</v>
      </c>
      <c r="Z149" s="8" t="str">
        <f>LEFT(Y149,MIN(FIND({0,1,2,3,4,5,6,7,8,9},ASC(Y149)&amp;1234567890))-1)</f>
        <v>Br</v>
      </c>
      <c r="AA149" s="8">
        <f t="shared" si="14"/>
        <v>2</v>
      </c>
      <c r="AB149" s="8">
        <f>VLOOKUP(Z149,Table!$A$2:$C$121,2,0)</f>
        <v>17</v>
      </c>
      <c r="AC149" s="7">
        <f>VLOOKUP(Z149,Table!$A$2:$C$121,3,0)</f>
        <v>4</v>
      </c>
      <c r="AD149" s="5" t="str">
        <f>VLOOKUP(A149,Table!$U$1:$V$230,2,0)</f>
        <v>Monoclinic</v>
      </c>
    </row>
    <row r="150" spans="1:30" ht="18.75" customHeight="1" x14ac:dyDescent="0.4">
      <c r="A150" s="5">
        <v>14</v>
      </c>
      <c r="B150" s="5">
        <v>172215</v>
      </c>
      <c r="C150" s="5" t="s">
        <v>352</v>
      </c>
      <c r="D150" s="5" t="s">
        <v>385</v>
      </c>
      <c r="E150" s="6" t="s">
        <v>2817</v>
      </c>
      <c r="F150" s="8" t="str">
        <f>LEFT(E150,MIN(FIND({0,1,2,3,4,5,6,7,8,9},ASC(E150)&amp;1234567890))-1)</f>
        <v>Sr</v>
      </c>
      <c r="G150" s="8">
        <f t="shared" si="10"/>
        <v>1.6</v>
      </c>
      <c r="H150" s="8">
        <f>VLOOKUP(F150,Table!$A$2:$C$121,2,0)</f>
        <v>2</v>
      </c>
      <c r="I150" s="7">
        <f>VLOOKUP(F150,Table!$A$2:$C$121,3,0)</f>
        <v>5</v>
      </c>
      <c r="J150" s="6" t="s">
        <v>2818</v>
      </c>
      <c r="K150" s="8" t="str">
        <f>LEFT(J150,MIN(FIND({0,1,2,3,4,5,6,7,8,9},ASC(J150)&amp;1234567890))-1)</f>
        <v>Nd</v>
      </c>
      <c r="L150" s="8">
        <f t="shared" si="11"/>
        <v>0.4</v>
      </c>
      <c r="M150" s="8">
        <f>VLOOKUP(K150,Table!$A$2:$C$121,2,0)</f>
        <v>3</v>
      </c>
      <c r="N150" s="7">
        <f>VLOOKUP(K150,Table!$A$2:$C$121,3,0)</f>
        <v>6</v>
      </c>
      <c r="O150" s="6" t="s">
        <v>2330</v>
      </c>
      <c r="P150" s="8" t="str">
        <f>LEFT(O150,MIN(FIND({0,1,2,3,4,5,6,7,8,9},ASC(O150)&amp;1234567890))-1)</f>
        <v>Fe</v>
      </c>
      <c r="Q150" s="8">
        <f t="shared" si="12"/>
        <v>1</v>
      </c>
      <c r="R150" s="8">
        <f>VLOOKUP(P150,Table!$A$2:$C$121,2,0)</f>
        <v>8</v>
      </c>
      <c r="S150" s="7">
        <f>VLOOKUP(P150,Table!$A$2:$C$121,3,0)</f>
        <v>4</v>
      </c>
      <c r="T150" s="6" t="s">
        <v>2355</v>
      </c>
      <c r="U150" s="8" t="str">
        <f>LEFT(T150,MIN(FIND({0,1,2,3,4,5,6,7,8,9},ASC(T150)&amp;1234567890))-1)</f>
        <v>Mo</v>
      </c>
      <c r="V150" s="8">
        <f t="shared" si="13"/>
        <v>1</v>
      </c>
      <c r="W150" s="8">
        <f>VLOOKUP(U150,Table!$A$2:$C$121,2,0)</f>
        <v>6</v>
      </c>
      <c r="X150" s="7">
        <f>VLOOKUP(U150,Table!$A$2:$C$121,3,0)</f>
        <v>5</v>
      </c>
      <c r="Y150" s="6" t="s">
        <v>2332</v>
      </c>
      <c r="Z150" s="8" t="str">
        <f>LEFT(Y150,MIN(FIND({0,1,2,3,4,5,6,7,8,9},ASC(Y150)&amp;1234567890))-1)</f>
        <v>O</v>
      </c>
      <c r="AA150" s="8">
        <f t="shared" si="14"/>
        <v>6</v>
      </c>
      <c r="AB150" s="8">
        <f>VLOOKUP(Z150,Table!$A$2:$C$121,2,0)</f>
        <v>16</v>
      </c>
      <c r="AC150" s="7">
        <f>VLOOKUP(Z150,Table!$A$2:$C$121,3,0)</f>
        <v>2</v>
      </c>
      <c r="AD150" s="5" t="str">
        <f>VLOOKUP(A150,Table!$U$1:$V$230,2,0)</f>
        <v>Monoclinic</v>
      </c>
    </row>
    <row r="151" spans="1:30" ht="18.75" customHeight="1" x14ac:dyDescent="0.4">
      <c r="A151" s="5">
        <v>14</v>
      </c>
      <c r="B151" s="5">
        <v>172263</v>
      </c>
      <c r="C151" s="5" t="s">
        <v>351</v>
      </c>
      <c r="D151" s="5" t="s">
        <v>5536</v>
      </c>
      <c r="E151" s="6" t="s">
        <v>5356</v>
      </c>
      <c r="F151" s="8" t="str">
        <f>LEFT(E151,MIN(FIND({0,1,2,3,4,5,6,7,8,9},ASC(E151)&amp;1234567890))-1)</f>
        <v>Li</v>
      </c>
      <c r="G151" s="8">
        <f t="shared" si="10"/>
        <v>0.85</v>
      </c>
      <c r="H151" s="8">
        <f>VLOOKUP(F151,Table!$A$2:$C$121,2,0)</f>
        <v>1</v>
      </c>
      <c r="I151" s="7">
        <f>VLOOKUP(F151,Table!$A$2:$C$121,3,0)</f>
        <v>2</v>
      </c>
      <c r="J151" s="6" t="s">
        <v>4593</v>
      </c>
      <c r="K151" s="8" t="str">
        <f>LEFT(J151,MIN(FIND({0,1,2,3,4,5,6,7,8,9},ASC(J151)&amp;1234567890))-1)</f>
        <v>Mg</v>
      </c>
      <c r="L151" s="8">
        <f t="shared" si="11"/>
        <v>0.24</v>
      </c>
      <c r="M151" s="8">
        <f>VLOOKUP(K151,Table!$A$2:$C$121,2,0)</f>
        <v>2</v>
      </c>
      <c r="N151" s="7">
        <f>VLOOKUP(K151,Table!$A$2:$C$121,3,0)</f>
        <v>3</v>
      </c>
      <c r="O151" s="6" t="s">
        <v>2894</v>
      </c>
      <c r="P151" s="8" t="str">
        <f>LEFT(O151,MIN(FIND({0,1,2,3,4,5,6,7,8,9},ASC(O151)&amp;1234567890))-1)</f>
        <v>Fe</v>
      </c>
      <c r="Q151" s="8">
        <f t="shared" si="12"/>
        <v>0.91</v>
      </c>
      <c r="R151" s="8">
        <f>VLOOKUP(P151,Table!$A$2:$C$121,2,0)</f>
        <v>8</v>
      </c>
      <c r="S151" s="7">
        <f>VLOOKUP(P151,Table!$A$2:$C$121,3,0)</f>
        <v>4</v>
      </c>
      <c r="T151" s="6" t="s">
        <v>2309</v>
      </c>
      <c r="U151" s="8" t="str">
        <f>LEFT(T151,MIN(FIND({0,1,2,3,4,5,6,7,8,9},ASC(T151)&amp;1234567890))-1)</f>
        <v>Si</v>
      </c>
      <c r="V151" s="8">
        <f t="shared" si="13"/>
        <v>2</v>
      </c>
      <c r="W151" s="8">
        <f>VLOOKUP(U151,Table!$A$2:$C$121,2,0)</f>
        <v>14</v>
      </c>
      <c r="X151" s="7">
        <f>VLOOKUP(U151,Table!$A$2:$C$121,3,0)</f>
        <v>3</v>
      </c>
      <c r="Y151" s="6" t="s">
        <v>2332</v>
      </c>
      <c r="Z151" s="8" t="str">
        <f>LEFT(Y151,MIN(FIND({0,1,2,3,4,5,6,7,8,9},ASC(Y151)&amp;1234567890))-1)</f>
        <v>O</v>
      </c>
      <c r="AA151" s="8">
        <f t="shared" si="14"/>
        <v>6</v>
      </c>
      <c r="AB151" s="8">
        <f>VLOOKUP(Z151,Table!$A$2:$C$121,2,0)</f>
        <v>16</v>
      </c>
      <c r="AC151" s="7">
        <f>VLOOKUP(Z151,Table!$A$2:$C$121,3,0)</f>
        <v>2</v>
      </c>
      <c r="AD151" s="5" t="str">
        <f>VLOOKUP(A151,Table!$U$1:$V$230,2,0)</f>
        <v>Monoclinic</v>
      </c>
    </row>
    <row r="152" spans="1:30" ht="18.75" customHeight="1" x14ac:dyDescent="0.4">
      <c r="A152" s="5">
        <v>14</v>
      </c>
      <c r="B152" s="5">
        <v>416758</v>
      </c>
      <c r="C152" s="5" t="s">
        <v>351</v>
      </c>
      <c r="D152" s="5" t="s">
        <v>386</v>
      </c>
      <c r="E152" s="6" t="s">
        <v>2592</v>
      </c>
      <c r="F152" s="8" t="str">
        <f>LEFT(E152,MIN(FIND({0,1,2,3,4,5,6,7,8,9},ASC(E152)&amp;1234567890))-1)</f>
        <v>Cs</v>
      </c>
      <c r="G152" s="8">
        <f t="shared" si="10"/>
        <v>2</v>
      </c>
      <c r="H152" s="8">
        <f>VLOOKUP(F152,Table!$A$2:$C$121,2,0)</f>
        <v>1</v>
      </c>
      <c r="I152" s="7">
        <f>VLOOKUP(F152,Table!$A$2:$C$121,3,0)</f>
        <v>6</v>
      </c>
      <c r="J152" s="6" t="s">
        <v>2819</v>
      </c>
      <c r="K152" s="8" t="str">
        <f>LEFT(J152,MIN(FIND({0,1,2,3,4,5,6,7,8,9},ASC(J152)&amp;1234567890))-1)</f>
        <v>Np</v>
      </c>
      <c r="L152" s="8">
        <f t="shared" si="11"/>
        <v>2</v>
      </c>
      <c r="M152" s="8">
        <f>VLOOKUP(K152,Table!$A$2:$C$121,2,0)</f>
        <v>3</v>
      </c>
      <c r="N152" s="7">
        <f>VLOOKUP(K152,Table!$A$2:$C$121,3,0)</f>
        <v>7</v>
      </c>
      <c r="O152" s="6" t="s">
        <v>2635</v>
      </c>
      <c r="P152" s="8" t="str">
        <f>LEFT(O152,MIN(FIND({0,1,2,3,4,5,6,7,8,9},ASC(O152)&amp;1234567890))-1)</f>
        <v>F</v>
      </c>
      <c r="Q152" s="8">
        <f t="shared" si="12"/>
        <v>7</v>
      </c>
      <c r="R152" s="8">
        <f>VLOOKUP(P152,Table!$A$2:$C$121,2,0)</f>
        <v>17</v>
      </c>
      <c r="S152" s="7">
        <f>VLOOKUP(P152,Table!$A$2:$C$121,3,0)</f>
        <v>2</v>
      </c>
      <c r="T152" s="6" t="s">
        <v>2302</v>
      </c>
      <c r="U152" s="8" t="str">
        <f>LEFT(T152,MIN(FIND({0,1,2,3,4,5,6,7,8,9},ASC(T152)&amp;1234567890))-1)</f>
        <v>P</v>
      </c>
      <c r="V152" s="8">
        <f t="shared" si="13"/>
        <v>1</v>
      </c>
      <c r="W152" s="8">
        <f>VLOOKUP(U152,Table!$A$2:$C$121,2,0)</f>
        <v>15</v>
      </c>
      <c r="X152" s="7">
        <f>VLOOKUP(U152,Table!$A$2:$C$121,3,0)</f>
        <v>3</v>
      </c>
      <c r="Y152" s="6" t="s">
        <v>2317</v>
      </c>
      <c r="Z152" s="8" t="str">
        <f>LEFT(Y152,MIN(FIND({0,1,2,3,4,5,6,7,8,9},ASC(Y152)&amp;1234567890))-1)</f>
        <v>O</v>
      </c>
      <c r="AA152" s="8">
        <f t="shared" si="14"/>
        <v>4</v>
      </c>
      <c r="AB152" s="8">
        <f>VLOOKUP(Z152,Table!$A$2:$C$121,2,0)</f>
        <v>16</v>
      </c>
      <c r="AC152" s="7">
        <f>VLOOKUP(Z152,Table!$A$2:$C$121,3,0)</f>
        <v>2</v>
      </c>
      <c r="AD152" s="5" t="str">
        <f>VLOOKUP(A152,Table!$U$1:$V$230,2,0)</f>
        <v>Monoclinic</v>
      </c>
    </row>
    <row r="153" spans="1:30" ht="18.75" customHeight="1" x14ac:dyDescent="0.4">
      <c r="A153" s="5">
        <v>14</v>
      </c>
      <c r="B153" s="5">
        <v>174302</v>
      </c>
      <c r="C153" s="5" t="s">
        <v>353</v>
      </c>
      <c r="D153" s="5" t="s">
        <v>387</v>
      </c>
      <c r="E153" s="6" t="s">
        <v>2820</v>
      </c>
      <c r="F153" s="8" t="str">
        <f>LEFT(E153,MIN(FIND({0,1,2,3,4,5,6,7,8,9},ASC(E153)&amp;1234567890))-1)</f>
        <v>Rb</v>
      </c>
      <c r="G153" s="8">
        <f t="shared" si="10"/>
        <v>0.7</v>
      </c>
      <c r="H153" s="8">
        <f>VLOOKUP(F153,Table!$A$2:$C$121,2,0)</f>
        <v>1</v>
      </c>
      <c r="I153" s="7">
        <f>VLOOKUP(F153,Table!$A$2:$C$121,3,0)</f>
        <v>5</v>
      </c>
      <c r="J153" s="6" t="s">
        <v>2821</v>
      </c>
      <c r="K153" s="8" t="str">
        <f>LEFT(J153,MIN(FIND({0,1,2,3,4,5,6,7,8,9},ASC(J153)&amp;1234567890))-1)</f>
        <v>Tl</v>
      </c>
      <c r="L153" s="8">
        <f t="shared" si="11"/>
        <v>0.3</v>
      </c>
      <c r="M153" s="8">
        <f>VLOOKUP(K153,Table!$A$2:$C$121,2,0)</f>
        <v>13</v>
      </c>
      <c r="N153" s="7">
        <f>VLOOKUP(K153,Table!$A$2:$C$121,3,0)</f>
        <v>6</v>
      </c>
      <c r="O153" s="6" t="s">
        <v>2304</v>
      </c>
      <c r="P153" s="8" t="str">
        <f>LEFT(O153,MIN(FIND({0,1,2,3,4,5,6,7,8,9},ASC(O153)&amp;1234567890))-1)</f>
        <v>H</v>
      </c>
      <c r="Q153" s="8">
        <f t="shared" si="12"/>
        <v>2</v>
      </c>
      <c r="R153" s="8">
        <f>VLOOKUP(P153,Table!$A$2:$C$121,2,0)</f>
        <v>1</v>
      </c>
      <c r="S153" s="7">
        <f>VLOOKUP(P153,Table!$A$2:$C$121,3,0)</f>
        <v>1</v>
      </c>
      <c r="T153" s="6" t="s">
        <v>2302</v>
      </c>
      <c r="U153" s="8" t="str">
        <f>LEFT(T153,MIN(FIND({0,1,2,3,4,5,6,7,8,9},ASC(T153)&amp;1234567890))-1)</f>
        <v>P</v>
      </c>
      <c r="V153" s="8">
        <f t="shared" si="13"/>
        <v>1</v>
      </c>
      <c r="W153" s="8">
        <f>VLOOKUP(U153,Table!$A$2:$C$121,2,0)</f>
        <v>15</v>
      </c>
      <c r="X153" s="7">
        <f>VLOOKUP(U153,Table!$A$2:$C$121,3,0)</f>
        <v>3</v>
      </c>
      <c r="Y153" s="6" t="s">
        <v>2317</v>
      </c>
      <c r="Z153" s="8" t="str">
        <f>LEFT(Y153,MIN(FIND({0,1,2,3,4,5,6,7,8,9},ASC(Y153)&amp;1234567890))-1)</f>
        <v>O</v>
      </c>
      <c r="AA153" s="8">
        <f t="shared" si="14"/>
        <v>4</v>
      </c>
      <c r="AB153" s="8">
        <f>VLOOKUP(Z153,Table!$A$2:$C$121,2,0)</f>
        <v>16</v>
      </c>
      <c r="AC153" s="7">
        <f>VLOOKUP(Z153,Table!$A$2:$C$121,3,0)</f>
        <v>2</v>
      </c>
      <c r="AD153" s="5" t="str">
        <f>VLOOKUP(A153,Table!$U$1:$V$230,2,0)</f>
        <v>Monoclinic</v>
      </c>
    </row>
    <row r="154" spans="1:30" ht="18.75" customHeight="1" x14ac:dyDescent="0.4">
      <c r="A154" s="5">
        <v>14</v>
      </c>
      <c r="B154" s="5">
        <v>174303</v>
      </c>
      <c r="C154" s="5" t="s">
        <v>353</v>
      </c>
      <c r="D154" s="5" t="s">
        <v>388</v>
      </c>
      <c r="E154" s="6" t="s">
        <v>2822</v>
      </c>
      <c r="F154" s="8" t="str">
        <f>LEFT(E154,MIN(FIND({0,1,2,3,4,5,6,7,8,9},ASC(E154)&amp;1234567890))-1)</f>
        <v>Rb</v>
      </c>
      <c r="G154" s="8">
        <f t="shared" si="10"/>
        <v>0.5</v>
      </c>
      <c r="H154" s="8">
        <f>VLOOKUP(F154,Table!$A$2:$C$121,2,0)</f>
        <v>1</v>
      </c>
      <c r="I154" s="7">
        <f>VLOOKUP(F154,Table!$A$2:$C$121,3,0)</f>
        <v>5</v>
      </c>
      <c r="J154" s="6" t="s">
        <v>2823</v>
      </c>
      <c r="K154" s="8" t="str">
        <f>LEFT(J154,MIN(FIND({0,1,2,3,4,5,6,7,8,9},ASC(J154)&amp;1234567890))-1)</f>
        <v>Tl</v>
      </c>
      <c r="L154" s="8">
        <f t="shared" si="11"/>
        <v>0.5</v>
      </c>
      <c r="M154" s="8">
        <f>VLOOKUP(K154,Table!$A$2:$C$121,2,0)</f>
        <v>13</v>
      </c>
      <c r="N154" s="7">
        <f>VLOOKUP(K154,Table!$A$2:$C$121,3,0)</f>
        <v>6</v>
      </c>
      <c r="O154" s="6" t="s">
        <v>2304</v>
      </c>
      <c r="P154" s="8" t="str">
        <f>LEFT(O154,MIN(FIND({0,1,2,3,4,5,6,7,8,9},ASC(O154)&amp;1234567890))-1)</f>
        <v>H</v>
      </c>
      <c r="Q154" s="8">
        <f t="shared" si="12"/>
        <v>2</v>
      </c>
      <c r="R154" s="8">
        <f>VLOOKUP(P154,Table!$A$2:$C$121,2,0)</f>
        <v>1</v>
      </c>
      <c r="S154" s="7">
        <f>VLOOKUP(P154,Table!$A$2:$C$121,3,0)</f>
        <v>1</v>
      </c>
      <c r="T154" s="6" t="s">
        <v>2302</v>
      </c>
      <c r="U154" s="8" t="str">
        <f>LEFT(T154,MIN(FIND({0,1,2,3,4,5,6,7,8,9},ASC(T154)&amp;1234567890))-1)</f>
        <v>P</v>
      </c>
      <c r="V154" s="8">
        <f t="shared" si="13"/>
        <v>1</v>
      </c>
      <c r="W154" s="8">
        <f>VLOOKUP(U154,Table!$A$2:$C$121,2,0)</f>
        <v>15</v>
      </c>
      <c r="X154" s="7">
        <f>VLOOKUP(U154,Table!$A$2:$C$121,3,0)</f>
        <v>3</v>
      </c>
      <c r="Y154" s="6" t="s">
        <v>2317</v>
      </c>
      <c r="Z154" s="8" t="str">
        <f>LEFT(Y154,MIN(FIND({0,1,2,3,4,5,6,7,8,9},ASC(Y154)&amp;1234567890))-1)</f>
        <v>O</v>
      </c>
      <c r="AA154" s="8">
        <f t="shared" si="14"/>
        <v>4</v>
      </c>
      <c r="AB154" s="8">
        <f>VLOOKUP(Z154,Table!$A$2:$C$121,2,0)</f>
        <v>16</v>
      </c>
      <c r="AC154" s="7">
        <f>VLOOKUP(Z154,Table!$A$2:$C$121,3,0)</f>
        <v>2</v>
      </c>
      <c r="AD154" s="5" t="str">
        <f>VLOOKUP(A154,Table!$U$1:$V$230,2,0)</f>
        <v>Monoclinic</v>
      </c>
    </row>
    <row r="155" spans="1:30" ht="18.75" customHeight="1" x14ac:dyDescent="0.4">
      <c r="A155" s="5">
        <v>14</v>
      </c>
      <c r="B155" s="5">
        <v>174389</v>
      </c>
      <c r="C155" s="5" t="s">
        <v>352</v>
      </c>
      <c r="D155" s="5" t="s">
        <v>389</v>
      </c>
      <c r="E155" s="6" t="s">
        <v>2315</v>
      </c>
      <c r="F155" s="8" t="str">
        <f>LEFT(E155,MIN(FIND({0,1,2,3,4,5,6,7,8,9},ASC(E155)&amp;1234567890))-1)</f>
        <v>Na</v>
      </c>
      <c r="G155" s="8">
        <f t="shared" si="10"/>
        <v>1</v>
      </c>
      <c r="H155" s="8">
        <f>VLOOKUP(F155,Table!$A$2:$C$121,2,0)</f>
        <v>1</v>
      </c>
      <c r="I155" s="7">
        <f>VLOOKUP(F155,Table!$A$2:$C$121,3,0)</f>
        <v>3</v>
      </c>
      <c r="J155" s="6" t="s">
        <v>2363</v>
      </c>
      <c r="K155" s="8" t="str">
        <f>LEFT(J155,MIN(FIND({0,1,2,3,4,5,6,7,8,9},ASC(J155)&amp;1234567890))-1)</f>
        <v>La</v>
      </c>
      <c r="L155" s="8">
        <f t="shared" si="11"/>
        <v>1</v>
      </c>
      <c r="M155" s="8">
        <f>VLOOKUP(K155,Table!$A$2:$C$121,2,0)</f>
        <v>3</v>
      </c>
      <c r="N155" s="7">
        <f>VLOOKUP(K155,Table!$A$2:$C$121,3,0)</f>
        <v>6</v>
      </c>
      <c r="O155" s="6" t="s">
        <v>2730</v>
      </c>
      <c r="P155" s="8" t="str">
        <f>LEFT(O155,MIN(FIND({0,1,2,3,4,5,6,7,8,9},ASC(O155)&amp;1234567890))-1)</f>
        <v>Sc</v>
      </c>
      <c r="Q155" s="8">
        <f t="shared" si="12"/>
        <v>1</v>
      </c>
      <c r="R155" s="8">
        <f>VLOOKUP(P155,Table!$A$2:$C$121,2,0)</f>
        <v>3</v>
      </c>
      <c r="S155" s="7">
        <f>VLOOKUP(P155,Table!$A$2:$C$121,3,0)</f>
        <v>4</v>
      </c>
      <c r="T155" s="6" t="s">
        <v>2318</v>
      </c>
      <c r="U155" s="8" t="str">
        <f>LEFT(T155,MIN(FIND({0,1,2,3,4,5,6,7,8,9},ASC(T155)&amp;1234567890))-1)</f>
        <v>Sb</v>
      </c>
      <c r="V155" s="8">
        <f t="shared" si="13"/>
        <v>1</v>
      </c>
      <c r="W155" s="8">
        <f>VLOOKUP(U155,Table!$A$2:$C$121,2,0)</f>
        <v>15</v>
      </c>
      <c r="X155" s="7">
        <f>VLOOKUP(U155,Table!$A$2:$C$121,3,0)</f>
        <v>5</v>
      </c>
      <c r="Y155" s="6" t="s">
        <v>2332</v>
      </c>
      <c r="Z155" s="8" t="str">
        <f>LEFT(Y155,MIN(FIND({0,1,2,3,4,5,6,7,8,9},ASC(Y155)&amp;1234567890))-1)</f>
        <v>O</v>
      </c>
      <c r="AA155" s="8">
        <f t="shared" si="14"/>
        <v>6</v>
      </c>
      <c r="AB155" s="8">
        <f>VLOOKUP(Z155,Table!$A$2:$C$121,2,0)</f>
        <v>16</v>
      </c>
      <c r="AC155" s="7">
        <f>VLOOKUP(Z155,Table!$A$2:$C$121,3,0)</f>
        <v>2</v>
      </c>
      <c r="AD155" s="5" t="str">
        <f>VLOOKUP(A155,Table!$U$1:$V$230,2,0)</f>
        <v>Monoclinic</v>
      </c>
    </row>
    <row r="156" spans="1:30" ht="18.75" customHeight="1" x14ac:dyDescent="0.4">
      <c r="A156" s="5">
        <v>14</v>
      </c>
      <c r="B156" s="5">
        <v>174563</v>
      </c>
      <c r="C156" s="5" t="s">
        <v>352</v>
      </c>
      <c r="D156" s="5" t="s">
        <v>390</v>
      </c>
      <c r="E156" s="6" t="s">
        <v>2824</v>
      </c>
      <c r="F156" s="8" t="str">
        <f>LEFT(E156,MIN(FIND({0,1,2,3,4,5,6,7,8,9},ASC(E156)&amp;1234567890))-1)</f>
        <v>Ca</v>
      </c>
      <c r="G156" s="8">
        <f t="shared" si="10"/>
        <v>1.8</v>
      </c>
      <c r="H156" s="8">
        <f>VLOOKUP(F156,Table!$A$2:$C$121,2,0)</f>
        <v>2</v>
      </c>
      <c r="I156" s="7">
        <f>VLOOKUP(F156,Table!$A$2:$C$121,3,0)</f>
        <v>4</v>
      </c>
      <c r="J156" s="6" t="s">
        <v>2825</v>
      </c>
      <c r="K156" s="8" t="str">
        <f>LEFT(J156,MIN(FIND({0,1,2,3,4,5,6,7,8,9},ASC(J156)&amp;1234567890))-1)</f>
        <v>La</v>
      </c>
      <c r="L156" s="8">
        <f t="shared" si="11"/>
        <v>0.2</v>
      </c>
      <c r="M156" s="8">
        <f>VLOOKUP(K156,Table!$A$2:$C$121,2,0)</f>
        <v>3</v>
      </c>
      <c r="N156" s="7">
        <f>VLOOKUP(K156,Table!$A$2:$C$121,3,0)</f>
        <v>6</v>
      </c>
      <c r="O156" s="6" t="s">
        <v>2330</v>
      </c>
      <c r="P156" s="8" t="str">
        <f>LEFT(O156,MIN(FIND({0,1,2,3,4,5,6,7,8,9},ASC(O156)&amp;1234567890))-1)</f>
        <v>Fe</v>
      </c>
      <c r="Q156" s="8">
        <f t="shared" si="12"/>
        <v>1</v>
      </c>
      <c r="R156" s="8">
        <f>VLOOKUP(P156,Table!$A$2:$C$121,2,0)</f>
        <v>8</v>
      </c>
      <c r="S156" s="7">
        <f>VLOOKUP(P156,Table!$A$2:$C$121,3,0)</f>
        <v>4</v>
      </c>
      <c r="T156" s="6" t="s">
        <v>2826</v>
      </c>
      <c r="U156" s="8" t="str">
        <f>LEFT(T156,MIN(FIND({0,1,2,3,4,5,6,7,8,9},ASC(T156)&amp;1234567890))-1)</f>
        <v>Re</v>
      </c>
      <c r="V156" s="8">
        <f t="shared" si="13"/>
        <v>1</v>
      </c>
      <c r="W156" s="8">
        <f>VLOOKUP(U156,Table!$A$2:$C$121,2,0)</f>
        <v>7</v>
      </c>
      <c r="X156" s="7">
        <f>VLOOKUP(U156,Table!$A$2:$C$121,3,0)</f>
        <v>6</v>
      </c>
      <c r="Y156" s="6" t="s">
        <v>2332</v>
      </c>
      <c r="Z156" s="8" t="str">
        <f>LEFT(Y156,MIN(FIND({0,1,2,3,4,5,6,7,8,9},ASC(Y156)&amp;1234567890))-1)</f>
        <v>O</v>
      </c>
      <c r="AA156" s="8">
        <f t="shared" si="14"/>
        <v>6</v>
      </c>
      <c r="AB156" s="8">
        <f>VLOOKUP(Z156,Table!$A$2:$C$121,2,0)</f>
        <v>16</v>
      </c>
      <c r="AC156" s="7">
        <f>VLOOKUP(Z156,Table!$A$2:$C$121,3,0)</f>
        <v>2</v>
      </c>
      <c r="AD156" s="5" t="str">
        <f>VLOOKUP(A156,Table!$U$1:$V$230,2,0)</f>
        <v>Monoclinic</v>
      </c>
    </row>
    <row r="157" spans="1:30" ht="18.75" customHeight="1" x14ac:dyDescent="0.4">
      <c r="A157" s="5">
        <v>14</v>
      </c>
      <c r="B157" s="5">
        <v>174564</v>
      </c>
      <c r="C157" s="5" t="s">
        <v>352</v>
      </c>
      <c r="D157" s="5" t="s">
        <v>391</v>
      </c>
      <c r="E157" s="6" t="s">
        <v>2827</v>
      </c>
      <c r="F157" s="8" t="str">
        <f>LEFT(E157,MIN(FIND({0,1,2,3,4,5,6,7,8,9},ASC(E157)&amp;1234567890))-1)</f>
        <v>Ca</v>
      </c>
      <c r="G157" s="8">
        <f t="shared" si="10"/>
        <v>1.6</v>
      </c>
      <c r="H157" s="8">
        <f>VLOOKUP(F157,Table!$A$2:$C$121,2,0)</f>
        <v>2</v>
      </c>
      <c r="I157" s="7">
        <f>VLOOKUP(F157,Table!$A$2:$C$121,3,0)</f>
        <v>4</v>
      </c>
      <c r="J157" s="6" t="s">
        <v>2828</v>
      </c>
      <c r="K157" s="8" t="str">
        <f>LEFT(J157,MIN(FIND({0,1,2,3,4,5,6,7,8,9},ASC(J157)&amp;1234567890))-1)</f>
        <v>La</v>
      </c>
      <c r="L157" s="8">
        <f t="shared" si="11"/>
        <v>0.4</v>
      </c>
      <c r="M157" s="8">
        <f>VLOOKUP(K157,Table!$A$2:$C$121,2,0)</f>
        <v>3</v>
      </c>
      <c r="N157" s="7">
        <f>VLOOKUP(K157,Table!$A$2:$C$121,3,0)</f>
        <v>6</v>
      </c>
      <c r="O157" s="6" t="s">
        <v>2330</v>
      </c>
      <c r="P157" s="8" t="str">
        <f>LEFT(O157,MIN(FIND({0,1,2,3,4,5,6,7,8,9},ASC(O157)&amp;1234567890))-1)</f>
        <v>Fe</v>
      </c>
      <c r="Q157" s="8">
        <f t="shared" si="12"/>
        <v>1</v>
      </c>
      <c r="R157" s="8">
        <f>VLOOKUP(P157,Table!$A$2:$C$121,2,0)</f>
        <v>8</v>
      </c>
      <c r="S157" s="7">
        <f>VLOOKUP(P157,Table!$A$2:$C$121,3,0)</f>
        <v>4</v>
      </c>
      <c r="T157" s="6" t="s">
        <v>2826</v>
      </c>
      <c r="U157" s="8" t="str">
        <f>LEFT(T157,MIN(FIND({0,1,2,3,4,5,6,7,8,9},ASC(T157)&amp;1234567890))-1)</f>
        <v>Re</v>
      </c>
      <c r="V157" s="8">
        <f t="shared" si="13"/>
        <v>1</v>
      </c>
      <c r="W157" s="8">
        <f>VLOOKUP(U157,Table!$A$2:$C$121,2,0)</f>
        <v>7</v>
      </c>
      <c r="X157" s="7">
        <f>VLOOKUP(U157,Table!$A$2:$C$121,3,0)</f>
        <v>6</v>
      </c>
      <c r="Y157" s="6" t="s">
        <v>2332</v>
      </c>
      <c r="Z157" s="8" t="str">
        <f>LEFT(Y157,MIN(FIND({0,1,2,3,4,5,6,7,8,9},ASC(Y157)&amp;1234567890))-1)</f>
        <v>O</v>
      </c>
      <c r="AA157" s="8">
        <f t="shared" si="14"/>
        <v>6</v>
      </c>
      <c r="AB157" s="8">
        <f>VLOOKUP(Z157,Table!$A$2:$C$121,2,0)</f>
        <v>16</v>
      </c>
      <c r="AC157" s="7">
        <f>VLOOKUP(Z157,Table!$A$2:$C$121,3,0)</f>
        <v>2</v>
      </c>
      <c r="AD157" s="5" t="str">
        <f>VLOOKUP(A157,Table!$U$1:$V$230,2,0)</f>
        <v>Monoclinic</v>
      </c>
    </row>
    <row r="158" spans="1:30" ht="18.75" customHeight="1" x14ac:dyDescent="0.4">
      <c r="A158" s="5">
        <v>14</v>
      </c>
      <c r="B158" s="5">
        <v>426185</v>
      </c>
      <c r="C158" s="5" t="s">
        <v>352</v>
      </c>
      <c r="D158" s="5" t="s">
        <v>392</v>
      </c>
      <c r="E158" s="6" t="s">
        <v>2383</v>
      </c>
      <c r="F158" s="8" t="str">
        <f>LEFT(E158,MIN(FIND({0,1,2,3,4,5,6,7,8,9},ASC(E158)&amp;1234567890))-1)</f>
        <v>La</v>
      </c>
      <c r="G158" s="8">
        <f t="shared" si="10"/>
        <v>2</v>
      </c>
      <c r="H158" s="8">
        <f>VLOOKUP(F158,Table!$A$2:$C$121,2,0)</f>
        <v>3</v>
      </c>
      <c r="I158" s="7">
        <f>VLOOKUP(F158,Table!$A$2:$C$121,3,0)</f>
        <v>6</v>
      </c>
      <c r="J158" s="6" t="s">
        <v>2829</v>
      </c>
      <c r="K158" s="8" t="str">
        <f>LEFT(J158,MIN(FIND({0,1,2,3,4,5,6,7,8,9},ASC(J158)&amp;1234567890))-1)</f>
        <v>Ni</v>
      </c>
      <c r="L158" s="8">
        <f t="shared" si="11"/>
        <v>0.33300000000000002</v>
      </c>
      <c r="M158" s="8">
        <f>VLOOKUP(K158,Table!$A$2:$C$121,2,0)</f>
        <v>10</v>
      </c>
      <c r="N158" s="7">
        <f>VLOOKUP(K158,Table!$A$2:$C$121,3,0)</f>
        <v>4</v>
      </c>
      <c r="O158" s="6" t="s">
        <v>2636</v>
      </c>
      <c r="P158" s="8" t="str">
        <f>LEFT(O158,MIN(FIND({0,1,2,3,4,5,6,7,8,9},ASC(O158)&amp;1234567890))-1)</f>
        <v>Co</v>
      </c>
      <c r="Q158" s="8">
        <f t="shared" si="12"/>
        <v>1</v>
      </c>
      <c r="R158" s="8">
        <f>VLOOKUP(P158,Table!$A$2:$C$121,2,0)</f>
        <v>9</v>
      </c>
      <c r="S158" s="7">
        <f>VLOOKUP(P158,Table!$A$2:$C$121,3,0)</f>
        <v>4</v>
      </c>
      <c r="T158" s="6" t="s">
        <v>2830</v>
      </c>
      <c r="U158" s="8" t="str">
        <f>LEFT(T158,MIN(FIND({0,1,2,3,4,5,6,7,8,9},ASC(T158)&amp;1234567890))-1)</f>
        <v>Sb</v>
      </c>
      <c r="V158" s="8">
        <f t="shared" si="13"/>
        <v>0.66700000000000004</v>
      </c>
      <c r="W158" s="8">
        <f>VLOOKUP(U158,Table!$A$2:$C$121,2,0)</f>
        <v>15</v>
      </c>
      <c r="X158" s="7">
        <f>VLOOKUP(U158,Table!$A$2:$C$121,3,0)</f>
        <v>5</v>
      </c>
      <c r="Y158" s="6" t="s">
        <v>2332</v>
      </c>
      <c r="Z158" s="8" t="str">
        <f>LEFT(Y158,MIN(FIND({0,1,2,3,4,5,6,7,8,9},ASC(Y158)&amp;1234567890))-1)</f>
        <v>O</v>
      </c>
      <c r="AA158" s="8">
        <f t="shared" si="14"/>
        <v>6</v>
      </c>
      <c r="AB158" s="8">
        <f>VLOOKUP(Z158,Table!$A$2:$C$121,2,0)</f>
        <v>16</v>
      </c>
      <c r="AC158" s="7">
        <f>VLOOKUP(Z158,Table!$A$2:$C$121,3,0)</f>
        <v>2</v>
      </c>
      <c r="AD158" s="5" t="str">
        <f>VLOOKUP(A158,Table!$U$1:$V$230,2,0)</f>
        <v>Monoclinic</v>
      </c>
    </row>
    <row r="159" spans="1:30" ht="18.75" customHeight="1" x14ac:dyDescent="0.4">
      <c r="A159" s="5">
        <v>14</v>
      </c>
      <c r="B159" s="5">
        <v>426187</v>
      </c>
      <c r="C159" s="5" t="s">
        <v>352</v>
      </c>
      <c r="D159" s="5" t="s">
        <v>393</v>
      </c>
      <c r="E159" s="6" t="s">
        <v>2383</v>
      </c>
      <c r="F159" s="8" t="str">
        <f>LEFT(E159,MIN(FIND({0,1,2,3,4,5,6,7,8,9},ASC(E159)&amp;1234567890))-1)</f>
        <v>La</v>
      </c>
      <c r="G159" s="8">
        <f t="shared" si="10"/>
        <v>2</v>
      </c>
      <c r="H159" s="8">
        <f>VLOOKUP(F159,Table!$A$2:$C$121,2,0)</f>
        <v>3</v>
      </c>
      <c r="I159" s="7">
        <f>VLOOKUP(F159,Table!$A$2:$C$121,3,0)</f>
        <v>6</v>
      </c>
      <c r="J159" s="6" t="s">
        <v>2831</v>
      </c>
      <c r="K159" s="8" t="str">
        <f>LEFT(J159,MIN(FIND({0,1,2,3,4,5,6,7,8,9},ASC(J159)&amp;1234567890))-1)</f>
        <v>Ni</v>
      </c>
      <c r="L159" s="8">
        <f t="shared" si="11"/>
        <v>0.66700000000000004</v>
      </c>
      <c r="M159" s="8">
        <f>VLOOKUP(K159,Table!$A$2:$C$121,2,0)</f>
        <v>10</v>
      </c>
      <c r="N159" s="7">
        <f>VLOOKUP(K159,Table!$A$2:$C$121,3,0)</f>
        <v>4</v>
      </c>
      <c r="O159" s="6" t="s">
        <v>2832</v>
      </c>
      <c r="P159" s="8" t="str">
        <f>LEFT(O159,MIN(FIND({0,1,2,3,4,5,6,7,8,9},ASC(O159)&amp;1234567890))-1)</f>
        <v>Co</v>
      </c>
      <c r="Q159" s="8">
        <f t="shared" si="12"/>
        <v>0.66700000000000004</v>
      </c>
      <c r="R159" s="8">
        <f>VLOOKUP(P159,Table!$A$2:$C$121,2,0)</f>
        <v>9</v>
      </c>
      <c r="S159" s="7">
        <f>VLOOKUP(P159,Table!$A$2:$C$121,3,0)</f>
        <v>4</v>
      </c>
      <c r="T159" s="6" t="s">
        <v>2830</v>
      </c>
      <c r="U159" s="8" t="str">
        <f>LEFT(T159,MIN(FIND({0,1,2,3,4,5,6,7,8,9},ASC(T159)&amp;1234567890))-1)</f>
        <v>Sb</v>
      </c>
      <c r="V159" s="8">
        <f t="shared" si="13"/>
        <v>0.66700000000000004</v>
      </c>
      <c r="W159" s="8">
        <f>VLOOKUP(U159,Table!$A$2:$C$121,2,0)</f>
        <v>15</v>
      </c>
      <c r="X159" s="7">
        <f>VLOOKUP(U159,Table!$A$2:$C$121,3,0)</f>
        <v>5</v>
      </c>
      <c r="Y159" s="6" t="s">
        <v>2332</v>
      </c>
      <c r="Z159" s="8" t="str">
        <f>LEFT(Y159,MIN(FIND({0,1,2,3,4,5,6,7,8,9},ASC(Y159)&amp;1234567890))-1)</f>
        <v>O</v>
      </c>
      <c r="AA159" s="8">
        <f t="shared" si="14"/>
        <v>6</v>
      </c>
      <c r="AB159" s="8">
        <f>VLOOKUP(Z159,Table!$A$2:$C$121,2,0)</f>
        <v>16</v>
      </c>
      <c r="AC159" s="7">
        <f>VLOOKUP(Z159,Table!$A$2:$C$121,3,0)</f>
        <v>2</v>
      </c>
      <c r="AD159" s="5" t="str">
        <f>VLOOKUP(A159,Table!$U$1:$V$230,2,0)</f>
        <v>Monoclinic</v>
      </c>
    </row>
    <row r="160" spans="1:30" ht="18.75" customHeight="1" x14ac:dyDescent="0.4">
      <c r="A160" s="5">
        <v>14</v>
      </c>
      <c r="B160" s="5">
        <v>426189</v>
      </c>
      <c r="C160" s="5" t="s">
        <v>352</v>
      </c>
      <c r="D160" s="5" t="s">
        <v>394</v>
      </c>
      <c r="E160" s="6" t="s">
        <v>2383</v>
      </c>
      <c r="F160" s="8" t="str">
        <f>LEFT(E160,MIN(FIND({0,1,2,3,4,5,6,7,8,9},ASC(E160)&amp;1234567890))-1)</f>
        <v>La</v>
      </c>
      <c r="G160" s="8">
        <f t="shared" si="10"/>
        <v>2</v>
      </c>
      <c r="H160" s="8">
        <f>VLOOKUP(F160,Table!$A$2:$C$121,2,0)</f>
        <v>3</v>
      </c>
      <c r="I160" s="7">
        <f>VLOOKUP(F160,Table!$A$2:$C$121,3,0)</f>
        <v>6</v>
      </c>
      <c r="J160" s="6" t="s">
        <v>2634</v>
      </c>
      <c r="K160" s="8" t="str">
        <f>LEFT(J160,MIN(FIND({0,1,2,3,4,5,6,7,8,9},ASC(J160)&amp;1234567890))-1)</f>
        <v>Ni</v>
      </c>
      <c r="L160" s="8">
        <f t="shared" si="11"/>
        <v>1</v>
      </c>
      <c r="M160" s="8">
        <f>VLOOKUP(K160,Table!$A$2:$C$121,2,0)</f>
        <v>10</v>
      </c>
      <c r="N160" s="7">
        <f>VLOOKUP(K160,Table!$A$2:$C$121,3,0)</f>
        <v>4</v>
      </c>
      <c r="O160" s="6" t="s">
        <v>2833</v>
      </c>
      <c r="P160" s="8" t="str">
        <f>LEFT(O160,MIN(FIND({0,1,2,3,4,5,6,7,8,9},ASC(O160)&amp;1234567890))-1)</f>
        <v>Co</v>
      </c>
      <c r="Q160" s="8">
        <f t="shared" si="12"/>
        <v>0.33300000000000002</v>
      </c>
      <c r="R160" s="8">
        <f>VLOOKUP(P160,Table!$A$2:$C$121,2,0)</f>
        <v>9</v>
      </c>
      <c r="S160" s="7">
        <f>VLOOKUP(P160,Table!$A$2:$C$121,3,0)</f>
        <v>4</v>
      </c>
      <c r="T160" s="6" t="s">
        <v>2830</v>
      </c>
      <c r="U160" s="8" t="str">
        <f>LEFT(T160,MIN(FIND({0,1,2,3,4,5,6,7,8,9},ASC(T160)&amp;1234567890))-1)</f>
        <v>Sb</v>
      </c>
      <c r="V160" s="8">
        <f t="shared" si="13"/>
        <v>0.66700000000000004</v>
      </c>
      <c r="W160" s="8">
        <f>VLOOKUP(U160,Table!$A$2:$C$121,2,0)</f>
        <v>15</v>
      </c>
      <c r="X160" s="7">
        <f>VLOOKUP(U160,Table!$A$2:$C$121,3,0)</f>
        <v>5</v>
      </c>
      <c r="Y160" s="6" t="s">
        <v>2332</v>
      </c>
      <c r="Z160" s="8" t="str">
        <f>LEFT(Y160,MIN(FIND({0,1,2,3,4,5,6,7,8,9},ASC(Y160)&amp;1234567890))-1)</f>
        <v>O</v>
      </c>
      <c r="AA160" s="8">
        <f t="shared" si="14"/>
        <v>6</v>
      </c>
      <c r="AB160" s="8">
        <f>VLOOKUP(Z160,Table!$A$2:$C$121,2,0)</f>
        <v>16</v>
      </c>
      <c r="AC160" s="7">
        <f>VLOOKUP(Z160,Table!$A$2:$C$121,3,0)</f>
        <v>2</v>
      </c>
      <c r="AD160" s="5" t="str">
        <f>VLOOKUP(A160,Table!$U$1:$V$230,2,0)</f>
        <v>Monoclinic</v>
      </c>
    </row>
    <row r="161" spans="1:30" ht="18.75" customHeight="1" x14ac:dyDescent="0.4">
      <c r="A161" s="5">
        <v>14</v>
      </c>
      <c r="B161" s="5">
        <v>291187</v>
      </c>
      <c r="C161" s="5" t="s">
        <v>351</v>
      </c>
      <c r="D161" s="5" t="s">
        <v>254</v>
      </c>
      <c r="E161" s="6" t="s">
        <v>2834</v>
      </c>
      <c r="F161" s="8" t="str">
        <f>LEFT(E161,MIN(FIND({0,1,2,3,4,5,6,7,8,9},ASC(E161)&amp;1234567890))-1)</f>
        <v>Na</v>
      </c>
      <c r="G161" s="8">
        <f t="shared" si="10"/>
        <v>0.5</v>
      </c>
      <c r="H161" s="8">
        <f>VLOOKUP(F161,Table!$A$2:$C$121,2,0)</f>
        <v>1</v>
      </c>
      <c r="I161" s="7">
        <f>VLOOKUP(F161,Table!$A$2:$C$121,3,0)</f>
        <v>3</v>
      </c>
      <c r="J161" s="6" t="s">
        <v>2835</v>
      </c>
      <c r="K161" s="8" t="str">
        <f>LEFT(J161,MIN(FIND({0,1,2,3,4,5,6,7,8,9},ASC(J161)&amp;1234567890))-1)</f>
        <v>Li</v>
      </c>
      <c r="L161" s="8">
        <f t="shared" si="11"/>
        <v>0.5</v>
      </c>
      <c r="M161" s="8">
        <f>VLOOKUP(K161,Table!$A$2:$C$121,2,0)</f>
        <v>1</v>
      </c>
      <c r="N161" s="7">
        <f>VLOOKUP(K161,Table!$A$2:$C$121,3,0)</f>
        <v>2</v>
      </c>
      <c r="O161" s="6" t="s">
        <v>2330</v>
      </c>
      <c r="P161" s="8" t="str">
        <f>LEFT(O161,MIN(FIND({0,1,2,3,4,5,6,7,8,9},ASC(O161)&amp;1234567890))-1)</f>
        <v>Fe</v>
      </c>
      <c r="Q161" s="8">
        <f t="shared" si="12"/>
        <v>1</v>
      </c>
      <c r="R161" s="8">
        <f>VLOOKUP(P161,Table!$A$2:$C$121,2,0)</f>
        <v>8</v>
      </c>
      <c r="S161" s="7">
        <f>VLOOKUP(P161,Table!$A$2:$C$121,3,0)</f>
        <v>4</v>
      </c>
      <c r="T161" s="6" t="s">
        <v>2380</v>
      </c>
      <c r="U161" s="8" t="str">
        <f>LEFT(T161,MIN(FIND({0,1,2,3,4,5,6,7,8,9},ASC(T161)&amp;1234567890))-1)</f>
        <v>Ge</v>
      </c>
      <c r="V161" s="8">
        <f t="shared" si="13"/>
        <v>2</v>
      </c>
      <c r="W161" s="8">
        <f>VLOOKUP(U161,Table!$A$2:$C$121,2,0)</f>
        <v>14</v>
      </c>
      <c r="X161" s="7">
        <f>VLOOKUP(U161,Table!$A$2:$C$121,3,0)</f>
        <v>4</v>
      </c>
      <c r="Y161" s="6" t="s">
        <v>2332</v>
      </c>
      <c r="Z161" s="8" t="str">
        <f>LEFT(Y161,MIN(FIND({0,1,2,3,4,5,6,7,8,9},ASC(Y161)&amp;1234567890))-1)</f>
        <v>O</v>
      </c>
      <c r="AA161" s="8">
        <f t="shared" si="14"/>
        <v>6</v>
      </c>
      <c r="AB161" s="8">
        <f>VLOOKUP(Z161,Table!$A$2:$C$121,2,0)</f>
        <v>16</v>
      </c>
      <c r="AC161" s="7">
        <f>VLOOKUP(Z161,Table!$A$2:$C$121,3,0)</f>
        <v>2</v>
      </c>
      <c r="AD161" s="5" t="str">
        <f>VLOOKUP(A161,Table!$U$1:$V$230,2,0)</f>
        <v>Monoclinic</v>
      </c>
    </row>
    <row r="162" spans="1:30" ht="18.75" customHeight="1" x14ac:dyDescent="0.4">
      <c r="A162" s="5">
        <v>14</v>
      </c>
      <c r="B162" s="5">
        <v>109310</v>
      </c>
      <c r="C162" s="5" t="s">
        <v>351</v>
      </c>
      <c r="D162" s="5" t="s">
        <v>395</v>
      </c>
      <c r="E162" s="6" t="s">
        <v>2330</v>
      </c>
      <c r="F162" s="8" t="str">
        <f>LEFT(E162,MIN(FIND({0,1,2,3,4,5,6,7,8,9},ASC(E162)&amp;1234567890))-1)</f>
        <v>Fe</v>
      </c>
      <c r="G162" s="8">
        <f t="shared" si="10"/>
        <v>1</v>
      </c>
      <c r="H162" s="8">
        <f>VLOOKUP(F162,Table!$A$2:$C$121,2,0)</f>
        <v>8</v>
      </c>
      <c r="I162" s="7">
        <f>VLOOKUP(F162,Table!$A$2:$C$121,3,0)</f>
        <v>4</v>
      </c>
      <c r="J162" s="6" t="s">
        <v>2691</v>
      </c>
      <c r="K162" s="8" t="str">
        <f>LEFT(J162,MIN(FIND({0,1,2,3,4,5,6,7,8,9},ASC(J162)&amp;1234567890))-1)</f>
        <v>Y</v>
      </c>
      <c r="L162" s="8">
        <f t="shared" si="11"/>
        <v>2</v>
      </c>
      <c r="M162" s="8">
        <f>VLOOKUP(K162,Table!$A$2:$C$121,2,0)</f>
        <v>3</v>
      </c>
      <c r="N162" s="7">
        <f>VLOOKUP(K162,Table!$A$2:$C$121,3,0)</f>
        <v>5</v>
      </c>
      <c r="O162" s="6" t="s">
        <v>2437</v>
      </c>
      <c r="P162" s="8" t="str">
        <f>LEFT(O162,MIN(FIND({0,1,2,3,4,5,6,7,8,9},ASC(O162)&amp;1234567890))-1)</f>
        <v>Be</v>
      </c>
      <c r="Q162" s="8">
        <f t="shared" si="12"/>
        <v>2</v>
      </c>
      <c r="R162" s="8">
        <f>VLOOKUP(P162,Table!$A$2:$C$121,2,0)</f>
        <v>2</v>
      </c>
      <c r="S162" s="7">
        <f>VLOOKUP(P162,Table!$A$2:$C$121,3,0)</f>
        <v>2</v>
      </c>
      <c r="T162" s="6" t="s">
        <v>2309</v>
      </c>
      <c r="U162" s="8" t="str">
        <f>LEFT(T162,MIN(FIND({0,1,2,3,4,5,6,7,8,9},ASC(T162)&amp;1234567890))-1)</f>
        <v>Si</v>
      </c>
      <c r="V162" s="8">
        <f t="shared" si="13"/>
        <v>2</v>
      </c>
      <c r="W162" s="8">
        <f>VLOOKUP(U162,Table!$A$2:$C$121,2,0)</f>
        <v>14</v>
      </c>
      <c r="X162" s="7">
        <f>VLOOKUP(U162,Table!$A$2:$C$121,3,0)</f>
        <v>3</v>
      </c>
      <c r="Y162" s="6" t="s">
        <v>2336</v>
      </c>
      <c r="Z162" s="8" t="str">
        <f>LEFT(Y162,MIN(FIND({0,1,2,3,4,5,6,7,8,9},ASC(Y162)&amp;1234567890))-1)</f>
        <v>O</v>
      </c>
      <c r="AA162" s="8">
        <f t="shared" si="14"/>
        <v>10</v>
      </c>
      <c r="AB162" s="8">
        <f>VLOOKUP(Z162,Table!$A$2:$C$121,2,0)</f>
        <v>16</v>
      </c>
      <c r="AC162" s="7">
        <f>VLOOKUP(Z162,Table!$A$2:$C$121,3,0)</f>
        <v>2</v>
      </c>
      <c r="AD162" s="5" t="str">
        <f>VLOOKUP(A162,Table!$U$1:$V$230,2,0)</f>
        <v>Monoclinic</v>
      </c>
    </row>
    <row r="163" spans="1:30" ht="18.75" customHeight="1" x14ac:dyDescent="0.4">
      <c r="A163" s="5">
        <v>14</v>
      </c>
      <c r="B163" s="5">
        <v>107240</v>
      </c>
      <c r="C163" s="5" t="s">
        <v>352</v>
      </c>
      <c r="D163" s="5" t="s">
        <v>5537</v>
      </c>
      <c r="E163" s="6" t="s">
        <v>2412</v>
      </c>
      <c r="F163" s="8" t="str">
        <f>LEFT(E163,MIN(FIND({0,1,2,3,4,5,6,7,8,9},ASC(E163)&amp;1234567890))-1)</f>
        <v>Pb</v>
      </c>
      <c r="G163" s="8">
        <f t="shared" si="10"/>
        <v>3</v>
      </c>
      <c r="H163" s="8">
        <f>VLOOKUP(F163,Table!$A$2:$C$121,2,0)</f>
        <v>14</v>
      </c>
      <c r="I163" s="7">
        <f>VLOOKUP(F163,Table!$A$2:$C$121,3,0)</f>
        <v>6</v>
      </c>
      <c r="J163" s="6" t="s">
        <v>5382</v>
      </c>
      <c r="K163" s="8" t="str">
        <f>LEFT(J163,MIN(FIND({0,1,2,3,4,5,6,7,8,9},ASC(J163)&amp;1234567890))-1)</f>
        <v>Mn</v>
      </c>
      <c r="L163" s="8">
        <f t="shared" si="11"/>
        <v>0.91900000000000004</v>
      </c>
      <c r="M163" s="8">
        <f>VLOOKUP(K163,Table!$A$2:$C$121,2,0)</f>
        <v>7</v>
      </c>
      <c r="N163" s="7">
        <f>VLOOKUP(K163,Table!$A$2:$C$121,3,0)</f>
        <v>4</v>
      </c>
      <c r="O163" s="6" t="s">
        <v>2836</v>
      </c>
      <c r="P163" s="8" t="str">
        <f>LEFT(O163,MIN(FIND({0,1,2,3,4,5,6,7,8,9},ASC(O163)&amp;1234567890))-1)</f>
        <v>Ag</v>
      </c>
      <c r="Q163" s="8">
        <f t="shared" si="12"/>
        <v>1.0409999999999999</v>
      </c>
      <c r="R163" s="8">
        <f>VLOOKUP(P163,Table!$A$2:$C$121,2,0)</f>
        <v>11</v>
      </c>
      <c r="S163" s="7">
        <f>VLOOKUP(P163,Table!$A$2:$C$121,3,0)</f>
        <v>5</v>
      </c>
      <c r="T163" s="6" t="s">
        <v>2837</v>
      </c>
      <c r="U163" s="8" t="str">
        <f>LEFT(T163,MIN(FIND({0,1,2,3,4,5,6,7,8,9},ASC(T163)&amp;1234567890))-1)</f>
        <v>Sb</v>
      </c>
      <c r="V163" s="8">
        <f t="shared" si="13"/>
        <v>5.0410000000000004</v>
      </c>
      <c r="W163" s="8">
        <f>VLOOKUP(U163,Table!$A$2:$C$121,2,0)</f>
        <v>15</v>
      </c>
      <c r="X163" s="7">
        <f>VLOOKUP(U163,Table!$A$2:$C$121,3,0)</f>
        <v>5</v>
      </c>
      <c r="Y163" s="6" t="s">
        <v>2709</v>
      </c>
      <c r="Z163" s="8" t="str">
        <f>LEFT(Y163,MIN(FIND({0,1,2,3,4,5,6,7,8,9},ASC(Y163)&amp;1234567890))-1)</f>
        <v>S</v>
      </c>
      <c r="AA163" s="8">
        <f t="shared" si="14"/>
        <v>12</v>
      </c>
      <c r="AB163" s="8">
        <f>VLOOKUP(Z163,Table!$A$2:$C$121,2,0)</f>
        <v>16</v>
      </c>
      <c r="AC163" s="7">
        <f>VLOOKUP(Z163,Table!$A$2:$C$121,3,0)</f>
        <v>3</v>
      </c>
      <c r="AD163" s="5" t="str">
        <f>VLOOKUP(A163,Table!$U$1:$V$230,2,0)</f>
        <v>Monoclinic</v>
      </c>
    </row>
    <row r="164" spans="1:30" ht="18.75" customHeight="1" x14ac:dyDescent="0.4">
      <c r="A164" s="5">
        <v>14</v>
      </c>
      <c r="B164" s="5">
        <v>107242</v>
      </c>
      <c r="C164" s="5" t="s">
        <v>352</v>
      </c>
      <c r="D164" s="5" t="s">
        <v>5538</v>
      </c>
      <c r="E164" s="6" t="s">
        <v>2412</v>
      </c>
      <c r="F164" s="8" t="str">
        <f>LEFT(E164,MIN(FIND({0,1,2,3,4,5,6,7,8,9},ASC(E164)&amp;1234567890))-1)</f>
        <v>Pb</v>
      </c>
      <c r="G164" s="8">
        <f t="shared" si="10"/>
        <v>3</v>
      </c>
      <c r="H164" s="8">
        <f>VLOOKUP(F164,Table!$A$2:$C$121,2,0)</f>
        <v>14</v>
      </c>
      <c r="I164" s="7">
        <f>VLOOKUP(F164,Table!$A$2:$C$121,3,0)</f>
        <v>6</v>
      </c>
      <c r="J164" s="6" t="s">
        <v>3224</v>
      </c>
      <c r="K164" s="8" t="str">
        <f>LEFT(J164,MIN(FIND({0,1,2,3,4,5,6,7,8,9},ASC(J164)&amp;1234567890))-1)</f>
        <v>Mn</v>
      </c>
      <c r="L164" s="8">
        <f t="shared" si="11"/>
        <v>0.9</v>
      </c>
      <c r="M164" s="8">
        <f>VLOOKUP(K164,Table!$A$2:$C$121,2,0)</f>
        <v>7</v>
      </c>
      <c r="N164" s="7">
        <f>VLOOKUP(K164,Table!$A$2:$C$121,3,0)</f>
        <v>4</v>
      </c>
      <c r="O164" s="6" t="s">
        <v>2838</v>
      </c>
      <c r="P164" s="8" t="str">
        <f>LEFT(O164,MIN(FIND({0,1,2,3,4,5,6,7,8,9},ASC(O164)&amp;1234567890))-1)</f>
        <v>Ag</v>
      </c>
      <c r="Q164" s="8">
        <f t="shared" si="12"/>
        <v>1.05</v>
      </c>
      <c r="R164" s="8">
        <f>VLOOKUP(P164,Table!$A$2:$C$121,2,0)</f>
        <v>11</v>
      </c>
      <c r="S164" s="7">
        <f>VLOOKUP(P164,Table!$A$2:$C$121,3,0)</f>
        <v>5</v>
      </c>
      <c r="T164" s="6" t="s">
        <v>2839</v>
      </c>
      <c r="U164" s="8" t="str">
        <f>LEFT(T164,MIN(FIND({0,1,2,3,4,5,6,7,8,9},ASC(T164)&amp;1234567890))-1)</f>
        <v>Sb</v>
      </c>
      <c r="V164" s="8">
        <f t="shared" si="13"/>
        <v>5.05</v>
      </c>
      <c r="W164" s="8">
        <f>VLOOKUP(U164,Table!$A$2:$C$121,2,0)</f>
        <v>15</v>
      </c>
      <c r="X164" s="7">
        <f>VLOOKUP(U164,Table!$A$2:$C$121,3,0)</f>
        <v>5</v>
      </c>
      <c r="Y164" s="6" t="s">
        <v>2709</v>
      </c>
      <c r="Z164" s="8" t="str">
        <f>LEFT(Y164,MIN(FIND({0,1,2,3,4,5,6,7,8,9},ASC(Y164)&amp;1234567890))-1)</f>
        <v>S</v>
      </c>
      <c r="AA164" s="8">
        <f t="shared" si="14"/>
        <v>12</v>
      </c>
      <c r="AB164" s="8">
        <f>VLOOKUP(Z164,Table!$A$2:$C$121,2,0)</f>
        <v>16</v>
      </c>
      <c r="AC164" s="7">
        <f>VLOOKUP(Z164,Table!$A$2:$C$121,3,0)</f>
        <v>3</v>
      </c>
      <c r="AD164" s="5" t="str">
        <f>VLOOKUP(A164,Table!$U$1:$V$230,2,0)</f>
        <v>Monoclinic</v>
      </c>
    </row>
    <row r="165" spans="1:30" ht="18.75" customHeight="1" x14ac:dyDescent="0.4">
      <c r="A165" s="5">
        <v>14</v>
      </c>
      <c r="B165" s="5">
        <v>107354</v>
      </c>
      <c r="C165" s="5" t="s">
        <v>352</v>
      </c>
      <c r="D165" s="5" t="s">
        <v>5539</v>
      </c>
      <c r="E165" s="6" t="s">
        <v>2412</v>
      </c>
      <c r="F165" s="8" t="str">
        <f>LEFT(E165,MIN(FIND({0,1,2,3,4,5,6,7,8,9},ASC(E165)&amp;1234567890))-1)</f>
        <v>Pb</v>
      </c>
      <c r="G165" s="8">
        <f t="shared" si="10"/>
        <v>3</v>
      </c>
      <c r="H165" s="8">
        <f>VLOOKUP(F165,Table!$A$2:$C$121,2,0)</f>
        <v>14</v>
      </c>
      <c r="I165" s="7">
        <f>VLOOKUP(F165,Table!$A$2:$C$121,3,0)</f>
        <v>6</v>
      </c>
      <c r="J165" s="6" t="s">
        <v>5383</v>
      </c>
      <c r="K165" s="8" t="str">
        <f>LEFT(J165,MIN(FIND({0,1,2,3,4,5,6,7,8,9},ASC(J165)&amp;1234567890))-1)</f>
        <v>Mn</v>
      </c>
      <c r="L165" s="8">
        <f t="shared" si="11"/>
        <v>0.90100000000000002</v>
      </c>
      <c r="M165" s="8">
        <f>VLOOKUP(K165,Table!$A$2:$C$121,2,0)</f>
        <v>7</v>
      </c>
      <c r="N165" s="7">
        <f>VLOOKUP(K165,Table!$A$2:$C$121,3,0)</f>
        <v>4</v>
      </c>
      <c r="O165" s="6" t="s">
        <v>2840</v>
      </c>
      <c r="P165" s="8" t="str">
        <f>LEFT(O165,MIN(FIND({0,1,2,3,4,5,6,7,8,9},ASC(O165)&amp;1234567890))-1)</f>
        <v>Ag</v>
      </c>
      <c r="Q165" s="8">
        <f t="shared" si="12"/>
        <v>1.0489999999999999</v>
      </c>
      <c r="R165" s="8">
        <f>VLOOKUP(P165,Table!$A$2:$C$121,2,0)</f>
        <v>11</v>
      </c>
      <c r="S165" s="7">
        <f>VLOOKUP(P165,Table!$A$2:$C$121,3,0)</f>
        <v>5</v>
      </c>
      <c r="T165" s="6" t="s">
        <v>2841</v>
      </c>
      <c r="U165" s="8" t="str">
        <f>LEFT(T165,MIN(FIND({0,1,2,3,4,5,6,7,8,9},ASC(T165)&amp;1234567890))-1)</f>
        <v>Sb</v>
      </c>
      <c r="V165" s="8">
        <f t="shared" si="13"/>
        <v>5.0490000000000004</v>
      </c>
      <c r="W165" s="8">
        <f>VLOOKUP(U165,Table!$A$2:$C$121,2,0)</f>
        <v>15</v>
      </c>
      <c r="X165" s="7">
        <f>VLOOKUP(U165,Table!$A$2:$C$121,3,0)</f>
        <v>5</v>
      </c>
      <c r="Y165" s="6" t="s">
        <v>2709</v>
      </c>
      <c r="Z165" s="8" t="str">
        <f>LEFT(Y165,MIN(FIND({0,1,2,3,4,5,6,7,8,9},ASC(Y165)&amp;1234567890))-1)</f>
        <v>S</v>
      </c>
      <c r="AA165" s="8">
        <f t="shared" si="14"/>
        <v>12</v>
      </c>
      <c r="AB165" s="8">
        <f>VLOOKUP(Z165,Table!$A$2:$C$121,2,0)</f>
        <v>16</v>
      </c>
      <c r="AC165" s="7">
        <f>VLOOKUP(Z165,Table!$A$2:$C$121,3,0)</f>
        <v>3</v>
      </c>
      <c r="AD165" s="5" t="str">
        <f>VLOOKUP(A165,Table!$U$1:$V$230,2,0)</f>
        <v>Monoclinic</v>
      </c>
    </row>
    <row r="166" spans="1:30" ht="18.75" customHeight="1" x14ac:dyDescent="0.4">
      <c r="A166" s="5">
        <v>14</v>
      </c>
      <c r="B166" s="5">
        <v>11023</v>
      </c>
      <c r="C166" s="5" t="s">
        <v>351</v>
      </c>
      <c r="D166" s="5" t="s">
        <v>396</v>
      </c>
      <c r="E166" s="6" t="s">
        <v>2842</v>
      </c>
      <c r="F166" s="8" t="str">
        <f>LEFT(E166,MIN(FIND({0,1,2,3,4,5,6,7,8,9},ASC(E166)&amp;1234567890))-1)</f>
        <v>Pb</v>
      </c>
      <c r="G166" s="8">
        <f t="shared" si="10"/>
        <v>20.21</v>
      </c>
      <c r="H166" s="8">
        <f>VLOOKUP(F166,Table!$A$2:$C$121,2,0)</f>
        <v>14</v>
      </c>
      <c r="I166" s="7">
        <f>VLOOKUP(F166,Table!$A$2:$C$121,3,0)</f>
        <v>6</v>
      </c>
      <c r="J166" s="6" t="s">
        <v>2843</v>
      </c>
      <c r="K166" s="8" t="str">
        <f>LEFT(J166,MIN(FIND({0,1,2,3,4,5,6,7,8,9},ASC(J166)&amp;1234567890))-1)</f>
        <v>Ag</v>
      </c>
      <c r="L166" s="8">
        <f t="shared" si="11"/>
        <v>4</v>
      </c>
      <c r="M166" s="8">
        <f>VLOOKUP(K166,Table!$A$2:$C$121,2,0)</f>
        <v>11</v>
      </c>
      <c r="N166" s="7">
        <f>VLOOKUP(K166,Table!$A$2:$C$121,3,0)</f>
        <v>5</v>
      </c>
      <c r="O166" s="6" t="s">
        <v>2844</v>
      </c>
      <c r="P166" s="8" t="str">
        <f>LEFT(O166,MIN(FIND({0,1,2,3,4,5,6,7,8,9},ASC(O166)&amp;1234567890))-1)</f>
        <v>As</v>
      </c>
      <c r="Q166" s="8">
        <f t="shared" si="12"/>
        <v>10.23</v>
      </c>
      <c r="R166" s="8">
        <f>VLOOKUP(P166,Table!$A$2:$C$121,2,0)</f>
        <v>15</v>
      </c>
      <c r="S166" s="7">
        <f>VLOOKUP(P166,Table!$A$2:$C$121,3,0)</f>
        <v>4</v>
      </c>
      <c r="T166" s="6" t="s">
        <v>2845</v>
      </c>
      <c r="U166" s="8" t="str">
        <f>LEFT(T166,MIN(FIND({0,1,2,3,4,5,6,7,8,9},ASC(T166)&amp;1234567890))-1)</f>
        <v>Sb</v>
      </c>
      <c r="V166" s="8">
        <f t="shared" si="13"/>
        <v>13.56</v>
      </c>
      <c r="W166" s="8">
        <f>VLOOKUP(U166,Table!$A$2:$C$121,2,0)</f>
        <v>15</v>
      </c>
      <c r="X166" s="7">
        <f>VLOOKUP(U166,Table!$A$2:$C$121,3,0)</f>
        <v>5</v>
      </c>
      <c r="Y166" s="6" t="s">
        <v>2846</v>
      </c>
      <c r="Z166" s="8" t="str">
        <f>LEFT(Y166,MIN(FIND({0,1,2,3,4,5,6,7,8,9},ASC(Y166)&amp;1234567890))-1)</f>
        <v>S</v>
      </c>
      <c r="AA166" s="8">
        <f t="shared" si="14"/>
        <v>58</v>
      </c>
      <c r="AB166" s="8">
        <f>VLOOKUP(Z166,Table!$A$2:$C$121,2,0)</f>
        <v>16</v>
      </c>
      <c r="AC166" s="7">
        <f>VLOOKUP(Z166,Table!$A$2:$C$121,3,0)</f>
        <v>3</v>
      </c>
      <c r="AD166" s="5" t="str">
        <f>VLOOKUP(A166,Table!$U$1:$V$230,2,0)</f>
        <v>Monoclinic</v>
      </c>
    </row>
    <row r="167" spans="1:30" ht="18.75" customHeight="1" x14ac:dyDescent="0.4">
      <c r="A167" s="5">
        <v>14</v>
      </c>
      <c r="B167" s="5">
        <v>160282</v>
      </c>
      <c r="C167" s="5" t="s">
        <v>352</v>
      </c>
      <c r="D167" s="5" t="s">
        <v>397</v>
      </c>
      <c r="E167" s="6" t="s">
        <v>2320</v>
      </c>
      <c r="F167" s="8" t="str">
        <f>LEFT(E167,MIN(FIND({0,1,2,3,4,5,6,7,8,9},ASC(E167)&amp;1234567890))-1)</f>
        <v>Sr</v>
      </c>
      <c r="G167" s="8">
        <f t="shared" si="10"/>
        <v>1</v>
      </c>
      <c r="H167" s="8">
        <f>VLOOKUP(F167,Table!$A$2:$C$121,2,0)</f>
        <v>2</v>
      </c>
      <c r="I167" s="7">
        <f>VLOOKUP(F167,Table!$A$2:$C$121,3,0)</f>
        <v>5</v>
      </c>
      <c r="J167" s="6" t="s">
        <v>2363</v>
      </c>
      <c r="K167" s="8" t="str">
        <f>LEFT(J167,MIN(FIND({0,1,2,3,4,5,6,7,8,9},ASC(J167)&amp;1234567890))-1)</f>
        <v>La</v>
      </c>
      <c r="L167" s="8">
        <f t="shared" si="11"/>
        <v>1</v>
      </c>
      <c r="M167" s="8">
        <f>VLOOKUP(K167,Table!$A$2:$C$121,2,0)</f>
        <v>3</v>
      </c>
      <c r="N167" s="7">
        <f>VLOOKUP(K167,Table!$A$2:$C$121,3,0)</f>
        <v>6</v>
      </c>
      <c r="O167" s="6" t="s">
        <v>2627</v>
      </c>
      <c r="P167" s="8" t="str">
        <f>LEFT(O167,MIN(FIND({0,1,2,3,4,5,6,7,8,9},ASC(O167)&amp;1234567890))-1)</f>
        <v>Mg</v>
      </c>
      <c r="Q167" s="8">
        <f t="shared" si="12"/>
        <v>1</v>
      </c>
      <c r="R167" s="8">
        <f>VLOOKUP(P167,Table!$A$2:$C$121,2,0)</f>
        <v>2</v>
      </c>
      <c r="S167" s="7">
        <f>VLOOKUP(P167,Table!$A$2:$C$121,3,0)</f>
        <v>3</v>
      </c>
      <c r="T167" s="6" t="s">
        <v>2416</v>
      </c>
      <c r="U167" s="8" t="str">
        <f>LEFT(T167,MIN(FIND({0,1,2,3,4,5,6,7,8,9},ASC(T167)&amp;1234567890))-1)</f>
        <v>Ta</v>
      </c>
      <c r="V167" s="8">
        <f t="shared" si="13"/>
        <v>1</v>
      </c>
      <c r="W167" s="8">
        <f>VLOOKUP(U167,Table!$A$2:$C$121,2,0)</f>
        <v>5</v>
      </c>
      <c r="X167" s="7">
        <f>VLOOKUP(U167,Table!$A$2:$C$121,3,0)</f>
        <v>6</v>
      </c>
      <c r="Y167" s="6" t="s">
        <v>2332</v>
      </c>
      <c r="Z167" s="8" t="str">
        <f>LEFT(Y167,MIN(FIND({0,1,2,3,4,5,6,7,8,9},ASC(Y167)&amp;1234567890))-1)</f>
        <v>O</v>
      </c>
      <c r="AA167" s="8">
        <f t="shared" si="14"/>
        <v>6</v>
      </c>
      <c r="AB167" s="8">
        <f>VLOOKUP(Z167,Table!$A$2:$C$121,2,0)</f>
        <v>16</v>
      </c>
      <c r="AC167" s="7">
        <f>VLOOKUP(Z167,Table!$A$2:$C$121,3,0)</f>
        <v>2</v>
      </c>
      <c r="AD167" s="5" t="str">
        <f>VLOOKUP(A167,Table!$U$1:$V$230,2,0)</f>
        <v>Monoclinic</v>
      </c>
    </row>
    <row r="168" spans="1:30" ht="18.75" customHeight="1" x14ac:dyDescent="0.4">
      <c r="A168" s="5">
        <v>14</v>
      </c>
      <c r="B168" s="5">
        <v>160283</v>
      </c>
      <c r="C168" s="5" t="s">
        <v>352</v>
      </c>
      <c r="D168" s="5" t="s">
        <v>398</v>
      </c>
      <c r="E168" s="6" t="s">
        <v>2341</v>
      </c>
      <c r="F168" s="8" t="str">
        <f>LEFT(E168,MIN(FIND({0,1,2,3,4,5,6,7,8,9},ASC(E168)&amp;1234567890))-1)</f>
        <v>Ca</v>
      </c>
      <c r="G168" s="8">
        <f t="shared" si="10"/>
        <v>1</v>
      </c>
      <c r="H168" s="8">
        <f>VLOOKUP(F168,Table!$A$2:$C$121,2,0)</f>
        <v>2</v>
      </c>
      <c r="I168" s="7">
        <f>VLOOKUP(F168,Table!$A$2:$C$121,3,0)</f>
        <v>4</v>
      </c>
      <c r="J168" s="6" t="s">
        <v>2363</v>
      </c>
      <c r="K168" s="8" t="str">
        <f>LEFT(J168,MIN(FIND({0,1,2,3,4,5,6,7,8,9},ASC(J168)&amp;1234567890))-1)</f>
        <v>La</v>
      </c>
      <c r="L168" s="8">
        <f t="shared" si="11"/>
        <v>1</v>
      </c>
      <c r="M168" s="8">
        <f>VLOOKUP(K168,Table!$A$2:$C$121,2,0)</f>
        <v>3</v>
      </c>
      <c r="N168" s="7">
        <f>VLOOKUP(K168,Table!$A$2:$C$121,3,0)</f>
        <v>6</v>
      </c>
      <c r="O168" s="6" t="s">
        <v>2627</v>
      </c>
      <c r="P168" s="8" t="str">
        <f>LEFT(O168,MIN(FIND({0,1,2,3,4,5,6,7,8,9},ASC(O168)&amp;1234567890))-1)</f>
        <v>Mg</v>
      </c>
      <c r="Q168" s="8">
        <f t="shared" si="12"/>
        <v>1</v>
      </c>
      <c r="R168" s="8">
        <f>VLOOKUP(P168,Table!$A$2:$C$121,2,0)</f>
        <v>2</v>
      </c>
      <c r="S168" s="7">
        <f>VLOOKUP(P168,Table!$A$2:$C$121,3,0)</f>
        <v>3</v>
      </c>
      <c r="T168" s="6" t="s">
        <v>2416</v>
      </c>
      <c r="U168" s="8" t="str">
        <f>LEFT(T168,MIN(FIND({0,1,2,3,4,5,6,7,8,9},ASC(T168)&amp;1234567890))-1)</f>
        <v>Ta</v>
      </c>
      <c r="V168" s="8">
        <f t="shared" si="13"/>
        <v>1</v>
      </c>
      <c r="W168" s="8">
        <f>VLOOKUP(U168,Table!$A$2:$C$121,2,0)</f>
        <v>5</v>
      </c>
      <c r="X168" s="7">
        <f>VLOOKUP(U168,Table!$A$2:$C$121,3,0)</f>
        <v>6</v>
      </c>
      <c r="Y168" s="6" t="s">
        <v>2332</v>
      </c>
      <c r="Z168" s="8" t="str">
        <f>LEFT(Y168,MIN(FIND({0,1,2,3,4,5,6,7,8,9},ASC(Y168)&amp;1234567890))-1)</f>
        <v>O</v>
      </c>
      <c r="AA168" s="8">
        <f t="shared" si="14"/>
        <v>6</v>
      </c>
      <c r="AB168" s="8">
        <f>VLOOKUP(Z168,Table!$A$2:$C$121,2,0)</f>
        <v>16</v>
      </c>
      <c r="AC168" s="7">
        <f>VLOOKUP(Z168,Table!$A$2:$C$121,3,0)</f>
        <v>2</v>
      </c>
      <c r="AD168" s="5" t="str">
        <f>VLOOKUP(A168,Table!$U$1:$V$230,2,0)</f>
        <v>Monoclinic</v>
      </c>
    </row>
    <row r="169" spans="1:30" ht="18.75" customHeight="1" x14ac:dyDescent="0.4">
      <c r="A169" s="5">
        <v>14</v>
      </c>
      <c r="B169" s="5">
        <v>166249</v>
      </c>
      <c r="C169" s="5" t="s">
        <v>352</v>
      </c>
      <c r="D169" s="5" t="s">
        <v>399</v>
      </c>
      <c r="E169" s="6" t="s">
        <v>2847</v>
      </c>
      <c r="F169" s="8" t="str">
        <f>LEFT(E169,MIN(FIND({0,1,2,3,4,5,6,7,8,9},ASC(E169)&amp;1234567890))-1)</f>
        <v>Ce</v>
      </c>
      <c r="G169" s="8">
        <f t="shared" si="10"/>
        <v>1</v>
      </c>
      <c r="H169" s="8">
        <f>VLOOKUP(F169,Table!$A$2:$C$121,2,0)</f>
        <v>3</v>
      </c>
      <c r="I169" s="7">
        <f>VLOOKUP(F169,Table!$A$2:$C$121,3,0)</f>
        <v>6</v>
      </c>
      <c r="J169" s="6" t="s">
        <v>2310</v>
      </c>
      <c r="K169" s="8" t="str">
        <f>LEFT(J169,MIN(FIND({0,1,2,3,4,5,6,7,8,9},ASC(J169)&amp;1234567890))-1)</f>
        <v>K</v>
      </c>
      <c r="L169" s="8">
        <f t="shared" si="11"/>
        <v>1</v>
      </c>
      <c r="M169" s="8">
        <f>VLOOKUP(K169,Table!$A$2:$C$121,2,0)</f>
        <v>1</v>
      </c>
      <c r="N169" s="7">
        <f>VLOOKUP(K169,Table!$A$2:$C$121,3,0)</f>
        <v>4</v>
      </c>
      <c r="O169" s="6" t="s">
        <v>2330</v>
      </c>
      <c r="P169" s="8" t="str">
        <f>LEFT(O169,MIN(FIND({0,1,2,3,4,5,6,7,8,9},ASC(O169)&amp;1234567890))-1)</f>
        <v>Fe</v>
      </c>
      <c r="Q169" s="8">
        <f t="shared" si="12"/>
        <v>1</v>
      </c>
      <c r="R169" s="8">
        <f>VLOOKUP(P169,Table!$A$2:$C$121,2,0)</f>
        <v>8</v>
      </c>
      <c r="S169" s="7">
        <f>VLOOKUP(P169,Table!$A$2:$C$121,3,0)</f>
        <v>4</v>
      </c>
      <c r="T169" s="6" t="s">
        <v>2355</v>
      </c>
      <c r="U169" s="8" t="str">
        <f>LEFT(T169,MIN(FIND({0,1,2,3,4,5,6,7,8,9},ASC(T169)&amp;1234567890))-1)</f>
        <v>Mo</v>
      </c>
      <c r="V169" s="8">
        <f t="shared" si="13"/>
        <v>1</v>
      </c>
      <c r="W169" s="8">
        <f>VLOOKUP(U169,Table!$A$2:$C$121,2,0)</f>
        <v>6</v>
      </c>
      <c r="X169" s="7">
        <f>VLOOKUP(U169,Table!$A$2:$C$121,3,0)</f>
        <v>5</v>
      </c>
      <c r="Y169" s="6" t="s">
        <v>2332</v>
      </c>
      <c r="Z169" s="8" t="str">
        <f>LEFT(Y169,MIN(FIND({0,1,2,3,4,5,6,7,8,9},ASC(Y169)&amp;1234567890))-1)</f>
        <v>O</v>
      </c>
      <c r="AA169" s="8">
        <f t="shared" si="14"/>
        <v>6</v>
      </c>
      <c r="AB169" s="8">
        <f>VLOOKUP(Z169,Table!$A$2:$C$121,2,0)</f>
        <v>16</v>
      </c>
      <c r="AC169" s="7">
        <f>VLOOKUP(Z169,Table!$A$2:$C$121,3,0)</f>
        <v>2</v>
      </c>
      <c r="AD169" s="5" t="str">
        <f>VLOOKUP(A169,Table!$U$1:$V$230,2,0)</f>
        <v>Monoclinic</v>
      </c>
    </row>
    <row r="170" spans="1:30" ht="18.75" customHeight="1" x14ac:dyDescent="0.4">
      <c r="A170" s="5">
        <v>14</v>
      </c>
      <c r="B170" s="5">
        <v>168317</v>
      </c>
      <c r="C170" s="5" t="s">
        <v>352</v>
      </c>
      <c r="D170" s="5" t="s">
        <v>400</v>
      </c>
      <c r="E170" s="6" t="s">
        <v>2363</v>
      </c>
      <c r="F170" s="8" t="str">
        <f>LEFT(E170,MIN(FIND({0,1,2,3,4,5,6,7,8,9},ASC(E170)&amp;1234567890))-1)</f>
        <v>La</v>
      </c>
      <c r="G170" s="8">
        <f t="shared" si="10"/>
        <v>1</v>
      </c>
      <c r="H170" s="8">
        <f>VLOOKUP(F170,Table!$A$2:$C$121,2,0)</f>
        <v>3</v>
      </c>
      <c r="I170" s="7">
        <f>VLOOKUP(F170,Table!$A$2:$C$121,3,0)</f>
        <v>6</v>
      </c>
      <c r="J170" s="6" t="s">
        <v>2320</v>
      </c>
      <c r="K170" s="8" t="str">
        <f>LEFT(J170,MIN(FIND({0,1,2,3,4,5,6,7,8,9},ASC(J170)&amp;1234567890))-1)</f>
        <v>Sr</v>
      </c>
      <c r="L170" s="8">
        <f t="shared" si="11"/>
        <v>1</v>
      </c>
      <c r="M170" s="8">
        <f>VLOOKUP(K170,Table!$A$2:$C$121,2,0)</f>
        <v>2</v>
      </c>
      <c r="N170" s="7">
        <f>VLOOKUP(K170,Table!$A$2:$C$121,3,0)</f>
        <v>5</v>
      </c>
      <c r="O170" s="6" t="s">
        <v>2636</v>
      </c>
      <c r="P170" s="8" t="str">
        <f>LEFT(O170,MIN(FIND({0,1,2,3,4,5,6,7,8,9},ASC(O170)&amp;1234567890))-1)</f>
        <v>Co</v>
      </c>
      <c r="Q170" s="8">
        <f t="shared" si="12"/>
        <v>1</v>
      </c>
      <c r="R170" s="8">
        <f>VLOOKUP(P170,Table!$A$2:$C$121,2,0)</f>
        <v>9</v>
      </c>
      <c r="S170" s="7">
        <f>VLOOKUP(P170,Table!$A$2:$C$121,3,0)</f>
        <v>4</v>
      </c>
      <c r="T170" s="6" t="s">
        <v>2441</v>
      </c>
      <c r="U170" s="8" t="str">
        <f>LEFT(T170,MIN(FIND({0,1,2,3,4,5,6,7,8,9},ASC(T170)&amp;1234567890))-1)</f>
        <v>Ru</v>
      </c>
      <c r="V170" s="8">
        <f t="shared" si="13"/>
        <v>1</v>
      </c>
      <c r="W170" s="8">
        <f>VLOOKUP(U170,Table!$A$2:$C$121,2,0)</f>
        <v>8</v>
      </c>
      <c r="X170" s="7">
        <f>VLOOKUP(U170,Table!$A$2:$C$121,3,0)</f>
        <v>5</v>
      </c>
      <c r="Y170" s="6" t="s">
        <v>2332</v>
      </c>
      <c r="Z170" s="8" t="str">
        <f>LEFT(Y170,MIN(FIND({0,1,2,3,4,5,6,7,8,9},ASC(Y170)&amp;1234567890))-1)</f>
        <v>O</v>
      </c>
      <c r="AA170" s="8">
        <f t="shared" si="14"/>
        <v>6</v>
      </c>
      <c r="AB170" s="8">
        <f>VLOOKUP(Z170,Table!$A$2:$C$121,2,0)</f>
        <v>16</v>
      </c>
      <c r="AC170" s="7">
        <f>VLOOKUP(Z170,Table!$A$2:$C$121,3,0)</f>
        <v>2</v>
      </c>
      <c r="AD170" s="5" t="str">
        <f>VLOOKUP(A170,Table!$U$1:$V$230,2,0)</f>
        <v>Monoclinic</v>
      </c>
    </row>
    <row r="171" spans="1:30" ht="18.75" customHeight="1" x14ac:dyDescent="0.4">
      <c r="A171" s="5">
        <v>14</v>
      </c>
      <c r="B171" s="5">
        <v>169494</v>
      </c>
      <c r="C171" s="5" t="s">
        <v>352</v>
      </c>
      <c r="D171" s="5" t="s">
        <v>401</v>
      </c>
      <c r="E171" s="6" t="s">
        <v>2848</v>
      </c>
      <c r="F171" s="8" t="str">
        <f>LEFT(E171,MIN(FIND({0,1,2,3,4,5,6,7,8,9},ASC(E171)&amp;1234567890))-1)</f>
        <v>Ca</v>
      </c>
      <c r="G171" s="8">
        <f t="shared" si="10"/>
        <v>1.5</v>
      </c>
      <c r="H171" s="8">
        <f>VLOOKUP(F171,Table!$A$2:$C$121,2,0)</f>
        <v>2</v>
      </c>
      <c r="I171" s="7">
        <f>VLOOKUP(F171,Table!$A$2:$C$121,3,0)</f>
        <v>4</v>
      </c>
      <c r="J171" s="6" t="s">
        <v>2849</v>
      </c>
      <c r="K171" s="8" t="str">
        <f>LEFT(J171,MIN(FIND({0,1,2,3,4,5,6,7,8,9},ASC(J171)&amp;1234567890))-1)</f>
        <v>Sr</v>
      </c>
      <c r="L171" s="8">
        <f t="shared" si="11"/>
        <v>0.5</v>
      </c>
      <c r="M171" s="8">
        <f>VLOOKUP(K171,Table!$A$2:$C$121,2,0)</f>
        <v>2</v>
      </c>
      <c r="N171" s="7">
        <f>VLOOKUP(K171,Table!$A$2:$C$121,3,0)</f>
        <v>5</v>
      </c>
      <c r="O171" s="6" t="s">
        <v>2363</v>
      </c>
      <c r="P171" s="8" t="str">
        <f>LEFT(O171,MIN(FIND({0,1,2,3,4,5,6,7,8,9},ASC(O171)&amp;1234567890))-1)</f>
        <v>La</v>
      </c>
      <c r="Q171" s="8">
        <f t="shared" si="12"/>
        <v>1</v>
      </c>
      <c r="R171" s="8">
        <f>VLOOKUP(P171,Table!$A$2:$C$121,2,0)</f>
        <v>3</v>
      </c>
      <c r="S171" s="7">
        <f>VLOOKUP(P171,Table!$A$2:$C$121,3,0)</f>
        <v>6</v>
      </c>
      <c r="T171" s="6" t="s">
        <v>2318</v>
      </c>
      <c r="U171" s="8" t="str">
        <f>LEFT(T171,MIN(FIND({0,1,2,3,4,5,6,7,8,9},ASC(T171)&amp;1234567890))-1)</f>
        <v>Sb</v>
      </c>
      <c r="V171" s="8">
        <f t="shared" si="13"/>
        <v>1</v>
      </c>
      <c r="W171" s="8">
        <f>VLOOKUP(U171,Table!$A$2:$C$121,2,0)</f>
        <v>15</v>
      </c>
      <c r="X171" s="7">
        <f>VLOOKUP(U171,Table!$A$2:$C$121,3,0)</f>
        <v>5</v>
      </c>
      <c r="Y171" s="6" t="s">
        <v>2332</v>
      </c>
      <c r="Z171" s="8" t="str">
        <f>LEFT(Y171,MIN(FIND({0,1,2,3,4,5,6,7,8,9},ASC(Y171)&amp;1234567890))-1)</f>
        <v>O</v>
      </c>
      <c r="AA171" s="8">
        <f t="shared" si="14"/>
        <v>6</v>
      </c>
      <c r="AB171" s="8">
        <f>VLOOKUP(Z171,Table!$A$2:$C$121,2,0)</f>
        <v>16</v>
      </c>
      <c r="AC171" s="7">
        <f>VLOOKUP(Z171,Table!$A$2:$C$121,3,0)</f>
        <v>2</v>
      </c>
      <c r="AD171" s="5" t="str">
        <f>VLOOKUP(A171,Table!$U$1:$V$230,2,0)</f>
        <v>Monoclinic</v>
      </c>
    </row>
    <row r="172" spans="1:30" ht="18.75" customHeight="1" x14ac:dyDescent="0.4">
      <c r="A172" s="5">
        <v>14</v>
      </c>
      <c r="B172" s="5">
        <v>169495</v>
      </c>
      <c r="C172" s="5" t="s">
        <v>352</v>
      </c>
      <c r="D172" s="5" t="s">
        <v>402</v>
      </c>
      <c r="E172" s="6" t="s">
        <v>2341</v>
      </c>
      <c r="F172" s="8" t="str">
        <f>LEFT(E172,MIN(FIND({0,1,2,3,4,5,6,7,8,9},ASC(E172)&amp;1234567890))-1)</f>
        <v>Ca</v>
      </c>
      <c r="G172" s="8">
        <f t="shared" si="10"/>
        <v>1</v>
      </c>
      <c r="H172" s="8">
        <f>VLOOKUP(F172,Table!$A$2:$C$121,2,0)</f>
        <v>2</v>
      </c>
      <c r="I172" s="7">
        <f>VLOOKUP(F172,Table!$A$2:$C$121,3,0)</f>
        <v>4</v>
      </c>
      <c r="J172" s="6" t="s">
        <v>2320</v>
      </c>
      <c r="K172" s="8" t="str">
        <f>LEFT(J172,MIN(FIND({0,1,2,3,4,5,6,7,8,9},ASC(J172)&amp;1234567890))-1)</f>
        <v>Sr</v>
      </c>
      <c r="L172" s="8">
        <f t="shared" si="11"/>
        <v>1</v>
      </c>
      <c r="M172" s="8">
        <f>VLOOKUP(K172,Table!$A$2:$C$121,2,0)</f>
        <v>2</v>
      </c>
      <c r="N172" s="7">
        <f>VLOOKUP(K172,Table!$A$2:$C$121,3,0)</f>
        <v>5</v>
      </c>
      <c r="O172" s="6" t="s">
        <v>2363</v>
      </c>
      <c r="P172" s="8" t="str">
        <f>LEFT(O172,MIN(FIND({0,1,2,3,4,5,6,7,8,9},ASC(O172)&amp;1234567890))-1)</f>
        <v>La</v>
      </c>
      <c r="Q172" s="8">
        <f t="shared" si="12"/>
        <v>1</v>
      </c>
      <c r="R172" s="8">
        <f>VLOOKUP(P172,Table!$A$2:$C$121,2,0)</f>
        <v>3</v>
      </c>
      <c r="S172" s="7">
        <f>VLOOKUP(P172,Table!$A$2:$C$121,3,0)</f>
        <v>6</v>
      </c>
      <c r="T172" s="6" t="s">
        <v>2318</v>
      </c>
      <c r="U172" s="8" t="str">
        <f>LEFT(T172,MIN(FIND({0,1,2,3,4,5,6,7,8,9},ASC(T172)&amp;1234567890))-1)</f>
        <v>Sb</v>
      </c>
      <c r="V172" s="8">
        <f t="shared" si="13"/>
        <v>1</v>
      </c>
      <c r="W172" s="8">
        <f>VLOOKUP(U172,Table!$A$2:$C$121,2,0)</f>
        <v>15</v>
      </c>
      <c r="X172" s="7">
        <f>VLOOKUP(U172,Table!$A$2:$C$121,3,0)</f>
        <v>5</v>
      </c>
      <c r="Y172" s="6" t="s">
        <v>2332</v>
      </c>
      <c r="Z172" s="8" t="str">
        <f>LEFT(Y172,MIN(FIND({0,1,2,3,4,5,6,7,8,9},ASC(Y172)&amp;1234567890))-1)</f>
        <v>O</v>
      </c>
      <c r="AA172" s="8">
        <f t="shared" si="14"/>
        <v>6</v>
      </c>
      <c r="AB172" s="8">
        <f>VLOOKUP(Z172,Table!$A$2:$C$121,2,0)</f>
        <v>16</v>
      </c>
      <c r="AC172" s="7">
        <f>VLOOKUP(Z172,Table!$A$2:$C$121,3,0)</f>
        <v>2</v>
      </c>
      <c r="AD172" s="5" t="str">
        <f>VLOOKUP(A172,Table!$U$1:$V$230,2,0)</f>
        <v>Monoclinic</v>
      </c>
    </row>
    <row r="173" spans="1:30" ht="18.75" customHeight="1" x14ac:dyDescent="0.4">
      <c r="A173" s="5">
        <v>14</v>
      </c>
      <c r="B173" s="5">
        <v>169496</v>
      </c>
      <c r="C173" s="5" t="s">
        <v>352</v>
      </c>
      <c r="D173" s="5" t="s">
        <v>403</v>
      </c>
      <c r="E173" s="6" t="s">
        <v>2848</v>
      </c>
      <c r="F173" s="8" t="str">
        <f>LEFT(E173,MIN(FIND({0,1,2,3,4,5,6,7,8,9},ASC(E173)&amp;1234567890))-1)</f>
        <v>Ca</v>
      </c>
      <c r="G173" s="8">
        <f t="shared" si="10"/>
        <v>1.5</v>
      </c>
      <c r="H173" s="8">
        <f>VLOOKUP(F173,Table!$A$2:$C$121,2,0)</f>
        <v>2</v>
      </c>
      <c r="I173" s="7">
        <f>VLOOKUP(F173,Table!$A$2:$C$121,3,0)</f>
        <v>4</v>
      </c>
      <c r="J173" s="6" t="s">
        <v>2849</v>
      </c>
      <c r="K173" s="8" t="str">
        <f>LEFT(J173,MIN(FIND({0,1,2,3,4,5,6,7,8,9},ASC(J173)&amp;1234567890))-1)</f>
        <v>Sr</v>
      </c>
      <c r="L173" s="8">
        <f t="shared" si="11"/>
        <v>0.5</v>
      </c>
      <c r="M173" s="8">
        <f>VLOOKUP(K173,Table!$A$2:$C$121,2,0)</f>
        <v>2</v>
      </c>
      <c r="N173" s="7">
        <f>VLOOKUP(K173,Table!$A$2:$C$121,3,0)</f>
        <v>5</v>
      </c>
      <c r="O173" s="6" t="s">
        <v>2850</v>
      </c>
      <c r="P173" s="8" t="str">
        <f>LEFT(O173,MIN(FIND({0,1,2,3,4,5,6,7,8,9},ASC(O173)&amp;1234567890))-1)</f>
        <v>Sm</v>
      </c>
      <c r="Q173" s="8">
        <f t="shared" si="12"/>
        <v>1</v>
      </c>
      <c r="R173" s="8">
        <f>VLOOKUP(P173,Table!$A$2:$C$121,2,0)</f>
        <v>3</v>
      </c>
      <c r="S173" s="7">
        <f>VLOOKUP(P173,Table!$A$2:$C$121,3,0)</f>
        <v>6</v>
      </c>
      <c r="T173" s="6" t="s">
        <v>2318</v>
      </c>
      <c r="U173" s="8" t="str">
        <f>LEFT(T173,MIN(FIND({0,1,2,3,4,5,6,7,8,9},ASC(T173)&amp;1234567890))-1)</f>
        <v>Sb</v>
      </c>
      <c r="V173" s="8">
        <f t="shared" si="13"/>
        <v>1</v>
      </c>
      <c r="W173" s="8">
        <f>VLOOKUP(U173,Table!$A$2:$C$121,2,0)</f>
        <v>15</v>
      </c>
      <c r="X173" s="7">
        <f>VLOOKUP(U173,Table!$A$2:$C$121,3,0)</f>
        <v>5</v>
      </c>
      <c r="Y173" s="6" t="s">
        <v>2332</v>
      </c>
      <c r="Z173" s="8" t="str">
        <f>LEFT(Y173,MIN(FIND({0,1,2,3,4,5,6,7,8,9},ASC(Y173)&amp;1234567890))-1)</f>
        <v>O</v>
      </c>
      <c r="AA173" s="8">
        <f t="shared" si="14"/>
        <v>6</v>
      </c>
      <c r="AB173" s="8">
        <f>VLOOKUP(Z173,Table!$A$2:$C$121,2,0)</f>
        <v>16</v>
      </c>
      <c r="AC173" s="7">
        <f>VLOOKUP(Z173,Table!$A$2:$C$121,3,0)</f>
        <v>2</v>
      </c>
      <c r="AD173" s="5" t="str">
        <f>VLOOKUP(A173,Table!$U$1:$V$230,2,0)</f>
        <v>Monoclinic</v>
      </c>
    </row>
    <row r="174" spans="1:30" ht="18.75" customHeight="1" x14ac:dyDescent="0.4">
      <c r="A174" s="5">
        <v>14</v>
      </c>
      <c r="B174" s="5">
        <v>169497</v>
      </c>
      <c r="C174" s="5" t="s">
        <v>352</v>
      </c>
      <c r="D174" s="5" t="s">
        <v>404</v>
      </c>
      <c r="E174" s="6" t="s">
        <v>2341</v>
      </c>
      <c r="F174" s="8" t="str">
        <f>LEFT(E174,MIN(FIND({0,1,2,3,4,5,6,7,8,9},ASC(E174)&amp;1234567890))-1)</f>
        <v>Ca</v>
      </c>
      <c r="G174" s="8">
        <f t="shared" si="10"/>
        <v>1</v>
      </c>
      <c r="H174" s="8">
        <f>VLOOKUP(F174,Table!$A$2:$C$121,2,0)</f>
        <v>2</v>
      </c>
      <c r="I174" s="7">
        <f>VLOOKUP(F174,Table!$A$2:$C$121,3,0)</f>
        <v>4</v>
      </c>
      <c r="J174" s="6" t="s">
        <v>2320</v>
      </c>
      <c r="K174" s="8" t="str">
        <f>LEFT(J174,MIN(FIND({0,1,2,3,4,5,6,7,8,9},ASC(J174)&amp;1234567890))-1)</f>
        <v>Sr</v>
      </c>
      <c r="L174" s="8">
        <f t="shared" si="11"/>
        <v>1</v>
      </c>
      <c r="M174" s="8">
        <f>VLOOKUP(K174,Table!$A$2:$C$121,2,0)</f>
        <v>2</v>
      </c>
      <c r="N174" s="7">
        <f>VLOOKUP(K174,Table!$A$2:$C$121,3,0)</f>
        <v>5</v>
      </c>
      <c r="O174" s="6" t="s">
        <v>2850</v>
      </c>
      <c r="P174" s="8" t="str">
        <f>LEFT(O174,MIN(FIND({0,1,2,3,4,5,6,7,8,9},ASC(O174)&amp;1234567890))-1)</f>
        <v>Sm</v>
      </c>
      <c r="Q174" s="8">
        <f t="shared" si="12"/>
        <v>1</v>
      </c>
      <c r="R174" s="8">
        <f>VLOOKUP(P174,Table!$A$2:$C$121,2,0)</f>
        <v>3</v>
      </c>
      <c r="S174" s="7">
        <f>VLOOKUP(P174,Table!$A$2:$C$121,3,0)</f>
        <v>6</v>
      </c>
      <c r="T174" s="6" t="s">
        <v>2318</v>
      </c>
      <c r="U174" s="8" t="str">
        <f>LEFT(T174,MIN(FIND({0,1,2,3,4,5,6,7,8,9},ASC(T174)&amp;1234567890))-1)</f>
        <v>Sb</v>
      </c>
      <c r="V174" s="8">
        <f t="shared" si="13"/>
        <v>1</v>
      </c>
      <c r="W174" s="8">
        <f>VLOOKUP(U174,Table!$A$2:$C$121,2,0)</f>
        <v>15</v>
      </c>
      <c r="X174" s="7">
        <f>VLOOKUP(U174,Table!$A$2:$C$121,3,0)</f>
        <v>5</v>
      </c>
      <c r="Y174" s="6" t="s">
        <v>2332</v>
      </c>
      <c r="Z174" s="8" t="str">
        <f>LEFT(Y174,MIN(FIND({0,1,2,3,4,5,6,7,8,9},ASC(Y174)&amp;1234567890))-1)</f>
        <v>O</v>
      </c>
      <c r="AA174" s="8">
        <f t="shared" si="14"/>
        <v>6</v>
      </c>
      <c r="AB174" s="8">
        <f>VLOOKUP(Z174,Table!$A$2:$C$121,2,0)</f>
        <v>16</v>
      </c>
      <c r="AC174" s="7">
        <f>VLOOKUP(Z174,Table!$A$2:$C$121,3,0)</f>
        <v>2</v>
      </c>
      <c r="AD174" s="5" t="str">
        <f>VLOOKUP(A174,Table!$U$1:$V$230,2,0)</f>
        <v>Monoclinic</v>
      </c>
    </row>
    <row r="175" spans="1:30" ht="18.75" customHeight="1" x14ac:dyDescent="0.4">
      <c r="A175" s="5">
        <v>14</v>
      </c>
      <c r="B175" s="5">
        <v>169679</v>
      </c>
      <c r="C175" s="5" t="s">
        <v>352</v>
      </c>
      <c r="D175" s="5" t="s">
        <v>405</v>
      </c>
      <c r="E175" s="6" t="s">
        <v>2341</v>
      </c>
      <c r="F175" s="8" t="str">
        <f>LEFT(E175,MIN(FIND({0,1,2,3,4,5,6,7,8,9},ASC(E175)&amp;1234567890))-1)</f>
        <v>Ca</v>
      </c>
      <c r="G175" s="8">
        <f t="shared" si="10"/>
        <v>1</v>
      </c>
      <c r="H175" s="8">
        <f>VLOOKUP(F175,Table!$A$2:$C$121,2,0)</f>
        <v>2</v>
      </c>
      <c r="I175" s="7">
        <f>VLOOKUP(F175,Table!$A$2:$C$121,3,0)</f>
        <v>4</v>
      </c>
      <c r="J175" s="6" t="s">
        <v>2363</v>
      </c>
      <c r="K175" s="8" t="str">
        <f>LEFT(J175,MIN(FIND({0,1,2,3,4,5,6,7,8,9},ASC(J175)&amp;1234567890))-1)</f>
        <v>La</v>
      </c>
      <c r="L175" s="8">
        <f t="shared" si="11"/>
        <v>1</v>
      </c>
      <c r="M175" s="8">
        <f>VLOOKUP(K175,Table!$A$2:$C$121,2,0)</f>
        <v>3</v>
      </c>
      <c r="N175" s="7">
        <f>VLOOKUP(K175,Table!$A$2:$C$121,3,0)</f>
        <v>6</v>
      </c>
      <c r="O175" s="6" t="s">
        <v>2598</v>
      </c>
      <c r="P175" s="8" t="str">
        <f>LEFT(O175,MIN(FIND({0,1,2,3,4,5,6,7,8,9},ASC(O175)&amp;1234567890))-1)</f>
        <v>Mn</v>
      </c>
      <c r="Q175" s="8">
        <f t="shared" si="12"/>
        <v>1</v>
      </c>
      <c r="R175" s="8">
        <f>VLOOKUP(P175,Table!$A$2:$C$121,2,0)</f>
        <v>7</v>
      </c>
      <c r="S175" s="7">
        <f>VLOOKUP(P175,Table!$A$2:$C$121,3,0)</f>
        <v>4</v>
      </c>
      <c r="T175" s="6" t="s">
        <v>2355</v>
      </c>
      <c r="U175" s="8" t="str">
        <f>LEFT(T175,MIN(FIND({0,1,2,3,4,5,6,7,8,9},ASC(T175)&amp;1234567890))-1)</f>
        <v>Mo</v>
      </c>
      <c r="V175" s="8">
        <f t="shared" si="13"/>
        <v>1</v>
      </c>
      <c r="W175" s="8">
        <f>VLOOKUP(U175,Table!$A$2:$C$121,2,0)</f>
        <v>6</v>
      </c>
      <c r="X175" s="7">
        <f>VLOOKUP(U175,Table!$A$2:$C$121,3,0)</f>
        <v>5</v>
      </c>
      <c r="Y175" s="6" t="s">
        <v>2332</v>
      </c>
      <c r="Z175" s="8" t="str">
        <f>LEFT(Y175,MIN(FIND({0,1,2,3,4,5,6,7,8,9},ASC(Y175)&amp;1234567890))-1)</f>
        <v>O</v>
      </c>
      <c r="AA175" s="8">
        <f t="shared" si="14"/>
        <v>6</v>
      </c>
      <c r="AB175" s="8">
        <f>VLOOKUP(Z175,Table!$A$2:$C$121,2,0)</f>
        <v>16</v>
      </c>
      <c r="AC175" s="7">
        <f>VLOOKUP(Z175,Table!$A$2:$C$121,3,0)</f>
        <v>2</v>
      </c>
      <c r="AD175" s="5" t="str">
        <f>VLOOKUP(A175,Table!$U$1:$V$230,2,0)</f>
        <v>Monoclinic</v>
      </c>
    </row>
    <row r="176" spans="1:30" ht="18.75" customHeight="1" x14ac:dyDescent="0.4">
      <c r="A176" s="5">
        <v>14</v>
      </c>
      <c r="B176" s="5">
        <v>187385</v>
      </c>
      <c r="C176" s="5" t="s">
        <v>352</v>
      </c>
      <c r="D176" s="5" t="s">
        <v>406</v>
      </c>
      <c r="E176" s="6" t="s">
        <v>2320</v>
      </c>
      <c r="F176" s="8" t="str">
        <f>LEFT(E176,MIN(FIND({0,1,2,3,4,5,6,7,8,9},ASC(E176)&amp;1234567890))-1)</f>
        <v>Sr</v>
      </c>
      <c r="G176" s="8">
        <f t="shared" si="10"/>
        <v>1</v>
      </c>
      <c r="H176" s="8">
        <f>VLOOKUP(F176,Table!$A$2:$C$121,2,0)</f>
        <v>2</v>
      </c>
      <c r="I176" s="7">
        <f>VLOOKUP(F176,Table!$A$2:$C$121,3,0)</f>
        <v>5</v>
      </c>
      <c r="J176" s="6" t="s">
        <v>2700</v>
      </c>
      <c r="K176" s="8" t="str">
        <f>LEFT(J176,MIN(FIND({0,1,2,3,4,5,6,7,8,9},ASC(J176)&amp;1234567890))-1)</f>
        <v>Nd</v>
      </c>
      <c r="L176" s="8">
        <f t="shared" si="11"/>
        <v>1</v>
      </c>
      <c r="M176" s="8">
        <f>VLOOKUP(K176,Table!$A$2:$C$121,2,0)</f>
        <v>3</v>
      </c>
      <c r="N176" s="7">
        <f>VLOOKUP(K176,Table!$A$2:$C$121,3,0)</f>
        <v>6</v>
      </c>
      <c r="O176" s="6" t="s">
        <v>2379</v>
      </c>
      <c r="P176" s="8" t="str">
        <f>LEFT(O176,MIN(FIND({0,1,2,3,4,5,6,7,8,9},ASC(O176)&amp;1234567890))-1)</f>
        <v>Zn</v>
      </c>
      <c r="Q176" s="8">
        <f t="shared" si="12"/>
        <v>1</v>
      </c>
      <c r="R176" s="8">
        <f>VLOOKUP(P176,Table!$A$2:$C$121,2,0)</f>
        <v>12</v>
      </c>
      <c r="S176" s="7">
        <f>VLOOKUP(P176,Table!$A$2:$C$121,3,0)</f>
        <v>4</v>
      </c>
      <c r="T176" s="6" t="s">
        <v>2441</v>
      </c>
      <c r="U176" s="8" t="str">
        <f>LEFT(T176,MIN(FIND({0,1,2,3,4,5,6,7,8,9},ASC(T176)&amp;1234567890))-1)</f>
        <v>Ru</v>
      </c>
      <c r="V176" s="8">
        <f t="shared" si="13"/>
        <v>1</v>
      </c>
      <c r="W176" s="8">
        <f>VLOOKUP(U176,Table!$A$2:$C$121,2,0)</f>
        <v>8</v>
      </c>
      <c r="X176" s="7">
        <f>VLOOKUP(U176,Table!$A$2:$C$121,3,0)</f>
        <v>5</v>
      </c>
      <c r="Y176" s="6" t="s">
        <v>2332</v>
      </c>
      <c r="Z176" s="8" t="str">
        <f>LEFT(Y176,MIN(FIND({0,1,2,3,4,5,6,7,8,9},ASC(Y176)&amp;1234567890))-1)</f>
        <v>O</v>
      </c>
      <c r="AA176" s="8">
        <f t="shared" si="14"/>
        <v>6</v>
      </c>
      <c r="AB176" s="8">
        <f>VLOOKUP(Z176,Table!$A$2:$C$121,2,0)</f>
        <v>16</v>
      </c>
      <c r="AC176" s="7">
        <f>VLOOKUP(Z176,Table!$A$2:$C$121,3,0)</f>
        <v>2</v>
      </c>
      <c r="AD176" s="5" t="str">
        <f>VLOOKUP(A176,Table!$U$1:$V$230,2,0)</f>
        <v>Monoclinic</v>
      </c>
    </row>
    <row r="177" spans="1:30" ht="18.75" customHeight="1" x14ac:dyDescent="0.4">
      <c r="A177" s="5">
        <v>14</v>
      </c>
      <c r="B177" s="5">
        <v>187386</v>
      </c>
      <c r="C177" s="5" t="s">
        <v>352</v>
      </c>
      <c r="D177" s="5" t="s">
        <v>407</v>
      </c>
      <c r="E177" s="6" t="s">
        <v>2320</v>
      </c>
      <c r="F177" s="8" t="str">
        <f>LEFT(E177,MIN(FIND({0,1,2,3,4,5,6,7,8,9},ASC(E177)&amp;1234567890))-1)</f>
        <v>Sr</v>
      </c>
      <c r="G177" s="8">
        <f t="shared" si="10"/>
        <v>1</v>
      </c>
      <c r="H177" s="8">
        <f>VLOOKUP(F177,Table!$A$2:$C$121,2,0)</f>
        <v>2</v>
      </c>
      <c r="I177" s="7">
        <f>VLOOKUP(F177,Table!$A$2:$C$121,3,0)</f>
        <v>5</v>
      </c>
      <c r="J177" s="6" t="s">
        <v>2700</v>
      </c>
      <c r="K177" s="8" t="str">
        <f>LEFT(J177,MIN(FIND({0,1,2,3,4,5,6,7,8,9},ASC(J177)&amp;1234567890))-1)</f>
        <v>Nd</v>
      </c>
      <c r="L177" s="8">
        <f t="shared" si="11"/>
        <v>1</v>
      </c>
      <c r="M177" s="8">
        <f>VLOOKUP(K177,Table!$A$2:$C$121,2,0)</f>
        <v>3</v>
      </c>
      <c r="N177" s="7">
        <f>VLOOKUP(K177,Table!$A$2:$C$121,3,0)</f>
        <v>6</v>
      </c>
      <c r="O177" s="6" t="s">
        <v>2636</v>
      </c>
      <c r="P177" s="8" t="str">
        <f>LEFT(O177,MIN(FIND({0,1,2,3,4,5,6,7,8,9},ASC(O177)&amp;1234567890))-1)</f>
        <v>Co</v>
      </c>
      <c r="Q177" s="8">
        <f t="shared" si="12"/>
        <v>1</v>
      </c>
      <c r="R177" s="8">
        <f>VLOOKUP(P177,Table!$A$2:$C$121,2,0)</f>
        <v>9</v>
      </c>
      <c r="S177" s="7">
        <f>VLOOKUP(P177,Table!$A$2:$C$121,3,0)</f>
        <v>4</v>
      </c>
      <c r="T177" s="6" t="s">
        <v>2441</v>
      </c>
      <c r="U177" s="8" t="str">
        <f>LEFT(T177,MIN(FIND({0,1,2,3,4,5,6,7,8,9},ASC(T177)&amp;1234567890))-1)</f>
        <v>Ru</v>
      </c>
      <c r="V177" s="8">
        <f t="shared" si="13"/>
        <v>1</v>
      </c>
      <c r="W177" s="8">
        <f>VLOOKUP(U177,Table!$A$2:$C$121,2,0)</f>
        <v>8</v>
      </c>
      <c r="X177" s="7">
        <f>VLOOKUP(U177,Table!$A$2:$C$121,3,0)</f>
        <v>5</v>
      </c>
      <c r="Y177" s="6" t="s">
        <v>2332</v>
      </c>
      <c r="Z177" s="8" t="str">
        <f>LEFT(Y177,MIN(FIND({0,1,2,3,4,5,6,7,8,9},ASC(Y177)&amp;1234567890))-1)</f>
        <v>O</v>
      </c>
      <c r="AA177" s="8">
        <f t="shared" si="14"/>
        <v>6</v>
      </c>
      <c r="AB177" s="8">
        <f>VLOOKUP(Z177,Table!$A$2:$C$121,2,0)</f>
        <v>16</v>
      </c>
      <c r="AC177" s="7">
        <f>VLOOKUP(Z177,Table!$A$2:$C$121,3,0)</f>
        <v>2</v>
      </c>
      <c r="AD177" s="5" t="str">
        <f>VLOOKUP(A177,Table!$U$1:$V$230,2,0)</f>
        <v>Monoclinic</v>
      </c>
    </row>
    <row r="178" spans="1:30" ht="18.75" customHeight="1" x14ac:dyDescent="0.4">
      <c r="A178" s="5">
        <v>14</v>
      </c>
      <c r="B178" s="5">
        <v>187387</v>
      </c>
      <c r="C178" s="5" t="s">
        <v>352</v>
      </c>
      <c r="D178" s="5" t="s">
        <v>408</v>
      </c>
      <c r="E178" s="6" t="s">
        <v>2320</v>
      </c>
      <c r="F178" s="8" t="str">
        <f>LEFT(E178,MIN(FIND({0,1,2,3,4,5,6,7,8,9},ASC(E178)&amp;1234567890))-1)</f>
        <v>Sr</v>
      </c>
      <c r="G178" s="8">
        <f t="shared" si="10"/>
        <v>1</v>
      </c>
      <c r="H178" s="8">
        <f>VLOOKUP(F178,Table!$A$2:$C$121,2,0)</f>
        <v>2</v>
      </c>
      <c r="I178" s="7">
        <f>VLOOKUP(F178,Table!$A$2:$C$121,3,0)</f>
        <v>5</v>
      </c>
      <c r="J178" s="6" t="s">
        <v>2700</v>
      </c>
      <c r="K178" s="8" t="str">
        <f>LEFT(J178,MIN(FIND({0,1,2,3,4,5,6,7,8,9},ASC(J178)&amp;1234567890))-1)</f>
        <v>Nd</v>
      </c>
      <c r="L178" s="8">
        <f t="shared" si="11"/>
        <v>1</v>
      </c>
      <c r="M178" s="8">
        <f>VLOOKUP(K178,Table!$A$2:$C$121,2,0)</f>
        <v>3</v>
      </c>
      <c r="N178" s="7">
        <f>VLOOKUP(K178,Table!$A$2:$C$121,3,0)</f>
        <v>6</v>
      </c>
      <c r="O178" s="6" t="s">
        <v>2627</v>
      </c>
      <c r="P178" s="8" t="str">
        <f>LEFT(O178,MIN(FIND({0,1,2,3,4,5,6,7,8,9},ASC(O178)&amp;1234567890))-1)</f>
        <v>Mg</v>
      </c>
      <c r="Q178" s="8">
        <f t="shared" si="12"/>
        <v>1</v>
      </c>
      <c r="R178" s="8">
        <f>VLOOKUP(P178,Table!$A$2:$C$121,2,0)</f>
        <v>2</v>
      </c>
      <c r="S178" s="7">
        <f>VLOOKUP(P178,Table!$A$2:$C$121,3,0)</f>
        <v>3</v>
      </c>
      <c r="T178" s="6" t="s">
        <v>2441</v>
      </c>
      <c r="U178" s="8" t="str">
        <f>LEFT(T178,MIN(FIND({0,1,2,3,4,5,6,7,8,9},ASC(T178)&amp;1234567890))-1)</f>
        <v>Ru</v>
      </c>
      <c r="V178" s="8">
        <f t="shared" si="13"/>
        <v>1</v>
      </c>
      <c r="W178" s="8">
        <f>VLOOKUP(U178,Table!$A$2:$C$121,2,0)</f>
        <v>8</v>
      </c>
      <c r="X178" s="7">
        <f>VLOOKUP(U178,Table!$A$2:$C$121,3,0)</f>
        <v>5</v>
      </c>
      <c r="Y178" s="6" t="s">
        <v>2332</v>
      </c>
      <c r="Z178" s="8" t="str">
        <f>LEFT(Y178,MIN(FIND({0,1,2,3,4,5,6,7,8,9},ASC(Y178)&amp;1234567890))-1)</f>
        <v>O</v>
      </c>
      <c r="AA178" s="8">
        <f t="shared" si="14"/>
        <v>6</v>
      </c>
      <c r="AB178" s="8">
        <f>VLOOKUP(Z178,Table!$A$2:$C$121,2,0)</f>
        <v>16</v>
      </c>
      <c r="AC178" s="7">
        <f>VLOOKUP(Z178,Table!$A$2:$C$121,3,0)</f>
        <v>2</v>
      </c>
      <c r="AD178" s="5" t="str">
        <f>VLOOKUP(A178,Table!$U$1:$V$230,2,0)</f>
        <v>Monoclinic</v>
      </c>
    </row>
    <row r="179" spans="1:30" ht="18.75" customHeight="1" x14ac:dyDescent="0.4">
      <c r="A179" s="5">
        <v>14</v>
      </c>
      <c r="B179" s="5">
        <v>187388</v>
      </c>
      <c r="C179" s="5" t="s">
        <v>352</v>
      </c>
      <c r="D179" s="5" t="s">
        <v>409</v>
      </c>
      <c r="E179" s="6" t="s">
        <v>2320</v>
      </c>
      <c r="F179" s="8" t="str">
        <f>LEFT(E179,MIN(FIND({0,1,2,3,4,5,6,7,8,9},ASC(E179)&amp;1234567890))-1)</f>
        <v>Sr</v>
      </c>
      <c r="G179" s="8">
        <f t="shared" si="10"/>
        <v>1</v>
      </c>
      <c r="H179" s="8">
        <f>VLOOKUP(F179,Table!$A$2:$C$121,2,0)</f>
        <v>2</v>
      </c>
      <c r="I179" s="7">
        <f>VLOOKUP(F179,Table!$A$2:$C$121,3,0)</f>
        <v>5</v>
      </c>
      <c r="J179" s="6" t="s">
        <v>2700</v>
      </c>
      <c r="K179" s="8" t="str">
        <f>LEFT(J179,MIN(FIND({0,1,2,3,4,5,6,7,8,9},ASC(J179)&amp;1234567890))-1)</f>
        <v>Nd</v>
      </c>
      <c r="L179" s="8">
        <f t="shared" si="11"/>
        <v>1</v>
      </c>
      <c r="M179" s="8">
        <f>VLOOKUP(K179,Table!$A$2:$C$121,2,0)</f>
        <v>3</v>
      </c>
      <c r="N179" s="7">
        <f>VLOOKUP(K179,Table!$A$2:$C$121,3,0)</f>
        <v>6</v>
      </c>
      <c r="O179" s="6" t="s">
        <v>2634</v>
      </c>
      <c r="P179" s="8" t="str">
        <f>LEFT(O179,MIN(FIND({0,1,2,3,4,5,6,7,8,9},ASC(O179)&amp;1234567890))-1)</f>
        <v>Ni</v>
      </c>
      <c r="Q179" s="8">
        <f t="shared" si="12"/>
        <v>1</v>
      </c>
      <c r="R179" s="8">
        <f>VLOOKUP(P179,Table!$A$2:$C$121,2,0)</f>
        <v>10</v>
      </c>
      <c r="S179" s="7">
        <f>VLOOKUP(P179,Table!$A$2:$C$121,3,0)</f>
        <v>4</v>
      </c>
      <c r="T179" s="6" t="s">
        <v>2441</v>
      </c>
      <c r="U179" s="8" t="str">
        <f>LEFT(T179,MIN(FIND({0,1,2,3,4,5,6,7,8,9},ASC(T179)&amp;1234567890))-1)</f>
        <v>Ru</v>
      </c>
      <c r="V179" s="8">
        <f t="shared" si="13"/>
        <v>1</v>
      </c>
      <c r="W179" s="8">
        <f>VLOOKUP(U179,Table!$A$2:$C$121,2,0)</f>
        <v>8</v>
      </c>
      <c r="X179" s="7">
        <f>VLOOKUP(U179,Table!$A$2:$C$121,3,0)</f>
        <v>5</v>
      </c>
      <c r="Y179" s="6" t="s">
        <v>2332</v>
      </c>
      <c r="Z179" s="8" t="str">
        <f>LEFT(Y179,MIN(FIND({0,1,2,3,4,5,6,7,8,9},ASC(Y179)&amp;1234567890))-1)</f>
        <v>O</v>
      </c>
      <c r="AA179" s="8">
        <f t="shared" si="14"/>
        <v>6</v>
      </c>
      <c r="AB179" s="8">
        <f>VLOOKUP(Z179,Table!$A$2:$C$121,2,0)</f>
        <v>16</v>
      </c>
      <c r="AC179" s="7">
        <f>VLOOKUP(Z179,Table!$A$2:$C$121,3,0)</f>
        <v>2</v>
      </c>
      <c r="AD179" s="5" t="str">
        <f>VLOOKUP(A179,Table!$U$1:$V$230,2,0)</f>
        <v>Monoclinic</v>
      </c>
    </row>
    <row r="180" spans="1:30" ht="18.75" customHeight="1" x14ac:dyDescent="0.4">
      <c r="A180" s="5">
        <v>14</v>
      </c>
      <c r="B180" s="5">
        <v>245636</v>
      </c>
      <c r="C180" s="5" t="s">
        <v>351</v>
      </c>
      <c r="D180" s="5" t="s">
        <v>410</v>
      </c>
      <c r="E180" s="6" t="s">
        <v>2851</v>
      </c>
      <c r="F180" s="8" t="str">
        <f>LEFT(E180,MIN(FIND({0,1,2,3,4,5,6,7,8,9},ASC(E180)&amp;1234567890))-1)</f>
        <v>Fe</v>
      </c>
      <c r="G180" s="8">
        <f t="shared" si="10"/>
        <v>8</v>
      </c>
      <c r="H180" s="8">
        <f>VLOOKUP(F180,Table!$A$2:$C$121,2,0)</f>
        <v>8</v>
      </c>
      <c r="I180" s="7">
        <f>VLOOKUP(F180,Table!$A$2:$C$121,3,0)</f>
        <v>4</v>
      </c>
      <c r="J180" s="6" t="s">
        <v>2852</v>
      </c>
      <c r="K180" s="8" t="str">
        <f>LEFT(J180,MIN(FIND({0,1,2,3,4,5,6,7,8,9},ASC(J180)&amp;1234567890))-1)</f>
        <v>Te</v>
      </c>
      <c r="L180" s="8">
        <f t="shared" si="11"/>
        <v>12</v>
      </c>
      <c r="M180" s="8">
        <f>VLOOKUP(K180,Table!$A$2:$C$121,2,0)</f>
        <v>16</v>
      </c>
      <c r="N180" s="7">
        <f>VLOOKUP(K180,Table!$A$2:$C$121,3,0)</f>
        <v>5</v>
      </c>
      <c r="O180" s="6" t="s">
        <v>2853</v>
      </c>
      <c r="P180" s="8" t="str">
        <f>LEFT(O180,MIN(FIND({0,1,2,3,4,5,6,7,8,9},ASC(O180)&amp;1234567890))-1)</f>
        <v>O</v>
      </c>
      <c r="Q180" s="8">
        <f t="shared" si="12"/>
        <v>32</v>
      </c>
      <c r="R180" s="8">
        <f>VLOOKUP(P180,Table!$A$2:$C$121,2,0)</f>
        <v>16</v>
      </c>
      <c r="S180" s="7">
        <f>VLOOKUP(P180,Table!$A$2:$C$121,3,0)</f>
        <v>2</v>
      </c>
      <c r="T180" s="6" t="s">
        <v>2814</v>
      </c>
      <c r="U180" s="8" t="str">
        <f>LEFT(T180,MIN(FIND({0,1,2,3,4,5,6,7,8,9},ASC(T180)&amp;1234567890))-1)</f>
        <v>Cl</v>
      </c>
      <c r="V180" s="8">
        <f t="shared" si="13"/>
        <v>3</v>
      </c>
      <c r="W180" s="8">
        <f>VLOOKUP(U180,Table!$A$2:$C$121,2,0)</f>
        <v>17</v>
      </c>
      <c r="X180" s="7">
        <f>VLOOKUP(U180,Table!$A$2:$C$121,3,0)</f>
        <v>3</v>
      </c>
      <c r="Y180" s="6" t="s">
        <v>2854</v>
      </c>
      <c r="Z180" s="8" t="str">
        <f>LEFT(Y180,MIN(FIND({0,1,2,3,4,5,6,7,8,9},ASC(Y180)&amp;1234567890))-1)</f>
        <v>Br</v>
      </c>
      <c r="AA180" s="8">
        <f t="shared" si="14"/>
        <v>3</v>
      </c>
      <c r="AB180" s="8">
        <f>VLOOKUP(Z180,Table!$A$2:$C$121,2,0)</f>
        <v>17</v>
      </c>
      <c r="AC180" s="7">
        <f>VLOOKUP(Z180,Table!$A$2:$C$121,3,0)</f>
        <v>4</v>
      </c>
      <c r="AD180" s="5" t="str">
        <f>VLOOKUP(A180,Table!$U$1:$V$230,2,0)</f>
        <v>Monoclinic</v>
      </c>
    </row>
    <row r="181" spans="1:30" ht="18.75" customHeight="1" x14ac:dyDescent="0.4">
      <c r="A181" s="5">
        <v>14</v>
      </c>
      <c r="B181" s="5">
        <v>418681</v>
      </c>
      <c r="C181" s="5" t="s">
        <v>351</v>
      </c>
      <c r="D181" s="5" t="s">
        <v>411</v>
      </c>
      <c r="E181" s="6" t="s">
        <v>2341</v>
      </c>
      <c r="F181" s="8" t="str">
        <f>LEFT(E181,MIN(FIND({0,1,2,3,4,5,6,7,8,9},ASC(E181)&amp;1234567890))-1)</f>
        <v>Ca</v>
      </c>
      <c r="G181" s="8">
        <f t="shared" si="10"/>
        <v>1</v>
      </c>
      <c r="H181" s="8">
        <f>VLOOKUP(F181,Table!$A$2:$C$121,2,0)</f>
        <v>2</v>
      </c>
      <c r="I181" s="7">
        <f>VLOOKUP(F181,Table!$A$2:$C$121,3,0)</f>
        <v>4</v>
      </c>
      <c r="J181" s="6" t="s">
        <v>2652</v>
      </c>
      <c r="K181" s="8" t="str">
        <f>LEFT(J181,MIN(FIND({0,1,2,3,4,5,6,7,8,9},ASC(J181)&amp;1234567890))-1)</f>
        <v>Co</v>
      </c>
      <c r="L181" s="8">
        <f t="shared" si="11"/>
        <v>2</v>
      </c>
      <c r="M181" s="8">
        <f>VLOOKUP(K181,Table!$A$2:$C$121,2,0)</f>
        <v>9</v>
      </c>
      <c r="N181" s="7">
        <f>VLOOKUP(K181,Table!$A$2:$C$121,3,0)</f>
        <v>4</v>
      </c>
      <c r="O181" s="6" t="s">
        <v>2855</v>
      </c>
      <c r="P181" s="8" t="str">
        <f>LEFT(O181,MIN(FIND({0,1,2,3,4,5,6,7,8,9},ASC(O181)&amp;1234567890))-1)</f>
        <v>Te</v>
      </c>
      <c r="Q181" s="8">
        <f t="shared" si="12"/>
        <v>3</v>
      </c>
      <c r="R181" s="8">
        <f>VLOOKUP(P181,Table!$A$2:$C$121,2,0)</f>
        <v>16</v>
      </c>
      <c r="S181" s="7">
        <f>VLOOKUP(P181,Table!$A$2:$C$121,3,0)</f>
        <v>5</v>
      </c>
      <c r="T181" s="6" t="s">
        <v>2298</v>
      </c>
      <c r="U181" s="8" t="str">
        <f>LEFT(T181,MIN(FIND({0,1,2,3,4,5,6,7,8,9},ASC(T181)&amp;1234567890))-1)</f>
        <v>O</v>
      </c>
      <c r="V181" s="8">
        <f t="shared" si="13"/>
        <v>8</v>
      </c>
      <c r="W181" s="8">
        <f>VLOOKUP(U181,Table!$A$2:$C$121,2,0)</f>
        <v>16</v>
      </c>
      <c r="X181" s="7">
        <f>VLOOKUP(U181,Table!$A$2:$C$121,3,0)</f>
        <v>2</v>
      </c>
      <c r="Y181" s="6" t="s">
        <v>2360</v>
      </c>
      <c r="Z181" s="8" t="str">
        <f>LEFT(Y181,MIN(FIND({0,1,2,3,4,5,6,7,8,9},ASC(Y181)&amp;1234567890))-1)</f>
        <v>Cl</v>
      </c>
      <c r="AA181" s="8">
        <f t="shared" si="14"/>
        <v>2</v>
      </c>
      <c r="AB181" s="8">
        <f>VLOOKUP(Z181,Table!$A$2:$C$121,2,0)</f>
        <v>17</v>
      </c>
      <c r="AC181" s="7">
        <f>VLOOKUP(Z181,Table!$A$2:$C$121,3,0)</f>
        <v>3</v>
      </c>
      <c r="AD181" s="5" t="str">
        <f>VLOOKUP(A181,Table!$U$1:$V$230,2,0)</f>
        <v>Monoclinic</v>
      </c>
    </row>
    <row r="182" spans="1:30" ht="18.75" customHeight="1" x14ac:dyDescent="0.4">
      <c r="A182" s="5">
        <v>14</v>
      </c>
      <c r="B182" s="5">
        <v>418682</v>
      </c>
      <c r="C182" s="5" t="s">
        <v>351</v>
      </c>
      <c r="D182" s="5" t="s">
        <v>412</v>
      </c>
      <c r="E182" s="6" t="s">
        <v>2320</v>
      </c>
      <c r="F182" s="8" t="str">
        <f>LEFT(E182,MIN(FIND({0,1,2,3,4,5,6,7,8,9},ASC(E182)&amp;1234567890))-1)</f>
        <v>Sr</v>
      </c>
      <c r="G182" s="8">
        <f t="shared" si="10"/>
        <v>1</v>
      </c>
      <c r="H182" s="8">
        <f>VLOOKUP(F182,Table!$A$2:$C$121,2,0)</f>
        <v>2</v>
      </c>
      <c r="I182" s="7">
        <f>VLOOKUP(F182,Table!$A$2:$C$121,3,0)</f>
        <v>5</v>
      </c>
      <c r="J182" s="6" t="s">
        <v>2652</v>
      </c>
      <c r="K182" s="8" t="str">
        <f>LEFT(J182,MIN(FIND({0,1,2,3,4,5,6,7,8,9},ASC(J182)&amp;1234567890))-1)</f>
        <v>Co</v>
      </c>
      <c r="L182" s="8">
        <f t="shared" si="11"/>
        <v>2</v>
      </c>
      <c r="M182" s="8">
        <f>VLOOKUP(K182,Table!$A$2:$C$121,2,0)</f>
        <v>9</v>
      </c>
      <c r="N182" s="7">
        <f>VLOOKUP(K182,Table!$A$2:$C$121,3,0)</f>
        <v>4</v>
      </c>
      <c r="O182" s="6" t="s">
        <v>2855</v>
      </c>
      <c r="P182" s="8" t="str">
        <f>LEFT(O182,MIN(FIND({0,1,2,3,4,5,6,7,8,9},ASC(O182)&amp;1234567890))-1)</f>
        <v>Te</v>
      </c>
      <c r="Q182" s="8">
        <f t="shared" si="12"/>
        <v>3</v>
      </c>
      <c r="R182" s="8">
        <f>VLOOKUP(P182,Table!$A$2:$C$121,2,0)</f>
        <v>16</v>
      </c>
      <c r="S182" s="7">
        <f>VLOOKUP(P182,Table!$A$2:$C$121,3,0)</f>
        <v>5</v>
      </c>
      <c r="T182" s="6" t="s">
        <v>2298</v>
      </c>
      <c r="U182" s="8" t="str">
        <f>LEFT(T182,MIN(FIND({0,1,2,3,4,5,6,7,8,9},ASC(T182)&amp;1234567890))-1)</f>
        <v>O</v>
      </c>
      <c r="V182" s="8">
        <f t="shared" si="13"/>
        <v>8</v>
      </c>
      <c r="W182" s="8">
        <f>VLOOKUP(U182,Table!$A$2:$C$121,2,0)</f>
        <v>16</v>
      </c>
      <c r="X182" s="7">
        <f>VLOOKUP(U182,Table!$A$2:$C$121,3,0)</f>
        <v>2</v>
      </c>
      <c r="Y182" s="6" t="s">
        <v>2360</v>
      </c>
      <c r="Z182" s="8" t="str">
        <f>LEFT(Y182,MIN(FIND({0,1,2,3,4,5,6,7,8,9},ASC(Y182)&amp;1234567890))-1)</f>
        <v>Cl</v>
      </c>
      <c r="AA182" s="8">
        <f t="shared" si="14"/>
        <v>2</v>
      </c>
      <c r="AB182" s="8">
        <f>VLOOKUP(Z182,Table!$A$2:$C$121,2,0)</f>
        <v>17</v>
      </c>
      <c r="AC182" s="7">
        <f>VLOOKUP(Z182,Table!$A$2:$C$121,3,0)</f>
        <v>3</v>
      </c>
      <c r="AD182" s="5" t="str">
        <f>VLOOKUP(A182,Table!$U$1:$V$230,2,0)</f>
        <v>Monoclinic</v>
      </c>
    </row>
    <row r="183" spans="1:30" ht="18.75" customHeight="1" x14ac:dyDescent="0.4">
      <c r="A183" s="5">
        <v>14</v>
      </c>
      <c r="B183" s="5">
        <v>418683</v>
      </c>
      <c r="C183" s="5" t="s">
        <v>351</v>
      </c>
      <c r="D183" s="5" t="s">
        <v>413</v>
      </c>
      <c r="E183" s="6" t="s">
        <v>2320</v>
      </c>
      <c r="F183" s="8" t="str">
        <f>LEFT(E183,MIN(FIND({0,1,2,3,4,5,6,7,8,9},ASC(E183)&amp;1234567890))-1)</f>
        <v>Sr</v>
      </c>
      <c r="G183" s="8">
        <f t="shared" si="10"/>
        <v>1</v>
      </c>
      <c r="H183" s="8">
        <f>VLOOKUP(F183,Table!$A$2:$C$121,2,0)</f>
        <v>2</v>
      </c>
      <c r="I183" s="7">
        <f>VLOOKUP(F183,Table!$A$2:$C$121,3,0)</f>
        <v>5</v>
      </c>
      <c r="J183" s="6" t="s">
        <v>2653</v>
      </c>
      <c r="K183" s="8" t="str">
        <f>LEFT(J183,MIN(FIND({0,1,2,3,4,5,6,7,8,9},ASC(J183)&amp;1234567890))-1)</f>
        <v>Ni</v>
      </c>
      <c r="L183" s="8">
        <f t="shared" si="11"/>
        <v>2</v>
      </c>
      <c r="M183" s="8">
        <f>VLOOKUP(K183,Table!$A$2:$C$121,2,0)</f>
        <v>10</v>
      </c>
      <c r="N183" s="7">
        <f>VLOOKUP(K183,Table!$A$2:$C$121,3,0)</f>
        <v>4</v>
      </c>
      <c r="O183" s="6" t="s">
        <v>2855</v>
      </c>
      <c r="P183" s="8" t="str">
        <f>LEFT(O183,MIN(FIND({0,1,2,3,4,5,6,7,8,9},ASC(O183)&amp;1234567890))-1)</f>
        <v>Te</v>
      </c>
      <c r="Q183" s="8">
        <f t="shared" si="12"/>
        <v>3</v>
      </c>
      <c r="R183" s="8">
        <f>VLOOKUP(P183,Table!$A$2:$C$121,2,0)</f>
        <v>16</v>
      </c>
      <c r="S183" s="7">
        <f>VLOOKUP(P183,Table!$A$2:$C$121,3,0)</f>
        <v>5</v>
      </c>
      <c r="T183" s="6" t="s">
        <v>2298</v>
      </c>
      <c r="U183" s="8" t="str">
        <f>LEFT(T183,MIN(FIND({0,1,2,3,4,5,6,7,8,9},ASC(T183)&amp;1234567890))-1)</f>
        <v>O</v>
      </c>
      <c r="V183" s="8">
        <f t="shared" si="13"/>
        <v>8</v>
      </c>
      <c r="W183" s="8">
        <f>VLOOKUP(U183,Table!$A$2:$C$121,2,0)</f>
        <v>16</v>
      </c>
      <c r="X183" s="7">
        <f>VLOOKUP(U183,Table!$A$2:$C$121,3,0)</f>
        <v>2</v>
      </c>
      <c r="Y183" s="6" t="s">
        <v>2360</v>
      </c>
      <c r="Z183" s="8" t="str">
        <f>LEFT(Y183,MIN(FIND({0,1,2,3,4,5,6,7,8,9},ASC(Y183)&amp;1234567890))-1)</f>
        <v>Cl</v>
      </c>
      <c r="AA183" s="8">
        <f t="shared" si="14"/>
        <v>2</v>
      </c>
      <c r="AB183" s="8">
        <f>VLOOKUP(Z183,Table!$A$2:$C$121,2,0)</f>
        <v>17</v>
      </c>
      <c r="AC183" s="7">
        <f>VLOOKUP(Z183,Table!$A$2:$C$121,3,0)</f>
        <v>3</v>
      </c>
      <c r="AD183" s="5" t="str">
        <f>VLOOKUP(A183,Table!$U$1:$V$230,2,0)</f>
        <v>Monoclinic</v>
      </c>
    </row>
    <row r="184" spans="1:30" ht="18.75" customHeight="1" x14ac:dyDescent="0.4">
      <c r="A184" s="5">
        <v>14</v>
      </c>
      <c r="B184" s="5">
        <v>246722</v>
      </c>
      <c r="C184" s="5" t="s">
        <v>352</v>
      </c>
      <c r="D184" s="5" t="s">
        <v>414</v>
      </c>
      <c r="E184" s="6" t="s">
        <v>2363</v>
      </c>
      <c r="F184" s="8" t="str">
        <f>LEFT(E184,MIN(FIND({0,1,2,3,4,5,6,7,8,9},ASC(E184)&amp;1234567890))-1)</f>
        <v>La</v>
      </c>
      <c r="G184" s="8">
        <f t="shared" si="10"/>
        <v>1</v>
      </c>
      <c r="H184" s="8">
        <f>VLOOKUP(F184,Table!$A$2:$C$121,2,0)</f>
        <v>3</v>
      </c>
      <c r="I184" s="7">
        <f>VLOOKUP(F184,Table!$A$2:$C$121,3,0)</f>
        <v>6</v>
      </c>
      <c r="J184" s="6" t="s">
        <v>2341</v>
      </c>
      <c r="K184" s="8" t="str">
        <f>LEFT(J184,MIN(FIND({0,1,2,3,4,5,6,7,8,9},ASC(J184)&amp;1234567890))-1)</f>
        <v>Ca</v>
      </c>
      <c r="L184" s="8">
        <f t="shared" si="11"/>
        <v>1</v>
      </c>
      <c r="M184" s="8">
        <f>VLOOKUP(K184,Table!$A$2:$C$121,2,0)</f>
        <v>2</v>
      </c>
      <c r="N184" s="7">
        <f>VLOOKUP(K184,Table!$A$2:$C$121,3,0)</f>
        <v>4</v>
      </c>
      <c r="O184" s="6" t="s">
        <v>2636</v>
      </c>
      <c r="P184" s="8" t="str">
        <f>LEFT(O184,MIN(FIND({0,1,2,3,4,5,6,7,8,9},ASC(O184)&amp;1234567890))-1)</f>
        <v>Co</v>
      </c>
      <c r="Q184" s="8">
        <f t="shared" si="12"/>
        <v>1</v>
      </c>
      <c r="R184" s="8">
        <f>VLOOKUP(P184,Table!$A$2:$C$121,2,0)</f>
        <v>9</v>
      </c>
      <c r="S184" s="7">
        <f>VLOOKUP(P184,Table!$A$2:$C$121,3,0)</f>
        <v>4</v>
      </c>
      <c r="T184" s="6" t="s">
        <v>2731</v>
      </c>
      <c r="U184" s="8" t="str">
        <f>LEFT(T184,MIN(FIND({0,1,2,3,4,5,6,7,8,9},ASC(T184)&amp;1234567890))-1)</f>
        <v>Nb</v>
      </c>
      <c r="V184" s="8">
        <f t="shared" si="13"/>
        <v>1</v>
      </c>
      <c r="W184" s="8">
        <f>VLOOKUP(U184,Table!$A$2:$C$121,2,0)</f>
        <v>5</v>
      </c>
      <c r="X184" s="7">
        <f>VLOOKUP(U184,Table!$A$2:$C$121,3,0)</f>
        <v>5</v>
      </c>
      <c r="Y184" s="6" t="s">
        <v>2332</v>
      </c>
      <c r="Z184" s="8" t="str">
        <f>LEFT(Y184,MIN(FIND({0,1,2,3,4,5,6,7,8,9},ASC(Y184)&amp;1234567890))-1)</f>
        <v>O</v>
      </c>
      <c r="AA184" s="8">
        <f t="shared" si="14"/>
        <v>6</v>
      </c>
      <c r="AB184" s="8">
        <f>VLOOKUP(Z184,Table!$A$2:$C$121,2,0)</f>
        <v>16</v>
      </c>
      <c r="AC184" s="7">
        <f>VLOOKUP(Z184,Table!$A$2:$C$121,3,0)</f>
        <v>2</v>
      </c>
      <c r="AD184" s="5" t="str">
        <f>VLOOKUP(A184,Table!$U$1:$V$230,2,0)</f>
        <v>Monoclinic</v>
      </c>
    </row>
    <row r="185" spans="1:30" ht="18.75" customHeight="1" x14ac:dyDescent="0.4">
      <c r="A185" s="5">
        <v>14</v>
      </c>
      <c r="B185" s="5">
        <v>246724</v>
      </c>
      <c r="C185" s="5" t="s">
        <v>352</v>
      </c>
      <c r="D185" s="5" t="s">
        <v>415</v>
      </c>
      <c r="E185" s="6" t="s">
        <v>2363</v>
      </c>
      <c r="F185" s="8" t="str">
        <f>LEFT(E185,MIN(FIND({0,1,2,3,4,5,6,7,8,9},ASC(E185)&amp;1234567890))-1)</f>
        <v>La</v>
      </c>
      <c r="G185" s="8">
        <f t="shared" si="10"/>
        <v>1</v>
      </c>
      <c r="H185" s="8">
        <f>VLOOKUP(F185,Table!$A$2:$C$121,2,0)</f>
        <v>3</v>
      </c>
      <c r="I185" s="7">
        <f>VLOOKUP(F185,Table!$A$2:$C$121,3,0)</f>
        <v>6</v>
      </c>
      <c r="J185" s="6" t="s">
        <v>2320</v>
      </c>
      <c r="K185" s="8" t="str">
        <f>LEFT(J185,MIN(FIND({0,1,2,3,4,5,6,7,8,9},ASC(J185)&amp;1234567890))-1)</f>
        <v>Sr</v>
      </c>
      <c r="L185" s="8">
        <f t="shared" si="11"/>
        <v>1</v>
      </c>
      <c r="M185" s="8">
        <f>VLOOKUP(K185,Table!$A$2:$C$121,2,0)</f>
        <v>2</v>
      </c>
      <c r="N185" s="7">
        <f>VLOOKUP(K185,Table!$A$2:$C$121,3,0)</f>
        <v>5</v>
      </c>
      <c r="O185" s="6" t="s">
        <v>2636</v>
      </c>
      <c r="P185" s="8" t="str">
        <f>LEFT(O185,MIN(FIND({0,1,2,3,4,5,6,7,8,9},ASC(O185)&amp;1234567890))-1)</f>
        <v>Co</v>
      </c>
      <c r="Q185" s="8">
        <f t="shared" si="12"/>
        <v>1</v>
      </c>
      <c r="R185" s="8">
        <f>VLOOKUP(P185,Table!$A$2:$C$121,2,0)</f>
        <v>9</v>
      </c>
      <c r="S185" s="7">
        <f>VLOOKUP(P185,Table!$A$2:$C$121,3,0)</f>
        <v>4</v>
      </c>
      <c r="T185" s="6" t="s">
        <v>2731</v>
      </c>
      <c r="U185" s="8" t="str">
        <f>LEFT(T185,MIN(FIND({0,1,2,3,4,5,6,7,8,9},ASC(T185)&amp;1234567890))-1)</f>
        <v>Nb</v>
      </c>
      <c r="V185" s="8">
        <f t="shared" si="13"/>
        <v>1</v>
      </c>
      <c r="W185" s="8">
        <f>VLOOKUP(U185,Table!$A$2:$C$121,2,0)</f>
        <v>5</v>
      </c>
      <c r="X185" s="7">
        <f>VLOOKUP(U185,Table!$A$2:$C$121,3,0)</f>
        <v>5</v>
      </c>
      <c r="Y185" s="6" t="s">
        <v>2332</v>
      </c>
      <c r="Z185" s="8" t="str">
        <f>LEFT(Y185,MIN(FIND({0,1,2,3,4,5,6,7,8,9},ASC(Y185)&amp;1234567890))-1)</f>
        <v>O</v>
      </c>
      <c r="AA185" s="8">
        <f t="shared" si="14"/>
        <v>6</v>
      </c>
      <c r="AB185" s="8">
        <f>VLOOKUP(Z185,Table!$A$2:$C$121,2,0)</f>
        <v>16</v>
      </c>
      <c r="AC185" s="7">
        <f>VLOOKUP(Z185,Table!$A$2:$C$121,3,0)</f>
        <v>2</v>
      </c>
      <c r="AD185" s="5" t="str">
        <f>VLOOKUP(A185,Table!$U$1:$V$230,2,0)</f>
        <v>Monoclinic</v>
      </c>
    </row>
    <row r="186" spans="1:30" ht="18.75" customHeight="1" x14ac:dyDescent="0.4">
      <c r="A186" s="5">
        <v>14</v>
      </c>
      <c r="B186" s="5">
        <v>240953</v>
      </c>
      <c r="C186" s="5" t="s">
        <v>351</v>
      </c>
      <c r="D186" s="5" t="s">
        <v>416</v>
      </c>
      <c r="E186" s="6" t="s">
        <v>2789</v>
      </c>
      <c r="F186" s="8" t="str">
        <f>LEFT(E186,MIN(FIND({0,1,2,3,4,5,6,7,8,9},ASC(E186)&amp;1234567890))-1)</f>
        <v>F</v>
      </c>
      <c r="G186" s="8">
        <f t="shared" si="10"/>
        <v>8</v>
      </c>
      <c r="H186" s="8">
        <f>VLOOKUP(F186,Table!$A$2:$C$121,2,0)</f>
        <v>17</v>
      </c>
      <c r="I186" s="7">
        <f>VLOOKUP(F186,Table!$A$2:$C$121,3,0)</f>
        <v>2</v>
      </c>
      <c r="J186" s="6" t="s">
        <v>2304</v>
      </c>
      <c r="K186" s="8" t="str">
        <f>LEFT(J186,MIN(FIND({0,1,2,3,4,5,6,7,8,9},ASC(J186)&amp;1234567890))-1)</f>
        <v>H</v>
      </c>
      <c r="L186" s="8">
        <f t="shared" si="11"/>
        <v>2</v>
      </c>
      <c r="M186" s="8">
        <f>VLOOKUP(K186,Table!$A$2:$C$121,2,0)</f>
        <v>1</v>
      </c>
      <c r="N186" s="7">
        <f>VLOOKUP(K186,Table!$A$2:$C$121,3,0)</f>
        <v>1</v>
      </c>
      <c r="O186" s="6" t="s">
        <v>2856</v>
      </c>
      <c r="P186" s="8" t="str">
        <f>LEFT(O186,MIN(FIND({0,1,2,3,4,5,6,7,8,9},ASC(O186)&amp;1234567890))-1)</f>
        <v>K</v>
      </c>
      <c r="Q186" s="8">
        <f t="shared" si="12"/>
        <v>0.41909999999999997</v>
      </c>
      <c r="R186" s="8">
        <f>VLOOKUP(P186,Table!$A$2:$C$121,2,0)</f>
        <v>1</v>
      </c>
      <c r="S186" s="7">
        <f>VLOOKUP(P186,Table!$A$2:$C$121,3,0)</f>
        <v>4</v>
      </c>
      <c r="T186" s="6" t="s">
        <v>2857</v>
      </c>
      <c r="U186" s="8" t="str">
        <f>LEFT(T186,MIN(FIND({0,1,2,3,4,5,6,7,8,9},ASC(T186)&amp;1234567890))-1)</f>
        <v>Rb</v>
      </c>
      <c r="V186" s="8">
        <f t="shared" si="13"/>
        <v>1.5829</v>
      </c>
      <c r="W186" s="8">
        <f>VLOOKUP(U186,Table!$A$2:$C$121,2,0)</f>
        <v>1</v>
      </c>
      <c r="X186" s="7">
        <f>VLOOKUP(U186,Table!$A$2:$C$121,3,0)</f>
        <v>5</v>
      </c>
      <c r="Y186" s="6" t="s">
        <v>2858</v>
      </c>
      <c r="Z186" s="8" t="str">
        <f>LEFT(Y186,MIN(FIND({0,1,2,3,4,5,6,7,8,9},ASC(Y186)&amp;1234567890))-1)</f>
        <v>Zr</v>
      </c>
      <c r="AA186" s="8">
        <f t="shared" si="14"/>
        <v>1</v>
      </c>
      <c r="AB186" s="8">
        <f>VLOOKUP(Z186,Table!$A$2:$C$121,2,0)</f>
        <v>4</v>
      </c>
      <c r="AC186" s="7">
        <f>VLOOKUP(Z186,Table!$A$2:$C$121,3,0)</f>
        <v>5</v>
      </c>
      <c r="AD186" s="5" t="str">
        <f>VLOOKUP(A186,Table!$U$1:$V$230,2,0)</f>
        <v>Monoclinic</v>
      </c>
    </row>
    <row r="187" spans="1:30" ht="18.75" customHeight="1" x14ac:dyDescent="0.4">
      <c r="A187" s="5">
        <v>14</v>
      </c>
      <c r="B187" s="5">
        <v>261597</v>
      </c>
      <c r="C187" s="5" t="s">
        <v>351</v>
      </c>
      <c r="D187" s="5" t="s">
        <v>417</v>
      </c>
      <c r="E187" s="6" t="s">
        <v>2859</v>
      </c>
      <c r="F187" s="8" t="str">
        <f>LEFT(E187,MIN(FIND({0,1,2,3,4,5,6,7,8,9},ASC(E187)&amp;1234567890))-1)</f>
        <v>Rb</v>
      </c>
      <c r="G187" s="8">
        <f t="shared" si="10"/>
        <v>2</v>
      </c>
      <c r="H187" s="8">
        <f>VLOOKUP(F187,Table!$A$2:$C$121,2,0)</f>
        <v>1</v>
      </c>
      <c r="I187" s="7">
        <f>VLOOKUP(F187,Table!$A$2:$C$121,3,0)</f>
        <v>5</v>
      </c>
      <c r="J187" s="6" t="s">
        <v>2300</v>
      </c>
      <c r="K187" s="8" t="str">
        <f>LEFT(J187,MIN(FIND({0,1,2,3,4,5,6,7,8,9},ASC(J187)&amp;1234567890))-1)</f>
        <v>Cu</v>
      </c>
      <c r="L187" s="8">
        <f t="shared" si="11"/>
        <v>3</v>
      </c>
      <c r="M187" s="8">
        <f>VLOOKUP(K187,Table!$A$2:$C$121,2,0)</f>
        <v>11</v>
      </c>
      <c r="N187" s="7">
        <f>VLOOKUP(K187,Table!$A$2:$C$121,3,0)</f>
        <v>4</v>
      </c>
      <c r="O187" s="6" t="s">
        <v>2860</v>
      </c>
      <c r="P187" s="8" t="str">
        <f>LEFT(O187,MIN(FIND({0,1,2,3,4,5,6,7,8,9},ASC(O187)&amp;1234567890))-1)</f>
        <v>F</v>
      </c>
      <c r="Q187" s="8">
        <f t="shared" si="12"/>
        <v>4</v>
      </c>
      <c r="R187" s="8">
        <f>VLOOKUP(P187,Table!$A$2:$C$121,2,0)</f>
        <v>17</v>
      </c>
      <c r="S187" s="7">
        <f>VLOOKUP(P187,Table!$A$2:$C$121,3,0)</f>
        <v>2</v>
      </c>
      <c r="T187" s="6" t="s">
        <v>2544</v>
      </c>
      <c r="U187" s="8" t="str">
        <f>LEFT(T187,MIN(FIND({0,1,2,3,4,5,6,7,8,9},ASC(T187)&amp;1234567890))-1)</f>
        <v>P</v>
      </c>
      <c r="V187" s="8">
        <f t="shared" si="13"/>
        <v>4</v>
      </c>
      <c r="W187" s="8">
        <f>VLOOKUP(U187,Table!$A$2:$C$121,2,0)</f>
        <v>15</v>
      </c>
      <c r="X187" s="7">
        <f>VLOOKUP(U187,Table!$A$2:$C$121,3,0)</f>
        <v>3</v>
      </c>
      <c r="Y187" s="6" t="s">
        <v>2470</v>
      </c>
      <c r="Z187" s="8" t="str">
        <f>LEFT(Y187,MIN(FIND({0,1,2,3,4,5,6,7,8,9},ASC(Y187)&amp;1234567890))-1)</f>
        <v>O</v>
      </c>
      <c r="AA187" s="8">
        <f t="shared" si="14"/>
        <v>12</v>
      </c>
      <c r="AB187" s="8">
        <f>VLOOKUP(Z187,Table!$A$2:$C$121,2,0)</f>
        <v>16</v>
      </c>
      <c r="AC187" s="7">
        <f>VLOOKUP(Z187,Table!$A$2:$C$121,3,0)</f>
        <v>2</v>
      </c>
      <c r="AD187" s="5" t="str">
        <f>VLOOKUP(A187,Table!$U$1:$V$230,2,0)</f>
        <v>Monoclinic</v>
      </c>
    </row>
    <row r="188" spans="1:30" ht="18.75" customHeight="1" x14ac:dyDescent="0.4">
      <c r="A188" s="5">
        <v>14</v>
      </c>
      <c r="B188" s="5">
        <v>262717</v>
      </c>
      <c r="C188" s="5" t="s">
        <v>351</v>
      </c>
      <c r="D188" s="5" t="s">
        <v>418</v>
      </c>
      <c r="E188" s="6" t="s">
        <v>2328</v>
      </c>
      <c r="F188" s="8" t="str">
        <f>LEFT(E188,MIN(FIND({0,1,2,3,4,5,6,7,8,9},ASC(E188)&amp;1234567890))-1)</f>
        <v>Na</v>
      </c>
      <c r="G188" s="8">
        <f t="shared" si="10"/>
        <v>2</v>
      </c>
      <c r="H188" s="8">
        <f>VLOOKUP(F188,Table!$A$2:$C$121,2,0)</f>
        <v>1</v>
      </c>
      <c r="I188" s="7">
        <f>VLOOKUP(F188,Table!$A$2:$C$121,3,0)</f>
        <v>3</v>
      </c>
      <c r="J188" s="6" t="s">
        <v>2320</v>
      </c>
      <c r="K188" s="8" t="str">
        <f>LEFT(J188,MIN(FIND({0,1,2,3,4,5,6,7,8,9},ASC(J188)&amp;1234567890))-1)</f>
        <v>Sr</v>
      </c>
      <c r="L188" s="8">
        <f t="shared" si="11"/>
        <v>1</v>
      </c>
      <c r="M188" s="8">
        <f>VLOOKUP(K188,Table!$A$2:$C$121,2,0)</f>
        <v>2</v>
      </c>
      <c r="N188" s="7">
        <f>VLOOKUP(K188,Table!$A$2:$C$121,3,0)</f>
        <v>5</v>
      </c>
      <c r="O188" s="6" t="s">
        <v>2627</v>
      </c>
      <c r="P188" s="8" t="str">
        <f>LEFT(O188,MIN(FIND({0,1,2,3,4,5,6,7,8,9},ASC(O188)&amp;1234567890))-1)</f>
        <v>Mg</v>
      </c>
      <c r="Q188" s="8">
        <f t="shared" si="12"/>
        <v>1</v>
      </c>
      <c r="R188" s="8">
        <f>VLOOKUP(P188,Table!$A$2:$C$121,2,0)</f>
        <v>2</v>
      </c>
      <c r="S188" s="7">
        <f>VLOOKUP(P188,Table!$A$2:$C$121,3,0)</f>
        <v>3</v>
      </c>
      <c r="T188" s="6" t="s">
        <v>2422</v>
      </c>
      <c r="U188" s="8" t="str">
        <f>LEFT(T188,MIN(FIND({0,1,2,3,4,5,6,7,8,9},ASC(T188)&amp;1234567890))-1)</f>
        <v>P</v>
      </c>
      <c r="V188" s="8">
        <f t="shared" si="13"/>
        <v>2</v>
      </c>
      <c r="W188" s="8">
        <f>VLOOKUP(U188,Table!$A$2:$C$121,2,0)</f>
        <v>15</v>
      </c>
      <c r="X188" s="7">
        <f>VLOOKUP(U188,Table!$A$2:$C$121,3,0)</f>
        <v>3</v>
      </c>
      <c r="Y188" s="6" t="s">
        <v>2298</v>
      </c>
      <c r="Z188" s="8" t="str">
        <f>LEFT(Y188,MIN(FIND({0,1,2,3,4,5,6,7,8,9},ASC(Y188)&amp;1234567890))-1)</f>
        <v>O</v>
      </c>
      <c r="AA188" s="8">
        <f t="shared" si="14"/>
        <v>8</v>
      </c>
      <c r="AB188" s="8">
        <f>VLOOKUP(Z188,Table!$A$2:$C$121,2,0)</f>
        <v>16</v>
      </c>
      <c r="AC188" s="7">
        <f>VLOOKUP(Z188,Table!$A$2:$C$121,3,0)</f>
        <v>2</v>
      </c>
      <c r="AD188" s="5" t="str">
        <f>VLOOKUP(A188,Table!$U$1:$V$230,2,0)</f>
        <v>Monoclinic</v>
      </c>
    </row>
    <row r="189" spans="1:30" ht="18.75" customHeight="1" x14ac:dyDescent="0.4">
      <c r="A189" s="5">
        <v>14</v>
      </c>
      <c r="B189" s="5">
        <v>424283</v>
      </c>
      <c r="C189" s="5" t="s">
        <v>352</v>
      </c>
      <c r="D189" s="5" t="s">
        <v>419</v>
      </c>
      <c r="E189" s="6" t="s">
        <v>2329</v>
      </c>
      <c r="F189" s="8" t="str">
        <f>LEFT(E189,MIN(FIND({0,1,2,3,4,5,6,7,8,9},ASC(E189)&amp;1234567890))-1)</f>
        <v>Li</v>
      </c>
      <c r="G189" s="8">
        <f t="shared" si="10"/>
        <v>1</v>
      </c>
      <c r="H189" s="8">
        <f>VLOOKUP(F189,Table!$A$2:$C$121,2,0)</f>
        <v>1</v>
      </c>
      <c r="I189" s="7">
        <f>VLOOKUP(F189,Table!$A$2:$C$121,3,0)</f>
        <v>2</v>
      </c>
      <c r="J189" s="6" t="s">
        <v>2316</v>
      </c>
      <c r="K189" s="8" t="str">
        <f>LEFT(J189,MIN(FIND({0,1,2,3,4,5,6,7,8,9},ASC(J189)&amp;1234567890))-1)</f>
        <v>K</v>
      </c>
      <c r="L189" s="8">
        <f t="shared" si="11"/>
        <v>2</v>
      </c>
      <c r="M189" s="8">
        <f>VLOOKUP(K189,Table!$A$2:$C$121,2,0)</f>
        <v>1</v>
      </c>
      <c r="N189" s="7">
        <f>VLOOKUP(K189,Table!$A$2:$C$121,3,0)</f>
        <v>4</v>
      </c>
      <c r="O189" s="6" t="s">
        <v>2438</v>
      </c>
      <c r="P189" s="8" t="str">
        <f>LEFT(O189,MIN(FIND({0,1,2,3,4,5,6,7,8,9},ASC(O189)&amp;1234567890))-1)</f>
        <v>B</v>
      </c>
      <c r="Q189" s="8">
        <f t="shared" si="12"/>
        <v>1</v>
      </c>
      <c r="R189" s="8">
        <f>VLOOKUP(P189,Table!$A$2:$C$121,2,0)</f>
        <v>13</v>
      </c>
      <c r="S189" s="7">
        <f>VLOOKUP(P189,Table!$A$2:$C$121,3,0)</f>
        <v>2</v>
      </c>
      <c r="T189" s="6" t="s">
        <v>2422</v>
      </c>
      <c r="U189" s="8" t="str">
        <f>LEFT(T189,MIN(FIND({0,1,2,3,4,5,6,7,8,9},ASC(T189)&amp;1234567890))-1)</f>
        <v>P</v>
      </c>
      <c r="V189" s="8">
        <f t="shared" si="13"/>
        <v>2</v>
      </c>
      <c r="W189" s="8">
        <f>VLOOKUP(U189,Table!$A$2:$C$121,2,0)</f>
        <v>15</v>
      </c>
      <c r="X189" s="7">
        <f>VLOOKUP(U189,Table!$A$2:$C$121,3,0)</f>
        <v>3</v>
      </c>
      <c r="Y189" s="6" t="s">
        <v>2298</v>
      </c>
      <c r="Z189" s="8" t="str">
        <f>LEFT(Y189,MIN(FIND({0,1,2,3,4,5,6,7,8,9},ASC(Y189)&amp;1234567890))-1)</f>
        <v>O</v>
      </c>
      <c r="AA189" s="8">
        <f t="shared" si="14"/>
        <v>8</v>
      </c>
      <c r="AB189" s="8">
        <f>VLOOKUP(Z189,Table!$A$2:$C$121,2,0)</f>
        <v>16</v>
      </c>
      <c r="AC189" s="7">
        <f>VLOOKUP(Z189,Table!$A$2:$C$121,3,0)</f>
        <v>2</v>
      </c>
      <c r="AD189" s="5" t="str">
        <f>VLOOKUP(A189,Table!$U$1:$V$230,2,0)</f>
        <v>Monoclinic</v>
      </c>
    </row>
    <row r="190" spans="1:30" ht="18.75" customHeight="1" x14ac:dyDescent="0.4">
      <c r="A190" s="5">
        <v>14</v>
      </c>
      <c r="B190" s="5">
        <v>423000</v>
      </c>
      <c r="C190" s="5" t="s">
        <v>351</v>
      </c>
      <c r="D190" s="5" t="s">
        <v>420</v>
      </c>
      <c r="E190" s="6" t="s">
        <v>2843</v>
      </c>
      <c r="F190" s="8" t="str">
        <f>LEFT(E190,MIN(FIND({0,1,2,3,4,5,6,7,8,9},ASC(E190)&amp;1234567890))-1)</f>
        <v>Ag</v>
      </c>
      <c r="G190" s="8">
        <f t="shared" si="10"/>
        <v>4</v>
      </c>
      <c r="H190" s="8">
        <f>VLOOKUP(F190,Table!$A$2:$C$121,2,0)</f>
        <v>11</v>
      </c>
      <c r="I190" s="7">
        <f>VLOOKUP(F190,Table!$A$2:$C$121,3,0)</f>
        <v>5</v>
      </c>
      <c r="J190" s="6" t="s">
        <v>2844</v>
      </c>
      <c r="K190" s="8" t="str">
        <f>LEFT(J190,MIN(FIND({0,1,2,3,4,5,6,7,8,9},ASC(J190)&amp;1234567890))-1)</f>
        <v>As</v>
      </c>
      <c r="L190" s="8">
        <f t="shared" si="11"/>
        <v>10.23</v>
      </c>
      <c r="M190" s="8">
        <f>VLOOKUP(K190,Table!$A$2:$C$121,2,0)</f>
        <v>15</v>
      </c>
      <c r="N190" s="7">
        <f>VLOOKUP(K190,Table!$A$2:$C$121,3,0)</f>
        <v>4</v>
      </c>
      <c r="O190" s="6" t="s">
        <v>2842</v>
      </c>
      <c r="P190" s="8" t="str">
        <f>LEFT(O190,MIN(FIND({0,1,2,3,4,5,6,7,8,9},ASC(O190)&amp;1234567890))-1)</f>
        <v>Pb</v>
      </c>
      <c r="Q190" s="8">
        <f t="shared" si="12"/>
        <v>20.21</v>
      </c>
      <c r="R190" s="8">
        <f>VLOOKUP(P190,Table!$A$2:$C$121,2,0)</f>
        <v>14</v>
      </c>
      <c r="S190" s="7">
        <f>VLOOKUP(P190,Table!$A$2:$C$121,3,0)</f>
        <v>6</v>
      </c>
      <c r="T190" s="6" t="s">
        <v>2846</v>
      </c>
      <c r="U190" s="8" t="str">
        <f>LEFT(T190,MIN(FIND({0,1,2,3,4,5,6,7,8,9},ASC(T190)&amp;1234567890))-1)</f>
        <v>S</v>
      </c>
      <c r="V190" s="8">
        <f t="shared" si="13"/>
        <v>58</v>
      </c>
      <c r="W190" s="8">
        <f>VLOOKUP(U190,Table!$A$2:$C$121,2,0)</f>
        <v>16</v>
      </c>
      <c r="X190" s="7">
        <f>VLOOKUP(U190,Table!$A$2:$C$121,3,0)</f>
        <v>3</v>
      </c>
      <c r="Y190" s="6" t="s">
        <v>2845</v>
      </c>
      <c r="Z190" s="8" t="str">
        <f>LEFT(Y190,MIN(FIND({0,1,2,3,4,5,6,7,8,9},ASC(Y190)&amp;1234567890))-1)</f>
        <v>Sb</v>
      </c>
      <c r="AA190" s="8">
        <f t="shared" si="14"/>
        <v>13.56</v>
      </c>
      <c r="AB190" s="8">
        <f>VLOOKUP(Z190,Table!$A$2:$C$121,2,0)</f>
        <v>15</v>
      </c>
      <c r="AC190" s="7">
        <f>VLOOKUP(Z190,Table!$A$2:$C$121,3,0)</f>
        <v>5</v>
      </c>
      <c r="AD190" s="5" t="str">
        <f>VLOOKUP(A190,Table!$U$1:$V$230,2,0)</f>
        <v>Monoclinic</v>
      </c>
    </row>
    <row r="191" spans="1:30" ht="18.75" customHeight="1" x14ac:dyDescent="0.4">
      <c r="A191" s="5">
        <v>14</v>
      </c>
      <c r="B191" s="5">
        <v>250567</v>
      </c>
      <c r="C191" s="5" t="s">
        <v>352</v>
      </c>
      <c r="D191" s="5" t="s">
        <v>421</v>
      </c>
      <c r="E191" s="6" t="s">
        <v>2861</v>
      </c>
      <c r="F191" s="8" t="str">
        <f>LEFT(E191,MIN(FIND({0,1,2,3,4,5,6,7,8,9},ASC(E191)&amp;1234567890))-1)</f>
        <v>Li</v>
      </c>
      <c r="G191" s="8">
        <f t="shared" si="10"/>
        <v>0.8</v>
      </c>
      <c r="H191" s="8">
        <f>VLOOKUP(F191,Table!$A$2:$C$121,2,0)</f>
        <v>1</v>
      </c>
      <c r="I191" s="7">
        <f>VLOOKUP(F191,Table!$A$2:$C$121,3,0)</f>
        <v>2</v>
      </c>
      <c r="J191" s="6" t="s">
        <v>2862</v>
      </c>
      <c r="K191" s="8" t="str">
        <f>LEFT(J191,MIN(FIND({0,1,2,3,4,5,6,7,8,9},ASC(J191)&amp;1234567890))-1)</f>
        <v>Mg</v>
      </c>
      <c r="L191" s="8">
        <f t="shared" si="11"/>
        <v>2.1</v>
      </c>
      <c r="M191" s="8">
        <f>VLOOKUP(K191,Table!$A$2:$C$121,2,0)</f>
        <v>2</v>
      </c>
      <c r="N191" s="7">
        <f>VLOOKUP(K191,Table!$A$2:$C$121,3,0)</f>
        <v>3</v>
      </c>
      <c r="O191" s="6" t="s">
        <v>2335</v>
      </c>
      <c r="P191" s="8" t="str">
        <f>LEFT(O191,MIN(FIND({0,1,2,3,4,5,6,7,8,9},ASC(O191)&amp;1234567890))-1)</f>
        <v>B</v>
      </c>
      <c r="Q191" s="8">
        <f t="shared" si="12"/>
        <v>2</v>
      </c>
      <c r="R191" s="8">
        <f>VLOOKUP(P191,Table!$A$2:$C$121,2,0)</f>
        <v>13</v>
      </c>
      <c r="S191" s="7">
        <f>VLOOKUP(P191,Table!$A$2:$C$121,3,0)</f>
        <v>2</v>
      </c>
      <c r="T191" s="6" t="s">
        <v>2863</v>
      </c>
      <c r="U191" s="8" t="str">
        <f>LEFT(T191,MIN(FIND({0,1,2,3,4,5,6,7,8,9},ASC(T191)&amp;1234567890))-1)</f>
        <v>O</v>
      </c>
      <c r="V191" s="8">
        <f t="shared" si="13"/>
        <v>5</v>
      </c>
      <c r="W191" s="8">
        <f>VLOOKUP(U191,Table!$A$2:$C$121,2,0)</f>
        <v>16</v>
      </c>
      <c r="X191" s="7">
        <f>VLOOKUP(U191,Table!$A$2:$C$121,3,0)</f>
        <v>2</v>
      </c>
      <c r="Y191" s="6" t="s">
        <v>2492</v>
      </c>
      <c r="Z191" s="8" t="str">
        <f>LEFT(Y191,MIN(FIND({0,1,2,3,4,5,6,7,8,9},ASC(Y191)&amp;1234567890))-1)</f>
        <v>F</v>
      </c>
      <c r="AA191" s="8">
        <f t="shared" si="14"/>
        <v>1</v>
      </c>
      <c r="AB191" s="8">
        <f>VLOOKUP(Z191,Table!$A$2:$C$121,2,0)</f>
        <v>17</v>
      </c>
      <c r="AC191" s="7">
        <f>VLOOKUP(Z191,Table!$A$2:$C$121,3,0)</f>
        <v>2</v>
      </c>
      <c r="AD191" s="5" t="str">
        <f>VLOOKUP(A191,Table!$U$1:$V$230,2,0)</f>
        <v>Monoclinic</v>
      </c>
    </row>
    <row r="192" spans="1:30" ht="18.75" customHeight="1" x14ac:dyDescent="0.4">
      <c r="A192" s="5">
        <v>14</v>
      </c>
      <c r="B192" s="5">
        <v>247999</v>
      </c>
      <c r="C192" s="5" t="s">
        <v>352</v>
      </c>
      <c r="D192" s="5" t="s">
        <v>422</v>
      </c>
      <c r="E192" s="6" t="s">
        <v>2864</v>
      </c>
      <c r="F192" s="8" t="str">
        <f>LEFT(E192,MIN(FIND({0,1,2,3,4,5,6,7,8,9},ASC(E192)&amp;1234567890))-1)</f>
        <v>Ca</v>
      </c>
      <c r="G192" s="8">
        <f t="shared" si="10"/>
        <v>1.921</v>
      </c>
      <c r="H192" s="8">
        <f>VLOOKUP(F192,Table!$A$2:$C$121,2,0)</f>
        <v>2</v>
      </c>
      <c r="I192" s="7">
        <f>VLOOKUP(F192,Table!$A$2:$C$121,3,0)</f>
        <v>4</v>
      </c>
      <c r="J192" s="6" t="s">
        <v>2865</v>
      </c>
      <c r="K192" s="8" t="str">
        <f>LEFT(J192,MIN(FIND({0,1,2,3,4,5,6,7,8,9},ASC(J192)&amp;1234567890))-1)</f>
        <v>Ce</v>
      </c>
      <c r="L192" s="8">
        <f t="shared" si="11"/>
        <v>7.9000000000000001E-2</v>
      </c>
      <c r="M192" s="8">
        <f>VLOOKUP(K192,Table!$A$2:$C$121,2,0)</f>
        <v>3</v>
      </c>
      <c r="N192" s="7">
        <f>VLOOKUP(K192,Table!$A$2:$C$121,3,0)</f>
        <v>6</v>
      </c>
      <c r="O192" s="6" t="s">
        <v>2598</v>
      </c>
      <c r="P192" s="8" t="str">
        <f>LEFT(O192,MIN(FIND({0,1,2,3,4,5,6,7,8,9},ASC(O192)&amp;1234567890))-1)</f>
        <v>Mn</v>
      </c>
      <c r="Q192" s="8">
        <f t="shared" si="12"/>
        <v>1</v>
      </c>
      <c r="R192" s="8">
        <f>VLOOKUP(P192,Table!$A$2:$C$121,2,0)</f>
        <v>7</v>
      </c>
      <c r="S192" s="7">
        <f>VLOOKUP(P192,Table!$A$2:$C$121,3,0)</f>
        <v>4</v>
      </c>
      <c r="T192" s="6" t="s">
        <v>2826</v>
      </c>
      <c r="U192" s="8" t="str">
        <f>LEFT(T192,MIN(FIND({0,1,2,3,4,5,6,7,8,9},ASC(T192)&amp;1234567890))-1)</f>
        <v>Re</v>
      </c>
      <c r="V192" s="8">
        <f t="shared" si="13"/>
        <v>1</v>
      </c>
      <c r="W192" s="8">
        <f>VLOOKUP(U192,Table!$A$2:$C$121,2,0)</f>
        <v>7</v>
      </c>
      <c r="X192" s="7">
        <f>VLOOKUP(U192,Table!$A$2:$C$121,3,0)</f>
        <v>6</v>
      </c>
      <c r="Y192" s="6" t="s">
        <v>2332</v>
      </c>
      <c r="Z192" s="8" t="str">
        <f>LEFT(Y192,MIN(FIND({0,1,2,3,4,5,6,7,8,9},ASC(Y192)&amp;1234567890))-1)</f>
        <v>O</v>
      </c>
      <c r="AA192" s="8">
        <f t="shared" si="14"/>
        <v>6</v>
      </c>
      <c r="AB192" s="8">
        <f>VLOOKUP(Z192,Table!$A$2:$C$121,2,0)</f>
        <v>16</v>
      </c>
      <c r="AC192" s="7">
        <f>VLOOKUP(Z192,Table!$A$2:$C$121,3,0)</f>
        <v>2</v>
      </c>
      <c r="AD192" s="5" t="str">
        <f>VLOOKUP(A192,Table!$U$1:$V$230,2,0)</f>
        <v>Monoclinic</v>
      </c>
    </row>
    <row r="193" spans="1:30" ht="18.75" customHeight="1" x14ac:dyDescent="0.4">
      <c r="A193" s="5">
        <v>14</v>
      </c>
      <c r="B193" s="5">
        <v>191967</v>
      </c>
      <c r="C193" s="5" t="s">
        <v>352</v>
      </c>
      <c r="D193" s="5" t="s">
        <v>423</v>
      </c>
      <c r="E193" s="6" t="s">
        <v>2363</v>
      </c>
      <c r="F193" s="8" t="str">
        <f>LEFT(E193,MIN(FIND({0,1,2,3,4,5,6,7,8,9},ASC(E193)&amp;1234567890))-1)</f>
        <v>La</v>
      </c>
      <c r="G193" s="8">
        <f t="shared" si="10"/>
        <v>1</v>
      </c>
      <c r="H193" s="8">
        <f>VLOOKUP(F193,Table!$A$2:$C$121,2,0)</f>
        <v>3</v>
      </c>
      <c r="I193" s="7">
        <f>VLOOKUP(F193,Table!$A$2:$C$121,3,0)</f>
        <v>6</v>
      </c>
      <c r="J193" s="6" t="s">
        <v>2622</v>
      </c>
      <c r="K193" s="8" t="str">
        <f>LEFT(J193,MIN(FIND({0,1,2,3,4,5,6,7,8,9},ASC(J193)&amp;1234567890))-1)</f>
        <v>Pb</v>
      </c>
      <c r="L193" s="8">
        <f t="shared" si="11"/>
        <v>1</v>
      </c>
      <c r="M193" s="8">
        <f>VLOOKUP(K193,Table!$A$2:$C$121,2,0)</f>
        <v>14</v>
      </c>
      <c r="N193" s="7">
        <f>VLOOKUP(K193,Table!$A$2:$C$121,3,0)</f>
        <v>6</v>
      </c>
      <c r="O193" s="6" t="s">
        <v>2636</v>
      </c>
      <c r="P193" s="8" t="str">
        <f>LEFT(O193,MIN(FIND({0,1,2,3,4,5,6,7,8,9},ASC(O193)&amp;1234567890))-1)</f>
        <v>Co</v>
      </c>
      <c r="Q193" s="8">
        <f t="shared" si="12"/>
        <v>1</v>
      </c>
      <c r="R193" s="8">
        <f>VLOOKUP(P193,Table!$A$2:$C$121,2,0)</f>
        <v>9</v>
      </c>
      <c r="S193" s="7">
        <f>VLOOKUP(P193,Table!$A$2:$C$121,3,0)</f>
        <v>4</v>
      </c>
      <c r="T193" s="6" t="s">
        <v>2318</v>
      </c>
      <c r="U193" s="8" t="str">
        <f>LEFT(T193,MIN(FIND({0,1,2,3,4,5,6,7,8,9},ASC(T193)&amp;1234567890))-1)</f>
        <v>Sb</v>
      </c>
      <c r="V193" s="8">
        <f t="shared" si="13"/>
        <v>1</v>
      </c>
      <c r="W193" s="8">
        <f>VLOOKUP(U193,Table!$A$2:$C$121,2,0)</f>
        <v>15</v>
      </c>
      <c r="X193" s="7">
        <f>VLOOKUP(U193,Table!$A$2:$C$121,3,0)</f>
        <v>5</v>
      </c>
      <c r="Y193" s="6" t="s">
        <v>2332</v>
      </c>
      <c r="Z193" s="8" t="str">
        <f>LEFT(Y193,MIN(FIND({0,1,2,3,4,5,6,7,8,9},ASC(Y193)&amp;1234567890))-1)</f>
        <v>O</v>
      </c>
      <c r="AA193" s="8">
        <f t="shared" si="14"/>
        <v>6</v>
      </c>
      <c r="AB193" s="8">
        <f>VLOOKUP(Z193,Table!$A$2:$C$121,2,0)</f>
        <v>16</v>
      </c>
      <c r="AC193" s="7">
        <f>VLOOKUP(Z193,Table!$A$2:$C$121,3,0)</f>
        <v>2</v>
      </c>
      <c r="AD193" s="5" t="str">
        <f>VLOOKUP(A193,Table!$U$1:$V$230,2,0)</f>
        <v>Monoclinic</v>
      </c>
    </row>
    <row r="194" spans="1:30" ht="18.75" customHeight="1" x14ac:dyDescent="0.4">
      <c r="A194" s="5">
        <v>14</v>
      </c>
      <c r="B194" s="5">
        <v>191968</v>
      </c>
      <c r="C194" s="5" t="s">
        <v>352</v>
      </c>
      <c r="D194" s="5" t="s">
        <v>424</v>
      </c>
      <c r="E194" s="6" t="s">
        <v>2363</v>
      </c>
      <c r="F194" s="8" t="str">
        <f>LEFT(E194,MIN(FIND({0,1,2,3,4,5,6,7,8,9},ASC(E194)&amp;1234567890))-1)</f>
        <v>La</v>
      </c>
      <c r="G194" s="8">
        <f t="shared" ref="G194:G257" si="15">IF(SUBSTITUTE(E194,F194,"")="",1,SUBSTITUTE(E194,F194,""))*1</f>
        <v>1</v>
      </c>
      <c r="H194" s="8">
        <f>VLOOKUP(F194,Table!$A$2:$C$121,2,0)</f>
        <v>3</v>
      </c>
      <c r="I194" s="7">
        <f>VLOOKUP(F194,Table!$A$2:$C$121,3,0)</f>
        <v>6</v>
      </c>
      <c r="J194" s="6" t="s">
        <v>2622</v>
      </c>
      <c r="K194" s="8" t="str">
        <f>LEFT(J194,MIN(FIND({0,1,2,3,4,5,6,7,8,9},ASC(J194)&amp;1234567890))-1)</f>
        <v>Pb</v>
      </c>
      <c r="L194" s="8">
        <f t="shared" ref="L194:L257" si="16">IF(SUBSTITUTE(J194,K194,"")="",1,SUBSTITUTE(J194,K194,""))*1</f>
        <v>1</v>
      </c>
      <c r="M194" s="8">
        <f>VLOOKUP(K194,Table!$A$2:$C$121,2,0)</f>
        <v>14</v>
      </c>
      <c r="N194" s="7">
        <f>VLOOKUP(K194,Table!$A$2:$C$121,3,0)</f>
        <v>6</v>
      </c>
      <c r="O194" s="6" t="s">
        <v>2634</v>
      </c>
      <c r="P194" s="8" t="str">
        <f>LEFT(O194,MIN(FIND({0,1,2,3,4,5,6,7,8,9},ASC(O194)&amp;1234567890))-1)</f>
        <v>Ni</v>
      </c>
      <c r="Q194" s="8">
        <f t="shared" ref="Q194:Q257" si="17">IF(SUBSTITUTE(O194,P194,"")="",1,SUBSTITUTE(O194,P194,""))*1</f>
        <v>1</v>
      </c>
      <c r="R194" s="8">
        <f>VLOOKUP(P194,Table!$A$2:$C$121,2,0)</f>
        <v>10</v>
      </c>
      <c r="S194" s="7">
        <f>VLOOKUP(P194,Table!$A$2:$C$121,3,0)</f>
        <v>4</v>
      </c>
      <c r="T194" s="6" t="s">
        <v>2318</v>
      </c>
      <c r="U194" s="8" t="str">
        <f>LEFT(T194,MIN(FIND({0,1,2,3,4,5,6,7,8,9},ASC(T194)&amp;1234567890))-1)</f>
        <v>Sb</v>
      </c>
      <c r="V194" s="8">
        <f t="shared" ref="V194:V257" si="18">IF(SUBSTITUTE(T194,U194,"")="",1,SUBSTITUTE(T194,U194,""))*1</f>
        <v>1</v>
      </c>
      <c r="W194" s="8">
        <f>VLOOKUP(U194,Table!$A$2:$C$121,2,0)</f>
        <v>15</v>
      </c>
      <c r="X194" s="7">
        <f>VLOOKUP(U194,Table!$A$2:$C$121,3,0)</f>
        <v>5</v>
      </c>
      <c r="Y194" s="6" t="s">
        <v>2332</v>
      </c>
      <c r="Z194" s="8" t="str">
        <f>LEFT(Y194,MIN(FIND({0,1,2,3,4,5,6,7,8,9},ASC(Y194)&amp;1234567890))-1)</f>
        <v>O</v>
      </c>
      <c r="AA194" s="8">
        <f t="shared" ref="AA194:AA257" si="19">IF(SUBSTITUTE(Y194,Z194,"")="",1,SUBSTITUTE(Y194,Z194,""))*1</f>
        <v>6</v>
      </c>
      <c r="AB194" s="8">
        <f>VLOOKUP(Z194,Table!$A$2:$C$121,2,0)</f>
        <v>16</v>
      </c>
      <c r="AC194" s="7">
        <f>VLOOKUP(Z194,Table!$A$2:$C$121,3,0)</f>
        <v>2</v>
      </c>
      <c r="AD194" s="5" t="str">
        <f>VLOOKUP(A194,Table!$U$1:$V$230,2,0)</f>
        <v>Monoclinic</v>
      </c>
    </row>
    <row r="195" spans="1:30" ht="18.75" customHeight="1" x14ac:dyDescent="0.4">
      <c r="A195" s="5">
        <v>14</v>
      </c>
      <c r="B195" s="5">
        <v>237134</v>
      </c>
      <c r="C195" s="5" t="s">
        <v>352</v>
      </c>
      <c r="D195" s="5" t="s">
        <v>425</v>
      </c>
      <c r="E195" s="6" t="s">
        <v>2328</v>
      </c>
      <c r="F195" s="8" t="str">
        <f>LEFT(E195,MIN(FIND({0,1,2,3,4,5,6,7,8,9},ASC(E195)&amp;1234567890))-1)</f>
        <v>Na</v>
      </c>
      <c r="G195" s="8">
        <f t="shared" si="15"/>
        <v>2</v>
      </c>
      <c r="H195" s="8">
        <f>VLOOKUP(F195,Table!$A$2:$C$121,2,0)</f>
        <v>1</v>
      </c>
      <c r="I195" s="7">
        <f>VLOOKUP(F195,Table!$A$2:$C$121,3,0)</f>
        <v>3</v>
      </c>
      <c r="J195" s="6" t="s">
        <v>2320</v>
      </c>
      <c r="K195" s="8" t="str">
        <f>LEFT(J195,MIN(FIND({0,1,2,3,4,5,6,7,8,9},ASC(J195)&amp;1234567890))-1)</f>
        <v>Sr</v>
      </c>
      <c r="L195" s="8">
        <f t="shared" si="16"/>
        <v>1</v>
      </c>
      <c r="M195" s="8">
        <f>VLOOKUP(K195,Table!$A$2:$C$121,2,0)</f>
        <v>2</v>
      </c>
      <c r="N195" s="7">
        <f>VLOOKUP(K195,Table!$A$2:$C$121,3,0)</f>
        <v>5</v>
      </c>
      <c r="O195" s="6" t="s">
        <v>2294</v>
      </c>
      <c r="P195" s="8" t="str">
        <f>LEFT(O195,MIN(FIND({0,1,2,3,4,5,6,7,8,9},ASC(O195)&amp;1234567890))-1)</f>
        <v>Ba</v>
      </c>
      <c r="Q195" s="8">
        <f t="shared" si="17"/>
        <v>2</v>
      </c>
      <c r="R195" s="8">
        <f>VLOOKUP(P195,Table!$A$2:$C$121,2,0)</f>
        <v>2</v>
      </c>
      <c r="S195" s="7">
        <f>VLOOKUP(P195,Table!$A$2:$C$121,3,0)</f>
        <v>6</v>
      </c>
      <c r="T195" s="6" t="s">
        <v>2663</v>
      </c>
      <c r="U195" s="8" t="str">
        <f>LEFT(T195,MIN(FIND({0,1,2,3,4,5,6,7,8,9},ASC(T195)&amp;1234567890))-1)</f>
        <v>Al</v>
      </c>
      <c r="V195" s="8">
        <f t="shared" si="18"/>
        <v>4</v>
      </c>
      <c r="W195" s="8">
        <f>VLOOKUP(U195,Table!$A$2:$C$121,2,0)</f>
        <v>13</v>
      </c>
      <c r="X195" s="7">
        <f>VLOOKUP(U195,Table!$A$2:$C$121,3,0)</f>
        <v>3</v>
      </c>
      <c r="Y195" s="6" t="s">
        <v>2866</v>
      </c>
      <c r="Z195" s="8" t="str">
        <f>LEFT(Y195,MIN(FIND({0,1,2,3,4,5,6,7,8,9},ASC(Y195)&amp;1234567890))-1)</f>
        <v>F</v>
      </c>
      <c r="AA195" s="8">
        <f t="shared" si="19"/>
        <v>20</v>
      </c>
      <c r="AB195" s="8">
        <f>VLOOKUP(Z195,Table!$A$2:$C$121,2,0)</f>
        <v>17</v>
      </c>
      <c r="AC195" s="7">
        <f>VLOOKUP(Z195,Table!$A$2:$C$121,3,0)</f>
        <v>2</v>
      </c>
      <c r="AD195" s="5" t="str">
        <f>VLOOKUP(A195,Table!$U$1:$V$230,2,0)</f>
        <v>Monoclinic</v>
      </c>
    </row>
    <row r="196" spans="1:30" ht="18.75" customHeight="1" x14ac:dyDescent="0.4">
      <c r="A196" s="5">
        <v>14</v>
      </c>
      <c r="B196" s="5">
        <v>192329</v>
      </c>
      <c r="C196" s="5" t="s">
        <v>352</v>
      </c>
      <c r="D196" s="5" t="s">
        <v>426</v>
      </c>
      <c r="E196" s="6" t="s">
        <v>2699</v>
      </c>
      <c r="F196" s="8" t="str">
        <f>LEFT(E196,MIN(FIND({0,1,2,3,4,5,6,7,8,9},ASC(E196)&amp;1234567890))-1)</f>
        <v>Pr</v>
      </c>
      <c r="G196" s="8">
        <f t="shared" si="15"/>
        <v>1</v>
      </c>
      <c r="H196" s="8">
        <f>VLOOKUP(F196,Table!$A$2:$C$121,2,0)</f>
        <v>3</v>
      </c>
      <c r="I196" s="7">
        <f>VLOOKUP(F196,Table!$A$2:$C$121,3,0)</f>
        <v>6</v>
      </c>
      <c r="J196" s="6" t="s">
        <v>2622</v>
      </c>
      <c r="K196" s="8" t="str">
        <f>LEFT(J196,MIN(FIND({0,1,2,3,4,5,6,7,8,9},ASC(J196)&amp;1234567890))-1)</f>
        <v>Pb</v>
      </c>
      <c r="L196" s="8">
        <f t="shared" si="16"/>
        <v>1</v>
      </c>
      <c r="M196" s="8">
        <f>VLOOKUP(K196,Table!$A$2:$C$121,2,0)</f>
        <v>14</v>
      </c>
      <c r="N196" s="7">
        <f>VLOOKUP(K196,Table!$A$2:$C$121,3,0)</f>
        <v>6</v>
      </c>
      <c r="O196" s="6" t="s">
        <v>2636</v>
      </c>
      <c r="P196" s="8" t="str">
        <f>LEFT(O196,MIN(FIND({0,1,2,3,4,5,6,7,8,9},ASC(O196)&amp;1234567890))-1)</f>
        <v>Co</v>
      </c>
      <c r="Q196" s="8">
        <f t="shared" si="17"/>
        <v>1</v>
      </c>
      <c r="R196" s="8">
        <f>VLOOKUP(P196,Table!$A$2:$C$121,2,0)</f>
        <v>9</v>
      </c>
      <c r="S196" s="7">
        <f>VLOOKUP(P196,Table!$A$2:$C$121,3,0)</f>
        <v>4</v>
      </c>
      <c r="T196" s="6" t="s">
        <v>2318</v>
      </c>
      <c r="U196" s="8" t="str">
        <f>LEFT(T196,MIN(FIND({0,1,2,3,4,5,6,7,8,9},ASC(T196)&amp;1234567890))-1)</f>
        <v>Sb</v>
      </c>
      <c r="V196" s="8">
        <f t="shared" si="18"/>
        <v>1</v>
      </c>
      <c r="W196" s="8">
        <f>VLOOKUP(U196,Table!$A$2:$C$121,2,0)</f>
        <v>15</v>
      </c>
      <c r="X196" s="7">
        <f>VLOOKUP(U196,Table!$A$2:$C$121,3,0)</f>
        <v>5</v>
      </c>
      <c r="Y196" s="6" t="s">
        <v>2332</v>
      </c>
      <c r="Z196" s="8" t="str">
        <f>LEFT(Y196,MIN(FIND({0,1,2,3,4,5,6,7,8,9},ASC(Y196)&amp;1234567890))-1)</f>
        <v>O</v>
      </c>
      <c r="AA196" s="8">
        <f t="shared" si="19"/>
        <v>6</v>
      </c>
      <c r="AB196" s="8">
        <f>VLOOKUP(Z196,Table!$A$2:$C$121,2,0)</f>
        <v>16</v>
      </c>
      <c r="AC196" s="7">
        <f>VLOOKUP(Z196,Table!$A$2:$C$121,3,0)</f>
        <v>2</v>
      </c>
      <c r="AD196" s="5" t="str">
        <f>VLOOKUP(A196,Table!$U$1:$V$230,2,0)</f>
        <v>Monoclinic</v>
      </c>
    </row>
    <row r="197" spans="1:30" ht="18.75" customHeight="1" x14ac:dyDescent="0.4">
      <c r="A197" s="5">
        <v>14</v>
      </c>
      <c r="B197" s="5">
        <v>192330</v>
      </c>
      <c r="C197" s="5" t="s">
        <v>352</v>
      </c>
      <c r="D197" s="5" t="s">
        <v>427</v>
      </c>
      <c r="E197" s="6" t="s">
        <v>2700</v>
      </c>
      <c r="F197" s="8" t="str">
        <f>LEFT(E197,MIN(FIND({0,1,2,3,4,5,6,7,8,9},ASC(E197)&amp;1234567890))-1)</f>
        <v>Nd</v>
      </c>
      <c r="G197" s="8">
        <f t="shared" si="15"/>
        <v>1</v>
      </c>
      <c r="H197" s="8">
        <f>VLOOKUP(F197,Table!$A$2:$C$121,2,0)</f>
        <v>3</v>
      </c>
      <c r="I197" s="7">
        <f>VLOOKUP(F197,Table!$A$2:$C$121,3,0)</f>
        <v>6</v>
      </c>
      <c r="J197" s="6" t="s">
        <v>2622</v>
      </c>
      <c r="K197" s="8" t="str">
        <f>LEFT(J197,MIN(FIND({0,1,2,3,4,5,6,7,8,9},ASC(J197)&amp;1234567890))-1)</f>
        <v>Pb</v>
      </c>
      <c r="L197" s="8">
        <f t="shared" si="16"/>
        <v>1</v>
      </c>
      <c r="M197" s="8">
        <f>VLOOKUP(K197,Table!$A$2:$C$121,2,0)</f>
        <v>14</v>
      </c>
      <c r="N197" s="7">
        <f>VLOOKUP(K197,Table!$A$2:$C$121,3,0)</f>
        <v>6</v>
      </c>
      <c r="O197" s="6" t="s">
        <v>2636</v>
      </c>
      <c r="P197" s="8" t="str">
        <f>LEFT(O197,MIN(FIND({0,1,2,3,4,5,6,7,8,9},ASC(O197)&amp;1234567890))-1)</f>
        <v>Co</v>
      </c>
      <c r="Q197" s="8">
        <f t="shared" si="17"/>
        <v>1</v>
      </c>
      <c r="R197" s="8">
        <f>VLOOKUP(P197,Table!$A$2:$C$121,2,0)</f>
        <v>9</v>
      </c>
      <c r="S197" s="7">
        <f>VLOOKUP(P197,Table!$A$2:$C$121,3,0)</f>
        <v>4</v>
      </c>
      <c r="T197" s="6" t="s">
        <v>2318</v>
      </c>
      <c r="U197" s="8" t="str">
        <f>LEFT(T197,MIN(FIND({0,1,2,3,4,5,6,7,8,9},ASC(T197)&amp;1234567890))-1)</f>
        <v>Sb</v>
      </c>
      <c r="V197" s="8">
        <f t="shared" si="18"/>
        <v>1</v>
      </c>
      <c r="W197" s="8">
        <f>VLOOKUP(U197,Table!$A$2:$C$121,2,0)</f>
        <v>15</v>
      </c>
      <c r="X197" s="7">
        <f>VLOOKUP(U197,Table!$A$2:$C$121,3,0)</f>
        <v>5</v>
      </c>
      <c r="Y197" s="6" t="s">
        <v>2332</v>
      </c>
      <c r="Z197" s="8" t="str">
        <f>LEFT(Y197,MIN(FIND({0,1,2,3,4,5,6,7,8,9},ASC(Y197)&amp;1234567890))-1)</f>
        <v>O</v>
      </c>
      <c r="AA197" s="8">
        <f t="shared" si="19"/>
        <v>6</v>
      </c>
      <c r="AB197" s="8">
        <f>VLOOKUP(Z197,Table!$A$2:$C$121,2,0)</f>
        <v>16</v>
      </c>
      <c r="AC197" s="7">
        <f>VLOOKUP(Z197,Table!$A$2:$C$121,3,0)</f>
        <v>2</v>
      </c>
      <c r="AD197" s="5" t="str">
        <f>VLOOKUP(A197,Table!$U$1:$V$230,2,0)</f>
        <v>Monoclinic</v>
      </c>
    </row>
    <row r="198" spans="1:30" ht="18.75" customHeight="1" x14ac:dyDescent="0.4">
      <c r="A198" s="5">
        <v>14</v>
      </c>
      <c r="B198" s="5">
        <v>237546</v>
      </c>
      <c r="C198" s="5" t="s">
        <v>351</v>
      </c>
      <c r="D198" s="5" t="s">
        <v>428</v>
      </c>
      <c r="E198" s="6" t="s">
        <v>2320</v>
      </c>
      <c r="F198" s="8" t="str">
        <f>LEFT(E198,MIN(FIND({0,1,2,3,4,5,6,7,8,9},ASC(E198)&amp;1234567890))-1)</f>
        <v>Sr</v>
      </c>
      <c r="G198" s="8">
        <f t="shared" si="15"/>
        <v>1</v>
      </c>
      <c r="H198" s="8">
        <f>VLOOKUP(F198,Table!$A$2:$C$121,2,0)</f>
        <v>2</v>
      </c>
      <c r="I198" s="7">
        <f>VLOOKUP(F198,Table!$A$2:$C$121,3,0)</f>
        <v>5</v>
      </c>
      <c r="J198" s="6" t="s">
        <v>2652</v>
      </c>
      <c r="K198" s="8" t="str">
        <f>LEFT(J198,MIN(FIND({0,1,2,3,4,5,6,7,8,9},ASC(J198)&amp;1234567890))-1)</f>
        <v>Co</v>
      </c>
      <c r="L198" s="8">
        <f t="shared" si="16"/>
        <v>2</v>
      </c>
      <c r="M198" s="8">
        <f>VLOOKUP(K198,Table!$A$2:$C$121,2,0)</f>
        <v>9</v>
      </c>
      <c r="N198" s="7">
        <f>VLOOKUP(K198,Table!$A$2:$C$121,3,0)</f>
        <v>4</v>
      </c>
      <c r="O198" s="6" t="s">
        <v>2438</v>
      </c>
      <c r="P198" s="8" t="str">
        <f>LEFT(O198,MIN(FIND({0,1,2,3,4,5,6,7,8,9},ASC(O198)&amp;1234567890))-1)</f>
        <v>B</v>
      </c>
      <c r="Q198" s="8">
        <f t="shared" si="17"/>
        <v>1</v>
      </c>
      <c r="R198" s="8">
        <f>VLOOKUP(P198,Table!$A$2:$C$121,2,0)</f>
        <v>13</v>
      </c>
      <c r="S198" s="7">
        <f>VLOOKUP(P198,Table!$A$2:$C$121,3,0)</f>
        <v>2</v>
      </c>
      <c r="T198" s="6" t="s">
        <v>2302</v>
      </c>
      <c r="U198" s="8" t="str">
        <f>LEFT(T198,MIN(FIND({0,1,2,3,4,5,6,7,8,9},ASC(T198)&amp;1234567890))-1)</f>
        <v>P</v>
      </c>
      <c r="V198" s="8">
        <f t="shared" si="18"/>
        <v>1</v>
      </c>
      <c r="W198" s="8">
        <f>VLOOKUP(U198,Table!$A$2:$C$121,2,0)</f>
        <v>15</v>
      </c>
      <c r="X198" s="7">
        <f>VLOOKUP(U198,Table!$A$2:$C$121,3,0)</f>
        <v>3</v>
      </c>
      <c r="Y198" s="6" t="s">
        <v>2381</v>
      </c>
      <c r="Z198" s="8" t="str">
        <f>LEFT(Y198,MIN(FIND({0,1,2,3,4,5,6,7,8,9},ASC(Y198)&amp;1234567890))-1)</f>
        <v>O</v>
      </c>
      <c r="AA198" s="8">
        <f t="shared" si="19"/>
        <v>7</v>
      </c>
      <c r="AB198" s="8">
        <f>VLOOKUP(Z198,Table!$A$2:$C$121,2,0)</f>
        <v>16</v>
      </c>
      <c r="AC198" s="7">
        <f>VLOOKUP(Z198,Table!$A$2:$C$121,3,0)</f>
        <v>2</v>
      </c>
      <c r="AD198" s="5" t="str">
        <f>VLOOKUP(A198,Table!$U$1:$V$230,2,0)</f>
        <v>Monoclinic</v>
      </c>
    </row>
    <row r="199" spans="1:30" ht="18.75" customHeight="1" x14ac:dyDescent="0.4">
      <c r="A199" s="5">
        <v>14</v>
      </c>
      <c r="B199" s="5">
        <v>193014</v>
      </c>
      <c r="C199" s="5" t="s">
        <v>352</v>
      </c>
      <c r="D199" s="5" t="s">
        <v>429</v>
      </c>
      <c r="E199" s="6" t="s">
        <v>2341</v>
      </c>
      <c r="F199" s="8" t="str">
        <f>LEFT(E199,MIN(FIND({0,1,2,3,4,5,6,7,8,9},ASC(E199)&amp;1234567890))-1)</f>
        <v>Ca</v>
      </c>
      <c r="G199" s="8">
        <f t="shared" si="15"/>
        <v>1</v>
      </c>
      <c r="H199" s="8">
        <f>VLOOKUP(F199,Table!$A$2:$C$121,2,0)</f>
        <v>2</v>
      </c>
      <c r="I199" s="7">
        <f>VLOOKUP(F199,Table!$A$2:$C$121,3,0)</f>
        <v>4</v>
      </c>
      <c r="J199" s="6" t="s">
        <v>2363</v>
      </c>
      <c r="K199" s="8" t="str">
        <f>LEFT(J199,MIN(FIND({0,1,2,3,4,5,6,7,8,9},ASC(J199)&amp;1234567890))-1)</f>
        <v>La</v>
      </c>
      <c r="L199" s="8">
        <f t="shared" si="16"/>
        <v>1</v>
      </c>
      <c r="M199" s="8">
        <f>VLOOKUP(K199,Table!$A$2:$C$121,2,0)</f>
        <v>3</v>
      </c>
      <c r="N199" s="7">
        <f>VLOOKUP(K199,Table!$A$2:$C$121,3,0)</f>
        <v>6</v>
      </c>
      <c r="O199" s="6" t="s">
        <v>2330</v>
      </c>
      <c r="P199" s="8" t="str">
        <f>LEFT(O199,MIN(FIND({0,1,2,3,4,5,6,7,8,9},ASC(O199)&amp;1234567890))-1)</f>
        <v>Fe</v>
      </c>
      <c r="Q199" s="8">
        <f t="shared" si="17"/>
        <v>1</v>
      </c>
      <c r="R199" s="8">
        <f>VLOOKUP(P199,Table!$A$2:$C$121,2,0)</f>
        <v>8</v>
      </c>
      <c r="S199" s="7">
        <f>VLOOKUP(P199,Table!$A$2:$C$121,3,0)</f>
        <v>4</v>
      </c>
      <c r="T199" s="6" t="s">
        <v>2608</v>
      </c>
      <c r="U199" s="8" t="str">
        <f>LEFT(T199,MIN(FIND({0,1,2,3,4,5,6,7,8,9},ASC(T199)&amp;1234567890))-1)</f>
        <v>Ti</v>
      </c>
      <c r="V199" s="8">
        <f t="shared" si="18"/>
        <v>1</v>
      </c>
      <c r="W199" s="8">
        <f>VLOOKUP(U199,Table!$A$2:$C$121,2,0)</f>
        <v>4</v>
      </c>
      <c r="X199" s="7">
        <f>VLOOKUP(U199,Table!$A$2:$C$121,3,0)</f>
        <v>4</v>
      </c>
      <c r="Y199" s="6" t="s">
        <v>2332</v>
      </c>
      <c r="Z199" s="8" t="str">
        <f>LEFT(Y199,MIN(FIND({0,1,2,3,4,5,6,7,8,9},ASC(Y199)&amp;1234567890))-1)</f>
        <v>O</v>
      </c>
      <c r="AA199" s="8">
        <f t="shared" si="19"/>
        <v>6</v>
      </c>
      <c r="AB199" s="8">
        <f>VLOOKUP(Z199,Table!$A$2:$C$121,2,0)</f>
        <v>16</v>
      </c>
      <c r="AC199" s="7">
        <f>VLOOKUP(Z199,Table!$A$2:$C$121,3,0)</f>
        <v>2</v>
      </c>
      <c r="AD199" s="5" t="str">
        <f>VLOOKUP(A199,Table!$U$1:$V$230,2,0)</f>
        <v>Monoclinic</v>
      </c>
    </row>
    <row r="200" spans="1:30" ht="18.75" customHeight="1" x14ac:dyDescent="0.4">
      <c r="A200" s="5">
        <v>14</v>
      </c>
      <c r="B200" s="5">
        <v>238288</v>
      </c>
      <c r="C200" s="5" t="s">
        <v>351</v>
      </c>
      <c r="D200" s="5" t="s">
        <v>182</v>
      </c>
      <c r="E200" s="6" t="s">
        <v>2602</v>
      </c>
      <c r="F200" s="8" t="str">
        <f>LEFT(E200,MIN(FIND({0,1,2,3,4,5,6,7,8,9},ASC(E200)&amp;1234567890))-1)</f>
        <v>C</v>
      </c>
      <c r="G200" s="8">
        <f t="shared" si="15"/>
        <v>29</v>
      </c>
      <c r="H200" s="8">
        <f>VLOOKUP(F200,Table!$A$2:$C$121,2,0)</f>
        <v>14</v>
      </c>
      <c r="I200" s="7">
        <f>VLOOKUP(F200,Table!$A$2:$C$121,3,0)</f>
        <v>2</v>
      </c>
      <c r="J200" s="6" t="s">
        <v>2603</v>
      </c>
      <c r="K200" s="8" t="str">
        <f>LEFT(J200,MIN(FIND({0,1,2,3,4,5,6,7,8,9},ASC(J200)&amp;1234567890))-1)</f>
        <v>H</v>
      </c>
      <c r="L200" s="8">
        <f t="shared" si="16"/>
        <v>63</v>
      </c>
      <c r="M200" s="8">
        <f>VLOOKUP(K200,Table!$A$2:$C$121,2,0)</f>
        <v>1</v>
      </c>
      <c r="N200" s="7">
        <f>VLOOKUP(K200,Table!$A$2:$C$121,3,0)</f>
        <v>1</v>
      </c>
      <c r="O200" s="6" t="s">
        <v>2509</v>
      </c>
      <c r="P200" s="8" t="str">
        <f>LEFT(O200,MIN(FIND({0,1,2,3,4,5,6,7,8,9},ASC(O200)&amp;1234567890))-1)</f>
        <v>N</v>
      </c>
      <c r="Q200" s="8">
        <f t="shared" si="17"/>
        <v>6</v>
      </c>
      <c r="R200" s="8">
        <f>VLOOKUP(P200,Table!$A$2:$C$121,2,0)</f>
        <v>15</v>
      </c>
      <c r="S200" s="7">
        <f>VLOOKUP(P200,Table!$A$2:$C$121,3,0)</f>
        <v>2</v>
      </c>
      <c r="T200" s="6" t="s">
        <v>2604</v>
      </c>
      <c r="U200" s="8" t="str">
        <f>LEFT(T200,MIN(FIND({0,1,2,3,4,5,6,7,8,9},ASC(T200)&amp;1234567890))-1)</f>
        <v>Cu</v>
      </c>
      <c r="V200" s="8">
        <f t="shared" si="18"/>
        <v>11</v>
      </c>
      <c r="W200" s="8">
        <f>VLOOKUP(U200,Table!$A$2:$C$121,2,0)</f>
        <v>11</v>
      </c>
      <c r="X200" s="7">
        <f>VLOOKUP(U200,Table!$A$2:$C$121,3,0)</f>
        <v>4</v>
      </c>
      <c r="Y200" s="6" t="s">
        <v>2605</v>
      </c>
      <c r="Z200" s="8" t="str">
        <f>LEFT(Y200,MIN(FIND({0,1,2,3,4,5,6,7,8,9},ASC(Y200)&amp;1234567890))-1)</f>
        <v>I</v>
      </c>
      <c r="AA200" s="8">
        <f t="shared" si="19"/>
        <v>17</v>
      </c>
      <c r="AB200" s="8">
        <f>VLOOKUP(Z200,Table!$A$2:$C$121,2,0)</f>
        <v>17</v>
      </c>
      <c r="AC200" s="7">
        <f>VLOOKUP(Z200,Table!$A$2:$C$121,3,0)</f>
        <v>5</v>
      </c>
      <c r="AD200" s="5" t="str">
        <f>VLOOKUP(A200,Table!$U$1:$V$230,2,0)</f>
        <v>Monoclinic</v>
      </c>
    </row>
    <row r="201" spans="1:30" ht="18.75" customHeight="1" x14ac:dyDescent="0.4">
      <c r="A201" s="5">
        <v>14</v>
      </c>
      <c r="B201" s="5">
        <v>429013</v>
      </c>
      <c r="C201" s="5" t="s">
        <v>351</v>
      </c>
      <c r="D201" s="5" t="s">
        <v>430</v>
      </c>
      <c r="E201" s="6" t="s">
        <v>2337</v>
      </c>
      <c r="F201" s="8" t="str">
        <f>LEFT(E201,MIN(FIND({0,1,2,3,4,5,6,7,8,9},ASC(E201)&amp;1234567890))-1)</f>
        <v>Cs</v>
      </c>
      <c r="G201" s="8">
        <f t="shared" si="15"/>
        <v>1</v>
      </c>
      <c r="H201" s="8">
        <f>VLOOKUP(F201,Table!$A$2:$C$121,2,0)</f>
        <v>1</v>
      </c>
      <c r="I201" s="7">
        <f>VLOOKUP(F201,Table!$A$2:$C$121,3,0)</f>
        <v>6</v>
      </c>
      <c r="J201" s="6" t="s">
        <v>2294</v>
      </c>
      <c r="K201" s="8" t="str">
        <f>LEFT(J201,MIN(FIND({0,1,2,3,4,5,6,7,8,9},ASC(J201)&amp;1234567890))-1)</f>
        <v>Ba</v>
      </c>
      <c r="L201" s="8">
        <f t="shared" si="16"/>
        <v>2</v>
      </c>
      <c r="M201" s="8">
        <f>VLOOKUP(K201,Table!$A$2:$C$121,2,0)</f>
        <v>2</v>
      </c>
      <c r="N201" s="7">
        <f>VLOOKUP(K201,Table!$A$2:$C$121,3,0)</f>
        <v>6</v>
      </c>
      <c r="O201" s="6" t="s">
        <v>2358</v>
      </c>
      <c r="P201" s="8" t="str">
        <f>LEFT(O201,MIN(FIND({0,1,2,3,4,5,6,7,8,9},ASC(O201)&amp;1234567890))-1)</f>
        <v>Sn</v>
      </c>
      <c r="Q201" s="8">
        <f t="shared" si="17"/>
        <v>1</v>
      </c>
      <c r="R201" s="8">
        <f>VLOOKUP(P201,Table!$A$2:$C$121,2,0)</f>
        <v>14</v>
      </c>
      <c r="S201" s="7">
        <f>VLOOKUP(P201,Table!$A$2:$C$121,3,0)</f>
        <v>5</v>
      </c>
      <c r="T201" s="6" t="s">
        <v>2303</v>
      </c>
      <c r="U201" s="8" t="str">
        <f>LEFT(T201,MIN(FIND({0,1,2,3,4,5,6,7,8,9},ASC(T201)&amp;1234567890))-1)</f>
        <v>S</v>
      </c>
      <c r="V201" s="8">
        <f t="shared" si="18"/>
        <v>4</v>
      </c>
      <c r="W201" s="8">
        <f>VLOOKUP(U201,Table!$A$2:$C$121,2,0)</f>
        <v>16</v>
      </c>
      <c r="X201" s="7">
        <f>VLOOKUP(U201,Table!$A$2:$C$121,3,0)</f>
        <v>3</v>
      </c>
      <c r="Y201" s="6" t="s">
        <v>2339</v>
      </c>
      <c r="Z201" s="8" t="str">
        <f>LEFT(Y201,MIN(FIND({0,1,2,3,4,5,6,7,8,9},ASC(Y201)&amp;1234567890))-1)</f>
        <v>Cl</v>
      </c>
      <c r="AA201" s="8">
        <f t="shared" si="19"/>
        <v>1</v>
      </c>
      <c r="AB201" s="8">
        <f>VLOOKUP(Z201,Table!$A$2:$C$121,2,0)</f>
        <v>17</v>
      </c>
      <c r="AC201" s="7">
        <f>VLOOKUP(Z201,Table!$A$2:$C$121,3,0)</f>
        <v>3</v>
      </c>
      <c r="AD201" s="5" t="str">
        <f>VLOOKUP(A201,Table!$U$1:$V$230,2,0)</f>
        <v>Monoclinic</v>
      </c>
    </row>
    <row r="202" spans="1:30" ht="18.75" customHeight="1" x14ac:dyDescent="0.4">
      <c r="A202" s="5">
        <v>14</v>
      </c>
      <c r="B202" s="5">
        <v>251631</v>
      </c>
      <c r="C202" s="5" t="s">
        <v>351</v>
      </c>
      <c r="D202" s="5" t="s">
        <v>431</v>
      </c>
      <c r="E202" s="6" t="s">
        <v>2328</v>
      </c>
      <c r="F202" s="8" t="str">
        <f>LEFT(E202,MIN(FIND({0,1,2,3,4,5,6,7,8,9},ASC(E202)&amp;1234567890))-1)</f>
        <v>Na</v>
      </c>
      <c r="G202" s="8">
        <f t="shared" si="15"/>
        <v>2</v>
      </c>
      <c r="H202" s="8">
        <f>VLOOKUP(F202,Table!$A$2:$C$121,2,0)</f>
        <v>1</v>
      </c>
      <c r="I202" s="7">
        <f>VLOOKUP(F202,Table!$A$2:$C$121,3,0)</f>
        <v>3</v>
      </c>
      <c r="J202" s="6" t="s">
        <v>2691</v>
      </c>
      <c r="K202" s="8" t="str">
        <f>LEFT(J202,MIN(FIND({0,1,2,3,4,5,6,7,8,9},ASC(J202)&amp;1234567890))-1)</f>
        <v>Y</v>
      </c>
      <c r="L202" s="8">
        <f t="shared" si="16"/>
        <v>2</v>
      </c>
      <c r="M202" s="8">
        <f>VLOOKUP(K202,Table!$A$2:$C$121,2,0)</f>
        <v>3</v>
      </c>
      <c r="N202" s="7">
        <f>VLOOKUP(K202,Table!$A$2:$C$121,3,0)</f>
        <v>5</v>
      </c>
      <c r="O202" s="6" t="s">
        <v>2331</v>
      </c>
      <c r="P202" s="8" t="str">
        <f>LEFT(O202,MIN(FIND({0,1,2,3,4,5,6,7,8,9},ASC(O202)&amp;1234567890))-1)</f>
        <v>Te</v>
      </c>
      <c r="Q202" s="8">
        <f t="shared" si="17"/>
        <v>1</v>
      </c>
      <c r="R202" s="8">
        <f>VLOOKUP(P202,Table!$A$2:$C$121,2,0)</f>
        <v>16</v>
      </c>
      <c r="S202" s="7">
        <f>VLOOKUP(P202,Table!$A$2:$C$121,3,0)</f>
        <v>5</v>
      </c>
      <c r="T202" s="6" t="s">
        <v>2335</v>
      </c>
      <c r="U202" s="8" t="str">
        <f>LEFT(T202,MIN(FIND({0,1,2,3,4,5,6,7,8,9},ASC(T202)&amp;1234567890))-1)</f>
        <v>B</v>
      </c>
      <c r="V202" s="8">
        <f t="shared" si="18"/>
        <v>2</v>
      </c>
      <c r="W202" s="8">
        <f>VLOOKUP(U202,Table!$A$2:$C$121,2,0)</f>
        <v>13</v>
      </c>
      <c r="X202" s="7">
        <f>VLOOKUP(U202,Table!$A$2:$C$121,3,0)</f>
        <v>2</v>
      </c>
      <c r="Y202" s="6" t="s">
        <v>2336</v>
      </c>
      <c r="Z202" s="8" t="str">
        <f>LEFT(Y202,MIN(FIND({0,1,2,3,4,5,6,7,8,9},ASC(Y202)&amp;1234567890))-1)</f>
        <v>O</v>
      </c>
      <c r="AA202" s="8">
        <f t="shared" si="19"/>
        <v>10</v>
      </c>
      <c r="AB202" s="8">
        <f>VLOOKUP(Z202,Table!$A$2:$C$121,2,0)</f>
        <v>16</v>
      </c>
      <c r="AC202" s="7">
        <f>VLOOKUP(Z202,Table!$A$2:$C$121,3,0)</f>
        <v>2</v>
      </c>
      <c r="AD202" s="5" t="str">
        <f>VLOOKUP(A202,Table!$U$1:$V$230,2,0)</f>
        <v>Monoclinic</v>
      </c>
    </row>
    <row r="203" spans="1:30" ht="18.75" customHeight="1" x14ac:dyDescent="0.4">
      <c r="A203" s="5">
        <v>14</v>
      </c>
      <c r="B203" s="5">
        <v>251632</v>
      </c>
      <c r="C203" s="5" t="s">
        <v>351</v>
      </c>
      <c r="D203" s="5" t="s">
        <v>432</v>
      </c>
      <c r="E203" s="6" t="s">
        <v>2328</v>
      </c>
      <c r="F203" s="8" t="str">
        <f>LEFT(E203,MIN(FIND({0,1,2,3,4,5,6,7,8,9},ASC(E203)&amp;1234567890))-1)</f>
        <v>Na</v>
      </c>
      <c r="G203" s="8">
        <f t="shared" si="15"/>
        <v>2</v>
      </c>
      <c r="H203" s="8">
        <f>VLOOKUP(F203,Table!$A$2:$C$121,2,0)</f>
        <v>1</v>
      </c>
      <c r="I203" s="7">
        <f>VLOOKUP(F203,Table!$A$2:$C$121,3,0)</f>
        <v>3</v>
      </c>
      <c r="J203" s="6" t="s">
        <v>2812</v>
      </c>
      <c r="K203" s="8" t="str">
        <f>LEFT(J203,MIN(FIND({0,1,2,3,4,5,6,7,8,9},ASC(J203)&amp;1234567890))-1)</f>
        <v>Dy</v>
      </c>
      <c r="L203" s="8">
        <f t="shared" si="16"/>
        <v>2</v>
      </c>
      <c r="M203" s="8">
        <f>VLOOKUP(K203,Table!$A$2:$C$121,2,0)</f>
        <v>3</v>
      </c>
      <c r="N203" s="7">
        <f>VLOOKUP(K203,Table!$A$2:$C$121,3,0)</f>
        <v>6</v>
      </c>
      <c r="O203" s="6" t="s">
        <v>2331</v>
      </c>
      <c r="P203" s="8" t="str">
        <f>LEFT(O203,MIN(FIND({0,1,2,3,4,5,6,7,8,9},ASC(O203)&amp;1234567890))-1)</f>
        <v>Te</v>
      </c>
      <c r="Q203" s="8">
        <f t="shared" si="17"/>
        <v>1</v>
      </c>
      <c r="R203" s="8">
        <f>VLOOKUP(P203,Table!$A$2:$C$121,2,0)</f>
        <v>16</v>
      </c>
      <c r="S203" s="7">
        <f>VLOOKUP(P203,Table!$A$2:$C$121,3,0)</f>
        <v>5</v>
      </c>
      <c r="T203" s="6" t="s">
        <v>2335</v>
      </c>
      <c r="U203" s="8" t="str">
        <f>LEFT(T203,MIN(FIND({0,1,2,3,4,5,6,7,8,9},ASC(T203)&amp;1234567890))-1)</f>
        <v>B</v>
      </c>
      <c r="V203" s="8">
        <f t="shared" si="18"/>
        <v>2</v>
      </c>
      <c r="W203" s="8">
        <f>VLOOKUP(U203,Table!$A$2:$C$121,2,0)</f>
        <v>13</v>
      </c>
      <c r="X203" s="7">
        <f>VLOOKUP(U203,Table!$A$2:$C$121,3,0)</f>
        <v>2</v>
      </c>
      <c r="Y203" s="6" t="s">
        <v>2336</v>
      </c>
      <c r="Z203" s="8" t="str">
        <f>LEFT(Y203,MIN(FIND({0,1,2,3,4,5,6,7,8,9},ASC(Y203)&amp;1234567890))-1)</f>
        <v>O</v>
      </c>
      <c r="AA203" s="8">
        <f t="shared" si="19"/>
        <v>10</v>
      </c>
      <c r="AB203" s="8">
        <f>VLOOKUP(Z203,Table!$A$2:$C$121,2,0)</f>
        <v>16</v>
      </c>
      <c r="AC203" s="7">
        <f>VLOOKUP(Z203,Table!$A$2:$C$121,3,0)</f>
        <v>2</v>
      </c>
      <c r="AD203" s="5" t="str">
        <f>VLOOKUP(A203,Table!$U$1:$V$230,2,0)</f>
        <v>Monoclinic</v>
      </c>
    </row>
    <row r="204" spans="1:30" ht="18.75" customHeight="1" x14ac:dyDescent="0.4">
      <c r="A204" s="5">
        <v>14</v>
      </c>
      <c r="B204" s="5">
        <v>251633</v>
      </c>
      <c r="C204" s="5" t="s">
        <v>351</v>
      </c>
      <c r="D204" s="5" t="s">
        <v>433</v>
      </c>
      <c r="E204" s="6" t="s">
        <v>2328</v>
      </c>
      <c r="F204" s="8" t="str">
        <f>LEFT(E204,MIN(FIND({0,1,2,3,4,5,6,7,8,9},ASC(E204)&amp;1234567890))-1)</f>
        <v>Na</v>
      </c>
      <c r="G204" s="8">
        <f t="shared" si="15"/>
        <v>2</v>
      </c>
      <c r="H204" s="8">
        <f>VLOOKUP(F204,Table!$A$2:$C$121,2,0)</f>
        <v>1</v>
      </c>
      <c r="I204" s="7">
        <f>VLOOKUP(F204,Table!$A$2:$C$121,3,0)</f>
        <v>3</v>
      </c>
      <c r="J204" s="6" t="s">
        <v>2718</v>
      </c>
      <c r="K204" s="8" t="str">
        <f>LEFT(J204,MIN(FIND({0,1,2,3,4,5,6,7,8,9},ASC(J204)&amp;1234567890))-1)</f>
        <v>Ho</v>
      </c>
      <c r="L204" s="8">
        <f t="shared" si="16"/>
        <v>2</v>
      </c>
      <c r="M204" s="8">
        <f>VLOOKUP(K204,Table!$A$2:$C$121,2,0)</f>
        <v>3</v>
      </c>
      <c r="N204" s="7">
        <f>VLOOKUP(K204,Table!$A$2:$C$121,3,0)</f>
        <v>6</v>
      </c>
      <c r="O204" s="6" t="s">
        <v>2331</v>
      </c>
      <c r="P204" s="8" t="str">
        <f>LEFT(O204,MIN(FIND({0,1,2,3,4,5,6,7,8,9},ASC(O204)&amp;1234567890))-1)</f>
        <v>Te</v>
      </c>
      <c r="Q204" s="8">
        <f t="shared" si="17"/>
        <v>1</v>
      </c>
      <c r="R204" s="8">
        <f>VLOOKUP(P204,Table!$A$2:$C$121,2,0)</f>
        <v>16</v>
      </c>
      <c r="S204" s="7">
        <f>VLOOKUP(P204,Table!$A$2:$C$121,3,0)</f>
        <v>5</v>
      </c>
      <c r="T204" s="6" t="s">
        <v>2335</v>
      </c>
      <c r="U204" s="8" t="str">
        <f>LEFT(T204,MIN(FIND({0,1,2,3,4,5,6,7,8,9},ASC(T204)&amp;1234567890))-1)</f>
        <v>B</v>
      </c>
      <c r="V204" s="8">
        <f t="shared" si="18"/>
        <v>2</v>
      </c>
      <c r="W204" s="8">
        <f>VLOOKUP(U204,Table!$A$2:$C$121,2,0)</f>
        <v>13</v>
      </c>
      <c r="X204" s="7">
        <f>VLOOKUP(U204,Table!$A$2:$C$121,3,0)</f>
        <v>2</v>
      </c>
      <c r="Y204" s="6" t="s">
        <v>2336</v>
      </c>
      <c r="Z204" s="8" t="str">
        <f>LEFT(Y204,MIN(FIND({0,1,2,3,4,5,6,7,8,9},ASC(Y204)&amp;1234567890))-1)</f>
        <v>O</v>
      </c>
      <c r="AA204" s="8">
        <f t="shared" si="19"/>
        <v>10</v>
      </c>
      <c r="AB204" s="8">
        <f>VLOOKUP(Z204,Table!$A$2:$C$121,2,0)</f>
        <v>16</v>
      </c>
      <c r="AC204" s="7">
        <f>VLOOKUP(Z204,Table!$A$2:$C$121,3,0)</f>
        <v>2</v>
      </c>
      <c r="AD204" s="5" t="str">
        <f>VLOOKUP(A204,Table!$U$1:$V$230,2,0)</f>
        <v>Monoclinic</v>
      </c>
    </row>
    <row r="205" spans="1:30" ht="18.75" customHeight="1" x14ac:dyDescent="0.4">
      <c r="A205" s="5">
        <v>14</v>
      </c>
      <c r="B205" s="5">
        <v>251634</v>
      </c>
      <c r="C205" s="5" t="s">
        <v>351</v>
      </c>
      <c r="D205" s="5" t="s">
        <v>434</v>
      </c>
      <c r="E205" s="6" t="s">
        <v>2328</v>
      </c>
      <c r="F205" s="8" t="str">
        <f>LEFT(E205,MIN(FIND({0,1,2,3,4,5,6,7,8,9},ASC(E205)&amp;1234567890))-1)</f>
        <v>Na</v>
      </c>
      <c r="G205" s="8">
        <f t="shared" si="15"/>
        <v>2</v>
      </c>
      <c r="H205" s="8">
        <f>VLOOKUP(F205,Table!$A$2:$C$121,2,0)</f>
        <v>1</v>
      </c>
      <c r="I205" s="7">
        <f>VLOOKUP(F205,Table!$A$2:$C$121,3,0)</f>
        <v>3</v>
      </c>
      <c r="J205" s="6" t="s">
        <v>2693</v>
      </c>
      <c r="K205" s="8" t="str">
        <f>LEFT(J205,MIN(FIND({0,1,2,3,4,5,6,7,8,9},ASC(J205)&amp;1234567890))-1)</f>
        <v>Er</v>
      </c>
      <c r="L205" s="8">
        <f t="shared" si="16"/>
        <v>2</v>
      </c>
      <c r="M205" s="8">
        <f>VLOOKUP(K205,Table!$A$2:$C$121,2,0)</f>
        <v>3</v>
      </c>
      <c r="N205" s="7">
        <f>VLOOKUP(K205,Table!$A$2:$C$121,3,0)</f>
        <v>6</v>
      </c>
      <c r="O205" s="6" t="s">
        <v>2331</v>
      </c>
      <c r="P205" s="8" t="str">
        <f>LEFT(O205,MIN(FIND({0,1,2,3,4,5,6,7,8,9},ASC(O205)&amp;1234567890))-1)</f>
        <v>Te</v>
      </c>
      <c r="Q205" s="8">
        <f t="shared" si="17"/>
        <v>1</v>
      </c>
      <c r="R205" s="8">
        <f>VLOOKUP(P205,Table!$A$2:$C$121,2,0)</f>
        <v>16</v>
      </c>
      <c r="S205" s="7">
        <f>VLOOKUP(P205,Table!$A$2:$C$121,3,0)</f>
        <v>5</v>
      </c>
      <c r="T205" s="6" t="s">
        <v>2335</v>
      </c>
      <c r="U205" s="8" t="str">
        <f>LEFT(T205,MIN(FIND({0,1,2,3,4,5,6,7,8,9},ASC(T205)&amp;1234567890))-1)</f>
        <v>B</v>
      </c>
      <c r="V205" s="8">
        <f t="shared" si="18"/>
        <v>2</v>
      </c>
      <c r="W205" s="8">
        <f>VLOOKUP(U205,Table!$A$2:$C$121,2,0)</f>
        <v>13</v>
      </c>
      <c r="X205" s="7">
        <f>VLOOKUP(U205,Table!$A$2:$C$121,3,0)</f>
        <v>2</v>
      </c>
      <c r="Y205" s="6" t="s">
        <v>2336</v>
      </c>
      <c r="Z205" s="8" t="str">
        <f>LEFT(Y205,MIN(FIND({0,1,2,3,4,5,6,7,8,9},ASC(Y205)&amp;1234567890))-1)</f>
        <v>O</v>
      </c>
      <c r="AA205" s="8">
        <f t="shared" si="19"/>
        <v>10</v>
      </c>
      <c r="AB205" s="8">
        <f>VLOOKUP(Z205,Table!$A$2:$C$121,2,0)</f>
        <v>16</v>
      </c>
      <c r="AC205" s="7">
        <f>VLOOKUP(Z205,Table!$A$2:$C$121,3,0)</f>
        <v>2</v>
      </c>
      <c r="AD205" s="5" t="str">
        <f>VLOOKUP(A205,Table!$U$1:$V$230,2,0)</f>
        <v>Monoclinic</v>
      </c>
    </row>
    <row r="206" spans="1:30" ht="18.75" customHeight="1" x14ac:dyDescent="0.4">
      <c r="A206" s="5">
        <v>14</v>
      </c>
      <c r="B206" s="5">
        <v>251635</v>
      </c>
      <c r="C206" s="5" t="s">
        <v>351</v>
      </c>
      <c r="D206" s="5" t="s">
        <v>435</v>
      </c>
      <c r="E206" s="6" t="s">
        <v>2328</v>
      </c>
      <c r="F206" s="8" t="str">
        <f>LEFT(E206,MIN(FIND({0,1,2,3,4,5,6,7,8,9},ASC(E206)&amp;1234567890))-1)</f>
        <v>Na</v>
      </c>
      <c r="G206" s="8">
        <f t="shared" si="15"/>
        <v>2</v>
      </c>
      <c r="H206" s="8">
        <f>VLOOKUP(F206,Table!$A$2:$C$121,2,0)</f>
        <v>1</v>
      </c>
      <c r="I206" s="7">
        <f>VLOOKUP(F206,Table!$A$2:$C$121,3,0)</f>
        <v>3</v>
      </c>
      <c r="J206" s="6" t="s">
        <v>2867</v>
      </c>
      <c r="K206" s="8" t="str">
        <f>LEFT(J206,MIN(FIND({0,1,2,3,4,5,6,7,8,9},ASC(J206)&amp;1234567890))-1)</f>
        <v>Tm</v>
      </c>
      <c r="L206" s="8">
        <f t="shared" si="16"/>
        <v>2</v>
      </c>
      <c r="M206" s="8">
        <f>VLOOKUP(K206,Table!$A$2:$C$121,2,0)</f>
        <v>3</v>
      </c>
      <c r="N206" s="7">
        <f>VLOOKUP(K206,Table!$A$2:$C$121,3,0)</f>
        <v>6</v>
      </c>
      <c r="O206" s="6" t="s">
        <v>2331</v>
      </c>
      <c r="P206" s="8" t="str">
        <f>LEFT(O206,MIN(FIND({0,1,2,3,4,5,6,7,8,9},ASC(O206)&amp;1234567890))-1)</f>
        <v>Te</v>
      </c>
      <c r="Q206" s="8">
        <f t="shared" si="17"/>
        <v>1</v>
      </c>
      <c r="R206" s="8">
        <f>VLOOKUP(P206,Table!$A$2:$C$121,2,0)</f>
        <v>16</v>
      </c>
      <c r="S206" s="7">
        <f>VLOOKUP(P206,Table!$A$2:$C$121,3,0)</f>
        <v>5</v>
      </c>
      <c r="T206" s="6" t="s">
        <v>2335</v>
      </c>
      <c r="U206" s="8" t="str">
        <f>LEFT(T206,MIN(FIND({0,1,2,3,4,5,6,7,8,9},ASC(T206)&amp;1234567890))-1)</f>
        <v>B</v>
      </c>
      <c r="V206" s="8">
        <f t="shared" si="18"/>
        <v>2</v>
      </c>
      <c r="W206" s="8">
        <f>VLOOKUP(U206,Table!$A$2:$C$121,2,0)</f>
        <v>13</v>
      </c>
      <c r="X206" s="7">
        <f>VLOOKUP(U206,Table!$A$2:$C$121,3,0)</f>
        <v>2</v>
      </c>
      <c r="Y206" s="6" t="s">
        <v>2336</v>
      </c>
      <c r="Z206" s="8" t="str">
        <f>LEFT(Y206,MIN(FIND({0,1,2,3,4,5,6,7,8,9},ASC(Y206)&amp;1234567890))-1)</f>
        <v>O</v>
      </c>
      <c r="AA206" s="8">
        <f t="shared" si="19"/>
        <v>10</v>
      </c>
      <c r="AB206" s="8">
        <f>VLOOKUP(Z206,Table!$A$2:$C$121,2,0)</f>
        <v>16</v>
      </c>
      <c r="AC206" s="7">
        <f>VLOOKUP(Z206,Table!$A$2:$C$121,3,0)</f>
        <v>2</v>
      </c>
      <c r="AD206" s="5" t="str">
        <f>VLOOKUP(A206,Table!$U$1:$V$230,2,0)</f>
        <v>Monoclinic</v>
      </c>
    </row>
    <row r="207" spans="1:30" ht="18.75" customHeight="1" x14ac:dyDescent="0.4">
      <c r="A207" s="5">
        <v>14</v>
      </c>
      <c r="B207" s="5">
        <v>251636</v>
      </c>
      <c r="C207" s="5" t="s">
        <v>351</v>
      </c>
      <c r="D207" s="5" t="s">
        <v>436</v>
      </c>
      <c r="E207" s="6" t="s">
        <v>2328</v>
      </c>
      <c r="F207" s="8" t="str">
        <f>LEFT(E207,MIN(FIND({0,1,2,3,4,5,6,7,8,9},ASC(E207)&amp;1234567890))-1)</f>
        <v>Na</v>
      </c>
      <c r="G207" s="8">
        <f t="shared" si="15"/>
        <v>2</v>
      </c>
      <c r="H207" s="8">
        <f>VLOOKUP(F207,Table!$A$2:$C$121,2,0)</f>
        <v>1</v>
      </c>
      <c r="I207" s="7">
        <f>VLOOKUP(F207,Table!$A$2:$C$121,3,0)</f>
        <v>3</v>
      </c>
      <c r="J207" s="6" t="s">
        <v>2868</v>
      </c>
      <c r="K207" s="8" t="str">
        <f>LEFT(J207,MIN(FIND({0,1,2,3,4,5,6,7,8,9},ASC(J207)&amp;1234567890))-1)</f>
        <v>Yb</v>
      </c>
      <c r="L207" s="8">
        <f t="shared" si="16"/>
        <v>2</v>
      </c>
      <c r="M207" s="8">
        <f>VLOOKUP(K207,Table!$A$2:$C$121,2,0)</f>
        <v>3</v>
      </c>
      <c r="N207" s="7">
        <f>VLOOKUP(K207,Table!$A$2:$C$121,3,0)</f>
        <v>6</v>
      </c>
      <c r="O207" s="6" t="s">
        <v>2331</v>
      </c>
      <c r="P207" s="8" t="str">
        <f>LEFT(O207,MIN(FIND({0,1,2,3,4,5,6,7,8,9},ASC(O207)&amp;1234567890))-1)</f>
        <v>Te</v>
      </c>
      <c r="Q207" s="8">
        <f t="shared" si="17"/>
        <v>1</v>
      </c>
      <c r="R207" s="8">
        <f>VLOOKUP(P207,Table!$A$2:$C$121,2,0)</f>
        <v>16</v>
      </c>
      <c r="S207" s="7">
        <f>VLOOKUP(P207,Table!$A$2:$C$121,3,0)</f>
        <v>5</v>
      </c>
      <c r="T207" s="6" t="s">
        <v>2335</v>
      </c>
      <c r="U207" s="8" t="str">
        <f>LEFT(T207,MIN(FIND({0,1,2,3,4,5,6,7,8,9},ASC(T207)&amp;1234567890))-1)</f>
        <v>B</v>
      </c>
      <c r="V207" s="8">
        <f t="shared" si="18"/>
        <v>2</v>
      </c>
      <c r="W207" s="8">
        <f>VLOOKUP(U207,Table!$A$2:$C$121,2,0)</f>
        <v>13</v>
      </c>
      <c r="X207" s="7">
        <f>VLOOKUP(U207,Table!$A$2:$C$121,3,0)</f>
        <v>2</v>
      </c>
      <c r="Y207" s="6" t="s">
        <v>2336</v>
      </c>
      <c r="Z207" s="8" t="str">
        <f>LEFT(Y207,MIN(FIND({0,1,2,3,4,5,6,7,8,9},ASC(Y207)&amp;1234567890))-1)</f>
        <v>O</v>
      </c>
      <c r="AA207" s="8">
        <f t="shared" si="19"/>
        <v>10</v>
      </c>
      <c r="AB207" s="8">
        <f>VLOOKUP(Z207,Table!$A$2:$C$121,2,0)</f>
        <v>16</v>
      </c>
      <c r="AC207" s="7">
        <f>VLOOKUP(Z207,Table!$A$2:$C$121,3,0)</f>
        <v>2</v>
      </c>
      <c r="AD207" s="5" t="str">
        <f>VLOOKUP(A207,Table!$U$1:$V$230,2,0)</f>
        <v>Monoclinic</v>
      </c>
    </row>
    <row r="208" spans="1:30" ht="18.75" customHeight="1" x14ac:dyDescent="0.4">
      <c r="A208" s="5">
        <v>14</v>
      </c>
      <c r="B208" s="5">
        <v>251637</v>
      </c>
      <c r="C208" s="5" t="s">
        <v>351</v>
      </c>
      <c r="D208" s="5" t="s">
        <v>437</v>
      </c>
      <c r="E208" s="6" t="s">
        <v>2328</v>
      </c>
      <c r="F208" s="8" t="str">
        <f>LEFT(E208,MIN(FIND({0,1,2,3,4,5,6,7,8,9},ASC(E208)&amp;1234567890))-1)</f>
        <v>Na</v>
      </c>
      <c r="G208" s="8">
        <f t="shared" si="15"/>
        <v>2</v>
      </c>
      <c r="H208" s="8">
        <f>VLOOKUP(F208,Table!$A$2:$C$121,2,0)</f>
        <v>1</v>
      </c>
      <c r="I208" s="7">
        <f>VLOOKUP(F208,Table!$A$2:$C$121,3,0)</f>
        <v>3</v>
      </c>
      <c r="J208" s="6" t="s">
        <v>2869</v>
      </c>
      <c r="K208" s="8" t="str">
        <f>LEFT(J208,MIN(FIND({0,1,2,3,4,5,6,7,8,9},ASC(J208)&amp;1234567890))-1)</f>
        <v>Lu</v>
      </c>
      <c r="L208" s="8">
        <f t="shared" si="16"/>
        <v>2</v>
      </c>
      <c r="M208" s="8">
        <f>VLOOKUP(K208,Table!$A$2:$C$121,2,0)</f>
        <v>3</v>
      </c>
      <c r="N208" s="7">
        <f>VLOOKUP(K208,Table!$A$2:$C$121,3,0)</f>
        <v>6</v>
      </c>
      <c r="O208" s="6" t="s">
        <v>2331</v>
      </c>
      <c r="P208" s="8" t="str">
        <f>LEFT(O208,MIN(FIND({0,1,2,3,4,5,6,7,8,9},ASC(O208)&amp;1234567890))-1)</f>
        <v>Te</v>
      </c>
      <c r="Q208" s="8">
        <f t="shared" si="17"/>
        <v>1</v>
      </c>
      <c r="R208" s="8">
        <f>VLOOKUP(P208,Table!$A$2:$C$121,2,0)</f>
        <v>16</v>
      </c>
      <c r="S208" s="7">
        <f>VLOOKUP(P208,Table!$A$2:$C$121,3,0)</f>
        <v>5</v>
      </c>
      <c r="T208" s="6" t="s">
        <v>2335</v>
      </c>
      <c r="U208" s="8" t="str">
        <f>LEFT(T208,MIN(FIND({0,1,2,3,4,5,6,7,8,9},ASC(T208)&amp;1234567890))-1)</f>
        <v>B</v>
      </c>
      <c r="V208" s="8">
        <f t="shared" si="18"/>
        <v>2</v>
      </c>
      <c r="W208" s="8">
        <f>VLOOKUP(U208,Table!$A$2:$C$121,2,0)</f>
        <v>13</v>
      </c>
      <c r="X208" s="7">
        <f>VLOOKUP(U208,Table!$A$2:$C$121,3,0)</f>
        <v>2</v>
      </c>
      <c r="Y208" s="6" t="s">
        <v>2336</v>
      </c>
      <c r="Z208" s="8" t="str">
        <f>LEFT(Y208,MIN(FIND({0,1,2,3,4,5,6,7,8,9},ASC(Y208)&amp;1234567890))-1)</f>
        <v>O</v>
      </c>
      <c r="AA208" s="8">
        <f t="shared" si="19"/>
        <v>10</v>
      </c>
      <c r="AB208" s="8">
        <f>VLOOKUP(Z208,Table!$A$2:$C$121,2,0)</f>
        <v>16</v>
      </c>
      <c r="AC208" s="7">
        <f>VLOOKUP(Z208,Table!$A$2:$C$121,3,0)</f>
        <v>2</v>
      </c>
      <c r="AD208" s="5" t="str">
        <f>VLOOKUP(A208,Table!$U$1:$V$230,2,0)</f>
        <v>Monoclinic</v>
      </c>
    </row>
    <row r="209" spans="1:30" ht="18.75" customHeight="1" x14ac:dyDescent="0.4">
      <c r="A209" s="5">
        <v>14</v>
      </c>
      <c r="B209" s="5">
        <v>238589</v>
      </c>
      <c r="C209" s="5" t="s">
        <v>351</v>
      </c>
      <c r="D209" s="5" t="s">
        <v>438</v>
      </c>
      <c r="E209" s="6" t="s">
        <v>2870</v>
      </c>
      <c r="F209" s="8" t="str">
        <f>LEFT(E209,MIN(FIND({0,1,2,3,4,5,6,7,8,9},ASC(E209)&amp;1234567890))-1)</f>
        <v>C</v>
      </c>
      <c r="G209" s="8">
        <f t="shared" si="15"/>
        <v>138</v>
      </c>
      <c r="H209" s="8">
        <f>VLOOKUP(F209,Table!$A$2:$C$121,2,0)</f>
        <v>14</v>
      </c>
      <c r="I209" s="7">
        <f>VLOOKUP(F209,Table!$A$2:$C$121,3,0)</f>
        <v>2</v>
      </c>
      <c r="J209" s="6" t="s">
        <v>2871</v>
      </c>
      <c r="K209" s="8" t="str">
        <f>LEFT(J209,MIN(FIND({0,1,2,3,4,5,6,7,8,9},ASC(J209)&amp;1234567890))-1)</f>
        <v>H</v>
      </c>
      <c r="L209" s="8">
        <f t="shared" si="16"/>
        <v>60</v>
      </c>
      <c r="M209" s="8">
        <f>VLOOKUP(K209,Table!$A$2:$C$121,2,0)</f>
        <v>1</v>
      </c>
      <c r="N209" s="7">
        <f>VLOOKUP(K209,Table!$A$2:$C$121,3,0)</f>
        <v>1</v>
      </c>
      <c r="O209" s="6" t="s">
        <v>2491</v>
      </c>
      <c r="P209" s="8" t="str">
        <f>LEFT(O209,MIN(FIND({0,1,2,3,4,5,6,7,8,9},ASC(O209)&amp;1234567890))-1)</f>
        <v>N</v>
      </c>
      <c r="Q209" s="8">
        <f t="shared" si="17"/>
        <v>4</v>
      </c>
      <c r="R209" s="8">
        <f>VLOOKUP(P209,Table!$A$2:$C$121,2,0)</f>
        <v>15</v>
      </c>
      <c r="S209" s="7">
        <f>VLOOKUP(P209,Table!$A$2:$C$121,3,0)</f>
        <v>2</v>
      </c>
      <c r="T209" s="6" t="s">
        <v>2634</v>
      </c>
      <c r="U209" s="8" t="str">
        <f>LEFT(T209,MIN(FIND({0,1,2,3,4,5,6,7,8,9},ASC(T209)&amp;1234567890))-1)</f>
        <v>Ni</v>
      </c>
      <c r="V209" s="8">
        <f t="shared" si="18"/>
        <v>1</v>
      </c>
      <c r="W209" s="8">
        <f>VLOOKUP(U209,Table!$A$2:$C$121,2,0)</f>
        <v>10</v>
      </c>
      <c r="X209" s="7">
        <f>VLOOKUP(U209,Table!$A$2:$C$121,3,0)</f>
        <v>4</v>
      </c>
      <c r="Y209" s="6" t="s">
        <v>2872</v>
      </c>
      <c r="Z209" s="8" t="str">
        <f>LEFT(Y209,MIN(FIND({0,1,2,3,4,5,6,7,8,9},ASC(Y209)&amp;1234567890))-1)</f>
        <v>Sc</v>
      </c>
      <c r="AA209" s="8">
        <f t="shared" si="19"/>
        <v>2</v>
      </c>
      <c r="AB209" s="8">
        <f>VLOOKUP(Z209,Table!$A$2:$C$121,2,0)</f>
        <v>3</v>
      </c>
      <c r="AC209" s="7">
        <f>VLOOKUP(Z209,Table!$A$2:$C$121,3,0)</f>
        <v>4</v>
      </c>
      <c r="AD209" s="5" t="str">
        <f>VLOOKUP(A209,Table!$U$1:$V$230,2,0)</f>
        <v>Monoclinic</v>
      </c>
    </row>
    <row r="210" spans="1:30" ht="18.75" customHeight="1" x14ac:dyDescent="0.4">
      <c r="A210" s="5">
        <v>14</v>
      </c>
      <c r="B210" s="5">
        <v>195371</v>
      </c>
      <c r="C210" s="5" t="s">
        <v>352</v>
      </c>
      <c r="D210" s="5" t="s">
        <v>439</v>
      </c>
      <c r="E210" s="6" t="s">
        <v>2363</v>
      </c>
      <c r="F210" s="8" t="str">
        <f>LEFT(E210,MIN(FIND({0,1,2,3,4,5,6,7,8,9},ASC(E210)&amp;1234567890))-1)</f>
        <v>La</v>
      </c>
      <c r="G210" s="8">
        <f t="shared" si="15"/>
        <v>1</v>
      </c>
      <c r="H210" s="8">
        <f>VLOOKUP(F210,Table!$A$2:$C$121,2,0)</f>
        <v>3</v>
      </c>
      <c r="I210" s="7">
        <f>VLOOKUP(F210,Table!$A$2:$C$121,3,0)</f>
        <v>6</v>
      </c>
      <c r="J210" s="6" t="s">
        <v>2622</v>
      </c>
      <c r="K210" s="8" t="str">
        <f>LEFT(J210,MIN(FIND({0,1,2,3,4,5,6,7,8,9},ASC(J210)&amp;1234567890))-1)</f>
        <v>Pb</v>
      </c>
      <c r="L210" s="8">
        <f t="shared" si="16"/>
        <v>1</v>
      </c>
      <c r="M210" s="8">
        <f>VLOOKUP(K210,Table!$A$2:$C$121,2,0)</f>
        <v>14</v>
      </c>
      <c r="N210" s="7">
        <f>VLOOKUP(K210,Table!$A$2:$C$121,3,0)</f>
        <v>6</v>
      </c>
      <c r="O210" s="6" t="s">
        <v>2627</v>
      </c>
      <c r="P210" s="8" t="str">
        <f>LEFT(O210,MIN(FIND({0,1,2,3,4,5,6,7,8,9},ASC(O210)&amp;1234567890))-1)</f>
        <v>Mg</v>
      </c>
      <c r="Q210" s="8">
        <f t="shared" si="17"/>
        <v>1</v>
      </c>
      <c r="R210" s="8">
        <f>VLOOKUP(P210,Table!$A$2:$C$121,2,0)</f>
        <v>2</v>
      </c>
      <c r="S210" s="7">
        <f>VLOOKUP(P210,Table!$A$2:$C$121,3,0)</f>
        <v>3</v>
      </c>
      <c r="T210" s="6" t="s">
        <v>2318</v>
      </c>
      <c r="U210" s="8" t="str">
        <f>LEFT(T210,MIN(FIND({0,1,2,3,4,5,6,7,8,9},ASC(T210)&amp;1234567890))-1)</f>
        <v>Sb</v>
      </c>
      <c r="V210" s="8">
        <f t="shared" si="18"/>
        <v>1</v>
      </c>
      <c r="W210" s="8">
        <f>VLOOKUP(U210,Table!$A$2:$C$121,2,0)</f>
        <v>15</v>
      </c>
      <c r="X210" s="7">
        <f>VLOOKUP(U210,Table!$A$2:$C$121,3,0)</f>
        <v>5</v>
      </c>
      <c r="Y210" s="6" t="s">
        <v>2332</v>
      </c>
      <c r="Z210" s="8" t="str">
        <f>LEFT(Y210,MIN(FIND({0,1,2,3,4,5,6,7,8,9},ASC(Y210)&amp;1234567890))-1)</f>
        <v>O</v>
      </c>
      <c r="AA210" s="8">
        <f t="shared" si="19"/>
        <v>6</v>
      </c>
      <c r="AB210" s="8">
        <f>VLOOKUP(Z210,Table!$A$2:$C$121,2,0)</f>
        <v>16</v>
      </c>
      <c r="AC210" s="7">
        <f>VLOOKUP(Z210,Table!$A$2:$C$121,3,0)</f>
        <v>2</v>
      </c>
      <c r="AD210" s="5" t="str">
        <f>VLOOKUP(A210,Table!$U$1:$V$230,2,0)</f>
        <v>Monoclinic</v>
      </c>
    </row>
    <row r="211" spans="1:30" ht="18.75" customHeight="1" x14ac:dyDescent="0.4">
      <c r="A211" s="5">
        <v>14</v>
      </c>
      <c r="B211" s="5">
        <v>195372</v>
      </c>
      <c r="C211" s="5" t="s">
        <v>352</v>
      </c>
      <c r="D211" s="5" t="s">
        <v>440</v>
      </c>
      <c r="E211" s="6" t="s">
        <v>2699</v>
      </c>
      <c r="F211" s="8" t="str">
        <f>LEFT(E211,MIN(FIND({0,1,2,3,4,5,6,7,8,9},ASC(E211)&amp;1234567890))-1)</f>
        <v>Pr</v>
      </c>
      <c r="G211" s="8">
        <f t="shared" si="15"/>
        <v>1</v>
      </c>
      <c r="H211" s="8">
        <f>VLOOKUP(F211,Table!$A$2:$C$121,2,0)</f>
        <v>3</v>
      </c>
      <c r="I211" s="7">
        <f>VLOOKUP(F211,Table!$A$2:$C$121,3,0)</f>
        <v>6</v>
      </c>
      <c r="J211" s="6" t="s">
        <v>2622</v>
      </c>
      <c r="K211" s="8" t="str">
        <f>LEFT(J211,MIN(FIND({0,1,2,3,4,5,6,7,8,9},ASC(J211)&amp;1234567890))-1)</f>
        <v>Pb</v>
      </c>
      <c r="L211" s="8">
        <f t="shared" si="16"/>
        <v>1</v>
      </c>
      <c r="M211" s="8">
        <f>VLOOKUP(K211,Table!$A$2:$C$121,2,0)</f>
        <v>14</v>
      </c>
      <c r="N211" s="7">
        <f>VLOOKUP(K211,Table!$A$2:$C$121,3,0)</f>
        <v>6</v>
      </c>
      <c r="O211" s="6" t="s">
        <v>2627</v>
      </c>
      <c r="P211" s="8" t="str">
        <f>LEFT(O211,MIN(FIND({0,1,2,3,4,5,6,7,8,9},ASC(O211)&amp;1234567890))-1)</f>
        <v>Mg</v>
      </c>
      <c r="Q211" s="8">
        <f t="shared" si="17"/>
        <v>1</v>
      </c>
      <c r="R211" s="8">
        <f>VLOOKUP(P211,Table!$A$2:$C$121,2,0)</f>
        <v>2</v>
      </c>
      <c r="S211" s="7">
        <f>VLOOKUP(P211,Table!$A$2:$C$121,3,0)</f>
        <v>3</v>
      </c>
      <c r="T211" s="6" t="s">
        <v>2318</v>
      </c>
      <c r="U211" s="8" t="str">
        <f>LEFT(T211,MIN(FIND({0,1,2,3,4,5,6,7,8,9},ASC(T211)&amp;1234567890))-1)</f>
        <v>Sb</v>
      </c>
      <c r="V211" s="8">
        <f t="shared" si="18"/>
        <v>1</v>
      </c>
      <c r="W211" s="8">
        <f>VLOOKUP(U211,Table!$A$2:$C$121,2,0)</f>
        <v>15</v>
      </c>
      <c r="X211" s="7">
        <f>VLOOKUP(U211,Table!$A$2:$C$121,3,0)</f>
        <v>5</v>
      </c>
      <c r="Y211" s="6" t="s">
        <v>2332</v>
      </c>
      <c r="Z211" s="8" t="str">
        <f>LEFT(Y211,MIN(FIND({0,1,2,3,4,5,6,7,8,9},ASC(Y211)&amp;1234567890))-1)</f>
        <v>O</v>
      </c>
      <c r="AA211" s="8">
        <f t="shared" si="19"/>
        <v>6</v>
      </c>
      <c r="AB211" s="8">
        <f>VLOOKUP(Z211,Table!$A$2:$C$121,2,0)</f>
        <v>16</v>
      </c>
      <c r="AC211" s="7">
        <f>VLOOKUP(Z211,Table!$A$2:$C$121,3,0)</f>
        <v>2</v>
      </c>
      <c r="AD211" s="5" t="str">
        <f>VLOOKUP(A211,Table!$U$1:$V$230,2,0)</f>
        <v>Monoclinic</v>
      </c>
    </row>
    <row r="212" spans="1:30" ht="18.75" customHeight="1" x14ac:dyDescent="0.4">
      <c r="A212" s="5">
        <v>14</v>
      </c>
      <c r="B212" s="5">
        <v>195373</v>
      </c>
      <c r="C212" s="5" t="s">
        <v>352</v>
      </c>
      <c r="D212" s="5" t="s">
        <v>441</v>
      </c>
      <c r="E212" s="6" t="s">
        <v>2700</v>
      </c>
      <c r="F212" s="8" t="str">
        <f>LEFT(E212,MIN(FIND({0,1,2,3,4,5,6,7,8,9},ASC(E212)&amp;1234567890))-1)</f>
        <v>Nd</v>
      </c>
      <c r="G212" s="8">
        <f t="shared" si="15"/>
        <v>1</v>
      </c>
      <c r="H212" s="8">
        <f>VLOOKUP(F212,Table!$A$2:$C$121,2,0)</f>
        <v>3</v>
      </c>
      <c r="I212" s="7">
        <f>VLOOKUP(F212,Table!$A$2:$C$121,3,0)</f>
        <v>6</v>
      </c>
      <c r="J212" s="6" t="s">
        <v>2622</v>
      </c>
      <c r="K212" s="8" t="str">
        <f>LEFT(J212,MIN(FIND({0,1,2,3,4,5,6,7,8,9},ASC(J212)&amp;1234567890))-1)</f>
        <v>Pb</v>
      </c>
      <c r="L212" s="8">
        <f t="shared" si="16"/>
        <v>1</v>
      </c>
      <c r="M212" s="8">
        <f>VLOOKUP(K212,Table!$A$2:$C$121,2,0)</f>
        <v>14</v>
      </c>
      <c r="N212" s="7">
        <f>VLOOKUP(K212,Table!$A$2:$C$121,3,0)</f>
        <v>6</v>
      </c>
      <c r="O212" s="6" t="s">
        <v>2627</v>
      </c>
      <c r="P212" s="8" t="str">
        <f>LEFT(O212,MIN(FIND({0,1,2,3,4,5,6,7,8,9},ASC(O212)&amp;1234567890))-1)</f>
        <v>Mg</v>
      </c>
      <c r="Q212" s="8">
        <f t="shared" si="17"/>
        <v>1</v>
      </c>
      <c r="R212" s="8">
        <f>VLOOKUP(P212,Table!$A$2:$C$121,2,0)</f>
        <v>2</v>
      </c>
      <c r="S212" s="7">
        <f>VLOOKUP(P212,Table!$A$2:$C$121,3,0)</f>
        <v>3</v>
      </c>
      <c r="T212" s="6" t="s">
        <v>2318</v>
      </c>
      <c r="U212" s="8" t="str">
        <f>LEFT(T212,MIN(FIND({0,1,2,3,4,5,6,7,8,9},ASC(T212)&amp;1234567890))-1)</f>
        <v>Sb</v>
      </c>
      <c r="V212" s="8">
        <f t="shared" si="18"/>
        <v>1</v>
      </c>
      <c r="W212" s="8">
        <f>VLOOKUP(U212,Table!$A$2:$C$121,2,0)</f>
        <v>15</v>
      </c>
      <c r="X212" s="7">
        <f>VLOOKUP(U212,Table!$A$2:$C$121,3,0)</f>
        <v>5</v>
      </c>
      <c r="Y212" s="6" t="s">
        <v>2332</v>
      </c>
      <c r="Z212" s="8" t="str">
        <f>LEFT(Y212,MIN(FIND({0,1,2,3,4,5,6,7,8,9},ASC(Y212)&amp;1234567890))-1)</f>
        <v>O</v>
      </c>
      <c r="AA212" s="8">
        <f t="shared" si="19"/>
        <v>6</v>
      </c>
      <c r="AB212" s="8">
        <f>VLOOKUP(Z212,Table!$A$2:$C$121,2,0)</f>
        <v>16</v>
      </c>
      <c r="AC212" s="7">
        <f>VLOOKUP(Z212,Table!$A$2:$C$121,3,0)</f>
        <v>2</v>
      </c>
      <c r="AD212" s="5" t="str">
        <f>VLOOKUP(A212,Table!$U$1:$V$230,2,0)</f>
        <v>Monoclinic</v>
      </c>
    </row>
    <row r="213" spans="1:30" ht="18.75" customHeight="1" x14ac:dyDescent="0.4">
      <c r="A213" s="5">
        <v>14</v>
      </c>
      <c r="B213" s="5">
        <v>291507</v>
      </c>
      <c r="C213" s="5" t="s">
        <v>352</v>
      </c>
      <c r="D213" s="5" t="s">
        <v>442</v>
      </c>
      <c r="E213" s="6" t="s">
        <v>2873</v>
      </c>
      <c r="F213" s="8" t="str">
        <f>LEFT(E213,MIN(FIND({0,1,2,3,4,5,6,7,8,9},ASC(E213)&amp;1234567890))-1)</f>
        <v>Ag</v>
      </c>
      <c r="G213" s="8">
        <f t="shared" si="15"/>
        <v>3</v>
      </c>
      <c r="H213" s="8">
        <f>VLOOKUP(F213,Table!$A$2:$C$121,2,0)</f>
        <v>11</v>
      </c>
      <c r="I213" s="7">
        <f>VLOOKUP(F213,Table!$A$2:$C$121,3,0)</f>
        <v>5</v>
      </c>
      <c r="J213" s="6" t="s">
        <v>2874</v>
      </c>
      <c r="K213" s="8" t="str">
        <f>LEFT(J213,MIN(FIND({0,1,2,3,4,5,6,7,8,9},ASC(J213)&amp;1234567890))-1)</f>
        <v>Pb</v>
      </c>
      <c r="L213" s="8">
        <f t="shared" si="16"/>
        <v>9.7360000000000007</v>
      </c>
      <c r="M213" s="8">
        <f>VLOOKUP(K213,Table!$A$2:$C$121,2,0)</f>
        <v>14</v>
      </c>
      <c r="N213" s="7">
        <f>VLOOKUP(K213,Table!$A$2:$C$121,3,0)</f>
        <v>6</v>
      </c>
      <c r="O213" s="6" t="s">
        <v>2875</v>
      </c>
      <c r="P213" s="8" t="str">
        <f>LEFT(O213,MIN(FIND({0,1,2,3,4,5,6,7,8,9},ASC(O213)&amp;1234567890))-1)</f>
        <v>As</v>
      </c>
      <c r="Q213" s="8">
        <f t="shared" si="17"/>
        <v>11.596</v>
      </c>
      <c r="R213" s="8">
        <f>VLOOKUP(P213,Table!$A$2:$C$121,2,0)</f>
        <v>15</v>
      </c>
      <c r="S213" s="7">
        <f>VLOOKUP(P213,Table!$A$2:$C$121,3,0)</f>
        <v>4</v>
      </c>
      <c r="T213" s="6" t="s">
        <v>2876</v>
      </c>
      <c r="U213" s="8" t="str">
        <f>LEFT(T213,MIN(FIND({0,1,2,3,4,5,6,7,8,9},ASC(T213)&amp;1234567890))-1)</f>
        <v>Sb</v>
      </c>
      <c r="V213" s="8">
        <f t="shared" si="18"/>
        <v>7.6680000000000001</v>
      </c>
      <c r="W213" s="8">
        <f>VLOOKUP(U213,Table!$A$2:$C$121,2,0)</f>
        <v>15</v>
      </c>
      <c r="X213" s="7">
        <f>VLOOKUP(U213,Table!$A$2:$C$121,3,0)</f>
        <v>5</v>
      </c>
      <c r="Y213" s="6" t="s">
        <v>2877</v>
      </c>
      <c r="Z213" s="8" t="str">
        <f>LEFT(Y213,MIN(FIND({0,1,2,3,4,5,6,7,8,9},ASC(Y213)&amp;1234567890))-1)</f>
        <v>S</v>
      </c>
      <c r="AA213" s="8">
        <f t="shared" si="19"/>
        <v>40</v>
      </c>
      <c r="AB213" s="8">
        <f>VLOOKUP(Z213,Table!$A$2:$C$121,2,0)</f>
        <v>16</v>
      </c>
      <c r="AC213" s="7">
        <f>VLOOKUP(Z213,Table!$A$2:$C$121,3,0)</f>
        <v>3</v>
      </c>
      <c r="AD213" s="5" t="str">
        <f>VLOOKUP(A213,Table!$U$1:$V$230,2,0)</f>
        <v>Monoclinic</v>
      </c>
    </row>
    <row r="214" spans="1:30" ht="18.75" customHeight="1" x14ac:dyDescent="0.4">
      <c r="A214" s="5">
        <v>14</v>
      </c>
      <c r="B214" s="5">
        <v>238835</v>
      </c>
      <c r="C214" s="5" t="s">
        <v>352</v>
      </c>
      <c r="D214" s="5" t="s">
        <v>443</v>
      </c>
      <c r="E214" s="6" t="s">
        <v>2320</v>
      </c>
      <c r="F214" s="8" t="str">
        <f>LEFT(E214,MIN(FIND({0,1,2,3,4,5,6,7,8,9},ASC(E214)&amp;1234567890))-1)</f>
        <v>Sr</v>
      </c>
      <c r="G214" s="8">
        <f t="shared" si="15"/>
        <v>1</v>
      </c>
      <c r="H214" s="8">
        <f>VLOOKUP(F214,Table!$A$2:$C$121,2,0)</f>
        <v>2</v>
      </c>
      <c r="I214" s="7">
        <f>VLOOKUP(F214,Table!$A$2:$C$121,3,0)</f>
        <v>5</v>
      </c>
      <c r="J214" s="6" t="s">
        <v>2363</v>
      </c>
      <c r="K214" s="8" t="str">
        <f>LEFT(J214,MIN(FIND({0,1,2,3,4,5,6,7,8,9},ASC(J214)&amp;1234567890))-1)</f>
        <v>La</v>
      </c>
      <c r="L214" s="8">
        <f t="shared" si="16"/>
        <v>1</v>
      </c>
      <c r="M214" s="8">
        <f>VLOOKUP(K214,Table!$A$2:$C$121,2,0)</f>
        <v>3</v>
      </c>
      <c r="N214" s="7">
        <f>VLOOKUP(K214,Table!$A$2:$C$121,3,0)</f>
        <v>6</v>
      </c>
      <c r="O214" s="6" t="s">
        <v>2627</v>
      </c>
      <c r="P214" s="8" t="str">
        <f>LEFT(O214,MIN(FIND({0,1,2,3,4,5,6,7,8,9},ASC(O214)&amp;1234567890))-1)</f>
        <v>Mg</v>
      </c>
      <c r="Q214" s="8">
        <f t="shared" si="17"/>
        <v>1</v>
      </c>
      <c r="R214" s="8">
        <f>VLOOKUP(P214,Table!$A$2:$C$121,2,0)</f>
        <v>2</v>
      </c>
      <c r="S214" s="7">
        <f>VLOOKUP(P214,Table!$A$2:$C$121,3,0)</f>
        <v>3</v>
      </c>
      <c r="T214" s="6" t="s">
        <v>2826</v>
      </c>
      <c r="U214" s="8" t="str">
        <f>LEFT(T214,MIN(FIND({0,1,2,3,4,5,6,7,8,9},ASC(T214)&amp;1234567890))-1)</f>
        <v>Re</v>
      </c>
      <c r="V214" s="8">
        <f t="shared" si="18"/>
        <v>1</v>
      </c>
      <c r="W214" s="8">
        <f>VLOOKUP(U214,Table!$A$2:$C$121,2,0)</f>
        <v>7</v>
      </c>
      <c r="X214" s="7">
        <f>VLOOKUP(U214,Table!$A$2:$C$121,3,0)</f>
        <v>6</v>
      </c>
      <c r="Y214" s="6" t="s">
        <v>2332</v>
      </c>
      <c r="Z214" s="8" t="str">
        <f>LEFT(Y214,MIN(FIND({0,1,2,3,4,5,6,7,8,9},ASC(Y214)&amp;1234567890))-1)</f>
        <v>O</v>
      </c>
      <c r="AA214" s="8">
        <f t="shared" si="19"/>
        <v>6</v>
      </c>
      <c r="AB214" s="8">
        <f>VLOOKUP(Z214,Table!$A$2:$C$121,2,0)</f>
        <v>16</v>
      </c>
      <c r="AC214" s="7">
        <f>VLOOKUP(Z214,Table!$A$2:$C$121,3,0)</f>
        <v>2</v>
      </c>
      <c r="AD214" s="5" t="str">
        <f>VLOOKUP(A214,Table!$U$1:$V$230,2,0)</f>
        <v>Monoclinic</v>
      </c>
    </row>
    <row r="215" spans="1:30" ht="18.75" customHeight="1" x14ac:dyDescent="0.4">
      <c r="A215" s="5">
        <v>14</v>
      </c>
      <c r="B215" s="5">
        <v>238836</v>
      </c>
      <c r="C215" s="5" t="s">
        <v>352</v>
      </c>
      <c r="D215" s="5" t="s">
        <v>444</v>
      </c>
      <c r="E215" s="6" t="s">
        <v>2320</v>
      </c>
      <c r="F215" s="8" t="str">
        <f>LEFT(E215,MIN(FIND({0,1,2,3,4,5,6,7,8,9},ASC(E215)&amp;1234567890))-1)</f>
        <v>Sr</v>
      </c>
      <c r="G215" s="8">
        <f t="shared" si="15"/>
        <v>1</v>
      </c>
      <c r="H215" s="8">
        <f>VLOOKUP(F215,Table!$A$2:$C$121,2,0)</f>
        <v>2</v>
      </c>
      <c r="I215" s="7">
        <f>VLOOKUP(F215,Table!$A$2:$C$121,3,0)</f>
        <v>5</v>
      </c>
      <c r="J215" s="6" t="s">
        <v>2363</v>
      </c>
      <c r="K215" s="8" t="str">
        <f>LEFT(J215,MIN(FIND({0,1,2,3,4,5,6,7,8,9},ASC(J215)&amp;1234567890))-1)</f>
        <v>La</v>
      </c>
      <c r="L215" s="8">
        <f t="shared" si="16"/>
        <v>1</v>
      </c>
      <c r="M215" s="8">
        <f>VLOOKUP(K215,Table!$A$2:$C$121,2,0)</f>
        <v>3</v>
      </c>
      <c r="N215" s="7">
        <f>VLOOKUP(K215,Table!$A$2:$C$121,3,0)</f>
        <v>6</v>
      </c>
      <c r="O215" s="6" t="s">
        <v>2598</v>
      </c>
      <c r="P215" s="8" t="str">
        <f>LEFT(O215,MIN(FIND({0,1,2,3,4,5,6,7,8,9},ASC(O215)&amp;1234567890))-1)</f>
        <v>Mn</v>
      </c>
      <c r="Q215" s="8">
        <f t="shared" si="17"/>
        <v>1</v>
      </c>
      <c r="R215" s="8">
        <f>VLOOKUP(P215,Table!$A$2:$C$121,2,0)</f>
        <v>7</v>
      </c>
      <c r="S215" s="7">
        <f>VLOOKUP(P215,Table!$A$2:$C$121,3,0)</f>
        <v>4</v>
      </c>
      <c r="T215" s="6" t="s">
        <v>2826</v>
      </c>
      <c r="U215" s="8" t="str">
        <f>LEFT(T215,MIN(FIND({0,1,2,3,4,5,6,7,8,9},ASC(T215)&amp;1234567890))-1)</f>
        <v>Re</v>
      </c>
      <c r="V215" s="8">
        <f t="shared" si="18"/>
        <v>1</v>
      </c>
      <c r="W215" s="8">
        <f>VLOOKUP(U215,Table!$A$2:$C$121,2,0)</f>
        <v>7</v>
      </c>
      <c r="X215" s="7">
        <f>VLOOKUP(U215,Table!$A$2:$C$121,3,0)</f>
        <v>6</v>
      </c>
      <c r="Y215" s="6" t="s">
        <v>2332</v>
      </c>
      <c r="Z215" s="8" t="str">
        <f>LEFT(Y215,MIN(FIND({0,1,2,3,4,5,6,7,8,9},ASC(Y215)&amp;1234567890))-1)</f>
        <v>O</v>
      </c>
      <c r="AA215" s="8">
        <f t="shared" si="19"/>
        <v>6</v>
      </c>
      <c r="AB215" s="8">
        <f>VLOOKUP(Z215,Table!$A$2:$C$121,2,0)</f>
        <v>16</v>
      </c>
      <c r="AC215" s="7">
        <f>VLOOKUP(Z215,Table!$A$2:$C$121,3,0)</f>
        <v>2</v>
      </c>
      <c r="AD215" s="5" t="str">
        <f>VLOOKUP(A215,Table!$U$1:$V$230,2,0)</f>
        <v>Monoclinic</v>
      </c>
    </row>
    <row r="216" spans="1:30" ht="18.75" customHeight="1" x14ac:dyDescent="0.4">
      <c r="A216" s="5">
        <v>14</v>
      </c>
      <c r="B216" s="5">
        <v>238837</v>
      </c>
      <c r="C216" s="5" t="s">
        <v>352</v>
      </c>
      <c r="D216" s="5" t="s">
        <v>445</v>
      </c>
      <c r="E216" s="6" t="s">
        <v>2320</v>
      </c>
      <c r="F216" s="8" t="str">
        <f>LEFT(E216,MIN(FIND({0,1,2,3,4,5,6,7,8,9},ASC(E216)&amp;1234567890))-1)</f>
        <v>Sr</v>
      </c>
      <c r="G216" s="8">
        <f t="shared" si="15"/>
        <v>1</v>
      </c>
      <c r="H216" s="8">
        <f>VLOOKUP(F216,Table!$A$2:$C$121,2,0)</f>
        <v>2</v>
      </c>
      <c r="I216" s="7">
        <f>VLOOKUP(F216,Table!$A$2:$C$121,3,0)</f>
        <v>5</v>
      </c>
      <c r="J216" s="6" t="s">
        <v>2363</v>
      </c>
      <c r="K216" s="8" t="str">
        <f>LEFT(J216,MIN(FIND({0,1,2,3,4,5,6,7,8,9},ASC(J216)&amp;1234567890))-1)</f>
        <v>La</v>
      </c>
      <c r="L216" s="8">
        <f t="shared" si="16"/>
        <v>1</v>
      </c>
      <c r="M216" s="8">
        <f>VLOOKUP(K216,Table!$A$2:$C$121,2,0)</f>
        <v>3</v>
      </c>
      <c r="N216" s="7">
        <f>VLOOKUP(K216,Table!$A$2:$C$121,3,0)</f>
        <v>6</v>
      </c>
      <c r="O216" s="6" t="s">
        <v>2636</v>
      </c>
      <c r="P216" s="8" t="str">
        <f>LEFT(O216,MIN(FIND({0,1,2,3,4,5,6,7,8,9},ASC(O216)&amp;1234567890))-1)</f>
        <v>Co</v>
      </c>
      <c r="Q216" s="8">
        <f t="shared" si="17"/>
        <v>1</v>
      </c>
      <c r="R216" s="8">
        <f>VLOOKUP(P216,Table!$A$2:$C$121,2,0)</f>
        <v>9</v>
      </c>
      <c r="S216" s="7">
        <f>VLOOKUP(P216,Table!$A$2:$C$121,3,0)</f>
        <v>4</v>
      </c>
      <c r="T216" s="6" t="s">
        <v>2826</v>
      </c>
      <c r="U216" s="8" t="str">
        <f>LEFT(T216,MIN(FIND({0,1,2,3,4,5,6,7,8,9},ASC(T216)&amp;1234567890))-1)</f>
        <v>Re</v>
      </c>
      <c r="V216" s="8">
        <f t="shared" si="18"/>
        <v>1</v>
      </c>
      <c r="W216" s="8">
        <f>VLOOKUP(U216,Table!$A$2:$C$121,2,0)</f>
        <v>7</v>
      </c>
      <c r="X216" s="7">
        <f>VLOOKUP(U216,Table!$A$2:$C$121,3,0)</f>
        <v>6</v>
      </c>
      <c r="Y216" s="6" t="s">
        <v>2332</v>
      </c>
      <c r="Z216" s="8" t="str">
        <f>LEFT(Y216,MIN(FIND({0,1,2,3,4,5,6,7,8,9},ASC(Y216)&amp;1234567890))-1)</f>
        <v>O</v>
      </c>
      <c r="AA216" s="8">
        <f t="shared" si="19"/>
        <v>6</v>
      </c>
      <c r="AB216" s="8">
        <f>VLOOKUP(Z216,Table!$A$2:$C$121,2,0)</f>
        <v>16</v>
      </c>
      <c r="AC216" s="7">
        <f>VLOOKUP(Z216,Table!$A$2:$C$121,3,0)</f>
        <v>2</v>
      </c>
      <c r="AD216" s="5" t="str">
        <f>VLOOKUP(A216,Table!$U$1:$V$230,2,0)</f>
        <v>Monoclinic</v>
      </c>
    </row>
    <row r="217" spans="1:30" ht="18.75" customHeight="1" x14ac:dyDescent="0.4">
      <c r="A217" s="5">
        <v>14</v>
      </c>
      <c r="B217" s="5">
        <v>238838</v>
      </c>
      <c r="C217" s="5" t="s">
        <v>352</v>
      </c>
      <c r="D217" s="5" t="s">
        <v>446</v>
      </c>
      <c r="E217" s="6" t="s">
        <v>2320</v>
      </c>
      <c r="F217" s="8" t="str">
        <f>LEFT(E217,MIN(FIND({0,1,2,3,4,5,6,7,8,9},ASC(E217)&amp;1234567890))-1)</f>
        <v>Sr</v>
      </c>
      <c r="G217" s="8">
        <f t="shared" si="15"/>
        <v>1</v>
      </c>
      <c r="H217" s="8">
        <f>VLOOKUP(F217,Table!$A$2:$C$121,2,0)</f>
        <v>2</v>
      </c>
      <c r="I217" s="7">
        <f>VLOOKUP(F217,Table!$A$2:$C$121,3,0)</f>
        <v>5</v>
      </c>
      <c r="J217" s="6" t="s">
        <v>2363</v>
      </c>
      <c r="K217" s="8" t="str">
        <f>LEFT(J217,MIN(FIND({0,1,2,3,4,5,6,7,8,9},ASC(J217)&amp;1234567890))-1)</f>
        <v>La</v>
      </c>
      <c r="L217" s="8">
        <f t="shared" si="16"/>
        <v>1</v>
      </c>
      <c r="M217" s="8">
        <f>VLOOKUP(K217,Table!$A$2:$C$121,2,0)</f>
        <v>3</v>
      </c>
      <c r="N217" s="7">
        <f>VLOOKUP(K217,Table!$A$2:$C$121,3,0)</f>
        <v>6</v>
      </c>
      <c r="O217" s="6" t="s">
        <v>2634</v>
      </c>
      <c r="P217" s="8" t="str">
        <f>LEFT(O217,MIN(FIND({0,1,2,3,4,5,6,7,8,9},ASC(O217)&amp;1234567890))-1)</f>
        <v>Ni</v>
      </c>
      <c r="Q217" s="8">
        <f t="shared" si="17"/>
        <v>1</v>
      </c>
      <c r="R217" s="8">
        <f>VLOOKUP(P217,Table!$A$2:$C$121,2,0)</f>
        <v>10</v>
      </c>
      <c r="S217" s="7">
        <f>VLOOKUP(P217,Table!$A$2:$C$121,3,0)</f>
        <v>4</v>
      </c>
      <c r="T217" s="6" t="s">
        <v>2826</v>
      </c>
      <c r="U217" s="8" t="str">
        <f>LEFT(T217,MIN(FIND({0,1,2,3,4,5,6,7,8,9},ASC(T217)&amp;1234567890))-1)</f>
        <v>Re</v>
      </c>
      <c r="V217" s="8">
        <f t="shared" si="18"/>
        <v>1</v>
      </c>
      <c r="W217" s="8">
        <f>VLOOKUP(U217,Table!$A$2:$C$121,2,0)</f>
        <v>7</v>
      </c>
      <c r="X217" s="7">
        <f>VLOOKUP(U217,Table!$A$2:$C$121,3,0)</f>
        <v>6</v>
      </c>
      <c r="Y217" s="6" t="s">
        <v>2332</v>
      </c>
      <c r="Z217" s="8" t="str">
        <f>LEFT(Y217,MIN(FIND({0,1,2,3,4,5,6,7,8,9},ASC(Y217)&amp;1234567890))-1)</f>
        <v>O</v>
      </c>
      <c r="AA217" s="8">
        <f t="shared" si="19"/>
        <v>6</v>
      </c>
      <c r="AB217" s="8">
        <f>VLOOKUP(Z217,Table!$A$2:$C$121,2,0)</f>
        <v>16</v>
      </c>
      <c r="AC217" s="7">
        <f>VLOOKUP(Z217,Table!$A$2:$C$121,3,0)</f>
        <v>2</v>
      </c>
      <c r="AD217" s="5" t="str">
        <f>VLOOKUP(A217,Table!$U$1:$V$230,2,0)</f>
        <v>Monoclinic</v>
      </c>
    </row>
    <row r="218" spans="1:30" ht="18.75" customHeight="1" x14ac:dyDescent="0.4">
      <c r="A218" s="5">
        <v>14</v>
      </c>
      <c r="B218" s="5">
        <v>239124</v>
      </c>
      <c r="C218" s="5" t="s">
        <v>352</v>
      </c>
      <c r="D218" s="5" t="s">
        <v>447</v>
      </c>
      <c r="E218" s="6" t="s">
        <v>2878</v>
      </c>
      <c r="F218" s="8" t="str">
        <f>LEFT(E218,MIN(FIND({0,1,2,3,4,5,6,7,8,9},ASC(E218)&amp;1234567890))-1)</f>
        <v>Ba</v>
      </c>
      <c r="G218" s="8">
        <f t="shared" si="15"/>
        <v>0.6</v>
      </c>
      <c r="H218" s="8">
        <f>VLOOKUP(F218,Table!$A$2:$C$121,2,0)</f>
        <v>2</v>
      </c>
      <c r="I218" s="7">
        <f>VLOOKUP(F218,Table!$A$2:$C$121,3,0)</f>
        <v>6</v>
      </c>
      <c r="J218" s="6" t="s">
        <v>2879</v>
      </c>
      <c r="K218" s="8" t="str">
        <f>LEFT(J218,MIN(FIND({0,1,2,3,4,5,6,7,8,9},ASC(J218)&amp;1234567890))-1)</f>
        <v>Sr</v>
      </c>
      <c r="L218" s="8">
        <f t="shared" si="16"/>
        <v>1.4</v>
      </c>
      <c r="M218" s="8">
        <f>VLOOKUP(K218,Table!$A$2:$C$121,2,0)</f>
        <v>2</v>
      </c>
      <c r="N218" s="7">
        <f>VLOOKUP(K218,Table!$A$2:$C$121,3,0)</f>
        <v>5</v>
      </c>
      <c r="O218" s="6" t="s">
        <v>2295</v>
      </c>
      <c r="P218" s="8" t="str">
        <f>LEFT(O218,MIN(FIND({0,1,2,3,4,5,6,7,8,9},ASC(O218)&amp;1234567890))-1)</f>
        <v>Y</v>
      </c>
      <c r="Q218" s="8">
        <f t="shared" si="17"/>
        <v>1</v>
      </c>
      <c r="R218" s="8">
        <f>VLOOKUP(P218,Table!$A$2:$C$121,2,0)</f>
        <v>3</v>
      </c>
      <c r="S218" s="7">
        <f>VLOOKUP(P218,Table!$A$2:$C$121,3,0)</f>
        <v>5</v>
      </c>
      <c r="T218" s="6" t="s">
        <v>2765</v>
      </c>
      <c r="U218" s="8" t="str">
        <f>LEFT(T218,MIN(FIND({0,1,2,3,4,5,6,7,8,9},ASC(T218)&amp;1234567890))-1)</f>
        <v>Ir</v>
      </c>
      <c r="V218" s="8">
        <f t="shared" si="18"/>
        <v>1</v>
      </c>
      <c r="W218" s="8">
        <f>VLOOKUP(U218,Table!$A$2:$C$121,2,0)</f>
        <v>9</v>
      </c>
      <c r="X218" s="7">
        <f>VLOOKUP(U218,Table!$A$2:$C$121,3,0)</f>
        <v>6</v>
      </c>
      <c r="Y218" s="6" t="s">
        <v>2332</v>
      </c>
      <c r="Z218" s="8" t="str">
        <f>LEFT(Y218,MIN(FIND({0,1,2,3,4,5,6,7,8,9},ASC(Y218)&amp;1234567890))-1)</f>
        <v>O</v>
      </c>
      <c r="AA218" s="8">
        <f t="shared" si="19"/>
        <v>6</v>
      </c>
      <c r="AB218" s="8">
        <f>VLOOKUP(Z218,Table!$A$2:$C$121,2,0)</f>
        <v>16</v>
      </c>
      <c r="AC218" s="7">
        <f>VLOOKUP(Z218,Table!$A$2:$C$121,3,0)</f>
        <v>2</v>
      </c>
      <c r="AD218" s="5" t="str">
        <f>VLOOKUP(A218,Table!$U$1:$V$230,2,0)</f>
        <v>Monoclinic</v>
      </c>
    </row>
    <row r="219" spans="1:30" ht="18.75" customHeight="1" x14ac:dyDescent="0.4">
      <c r="A219" s="5">
        <v>14</v>
      </c>
      <c r="B219" s="5">
        <v>239125</v>
      </c>
      <c r="C219" s="5" t="s">
        <v>352</v>
      </c>
      <c r="D219" s="5" t="s">
        <v>448</v>
      </c>
      <c r="E219" s="6" t="s">
        <v>2880</v>
      </c>
      <c r="F219" s="8" t="str">
        <f>LEFT(E219,MIN(FIND({0,1,2,3,4,5,6,7,8,9},ASC(E219)&amp;1234567890))-1)</f>
        <v>Ba</v>
      </c>
      <c r="G219" s="8">
        <f t="shared" si="15"/>
        <v>0.4</v>
      </c>
      <c r="H219" s="8">
        <f>VLOOKUP(F219,Table!$A$2:$C$121,2,0)</f>
        <v>2</v>
      </c>
      <c r="I219" s="7">
        <f>VLOOKUP(F219,Table!$A$2:$C$121,3,0)</f>
        <v>6</v>
      </c>
      <c r="J219" s="6" t="s">
        <v>2817</v>
      </c>
      <c r="K219" s="8" t="str">
        <f>LEFT(J219,MIN(FIND({0,1,2,3,4,5,6,7,8,9},ASC(J219)&amp;1234567890))-1)</f>
        <v>Sr</v>
      </c>
      <c r="L219" s="8">
        <f t="shared" si="16"/>
        <v>1.6</v>
      </c>
      <c r="M219" s="8">
        <f>VLOOKUP(K219,Table!$A$2:$C$121,2,0)</f>
        <v>2</v>
      </c>
      <c r="N219" s="7">
        <f>VLOOKUP(K219,Table!$A$2:$C$121,3,0)</f>
        <v>5</v>
      </c>
      <c r="O219" s="6" t="s">
        <v>2295</v>
      </c>
      <c r="P219" s="8" t="str">
        <f>LEFT(O219,MIN(FIND({0,1,2,3,4,5,6,7,8,9},ASC(O219)&amp;1234567890))-1)</f>
        <v>Y</v>
      </c>
      <c r="Q219" s="8">
        <f t="shared" si="17"/>
        <v>1</v>
      </c>
      <c r="R219" s="8">
        <f>VLOOKUP(P219,Table!$A$2:$C$121,2,0)</f>
        <v>3</v>
      </c>
      <c r="S219" s="7">
        <f>VLOOKUP(P219,Table!$A$2:$C$121,3,0)</f>
        <v>5</v>
      </c>
      <c r="T219" s="6" t="s">
        <v>2765</v>
      </c>
      <c r="U219" s="8" t="str">
        <f>LEFT(T219,MIN(FIND({0,1,2,3,4,5,6,7,8,9},ASC(T219)&amp;1234567890))-1)</f>
        <v>Ir</v>
      </c>
      <c r="V219" s="8">
        <f t="shared" si="18"/>
        <v>1</v>
      </c>
      <c r="W219" s="8">
        <f>VLOOKUP(U219,Table!$A$2:$C$121,2,0)</f>
        <v>9</v>
      </c>
      <c r="X219" s="7">
        <f>VLOOKUP(U219,Table!$A$2:$C$121,3,0)</f>
        <v>6</v>
      </c>
      <c r="Y219" s="6" t="s">
        <v>2332</v>
      </c>
      <c r="Z219" s="8" t="str">
        <f>LEFT(Y219,MIN(FIND({0,1,2,3,4,5,6,7,8,9},ASC(Y219)&amp;1234567890))-1)</f>
        <v>O</v>
      </c>
      <c r="AA219" s="8">
        <f t="shared" si="19"/>
        <v>6</v>
      </c>
      <c r="AB219" s="8">
        <f>VLOOKUP(Z219,Table!$A$2:$C$121,2,0)</f>
        <v>16</v>
      </c>
      <c r="AC219" s="7">
        <f>VLOOKUP(Z219,Table!$A$2:$C$121,3,0)</f>
        <v>2</v>
      </c>
      <c r="AD219" s="5" t="str">
        <f>VLOOKUP(A219,Table!$U$1:$V$230,2,0)</f>
        <v>Monoclinic</v>
      </c>
    </row>
    <row r="220" spans="1:30" ht="18.75" customHeight="1" x14ac:dyDescent="0.4">
      <c r="A220" s="5">
        <v>14</v>
      </c>
      <c r="B220" s="5">
        <v>239126</v>
      </c>
      <c r="C220" s="5" t="s">
        <v>352</v>
      </c>
      <c r="D220" s="5" t="s">
        <v>449</v>
      </c>
      <c r="E220" s="6" t="s">
        <v>2881</v>
      </c>
      <c r="F220" s="8" t="str">
        <f>LEFT(E220,MIN(FIND({0,1,2,3,4,5,6,7,8,9},ASC(E220)&amp;1234567890))-1)</f>
        <v>Ba</v>
      </c>
      <c r="G220" s="8">
        <f t="shared" si="15"/>
        <v>0.2</v>
      </c>
      <c r="H220" s="8">
        <f>VLOOKUP(F220,Table!$A$2:$C$121,2,0)</f>
        <v>2</v>
      </c>
      <c r="I220" s="7">
        <f>VLOOKUP(F220,Table!$A$2:$C$121,3,0)</f>
        <v>6</v>
      </c>
      <c r="J220" s="6" t="s">
        <v>2882</v>
      </c>
      <c r="K220" s="8" t="str">
        <f>LEFT(J220,MIN(FIND({0,1,2,3,4,5,6,7,8,9},ASC(J220)&amp;1234567890))-1)</f>
        <v>Sr</v>
      </c>
      <c r="L220" s="8">
        <f t="shared" si="16"/>
        <v>1.8</v>
      </c>
      <c r="M220" s="8">
        <f>VLOOKUP(K220,Table!$A$2:$C$121,2,0)</f>
        <v>2</v>
      </c>
      <c r="N220" s="7">
        <f>VLOOKUP(K220,Table!$A$2:$C$121,3,0)</f>
        <v>5</v>
      </c>
      <c r="O220" s="6" t="s">
        <v>2295</v>
      </c>
      <c r="P220" s="8" t="str">
        <f>LEFT(O220,MIN(FIND({0,1,2,3,4,5,6,7,8,9},ASC(O220)&amp;1234567890))-1)</f>
        <v>Y</v>
      </c>
      <c r="Q220" s="8">
        <f t="shared" si="17"/>
        <v>1</v>
      </c>
      <c r="R220" s="8">
        <f>VLOOKUP(P220,Table!$A$2:$C$121,2,0)</f>
        <v>3</v>
      </c>
      <c r="S220" s="7">
        <f>VLOOKUP(P220,Table!$A$2:$C$121,3,0)</f>
        <v>5</v>
      </c>
      <c r="T220" s="6" t="s">
        <v>2765</v>
      </c>
      <c r="U220" s="8" t="str">
        <f>LEFT(T220,MIN(FIND({0,1,2,3,4,5,6,7,8,9},ASC(T220)&amp;1234567890))-1)</f>
        <v>Ir</v>
      </c>
      <c r="V220" s="8">
        <f t="shared" si="18"/>
        <v>1</v>
      </c>
      <c r="W220" s="8">
        <f>VLOOKUP(U220,Table!$A$2:$C$121,2,0)</f>
        <v>9</v>
      </c>
      <c r="X220" s="7">
        <f>VLOOKUP(U220,Table!$A$2:$C$121,3,0)</f>
        <v>6</v>
      </c>
      <c r="Y220" s="6" t="s">
        <v>2332</v>
      </c>
      <c r="Z220" s="8" t="str">
        <f>LEFT(Y220,MIN(FIND({0,1,2,3,4,5,6,7,8,9},ASC(Y220)&amp;1234567890))-1)</f>
        <v>O</v>
      </c>
      <c r="AA220" s="8">
        <f t="shared" si="19"/>
        <v>6</v>
      </c>
      <c r="AB220" s="8">
        <f>VLOOKUP(Z220,Table!$A$2:$C$121,2,0)</f>
        <v>16</v>
      </c>
      <c r="AC220" s="7">
        <f>VLOOKUP(Z220,Table!$A$2:$C$121,3,0)</f>
        <v>2</v>
      </c>
      <c r="AD220" s="5" t="str">
        <f>VLOOKUP(A220,Table!$U$1:$V$230,2,0)</f>
        <v>Monoclinic</v>
      </c>
    </row>
    <row r="221" spans="1:30" ht="18.75" customHeight="1" x14ac:dyDescent="0.4">
      <c r="A221" s="5">
        <v>14</v>
      </c>
      <c r="B221" s="5">
        <v>429457</v>
      </c>
      <c r="C221" s="5" t="s">
        <v>351</v>
      </c>
      <c r="D221" s="5" t="s">
        <v>450</v>
      </c>
      <c r="E221" s="6" t="s">
        <v>2597</v>
      </c>
      <c r="F221" s="8" t="str">
        <f>LEFT(E221,MIN(FIND({0,1,2,3,4,5,6,7,8,9},ASC(E221)&amp;1234567890))-1)</f>
        <v>Ba</v>
      </c>
      <c r="G221" s="8">
        <f t="shared" si="15"/>
        <v>1</v>
      </c>
      <c r="H221" s="8">
        <f>VLOOKUP(F221,Table!$A$2:$C$121,2,0)</f>
        <v>2</v>
      </c>
      <c r="I221" s="7">
        <f>VLOOKUP(F221,Table!$A$2:$C$121,3,0)</f>
        <v>6</v>
      </c>
      <c r="J221" s="6" t="s">
        <v>2439</v>
      </c>
      <c r="K221" s="8" t="str">
        <f>LEFT(J221,MIN(FIND({0,1,2,3,4,5,6,7,8,9},ASC(J221)&amp;1234567890))-1)</f>
        <v>F</v>
      </c>
      <c r="L221" s="8">
        <f t="shared" si="16"/>
        <v>2</v>
      </c>
      <c r="M221" s="8">
        <f>VLOOKUP(K221,Table!$A$2:$C$121,2,0)</f>
        <v>17</v>
      </c>
      <c r="N221" s="7">
        <f>VLOOKUP(K221,Table!$A$2:$C$121,3,0)</f>
        <v>2</v>
      </c>
      <c r="O221" s="6" t="s">
        <v>2598</v>
      </c>
      <c r="P221" s="8" t="str">
        <f>LEFT(O221,MIN(FIND({0,1,2,3,4,5,6,7,8,9},ASC(O221)&amp;1234567890))-1)</f>
        <v>Mn</v>
      </c>
      <c r="Q221" s="8">
        <f t="shared" si="17"/>
        <v>1</v>
      </c>
      <c r="R221" s="8">
        <f>VLOOKUP(P221,Table!$A$2:$C$121,2,0)</f>
        <v>7</v>
      </c>
      <c r="S221" s="7">
        <f>VLOOKUP(P221,Table!$A$2:$C$121,3,0)</f>
        <v>4</v>
      </c>
      <c r="T221" s="6" t="s">
        <v>2302</v>
      </c>
      <c r="U221" s="8" t="str">
        <f>LEFT(T221,MIN(FIND({0,1,2,3,4,5,6,7,8,9},ASC(T221)&amp;1234567890))-1)</f>
        <v>P</v>
      </c>
      <c r="V221" s="8">
        <f t="shared" si="18"/>
        <v>1</v>
      </c>
      <c r="W221" s="8">
        <f>VLOOKUP(U221,Table!$A$2:$C$121,2,0)</f>
        <v>15</v>
      </c>
      <c r="X221" s="7">
        <f>VLOOKUP(U221,Table!$A$2:$C$121,3,0)</f>
        <v>3</v>
      </c>
      <c r="Y221" s="6" t="s">
        <v>2317</v>
      </c>
      <c r="Z221" s="8" t="str">
        <f>LEFT(Y221,MIN(FIND({0,1,2,3,4,5,6,7,8,9},ASC(Y221)&amp;1234567890))-1)</f>
        <v>O</v>
      </c>
      <c r="AA221" s="8">
        <f t="shared" si="19"/>
        <v>4</v>
      </c>
      <c r="AB221" s="8">
        <f>VLOOKUP(Z221,Table!$A$2:$C$121,2,0)</f>
        <v>16</v>
      </c>
      <c r="AC221" s="7">
        <f>VLOOKUP(Z221,Table!$A$2:$C$121,3,0)</f>
        <v>2</v>
      </c>
      <c r="AD221" s="5" t="str">
        <f>VLOOKUP(A221,Table!$U$1:$V$230,2,0)</f>
        <v>Monoclinic</v>
      </c>
    </row>
    <row r="222" spans="1:30" ht="18.75" customHeight="1" x14ac:dyDescent="0.4">
      <c r="A222" s="5">
        <v>14</v>
      </c>
      <c r="B222" s="5">
        <v>252191</v>
      </c>
      <c r="C222" s="5" t="s">
        <v>352</v>
      </c>
      <c r="D222" s="5" t="s">
        <v>451</v>
      </c>
      <c r="E222" s="6" t="s">
        <v>2363</v>
      </c>
      <c r="F222" s="8" t="str">
        <f>LEFT(E222,MIN(FIND({0,1,2,3,4,5,6,7,8,9},ASC(E222)&amp;1234567890))-1)</f>
        <v>La</v>
      </c>
      <c r="G222" s="8">
        <f t="shared" si="15"/>
        <v>1</v>
      </c>
      <c r="H222" s="8">
        <f>VLOOKUP(F222,Table!$A$2:$C$121,2,0)</f>
        <v>3</v>
      </c>
      <c r="I222" s="7">
        <f>VLOOKUP(F222,Table!$A$2:$C$121,3,0)</f>
        <v>6</v>
      </c>
      <c r="J222" s="6" t="s">
        <v>2320</v>
      </c>
      <c r="K222" s="8" t="str">
        <f>LEFT(J222,MIN(FIND({0,1,2,3,4,5,6,7,8,9},ASC(J222)&amp;1234567890))-1)</f>
        <v>Sr</v>
      </c>
      <c r="L222" s="8">
        <f t="shared" si="16"/>
        <v>1</v>
      </c>
      <c r="M222" s="8">
        <f>VLOOKUP(K222,Table!$A$2:$C$121,2,0)</f>
        <v>2</v>
      </c>
      <c r="N222" s="7">
        <f>VLOOKUP(K222,Table!$A$2:$C$121,3,0)</f>
        <v>5</v>
      </c>
      <c r="O222" s="6" t="s">
        <v>2379</v>
      </c>
      <c r="P222" s="8" t="str">
        <f>LEFT(O222,MIN(FIND({0,1,2,3,4,5,6,7,8,9},ASC(O222)&amp;1234567890))-1)</f>
        <v>Zn</v>
      </c>
      <c r="Q222" s="8">
        <f t="shared" si="17"/>
        <v>1</v>
      </c>
      <c r="R222" s="8">
        <f>VLOOKUP(P222,Table!$A$2:$C$121,2,0)</f>
        <v>12</v>
      </c>
      <c r="S222" s="7">
        <f>VLOOKUP(P222,Table!$A$2:$C$121,3,0)</f>
        <v>4</v>
      </c>
      <c r="T222" s="6" t="s">
        <v>2318</v>
      </c>
      <c r="U222" s="8" t="str">
        <f>LEFT(T222,MIN(FIND({0,1,2,3,4,5,6,7,8,9},ASC(T222)&amp;1234567890))-1)</f>
        <v>Sb</v>
      </c>
      <c r="V222" s="8">
        <f t="shared" si="18"/>
        <v>1</v>
      </c>
      <c r="W222" s="8">
        <f>VLOOKUP(U222,Table!$A$2:$C$121,2,0)</f>
        <v>15</v>
      </c>
      <c r="X222" s="7">
        <f>VLOOKUP(U222,Table!$A$2:$C$121,3,0)</f>
        <v>5</v>
      </c>
      <c r="Y222" s="6" t="s">
        <v>2332</v>
      </c>
      <c r="Z222" s="8" t="str">
        <f>LEFT(Y222,MIN(FIND({0,1,2,3,4,5,6,7,8,9},ASC(Y222)&amp;1234567890))-1)</f>
        <v>O</v>
      </c>
      <c r="AA222" s="8">
        <f t="shared" si="19"/>
        <v>6</v>
      </c>
      <c r="AB222" s="8">
        <f>VLOOKUP(Z222,Table!$A$2:$C$121,2,0)</f>
        <v>16</v>
      </c>
      <c r="AC222" s="7">
        <f>VLOOKUP(Z222,Table!$A$2:$C$121,3,0)</f>
        <v>2</v>
      </c>
      <c r="AD222" s="5" t="str">
        <f>VLOOKUP(A222,Table!$U$1:$V$230,2,0)</f>
        <v>Monoclinic</v>
      </c>
    </row>
    <row r="223" spans="1:30" ht="18.75" customHeight="1" x14ac:dyDescent="0.4">
      <c r="A223" s="5">
        <v>14</v>
      </c>
      <c r="B223" s="5">
        <v>239363</v>
      </c>
      <c r="C223" s="5" t="s">
        <v>351</v>
      </c>
      <c r="D223" s="5" t="s">
        <v>452</v>
      </c>
      <c r="E223" s="6" t="s">
        <v>2507</v>
      </c>
      <c r="F223" s="8" t="str">
        <f>LEFT(E223,MIN(FIND({0,1,2,3,4,5,6,7,8,9},ASC(E223)&amp;1234567890))-1)</f>
        <v>C</v>
      </c>
      <c r="G223" s="8">
        <f t="shared" si="15"/>
        <v>3</v>
      </c>
      <c r="H223" s="8">
        <f>VLOOKUP(F223,Table!$A$2:$C$121,2,0)</f>
        <v>14</v>
      </c>
      <c r="I223" s="7">
        <f>VLOOKUP(F223,Table!$A$2:$C$121,3,0)</f>
        <v>2</v>
      </c>
      <c r="J223" s="6" t="s">
        <v>2304</v>
      </c>
      <c r="K223" s="8" t="str">
        <f>LEFT(J223,MIN(FIND({0,1,2,3,4,5,6,7,8,9},ASC(J223)&amp;1234567890))-1)</f>
        <v>H</v>
      </c>
      <c r="L223" s="8">
        <f t="shared" si="16"/>
        <v>2</v>
      </c>
      <c r="M223" s="8">
        <f>VLOOKUP(K223,Table!$A$2:$C$121,2,0)</f>
        <v>1</v>
      </c>
      <c r="N223" s="7">
        <f>VLOOKUP(K223,Table!$A$2:$C$121,3,0)</f>
        <v>1</v>
      </c>
      <c r="O223" s="6" t="s">
        <v>2315</v>
      </c>
      <c r="P223" s="8" t="str">
        <f>LEFT(O223,MIN(FIND({0,1,2,3,4,5,6,7,8,9},ASC(O223)&amp;1234567890))-1)</f>
        <v>Na</v>
      </c>
      <c r="Q223" s="8">
        <f t="shared" si="17"/>
        <v>1</v>
      </c>
      <c r="R223" s="8">
        <f>VLOOKUP(P223,Table!$A$2:$C$121,2,0)</f>
        <v>1</v>
      </c>
      <c r="S223" s="7">
        <f>VLOOKUP(P223,Table!$A$2:$C$121,3,0)</f>
        <v>3</v>
      </c>
      <c r="T223" s="6" t="s">
        <v>2381</v>
      </c>
      <c r="U223" s="8" t="str">
        <f>LEFT(T223,MIN(FIND({0,1,2,3,4,5,6,7,8,9},ASC(T223)&amp;1234567890))-1)</f>
        <v>O</v>
      </c>
      <c r="V223" s="8">
        <f t="shared" si="18"/>
        <v>7</v>
      </c>
      <c r="W223" s="8">
        <f>VLOOKUP(U223,Table!$A$2:$C$121,2,0)</f>
        <v>16</v>
      </c>
      <c r="X223" s="7">
        <f>VLOOKUP(U223,Table!$A$2:$C$121,3,0)</f>
        <v>2</v>
      </c>
      <c r="Y223" s="6" t="s">
        <v>2379</v>
      </c>
      <c r="Z223" s="8" t="str">
        <f>LEFT(Y223,MIN(FIND({0,1,2,3,4,5,6,7,8,9},ASC(Y223)&amp;1234567890))-1)</f>
        <v>Zn</v>
      </c>
      <c r="AA223" s="8">
        <f t="shared" si="19"/>
        <v>1</v>
      </c>
      <c r="AB223" s="8">
        <f>VLOOKUP(Z223,Table!$A$2:$C$121,2,0)</f>
        <v>12</v>
      </c>
      <c r="AC223" s="7">
        <f>VLOOKUP(Z223,Table!$A$2:$C$121,3,0)</f>
        <v>4</v>
      </c>
      <c r="AD223" s="5" t="str">
        <f>VLOOKUP(A223,Table!$U$1:$V$230,2,0)</f>
        <v>Monoclinic</v>
      </c>
    </row>
    <row r="224" spans="1:30" ht="18.75" customHeight="1" x14ac:dyDescent="0.4">
      <c r="A224" s="5">
        <v>14</v>
      </c>
      <c r="B224" s="5">
        <v>291587</v>
      </c>
      <c r="C224" s="5" t="s">
        <v>351</v>
      </c>
      <c r="D224" s="5" t="s">
        <v>453</v>
      </c>
      <c r="E224" s="6" t="s">
        <v>2883</v>
      </c>
      <c r="F224" s="8" t="str">
        <f>LEFT(E224,MIN(FIND({0,1,2,3,4,5,6,7,8,9},ASC(E224)&amp;1234567890))-1)</f>
        <v>Ca</v>
      </c>
      <c r="G224" s="8">
        <f t="shared" si="15"/>
        <v>3.8</v>
      </c>
      <c r="H224" s="8">
        <f>VLOOKUP(F224,Table!$A$2:$C$121,2,0)</f>
        <v>2</v>
      </c>
      <c r="I224" s="7">
        <f>VLOOKUP(F224,Table!$A$2:$C$121,3,0)</f>
        <v>4</v>
      </c>
      <c r="J224" s="6" t="s">
        <v>2884</v>
      </c>
      <c r="K224" s="8" t="str">
        <f>LEFT(J224,MIN(FIND({0,1,2,3,4,5,6,7,8,9},ASC(J224)&amp;1234567890))-1)</f>
        <v>Ce</v>
      </c>
      <c r="L224" s="8">
        <f t="shared" si="16"/>
        <v>0.2</v>
      </c>
      <c r="M224" s="8">
        <f>VLOOKUP(K224,Table!$A$2:$C$121,2,0)</f>
        <v>3</v>
      </c>
      <c r="N224" s="7">
        <f>VLOOKUP(K224,Table!$A$2:$C$121,3,0)</f>
        <v>6</v>
      </c>
      <c r="O224" s="6" t="s">
        <v>2439</v>
      </c>
      <c r="P224" s="8" t="str">
        <f>LEFT(O224,MIN(FIND({0,1,2,3,4,5,6,7,8,9},ASC(O224)&amp;1234567890))-1)</f>
        <v>F</v>
      </c>
      <c r="Q224" s="8">
        <f t="shared" si="17"/>
        <v>2</v>
      </c>
      <c r="R224" s="8">
        <f>VLOOKUP(P224,Table!$A$2:$C$121,2,0)</f>
        <v>17</v>
      </c>
      <c r="S224" s="7">
        <f>VLOOKUP(P224,Table!$A$2:$C$121,3,0)</f>
        <v>2</v>
      </c>
      <c r="T224" s="6" t="s">
        <v>2309</v>
      </c>
      <c r="U224" s="8" t="str">
        <f>LEFT(T224,MIN(FIND({0,1,2,3,4,5,6,7,8,9},ASC(T224)&amp;1234567890))-1)</f>
        <v>Si</v>
      </c>
      <c r="V224" s="8">
        <f t="shared" si="18"/>
        <v>2</v>
      </c>
      <c r="W224" s="8">
        <f>VLOOKUP(U224,Table!$A$2:$C$121,2,0)</f>
        <v>14</v>
      </c>
      <c r="X224" s="7">
        <f>VLOOKUP(U224,Table!$A$2:$C$121,3,0)</f>
        <v>3</v>
      </c>
      <c r="Y224" s="6" t="s">
        <v>2381</v>
      </c>
      <c r="Z224" s="8" t="str">
        <f>LEFT(Y224,MIN(FIND({0,1,2,3,4,5,6,7,8,9},ASC(Y224)&amp;1234567890))-1)</f>
        <v>O</v>
      </c>
      <c r="AA224" s="8">
        <f t="shared" si="19"/>
        <v>7</v>
      </c>
      <c r="AB224" s="8">
        <f>VLOOKUP(Z224,Table!$A$2:$C$121,2,0)</f>
        <v>16</v>
      </c>
      <c r="AC224" s="7">
        <f>VLOOKUP(Z224,Table!$A$2:$C$121,3,0)</f>
        <v>2</v>
      </c>
      <c r="AD224" s="5" t="str">
        <f>VLOOKUP(A224,Table!$U$1:$V$230,2,0)</f>
        <v>Monoclinic</v>
      </c>
    </row>
    <row r="225" spans="1:30" ht="18.75" customHeight="1" x14ac:dyDescent="0.4">
      <c r="A225" s="5">
        <v>14</v>
      </c>
      <c r="B225" s="5">
        <v>239573</v>
      </c>
      <c r="C225" s="5" t="s">
        <v>351</v>
      </c>
      <c r="D225" s="5" t="s">
        <v>454</v>
      </c>
      <c r="E225" s="6" t="s">
        <v>2398</v>
      </c>
      <c r="F225" s="8" t="str">
        <f>LEFT(E225,MIN(FIND({0,1,2,3,4,5,6,7,8,9},ASC(E225)&amp;1234567890))-1)</f>
        <v>C</v>
      </c>
      <c r="G225" s="8">
        <f t="shared" si="15"/>
        <v>8</v>
      </c>
      <c r="H225" s="8">
        <f>VLOOKUP(F225,Table!$A$2:$C$121,2,0)</f>
        <v>14</v>
      </c>
      <c r="I225" s="7">
        <f>VLOOKUP(F225,Table!$A$2:$C$121,3,0)</f>
        <v>2</v>
      </c>
      <c r="J225" s="6" t="s">
        <v>2816</v>
      </c>
      <c r="K225" s="8" t="str">
        <f>LEFT(J225,MIN(FIND({0,1,2,3,4,5,6,7,8,9},ASC(J225)&amp;1234567890))-1)</f>
        <v>H</v>
      </c>
      <c r="L225" s="8">
        <f t="shared" si="16"/>
        <v>16</v>
      </c>
      <c r="M225" s="8">
        <f>VLOOKUP(K225,Table!$A$2:$C$121,2,0)</f>
        <v>1</v>
      </c>
      <c r="N225" s="7">
        <f>VLOOKUP(K225,Table!$A$2:$C$121,3,0)</f>
        <v>1</v>
      </c>
      <c r="O225" s="6" t="s">
        <v>2491</v>
      </c>
      <c r="P225" s="8" t="str">
        <f>LEFT(O225,MIN(FIND({0,1,2,3,4,5,6,7,8,9},ASC(O225)&amp;1234567890))-1)</f>
        <v>N</v>
      </c>
      <c r="Q225" s="8">
        <f t="shared" si="17"/>
        <v>4</v>
      </c>
      <c r="R225" s="8">
        <f>VLOOKUP(P225,Table!$A$2:$C$121,2,0)</f>
        <v>15</v>
      </c>
      <c r="S225" s="7">
        <f>VLOOKUP(P225,Table!$A$2:$C$121,3,0)</f>
        <v>2</v>
      </c>
      <c r="T225" s="6" t="s">
        <v>2298</v>
      </c>
      <c r="U225" s="8" t="str">
        <f>LEFT(T225,MIN(FIND({0,1,2,3,4,5,6,7,8,9},ASC(T225)&amp;1234567890))-1)</f>
        <v>O</v>
      </c>
      <c r="V225" s="8">
        <f t="shared" si="18"/>
        <v>8</v>
      </c>
      <c r="W225" s="8">
        <f>VLOOKUP(U225,Table!$A$2:$C$121,2,0)</f>
        <v>16</v>
      </c>
      <c r="X225" s="7">
        <f>VLOOKUP(U225,Table!$A$2:$C$121,3,0)</f>
        <v>2</v>
      </c>
      <c r="Y225" s="6" t="s">
        <v>2321</v>
      </c>
      <c r="Z225" s="8" t="str">
        <f>LEFT(Y225,MIN(FIND({0,1,2,3,4,5,6,7,8,9},ASC(Y225)&amp;1234567890))-1)</f>
        <v>Si</v>
      </c>
      <c r="AA225" s="8">
        <f t="shared" si="19"/>
        <v>1</v>
      </c>
      <c r="AB225" s="8">
        <f>VLOOKUP(Z225,Table!$A$2:$C$121,2,0)</f>
        <v>14</v>
      </c>
      <c r="AC225" s="7">
        <f>VLOOKUP(Z225,Table!$A$2:$C$121,3,0)</f>
        <v>3</v>
      </c>
      <c r="AD225" s="5" t="str">
        <f>VLOOKUP(A225,Table!$U$1:$V$230,2,0)</f>
        <v>Monoclinic</v>
      </c>
    </row>
    <row r="226" spans="1:30" ht="18.75" customHeight="1" x14ac:dyDescent="0.4">
      <c r="A226" s="5">
        <v>14</v>
      </c>
      <c r="B226" s="5">
        <v>239577</v>
      </c>
      <c r="C226" s="5" t="s">
        <v>351</v>
      </c>
      <c r="D226" s="5" t="s">
        <v>455</v>
      </c>
      <c r="E226" s="6" t="s">
        <v>2398</v>
      </c>
      <c r="F226" s="8" t="str">
        <f>LEFT(E226,MIN(FIND({0,1,2,3,4,5,6,7,8,9},ASC(E226)&amp;1234567890))-1)</f>
        <v>C</v>
      </c>
      <c r="G226" s="8">
        <f t="shared" si="15"/>
        <v>8</v>
      </c>
      <c r="H226" s="8">
        <f>VLOOKUP(F226,Table!$A$2:$C$121,2,0)</f>
        <v>14</v>
      </c>
      <c r="I226" s="7">
        <f>VLOOKUP(F226,Table!$A$2:$C$121,3,0)</f>
        <v>2</v>
      </c>
      <c r="J226" s="6" t="s">
        <v>2885</v>
      </c>
      <c r="K226" s="8" t="str">
        <f>LEFT(J226,MIN(FIND({0,1,2,3,4,5,6,7,8,9},ASC(J226)&amp;1234567890))-1)</f>
        <v>H</v>
      </c>
      <c r="L226" s="8">
        <f t="shared" si="16"/>
        <v>18</v>
      </c>
      <c r="M226" s="8">
        <f>VLOOKUP(K226,Table!$A$2:$C$121,2,0)</f>
        <v>1</v>
      </c>
      <c r="N226" s="7">
        <f>VLOOKUP(K226,Table!$A$2:$C$121,3,0)</f>
        <v>1</v>
      </c>
      <c r="O226" s="6" t="s">
        <v>2491</v>
      </c>
      <c r="P226" s="8" t="str">
        <f>LEFT(O226,MIN(FIND({0,1,2,3,4,5,6,7,8,9},ASC(O226)&amp;1234567890))-1)</f>
        <v>N</v>
      </c>
      <c r="Q226" s="8">
        <f t="shared" si="17"/>
        <v>4</v>
      </c>
      <c r="R226" s="8">
        <f>VLOOKUP(P226,Table!$A$2:$C$121,2,0)</f>
        <v>15</v>
      </c>
      <c r="S226" s="7">
        <f>VLOOKUP(P226,Table!$A$2:$C$121,3,0)</f>
        <v>2</v>
      </c>
      <c r="T226" s="6" t="s">
        <v>2442</v>
      </c>
      <c r="U226" s="8" t="str">
        <f>LEFT(T226,MIN(FIND({0,1,2,3,4,5,6,7,8,9},ASC(T226)&amp;1234567890))-1)</f>
        <v>O</v>
      </c>
      <c r="V226" s="8">
        <f t="shared" si="18"/>
        <v>9</v>
      </c>
      <c r="W226" s="8">
        <f>VLOOKUP(U226,Table!$A$2:$C$121,2,0)</f>
        <v>16</v>
      </c>
      <c r="X226" s="7">
        <f>VLOOKUP(U226,Table!$A$2:$C$121,3,0)</f>
        <v>2</v>
      </c>
      <c r="Y226" s="6" t="s">
        <v>2309</v>
      </c>
      <c r="Z226" s="8" t="str">
        <f>LEFT(Y226,MIN(FIND({0,1,2,3,4,5,6,7,8,9},ASC(Y226)&amp;1234567890))-1)</f>
        <v>Si</v>
      </c>
      <c r="AA226" s="8">
        <f t="shared" si="19"/>
        <v>2</v>
      </c>
      <c r="AB226" s="8">
        <f>VLOOKUP(Z226,Table!$A$2:$C$121,2,0)</f>
        <v>14</v>
      </c>
      <c r="AC226" s="7">
        <f>VLOOKUP(Z226,Table!$A$2:$C$121,3,0)</f>
        <v>3</v>
      </c>
      <c r="AD226" s="5" t="str">
        <f>VLOOKUP(A226,Table!$U$1:$V$230,2,0)</f>
        <v>Monoclinic</v>
      </c>
    </row>
    <row r="227" spans="1:30" ht="18.75" customHeight="1" x14ac:dyDescent="0.4">
      <c r="A227" s="5">
        <v>14</v>
      </c>
      <c r="B227" s="5">
        <v>239612</v>
      </c>
      <c r="C227" s="5" t="s">
        <v>352</v>
      </c>
      <c r="D227" s="5" t="s">
        <v>456</v>
      </c>
      <c r="E227" s="6" t="s">
        <v>2320</v>
      </c>
      <c r="F227" s="8" t="str">
        <f>LEFT(E227,MIN(FIND({0,1,2,3,4,5,6,7,8,9},ASC(E227)&amp;1234567890))-1)</f>
        <v>Sr</v>
      </c>
      <c r="G227" s="8">
        <f t="shared" si="15"/>
        <v>1</v>
      </c>
      <c r="H227" s="8">
        <f>VLOOKUP(F227,Table!$A$2:$C$121,2,0)</f>
        <v>2</v>
      </c>
      <c r="I227" s="7">
        <f>VLOOKUP(F227,Table!$A$2:$C$121,3,0)</f>
        <v>5</v>
      </c>
      <c r="J227" s="6" t="s">
        <v>2341</v>
      </c>
      <c r="K227" s="8" t="str">
        <f>LEFT(J227,MIN(FIND({0,1,2,3,4,5,6,7,8,9},ASC(J227)&amp;1234567890))-1)</f>
        <v>Ca</v>
      </c>
      <c r="L227" s="8">
        <f t="shared" si="16"/>
        <v>1</v>
      </c>
      <c r="M227" s="8">
        <f>VLOOKUP(K227,Table!$A$2:$C$121,2,0)</f>
        <v>2</v>
      </c>
      <c r="N227" s="7">
        <f>VLOOKUP(K227,Table!$A$2:$C$121,3,0)</f>
        <v>4</v>
      </c>
      <c r="O227" s="6" t="s">
        <v>2636</v>
      </c>
      <c r="P227" s="8" t="str">
        <f>LEFT(O227,MIN(FIND({0,1,2,3,4,5,6,7,8,9},ASC(O227)&amp;1234567890))-1)</f>
        <v>Co</v>
      </c>
      <c r="Q227" s="8">
        <f t="shared" si="17"/>
        <v>1</v>
      </c>
      <c r="R227" s="8">
        <f>VLOOKUP(P227,Table!$A$2:$C$121,2,0)</f>
        <v>9</v>
      </c>
      <c r="S227" s="7">
        <f>VLOOKUP(P227,Table!$A$2:$C$121,3,0)</f>
        <v>4</v>
      </c>
      <c r="T227" s="6" t="s">
        <v>2331</v>
      </c>
      <c r="U227" s="8" t="str">
        <f>LEFT(T227,MIN(FIND({0,1,2,3,4,5,6,7,8,9},ASC(T227)&amp;1234567890))-1)</f>
        <v>Te</v>
      </c>
      <c r="V227" s="8">
        <f t="shared" si="18"/>
        <v>1</v>
      </c>
      <c r="W227" s="8">
        <f>VLOOKUP(U227,Table!$A$2:$C$121,2,0)</f>
        <v>16</v>
      </c>
      <c r="X227" s="7">
        <f>VLOOKUP(U227,Table!$A$2:$C$121,3,0)</f>
        <v>5</v>
      </c>
      <c r="Y227" s="6" t="s">
        <v>2332</v>
      </c>
      <c r="Z227" s="8" t="str">
        <f>LEFT(Y227,MIN(FIND({0,1,2,3,4,5,6,7,8,9},ASC(Y227)&amp;1234567890))-1)</f>
        <v>O</v>
      </c>
      <c r="AA227" s="8">
        <f t="shared" si="19"/>
        <v>6</v>
      </c>
      <c r="AB227" s="8">
        <f>VLOOKUP(Z227,Table!$A$2:$C$121,2,0)</f>
        <v>16</v>
      </c>
      <c r="AC227" s="7">
        <f>VLOOKUP(Z227,Table!$A$2:$C$121,3,0)</f>
        <v>2</v>
      </c>
      <c r="AD227" s="5" t="str">
        <f>VLOOKUP(A227,Table!$U$1:$V$230,2,0)</f>
        <v>Monoclinic</v>
      </c>
    </row>
    <row r="228" spans="1:30" ht="18.75" customHeight="1" x14ac:dyDescent="0.4">
      <c r="A228" s="5">
        <v>14</v>
      </c>
      <c r="B228" s="5">
        <v>239613</v>
      </c>
      <c r="C228" s="5" t="s">
        <v>352</v>
      </c>
      <c r="D228" s="5" t="s">
        <v>457</v>
      </c>
      <c r="E228" s="6" t="s">
        <v>2320</v>
      </c>
      <c r="F228" s="8" t="str">
        <f>LEFT(E228,MIN(FIND({0,1,2,3,4,5,6,7,8,9},ASC(E228)&amp;1234567890))-1)</f>
        <v>Sr</v>
      </c>
      <c r="G228" s="8">
        <f t="shared" si="15"/>
        <v>1</v>
      </c>
      <c r="H228" s="8">
        <f>VLOOKUP(F228,Table!$A$2:$C$121,2,0)</f>
        <v>2</v>
      </c>
      <c r="I228" s="7">
        <f>VLOOKUP(F228,Table!$A$2:$C$121,3,0)</f>
        <v>5</v>
      </c>
      <c r="J228" s="6" t="s">
        <v>2341</v>
      </c>
      <c r="K228" s="8" t="str">
        <f>LEFT(J228,MIN(FIND({0,1,2,3,4,5,6,7,8,9},ASC(J228)&amp;1234567890))-1)</f>
        <v>Ca</v>
      </c>
      <c r="L228" s="8">
        <f t="shared" si="16"/>
        <v>1</v>
      </c>
      <c r="M228" s="8">
        <f>VLOOKUP(K228,Table!$A$2:$C$121,2,0)</f>
        <v>2</v>
      </c>
      <c r="N228" s="7">
        <f>VLOOKUP(K228,Table!$A$2:$C$121,3,0)</f>
        <v>4</v>
      </c>
      <c r="O228" s="6" t="s">
        <v>2634</v>
      </c>
      <c r="P228" s="8" t="str">
        <f>LEFT(O228,MIN(FIND({0,1,2,3,4,5,6,7,8,9},ASC(O228)&amp;1234567890))-1)</f>
        <v>Ni</v>
      </c>
      <c r="Q228" s="8">
        <f t="shared" si="17"/>
        <v>1</v>
      </c>
      <c r="R228" s="8">
        <f>VLOOKUP(P228,Table!$A$2:$C$121,2,0)</f>
        <v>10</v>
      </c>
      <c r="S228" s="7">
        <f>VLOOKUP(P228,Table!$A$2:$C$121,3,0)</f>
        <v>4</v>
      </c>
      <c r="T228" s="6" t="s">
        <v>2331</v>
      </c>
      <c r="U228" s="8" t="str">
        <f>LEFT(T228,MIN(FIND({0,1,2,3,4,5,6,7,8,9},ASC(T228)&amp;1234567890))-1)</f>
        <v>Te</v>
      </c>
      <c r="V228" s="8">
        <f t="shared" si="18"/>
        <v>1</v>
      </c>
      <c r="W228" s="8">
        <f>VLOOKUP(U228,Table!$A$2:$C$121,2,0)</f>
        <v>16</v>
      </c>
      <c r="X228" s="7">
        <f>VLOOKUP(U228,Table!$A$2:$C$121,3,0)</f>
        <v>5</v>
      </c>
      <c r="Y228" s="6" t="s">
        <v>2332</v>
      </c>
      <c r="Z228" s="8" t="str">
        <f>LEFT(Y228,MIN(FIND({0,1,2,3,4,5,6,7,8,9},ASC(Y228)&amp;1234567890))-1)</f>
        <v>O</v>
      </c>
      <c r="AA228" s="8">
        <f t="shared" si="19"/>
        <v>6</v>
      </c>
      <c r="AB228" s="8">
        <f>VLOOKUP(Z228,Table!$A$2:$C$121,2,0)</f>
        <v>16</v>
      </c>
      <c r="AC228" s="7">
        <f>VLOOKUP(Z228,Table!$A$2:$C$121,3,0)</f>
        <v>2</v>
      </c>
      <c r="AD228" s="5" t="str">
        <f>VLOOKUP(A228,Table!$U$1:$V$230,2,0)</f>
        <v>Monoclinic</v>
      </c>
    </row>
    <row r="229" spans="1:30" ht="18.75" customHeight="1" x14ac:dyDescent="0.4">
      <c r="A229" s="5">
        <v>14</v>
      </c>
      <c r="B229" s="5">
        <v>239649</v>
      </c>
      <c r="C229" s="5" t="s">
        <v>351</v>
      </c>
      <c r="D229" s="5" t="s">
        <v>458</v>
      </c>
      <c r="E229" s="6" t="s">
        <v>2294</v>
      </c>
      <c r="F229" s="8" t="str">
        <f>LEFT(E229,MIN(FIND({0,1,2,3,4,5,6,7,8,9},ASC(E229)&amp;1234567890))-1)</f>
        <v>Ba</v>
      </c>
      <c r="G229" s="8">
        <f t="shared" si="15"/>
        <v>2</v>
      </c>
      <c r="H229" s="8">
        <f>VLOOKUP(F229,Table!$A$2:$C$121,2,0)</f>
        <v>2</v>
      </c>
      <c r="I229" s="7">
        <f>VLOOKUP(F229,Table!$A$2:$C$121,3,0)</f>
        <v>6</v>
      </c>
      <c r="J229" s="6" t="s">
        <v>2886</v>
      </c>
      <c r="K229" s="8" t="str">
        <f>LEFT(J229,MIN(FIND({0,1,2,3,4,5,6,7,8,9},ASC(J229)&amp;1234567890))-1)</f>
        <v>Zn</v>
      </c>
      <c r="L229" s="8">
        <f t="shared" si="16"/>
        <v>2</v>
      </c>
      <c r="M229" s="8">
        <f>VLOOKUP(K229,Table!$A$2:$C$121,2,0)</f>
        <v>12</v>
      </c>
      <c r="N229" s="7">
        <f>VLOOKUP(K229,Table!$A$2:$C$121,3,0)</f>
        <v>4</v>
      </c>
      <c r="O229" s="6" t="s">
        <v>2331</v>
      </c>
      <c r="P229" s="8" t="str">
        <f>LEFT(O229,MIN(FIND({0,1,2,3,4,5,6,7,8,9},ASC(O229)&amp;1234567890))-1)</f>
        <v>Te</v>
      </c>
      <c r="Q229" s="8">
        <f t="shared" si="17"/>
        <v>1</v>
      </c>
      <c r="R229" s="8">
        <f>VLOOKUP(P229,Table!$A$2:$C$121,2,0)</f>
        <v>16</v>
      </c>
      <c r="S229" s="7">
        <f>VLOOKUP(P229,Table!$A$2:$C$121,3,0)</f>
        <v>5</v>
      </c>
      <c r="T229" s="6" t="s">
        <v>2422</v>
      </c>
      <c r="U229" s="8" t="str">
        <f>LEFT(T229,MIN(FIND({0,1,2,3,4,5,6,7,8,9},ASC(T229)&amp;1234567890))-1)</f>
        <v>P</v>
      </c>
      <c r="V229" s="8">
        <f t="shared" si="18"/>
        <v>2</v>
      </c>
      <c r="W229" s="8">
        <f>VLOOKUP(U229,Table!$A$2:$C$121,2,0)</f>
        <v>15</v>
      </c>
      <c r="X229" s="7">
        <f>VLOOKUP(U229,Table!$A$2:$C$121,3,0)</f>
        <v>3</v>
      </c>
      <c r="Y229" s="6" t="s">
        <v>2534</v>
      </c>
      <c r="Z229" s="8" t="str">
        <f>LEFT(Y229,MIN(FIND({0,1,2,3,4,5,6,7,8,9},ASC(Y229)&amp;1234567890))-1)</f>
        <v>O</v>
      </c>
      <c r="AA229" s="8">
        <f t="shared" si="19"/>
        <v>11</v>
      </c>
      <c r="AB229" s="8">
        <f>VLOOKUP(Z229,Table!$A$2:$C$121,2,0)</f>
        <v>16</v>
      </c>
      <c r="AC229" s="7">
        <f>VLOOKUP(Z229,Table!$A$2:$C$121,3,0)</f>
        <v>2</v>
      </c>
      <c r="AD229" s="5" t="str">
        <f>VLOOKUP(A229,Table!$U$1:$V$230,2,0)</f>
        <v>Monoclinic</v>
      </c>
    </row>
    <row r="230" spans="1:30" ht="18.75" customHeight="1" x14ac:dyDescent="0.4">
      <c r="A230" s="5">
        <v>14</v>
      </c>
      <c r="B230" s="5">
        <v>239650</v>
      </c>
      <c r="C230" s="5" t="s">
        <v>351</v>
      </c>
      <c r="D230" s="5" t="s">
        <v>459</v>
      </c>
      <c r="E230" s="6" t="s">
        <v>2293</v>
      </c>
      <c r="F230" s="8" t="str">
        <f>LEFT(E230,MIN(FIND({0,1,2,3,4,5,6,7,8,9},ASC(E230)&amp;1234567890))-1)</f>
        <v>Pb</v>
      </c>
      <c r="G230" s="8">
        <f t="shared" si="15"/>
        <v>2</v>
      </c>
      <c r="H230" s="8">
        <f>VLOOKUP(F230,Table!$A$2:$C$121,2,0)</f>
        <v>14</v>
      </c>
      <c r="I230" s="7">
        <f>VLOOKUP(F230,Table!$A$2:$C$121,3,0)</f>
        <v>6</v>
      </c>
      <c r="J230" s="6" t="s">
        <v>2413</v>
      </c>
      <c r="K230" s="8" t="str">
        <f>LEFT(J230,MIN(FIND({0,1,2,3,4,5,6,7,8,9},ASC(J230)&amp;1234567890))-1)</f>
        <v>Zn</v>
      </c>
      <c r="L230" s="8">
        <f t="shared" si="16"/>
        <v>3</v>
      </c>
      <c r="M230" s="8">
        <f>VLOOKUP(K230,Table!$A$2:$C$121,2,0)</f>
        <v>12</v>
      </c>
      <c r="N230" s="7">
        <f>VLOOKUP(K230,Table!$A$2:$C$121,3,0)</f>
        <v>4</v>
      </c>
      <c r="O230" s="6" t="s">
        <v>2808</v>
      </c>
      <c r="P230" s="8" t="str">
        <f>LEFT(O230,MIN(FIND({0,1,2,3,4,5,6,7,8,9},ASC(O230)&amp;1234567890))-1)</f>
        <v>Te</v>
      </c>
      <c r="Q230" s="8">
        <f t="shared" si="17"/>
        <v>2</v>
      </c>
      <c r="R230" s="8">
        <f>VLOOKUP(P230,Table!$A$2:$C$121,2,0)</f>
        <v>16</v>
      </c>
      <c r="S230" s="7">
        <f>VLOOKUP(P230,Table!$A$2:$C$121,3,0)</f>
        <v>5</v>
      </c>
      <c r="T230" s="6" t="s">
        <v>2422</v>
      </c>
      <c r="U230" s="8" t="str">
        <f>LEFT(T230,MIN(FIND({0,1,2,3,4,5,6,7,8,9},ASC(T230)&amp;1234567890))-1)</f>
        <v>P</v>
      </c>
      <c r="V230" s="8">
        <f t="shared" si="18"/>
        <v>2</v>
      </c>
      <c r="W230" s="8">
        <f>VLOOKUP(U230,Table!$A$2:$C$121,2,0)</f>
        <v>15</v>
      </c>
      <c r="X230" s="7">
        <f>VLOOKUP(U230,Table!$A$2:$C$121,3,0)</f>
        <v>3</v>
      </c>
      <c r="Y230" s="6" t="s">
        <v>2414</v>
      </c>
      <c r="Z230" s="8" t="str">
        <f>LEFT(Y230,MIN(FIND({0,1,2,3,4,5,6,7,8,9},ASC(Y230)&amp;1234567890))-1)</f>
        <v>O</v>
      </c>
      <c r="AA230" s="8">
        <f t="shared" si="19"/>
        <v>14</v>
      </c>
      <c r="AB230" s="8">
        <f>VLOOKUP(Z230,Table!$A$2:$C$121,2,0)</f>
        <v>16</v>
      </c>
      <c r="AC230" s="7">
        <f>VLOOKUP(Z230,Table!$A$2:$C$121,3,0)</f>
        <v>2</v>
      </c>
      <c r="AD230" s="5" t="str">
        <f>VLOOKUP(A230,Table!$U$1:$V$230,2,0)</f>
        <v>Monoclinic</v>
      </c>
    </row>
    <row r="231" spans="1:30" ht="18.75" customHeight="1" x14ac:dyDescent="0.4">
      <c r="A231" s="5">
        <v>14</v>
      </c>
      <c r="B231" s="5">
        <v>239651</v>
      </c>
      <c r="C231" s="5" t="s">
        <v>351</v>
      </c>
      <c r="D231" s="5" t="s">
        <v>460</v>
      </c>
      <c r="E231" s="6" t="s">
        <v>2299</v>
      </c>
      <c r="F231" s="8" t="str">
        <f>LEFT(E231,MIN(FIND({0,1,2,3,4,5,6,7,8,9},ASC(E231)&amp;1234567890))-1)</f>
        <v>Sr</v>
      </c>
      <c r="G231" s="8">
        <f t="shared" si="15"/>
        <v>2</v>
      </c>
      <c r="H231" s="8">
        <f>VLOOKUP(F231,Table!$A$2:$C$121,2,0)</f>
        <v>2</v>
      </c>
      <c r="I231" s="7">
        <f>VLOOKUP(F231,Table!$A$2:$C$121,3,0)</f>
        <v>5</v>
      </c>
      <c r="J231" s="6" t="s">
        <v>2413</v>
      </c>
      <c r="K231" s="8" t="str">
        <f>LEFT(J231,MIN(FIND({0,1,2,3,4,5,6,7,8,9},ASC(J231)&amp;1234567890))-1)</f>
        <v>Zn</v>
      </c>
      <c r="L231" s="8">
        <f t="shared" si="16"/>
        <v>3</v>
      </c>
      <c r="M231" s="8">
        <f>VLOOKUP(K231,Table!$A$2:$C$121,2,0)</f>
        <v>12</v>
      </c>
      <c r="N231" s="7">
        <f>VLOOKUP(K231,Table!$A$2:$C$121,3,0)</f>
        <v>4</v>
      </c>
      <c r="O231" s="6" t="s">
        <v>2808</v>
      </c>
      <c r="P231" s="8" t="str">
        <f>LEFT(O231,MIN(FIND({0,1,2,3,4,5,6,7,8,9},ASC(O231)&amp;1234567890))-1)</f>
        <v>Te</v>
      </c>
      <c r="Q231" s="8">
        <f t="shared" si="17"/>
        <v>2</v>
      </c>
      <c r="R231" s="8">
        <f>VLOOKUP(P231,Table!$A$2:$C$121,2,0)</f>
        <v>16</v>
      </c>
      <c r="S231" s="7">
        <f>VLOOKUP(P231,Table!$A$2:$C$121,3,0)</f>
        <v>5</v>
      </c>
      <c r="T231" s="6" t="s">
        <v>2422</v>
      </c>
      <c r="U231" s="8" t="str">
        <f>LEFT(T231,MIN(FIND({0,1,2,3,4,5,6,7,8,9},ASC(T231)&amp;1234567890))-1)</f>
        <v>P</v>
      </c>
      <c r="V231" s="8">
        <f t="shared" si="18"/>
        <v>2</v>
      </c>
      <c r="W231" s="8">
        <f>VLOOKUP(U231,Table!$A$2:$C$121,2,0)</f>
        <v>15</v>
      </c>
      <c r="X231" s="7">
        <f>VLOOKUP(U231,Table!$A$2:$C$121,3,0)</f>
        <v>3</v>
      </c>
      <c r="Y231" s="6" t="s">
        <v>2414</v>
      </c>
      <c r="Z231" s="8" t="str">
        <f>LEFT(Y231,MIN(FIND({0,1,2,3,4,5,6,7,8,9},ASC(Y231)&amp;1234567890))-1)</f>
        <v>O</v>
      </c>
      <c r="AA231" s="8">
        <f t="shared" si="19"/>
        <v>14</v>
      </c>
      <c r="AB231" s="8">
        <f>VLOOKUP(Z231,Table!$A$2:$C$121,2,0)</f>
        <v>16</v>
      </c>
      <c r="AC231" s="7">
        <f>VLOOKUP(Z231,Table!$A$2:$C$121,3,0)</f>
        <v>2</v>
      </c>
      <c r="AD231" s="5" t="str">
        <f>VLOOKUP(A231,Table!$U$1:$V$230,2,0)</f>
        <v>Monoclinic</v>
      </c>
    </row>
    <row r="232" spans="1:30" ht="18.75" customHeight="1" x14ac:dyDescent="0.4">
      <c r="A232" s="5">
        <v>14</v>
      </c>
      <c r="B232" s="5">
        <v>239827</v>
      </c>
      <c r="C232" s="5" t="s">
        <v>351</v>
      </c>
      <c r="D232" s="5" t="s">
        <v>461</v>
      </c>
      <c r="E232" s="6" t="s">
        <v>2887</v>
      </c>
      <c r="F232" s="8" t="str">
        <f>LEFT(E232,MIN(FIND({0,1,2,3,4,5,6,7,8,9},ASC(E232)&amp;1234567890))-1)</f>
        <v>Y</v>
      </c>
      <c r="G232" s="8">
        <f t="shared" si="15"/>
        <v>4</v>
      </c>
      <c r="H232" s="8">
        <f>VLOOKUP(F232,Table!$A$2:$C$121,2,0)</f>
        <v>3</v>
      </c>
      <c r="I232" s="7">
        <f>VLOOKUP(F232,Table!$A$2:$C$121,3,0)</f>
        <v>5</v>
      </c>
      <c r="J232" s="6" t="s">
        <v>2321</v>
      </c>
      <c r="K232" s="8" t="str">
        <f>LEFT(J232,MIN(FIND({0,1,2,3,4,5,6,7,8,9},ASC(J232)&amp;1234567890))-1)</f>
        <v>Si</v>
      </c>
      <c r="L232" s="8">
        <f t="shared" si="16"/>
        <v>1</v>
      </c>
      <c r="M232" s="8">
        <f>VLOOKUP(K232,Table!$A$2:$C$121,2,0)</f>
        <v>14</v>
      </c>
      <c r="N232" s="7">
        <f>VLOOKUP(K232,Table!$A$2:$C$121,3,0)</f>
        <v>3</v>
      </c>
      <c r="O232" s="6" t="s">
        <v>2307</v>
      </c>
      <c r="P232" s="8" t="str">
        <f>LEFT(O232,MIN(FIND({0,1,2,3,4,5,6,7,8,9},ASC(O232)&amp;1234567890))-1)</f>
        <v>Al</v>
      </c>
      <c r="Q232" s="8">
        <f t="shared" si="17"/>
        <v>1</v>
      </c>
      <c r="R232" s="8">
        <f>VLOOKUP(P232,Table!$A$2:$C$121,2,0)</f>
        <v>13</v>
      </c>
      <c r="S232" s="7">
        <f>VLOOKUP(P232,Table!$A$2:$C$121,3,0)</f>
        <v>3</v>
      </c>
      <c r="T232" s="6" t="s">
        <v>2298</v>
      </c>
      <c r="U232" s="8" t="str">
        <f>LEFT(T232,MIN(FIND({0,1,2,3,4,5,6,7,8,9},ASC(T232)&amp;1234567890))-1)</f>
        <v>O</v>
      </c>
      <c r="V232" s="8">
        <f t="shared" si="18"/>
        <v>8</v>
      </c>
      <c r="W232" s="8">
        <f>VLOOKUP(U232,Table!$A$2:$C$121,2,0)</f>
        <v>16</v>
      </c>
      <c r="X232" s="7">
        <f>VLOOKUP(U232,Table!$A$2:$C$121,3,0)</f>
        <v>2</v>
      </c>
      <c r="Y232" s="6" t="s">
        <v>2313</v>
      </c>
      <c r="Z232" s="8" t="str">
        <f>LEFT(Y232,MIN(FIND({0,1,2,3,4,5,6,7,8,9},ASC(Y232)&amp;1234567890))-1)</f>
        <v>N</v>
      </c>
      <c r="AA232" s="8">
        <f t="shared" si="19"/>
        <v>1</v>
      </c>
      <c r="AB232" s="8">
        <f>VLOOKUP(Z232,Table!$A$2:$C$121,2,0)</f>
        <v>15</v>
      </c>
      <c r="AC232" s="7">
        <f>VLOOKUP(Z232,Table!$A$2:$C$121,3,0)</f>
        <v>2</v>
      </c>
      <c r="AD232" s="5" t="str">
        <f>VLOOKUP(A232,Table!$U$1:$V$230,2,0)</f>
        <v>Monoclinic</v>
      </c>
    </row>
    <row r="233" spans="1:30" ht="18.75" customHeight="1" x14ac:dyDescent="0.4">
      <c r="A233" s="5">
        <v>14</v>
      </c>
      <c r="B233" s="5">
        <v>239831</v>
      </c>
      <c r="C233" s="5" t="s">
        <v>351</v>
      </c>
      <c r="D233" s="5" t="s">
        <v>462</v>
      </c>
      <c r="E233" s="6" t="s">
        <v>2838</v>
      </c>
      <c r="F233" s="8" t="str">
        <f>LEFT(E233,MIN(FIND({0,1,2,3,4,5,6,7,8,9},ASC(E233)&amp;1234567890))-1)</f>
        <v>Ag</v>
      </c>
      <c r="G233" s="8">
        <f t="shared" si="15"/>
        <v>1.05</v>
      </c>
      <c r="H233" s="8">
        <f>VLOOKUP(F233,Table!$A$2:$C$121,2,0)</f>
        <v>11</v>
      </c>
      <c r="I233" s="7">
        <f>VLOOKUP(F233,Table!$A$2:$C$121,3,0)</f>
        <v>5</v>
      </c>
      <c r="J233" s="6" t="s">
        <v>2888</v>
      </c>
      <c r="K233" s="8" t="str">
        <f>LEFT(J233,MIN(FIND({0,1,2,3,4,5,6,7,8,9},ASC(J233)&amp;1234567890))-1)</f>
        <v>Pb</v>
      </c>
      <c r="L233" s="8">
        <f t="shared" si="16"/>
        <v>5.84</v>
      </c>
      <c r="M233" s="8">
        <f>VLOOKUP(K233,Table!$A$2:$C$121,2,0)</f>
        <v>14</v>
      </c>
      <c r="N233" s="7">
        <f>VLOOKUP(K233,Table!$A$2:$C$121,3,0)</f>
        <v>6</v>
      </c>
      <c r="O233" s="6" t="s">
        <v>2889</v>
      </c>
      <c r="P233" s="8" t="str">
        <f>LEFT(O233,MIN(FIND({0,1,2,3,4,5,6,7,8,9},ASC(O233)&amp;1234567890))-1)</f>
        <v>As</v>
      </c>
      <c r="Q233" s="8">
        <f t="shared" si="17"/>
        <v>4.63</v>
      </c>
      <c r="R233" s="8">
        <f>VLOOKUP(P233,Table!$A$2:$C$121,2,0)</f>
        <v>15</v>
      </c>
      <c r="S233" s="7">
        <f>VLOOKUP(P233,Table!$A$2:$C$121,3,0)</f>
        <v>4</v>
      </c>
      <c r="T233" s="6" t="s">
        <v>2890</v>
      </c>
      <c r="U233" s="8" t="str">
        <f>LEFT(T233,MIN(FIND({0,1,2,3,4,5,6,7,8,9},ASC(T233)&amp;1234567890))-1)</f>
        <v>Sb</v>
      </c>
      <c r="V233" s="8">
        <f t="shared" si="18"/>
        <v>4.4800000000000004</v>
      </c>
      <c r="W233" s="8">
        <f>VLOOKUP(U233,Table!$A$2:$C$121,2,0)</f>
        <v>15</v>
      </c>
      <c r="X233" s="7">
        <f>VLOOKUP(U233,Table!$A$2:$C$121,3,0)</f>
        <v>5</v>
      </c>
      <c r="Y233" s="6" t="s">
        <v>2891</v>
      </c>
      <c r="Z233" s="8" t="str">
        <f>LEFT(Y233,MIN(FIND({0,1,2,3,4,5,6,7,8,9},ASC(Y233)&amp;1234567890))-1)</f>
        <v>S</v>
      </c>
      <c r="AA233" s="8">
        <f t="shared" si="19"/>
        <v>20</v>
      </c>
      <c r="AB233" s="8">
        <f>VLOOKUP(Z233,Table!$A$2:$C$121,2,0)</f>
        <v>16</v>
      </c>
      <c r="AC233" s="7">
        <f>VLOOKUP(Z233,Table!$A$2:$C$121,3,0)</f>
        <v>3</v>
      </c>
      <c r="AD233" s="5" t="str">
        <f>VLOOKUP(A233,Table!$U$1:$V$230,2,0)</f>
        <v>Monoclinic</v>
      </c>
    </row>
    <row r="234" spans="1:30" ht="18.75" customHeight="1" x14ac:dyDescent="0.4">
      <c r="A234" s="5">
        <v>15</v>
      </c>
      <c r="B234" s="5">
        <v>8142</v>
      </c>
      <c r="C234" s="5" t="s">
        <v>223</v>
      </c>
      <c r="D234" s="5" t="s">
        <v>226</v>
      </c>
      <c r="E234" s="6" t="s">
        <v>2783</v>
      </c>
      <c r="F234" s="8" t="str">
        <f>LEFT(E234,MIN(FIND({0,1,2,3,4,5,6,7,8,9},ASC(E234)&amp;1234567890))-1)</f>
        <v>Mg</v>
      </c>
      <c r="G234" s="8">
        <f t="shared" si="15"/>
        <v>0.31</v>
      </c>
      <c r="H234" s="8">
        <f>VLOOKUP(F234,Table!$A$2:$C$121,2,0)</f>
        <v>2</v>
      </c>
      <c r="I234" s="7">
        <f>VLOOKUP(F234,Table!$A$2:$C$121,3,0)</f>
        <v>3</v>
      </c>
      <c r="J234" s="6" t="s">
        <v>2784</v>
      </c>
      <c r="K234" s="8" t="str">
        <f>LEFT(J234,MIN(FIND({0,1,2,3,4,5,6,7,8,9},ASC(J234)&amp;1234567890))-1)</f>
        <v>Fe</v>
      </c>
      <c r="L234" s="8">
        <f t="shared" si="16"/>
        <v>0.67</v>
      </c>
      <c r="M234" s="8">
        <f>VLOOKUP(K234,Table!$A$2:$C$121,2,0)</f>
        <v>8</v>
      </c>
      <c r="N234" s="7">
        <f>VLOOKUP(K234,Table!$A$2:$C$121,3,0)</f>
        <v>4</v>
      </c>
      <c r="O234" s="6" t="s">
        <v>2785</v>
      </c>
      <c r="P234" s="8" t="str">
        <f>LEFT(O234,MIN(FIND({0,1,2,3,4,5,6,7,8,9},ASC(O234)&amp;1234567890))-1)</f>
        <v>Ca</v>
      </c>
      <c r="Q234" s="8">
        <f t="shared" si="17"/>
        <v>1.4999999999999999E-2</v>
      </c>
      <c r="R234" s="8">
        <f>VLOOKUP(P234,Table!$A$2:$C$121,2,0)</f>
        <v>2</v>
      </c>
      <c r="S234" s="7">
        <f>VLOOKUP(P234,Table!$A$2:$C$121,3,0)</f>
        <v>4</v>
      </c>
      <c r="T234" s="6" t="s">
        <v>2321</v>
      </c>
      <c r="U234" s="8" t="str">
        <f>LEFT(T234,MIN(FIND({0,1,2,3,4,5,6,7,8,9},ASC(T234)&amp;1234567890))-1)</f>
        <v>Si</v>
      </c>
      <c r="V234" s="8">
        <f t="shared" si="18"/>
        <v>1</v>
      </c>
      <c r="W234" s="8">
        <f>VLOOKUP(U234,Table!$A$2:$C$121,2,0)</f>
        <v>14</v>
      </c>
      <c r="X234" s="7">
        <f>VLOOKUP(U234,Table!$A$2:$C$121,3,0)</f>
        <v>3</v>
      </c>
      <c r="Y234" s="6" t="s">
        <v>2312</v>
      </c>
      <c r="Z234" s="8" t="str">
        <f>LEFT(Y234,MIN(FIND({0,1,2,3,4,5,6,7,8,9},ASC(Y234)&amp;1234567890))-1)</f>
        <v>O</v>
      </c>
      <c r="AA234" s="8">
        <f t="shared" si="19"/>
        <v>3</v>
      </c>
      <c r="AB234" s="8">
        <f>VLOOKUP(Z234,Table!$A$2:$C$121,2,0)</f>
        <v>16</v>
      </c>
      <c r="AC234" s="7">
        <f>VLOOKUP(Z234,Table!$A$2:$C$121,3,0)</f>
        <v>2</v>
      </c>
      <c r="AD234" s="5" t="str">
        <f>VLOOKUP(A234,Table!$U$1:$V$230,2,0)</f>
        <v>Monoclinic</v>
      </c>
    </row>
    <row r="235" spans="1:30" ht="18.75" customHeight="1" x14ac:dyDescent="0.4">
      <c r="A235" s="5">
        <v>15</v>
      </c>
      <c r="B235" s="5">
        <v>28551</v>
      </c>
      <c r="C235" s="5" t="s">
        <v>223</v>
      </c>
      <c r="D235" s="5" t="s">
        <v>227</v>
      </c>
      <c r="E235" s="6" t="s">
        <v>2892</v>
      </c>
      <c r="F235" s="8" t="str">
        <f>LEFT(E235,MIN(FIND({0,1,2,3,4,5,6,7,8,9},ASC(E235)&amp;1234567890))-1)</f>
        <v>Ca</v>
      </c>
      <c r="G235" s="8">
        <f t="shared" si="15"/>
        <v>0.91</v>
      </c>
      <c r="H235" s="8">
        <f>VLOOKUP(F235,Table!$A$2:$C$121,2,0)</f>
        <v>2</v>
      </c>
      <c r="I235" s="7">
        <f>VLOOKUP(F235,Table!$A$2:$C$121,3,0)</f>
        <v>4</v>
      </c>
      <c r="J235" s="6" t="s">
        <v>2893</v>
      </c>
      <c r="K235" s="8" t="str">
        <f>LEFT(J235,MIN(FIND({0,1,2,3,4,5,6,7,8,9},ASC(J235)&amp;1234567890))-1)</f>
        <v>Mn</v>
      </c>
      <c r="L235" s="8">
        <f t="shared" si="16"/>
        <v>0.18</v>
      </c>
      <c r="M235" s="8">
        <f>VLOOKUP(K235,Table!$A$2:$C$121,2,0)</f>
        <v>7</v>
      </c>
      <c r="N235" s="7">
        <f>VLOOKUP(K235,Table!$A$2:$C$121,3,0)</f>
        <v>4</v>
      </c>
      <c r="O235" s="6" t="s">
        <v>2894</v>
      </c>
      <c r="P235" s="8" t="str">
        <f>LEFT(O235,MIN(FIND({0,1,2,3,4,5,6,7,8,9},ASC(O235)&amp;1234567890))-1)</f>
        <v>Fe</v>
      </c>
      <c r="Q235" s="8">
        <f t="shared" si="17"/>
        <v>0.91</v>
      </c>
      <c r="R235" s="8">
        <f>VLOOKUP(P235,Table!$A$2:$C$121,2,0)</f>
        <v>8</v>
      </c>
      <c r="S235" s="7">
        <f>VLOOKUP(P235,Table!$A$2:$C$121,3,0)</f>
        <v>4</v>
      </c>
      <c r="T235" s="6" t="s">
        <v>2309</v>
      </c>
      <c r="U235" s="8" t="str">
        <f>LEFT(T235,MIN(FIND({0,1,2,3,4,5,6,7,8,9},ASC(T235)&amp;1234567890))-1)</f>
        <v>Si</v>
      </c>
      <c r="V235" s="8">
        <f t="shared" si="18"/>
        <v>2</v>
      </c>
      <c r="W235" s="8">
        <f>VLOOKUP(U235,Table!$A$2:$C$121,2,0)</f>
        <v>14</v>
      </c>
      <c r="X235" s="7">
        <f>VLOOKUP(U235,Table!$A$2:$C$121,3,0)</f>
        <v>3</v>
      </c>
      <c r="Y235" s="6" t="s">
        <v>2332</v>
      </c>
      <c r="Z235" s="8" t="str">
        <f>LEFT(Y235,MIN(FIND({0,1,2,3,4,5,6,7,8,9},ASC(Y235)&amp;1234567890))-1)</f>
        <v>O</v>
      </c>
      <c r="AA235" s="8">
        <f t="shared" si="19"/>
        <v>6</v>
      </c>
      <c r="AB235" s="8">
        <f>VLOOKUP(Z235,Table!$A$2:$C$121,2,0)</f>
        <v>16</v>
      </c>
      <c r="AC235" s="7">
        <f>VLOOKUP(Z235,Table!$A$2:$C$121,3,0)</f>
        <v>2</v>
      </c>
      <c r="AD235" s="5" t="str">
        <f>VLOOKUP(A235,Table!$U$1:$V$230,2,0)</f>
        <v>Monoclinic</v>
      </c>
    </row>
    <row r="236" spans="1:30" ht="18.75" customHeight="1" x14ac:dyDescent="0.4">
      <c r="A236" s="5">
        <v>15</v>
      </c>
      <c r="B236" s="5">
        <v>20393</v>
      </c>
      <c r="C236" s="5" t="s">
        <v>223</v>
      </c>
      <c r="D236" s="5" t="s">
        <v>229</v>
      </c>
      <c r="E236" s="6" t="s">
        <v>2294</v>
      </c>
      <c r="F236" s="8" t="str">
        <f>LEFT(E236,MIN(FIND({0,1,2,3,4,5,6,7,8,9},ASC(E236)&amp;1234567890))-1)</f>
        <v>Ba</v>
      </c>
      <c r="G236" s="8">
        <f t="shared" si="15"/>
        <v>2</v>
      </c>
      <c r="H236" s="8">
        <f>VLOOKUP(F236,Table!$A$2:$C$121,2,0)</f>
        <v>2</v>
      </c>
      <c r="I236" s="7">
        <f>VLOOKUP(F236,Table!$A$2:$C$121,3,0)</f>
        <v>6</v>
      </c>
      <c r="J236" s="6" t="s">
        <v>2341</v>
      </c>
      <c r="K236" s="8" t="str">
        <f>LEFT(J236,MIN(FIND({0,1,2,3,4,5,6,7,8,9},ASC(J236)&amp;1234567890))-1)</f>
        <v>Ca</v>
      </c>
      <c r="L236" s="8">
        <f t="shared" si="16"/>
        <v>1</v>
      </c>
      <c r="M236" s="8">
        <f>VLOOKUP(K236,Table!$A$2:$C$121,2,0)</f>
        <v>2</v>
      </c>
      <c r="N236" s="7">
        <f>VLOOKUP(K236,Table!$A$2:$C$121,3,0)</f>
        <v>4</v>
      </c>
      <c r="O236" s="6" t="s">
        <v>2627</v>
      </c>
      <c r="P236" s="8" t="str">
        <f>LEFT(O236,MIN(FIND({0,1,2,3,4,5,6,7,8,9},ASC(O236)&amp;1234567890))-1)</f>
        <v>Mg</v>
      </c>
      <c r="Q236" s="8">
        <f t="shared" si="17"/>
        <v>1</v>
      </c>
      <c r="R236" s="8">
        <f>VLOOKUP(P236,Table!$A$2:$C$121,2,0)</f>
        <v>2</v>
      </c>
      <c r="S236" s="7">
        <f>VLOOKUP(P236,Table!$A$2:$C$121,3,0)</f>
        <v>3</v>
      </c>
      <c r="T236" s="6" t="s">
        <v>2322</v>
      </c>
      <c r="U236" s="8" t="str">
        <f>LEFT(T236,MIN(FIND({0,1,2,3,4,5,6,7,8,9},ASC(T236)&amp;1234567890))-1)</f>
        <v>Al</v>
      </c>
      <c r="V236" s="8">
        <f t="shared" si="18"/>
        <v>2</v>
      </c>
      <c r="W236" s="8">
        <f>VLOOKUP(U236,Table!$A$2:$C$121,2,0)</f>
        <v>13</v>
      </c>
      <c r="X236" s="7">
        <f>VLOOKUP(U236,Table!$A$2:$C$121,3,0)</f>
        <v>3</v>
      </c>
      <c r="Y236" s="6" t="s">
        <v>2895</v>
      </c>
      <c r="Z236" s="8" t="str">
        <f>LEFT(Y236,MIN(FIND({0,1,2,3,4,5,6,7,8,9},ASC(Y236)&amp;1234567890))-1)</f>
        <v>F</v>
      </c>
      <c r="AA236" s="8">
        <f t="shared" si="19"/>
        <v>14</v>
      </c>
      <c r="AB236" s="8">
        <f>VLOOKUP(Z236,Table!$A$2:$C$121,2,0)</f>
        <v>17</v>
      </c>
      <c r="AC236" s="7">
        <f>VLOOKUP(Z236,Table!$A$2:$C$121,3,0)</f>
        <v>2</v>
      </c>
      <c r="AD236" s="5" t="str">
        <f>VLOOKUP(A236,Table!$U$1:$V$230,2,0)</f>
        <v>Monoclinic</v>
      </c>
    </row>
    <row r="237" spans="1:30" ht="18.75" customHeight="1" x14ac:dyDescent="0.4">
      <c r="A237" s="5">
        <v>15</v>
      </c>
      <c r="B237" s="5">
        <v>49023</v>
      </c>
      <c r="C237" s="5" t="s">
        <v>223</v>
      </c>
      <c r="D237" s="5" t="s">
        <v>230</v>
      </c>
      <c r="E237" s="6" t="s">
        <v>2294</v>
      </c>
      <c r="F237" s="8" t="str">
        <f>LEFT(E237,MIN(FIND({0,1,2,3,4,5,6,7,8,9},ASC(E237)&amp;1234567890))-1)</f>
        <v>Ba</v>
      </c>
      <c r="G237" s="8">
        <f t="shared" si="15"/>
        <v>2</v>
      </c>
      <c r="H237" s="8">
        <f>VLOOKUP(F237,Table!$A$2:$C$121,2,0)</f>
        <v>2</v>
      </c>
      <c r="I237" s="7">
        <f>VLOOKUP(F237,Table!$A$2:$C$121,3,0)</f>
        <v>6</v>
      </c>
      <c r="J237" s="6" t="s">
        <v>2341</v>
      </c>
      <c r="K237" s="8" t="str">
        <f>LEFT(J237,MIN(FIND({0,1,2,3,4,5,6,7,8,9},ASC(J237)&amp;1234567890))-1)</f>
        <v>Ca</v>
      </c>
      <c r="L237" s="8">
        <f t="shared" si="16"/>
        <v>1</v>
      </c>
      <c r="M237" s="8">
        <f>VLOOKUP(K237,Table!$A$2:$C$121,2,0)</f>
        <v>2</v>
      </c>
      <c r="N237" s="7">
        <f>VLOOKUP(K237,Table!$A$2:$C$121,3,0)</f>
        <v>4</v>
      </c>
      <c r="O237" s="6" t="s">
        <v>2636</v>
      </c>
      <c r="P237" s="8" t="str">
        <f>LEFT(O237,MIN(FIND({0,1,2,3,4,5,6,7,8,9},ASC(O237)&amp;1234567890))-1)</f>
        <v>Co</v>
      </c>
      <c r="Q237" s="8">
        <f t="shared" si="17"/>
        <v>1</v>
      </c>
      <c r="R237" s="8">
        <f>VLOOKUP(P237,Table!$A$2:$C$121,2,0)</f>
        <v>9</v>
      </c>
      <c r="S237" s="7">
        <f>VLOOKUP(P237,Table!$A$2:$C$121,3,0)</f>
        <v>4</v>
      </c>
      <c r="T237" s="6" t="s">
        <v>2431</v>
      </c>
      <c r="U237" s="8" t="str">
        <f>LEFT(T237,MIN(FIND({0,1,2,3,4,5,6,7,8,9},ASC(T237)&amp;1234567890))-1)</f>
        <v>V</v>
      </c>
      <c r="V237" s="8">
        <f t="shared" si="18"/>
        <v>2</v>
      </c>
      <c r="W237" s="8">
        <f>VLOOKUP(U237,Table!$A$2:$C$121,2,0)</f>
        <v>5</v>
      </c>
      <c r="X237" s="7">
        <f>VLOOKUP(U237,Table!$A$2:$C$121,3,0)</f>
        <v>4</v>
      </c>
      <c r="Y237" s="6" t="s">
        <v>2895</v>
      </c>
      <c r="Z237" s="8" t="str">
        <f>LEFT(Y237,MIN(FIND({0,1,2,3,4,5,6,7,8,9},ASC(Y237)&amp;1234567890))-1)</f>
        <v>F</v>
      </c>
      <c r="AA237" s="8">
        <f t="shared" si="19"/>
        <v>14</v>
      </c>
      <c r="AB237" s="8">
        <f>VLOOKUP(Z237,Table!$A$2:$C$121,2,0)</f>
        <v>17</v>
      </c>
      <c r="AC237" s="7">
        <f>VLOOKUP(Z237,Table!$A$2:$C$121,3,0)</f>
        <v>2</v>
      </c>
      <c r="AD237" s="5" t="str">
        <f>VLOOKUP(A237,Table!$U$1:$V$230,2,0)</f>
        <v>Monoclinic</v>
      </c>
    </row>
    <row r="238" spans="1:30" ht="18.75" customHeight="1" x14ac:dyDescent="0.4">
      <c r="A238" s="5">
        <v>15</v>
      </c>
      <c r="B238" s="5">
        <v>49025</v>
      </c>
      <c r="C238" s="5" t="s">
        <v>223</v>
      </c>
      <c r="D238" s="5" t="s">
        <v>231</v>
      </c>
      <c r="E238" s="6" t="s">
        <v>2294</v>
      </c>
      <c r="F238" s="8" t="str">
        <f>LEFT(E238,MIN(FIND({0,1,2,3,4,5,6,7,8,9},ASC(E238)&amp;1234567890))-1)</f>
        <v>Ba</v>
      </c>
      <c r="G238" s="8">
        <f t="shared" si="15"/>
        <v>2</v>
      </c>
      <c r="H238" s="8">
        <f>VLOOKUP(F238,Table!$A$2:$C$121,2,0)</f>
        <v>2</v>
      </c>
      <c r="I238" s="7">
        <f>VLOOKUP(F238,Table!$A$2:$C$121,3,0)</f>
        <v>6</v>
      </c>
      <c r="J238" s="6" t="s">
        <v>2896</v>
      </c>
      <c r="K238" s="8" t="str">
        <f>LEFT(J238,MIN(FIND({0,1,2,3,4,5,6,7,8,9},ASC(J238)&amp;1234567890))-1)</f>
        <v>Cd</v>
      </c>
      <c r="L238" s="8">
        <f t="shared" si="16"/>
        <v>1</v>
      </c>
      <c r="M238" s="8">
        <f>VLOOKUP(K238,Table!$A$2:$C$121,2,0)</f>
        <v>12</v>
      </c>
      <c r="N238" s="7">
        <f>VLOOKUP(K238,Table!$A$2:$C$121,3,0)</f>
        <v>5</v>
      </c>
      <c r="O238" s="6" t="s">
        <v>2598</v>
      </c>
      <c r="P238" s="8" t="str">
        <f>LEFT(O238,MIN(FIND({0,1,2,3,4,5,6,7,8,9},ASC(O238)&amp;1234567890))-1)</f>
        <v>Mn</v>
      </c>
      <c r="Q238" s="8">
        <f t="shared" si="17"/>
        <v>1</v>
      </c>
      <c r="R238" s="8">
        <f>VLOOKUP(P238,Table!$A$2:$C$121,2,0)</f>
        <v>7</v>
      </c>
      <c r="S238" s="7">
        <f>VLOOKUP(P238,Table!$A$2:$C$121,3,0)</f>
        <v>4</v>
      </c>
      <c r="T238" s="6" t="s">
        <v>2668</v>
      </c>
      <c r="U238" s="8" t="str">
        <f>LEFT(T238,MIN(FIND({0,1,2,3,4,5,6,7,8,9},ASC(T238)&amp;1234567890))-1)</f>
        <v>Fe</v>
      </c>
      <c r="V238" s="8">
        <f t="shared" si="18"/>
        <v>2</v>
      </c>
      <c r="W238" s="8">
        <f>VLOOKUP(U238,Table!$A$2:$C$121,2,0)</f>
        <v>8</v>
      </c>
      <c r="X238" s="7">
        <f>VLOOKUP(U238,Table!$A$2:$C$121,3,0)</f>
        <v>4</v>
      </c>
      <c r="Y238" s="6" t="s">
        <v>2895</v>
      </c>
      <c r="Z238" s="8" t="str">
        <f>LEFT(Y238,MIN(FIND({0,1,2,3,4,5,6,7,8,9},ASC(Y238)&amp;1234567890))-1)</f>
        <v>F</v>
      </c>
      <c r="AA238" s="8">
        <f t="shared" si="19"/>
        <v>14</v>
      </c>
      <c r="AB238" s="8">
        <f>VLOOKUP(Z238,Table!$A$2:$C$121,2,0)</f>
        <v>17</v>
      </c>
      <c r="AC238" s="7">
        <f>VLOOKUP(Z238,Table!$A$2:$C$121,3,0)</f>
        <v>2</v>
      </c>
      <c r="AD238" s="5" t="str">
        <f>VLOOKUP(A238,Table!$U$1:$V$230,2,0)</f>
        <v>Monoclinic</v>
      </c>
    </row>
    <row r="239" spans="1:30" ht="18.75" customHeight="1" x14ac:dyDescent="0.4">
      <c r="A239" s="5">
        <v>15</v>
      </c>
      <c r="B239" s="5">
        <v>40269</v>
      </c>
      <c r="C239" s="5" t="s">
        <v>223</v>
      </c>
      <c r="D239" s="5" t="s">
        <v>232</v>
      </c>
      <c r="E239" s="6" t="s">
        <v>2401</v>
      </c>
      <c r="F239" s="8" t="str">
        <f>LEFT(E239,MIN(FIND({0,1,2,3,4,5,6,7,8,9},ASC(E239)&amp;1234567890))-1)</f>
        <v>Rb</v>
      </c>
      <c r="G239" s="8">
        <f t="shared" si="15"/>
        <v>5</v>
      </c>
      <c r="H239" s="8">
        <f>VLOOKUP(F239,Table!$A$2:$C$121,2,0)</f>
        <v>1</v>
      </c>
      <c r="I239" s="7">
        <f>VLOOKUP(F239,Table!$A$2:$C$121,3,0)</f>
        <v>5</v>
      </c>
      <c r="J239" s="6" t="s">
        <v>2329</v>
      </c>
      <c r="K239" s="8" t="str">
        <f>LEFT(J239,MIN(FIND({0,1,2,3,4,5,6,7,8,9},ASC(J239)&amp;1234567890))-1)</f>
        <v>Li</v>
      </c>
      <c r="L239" s="8">
        <f t="shared" si="16"/>
        <v>1</v>
      </c>
      <c r="M239" s="8">
        <f>VLOOKUP(K239,Table!$A$2:$C$121,2,0)</f>
        <v>1</v>
      </c>
      <c r="N239" s="7">
        <f>VLOOKUP(K239,Table!$A$2:$C$121,3,0)</f>
        <v>2</v>
      </c>
      <c r="O239" s="6" t="s">
        <v>2634</v>
      </c>
      <c r="P239" s="8" t="str">
        <f>LEFT(O239,MIN(FIND({0,1,2,3,4,5,6,7,8,9},ASC(O239)&amp;1234567890))-1)</f>
        <v>Ni</v>
      </c>
      <c r="Q239" s="8">
        <f t="shared" si="17"/>
        <v>1</v>
      </c>
      <c r="R239" s="8">
        <f>VLOOKUP(P239,Table!$A$2:$C$121,2,0)</f>
        <v>10</v>
      </c>
      <c r="S239" s="7">
        <f>VLOOKUP(P239,Table!$A$2:$C$121,3,0)</f>
        <v>4</v>
      </c>
      <c r="T239" s="6" t="s">
        <v>2309</v>
      </c>
      <c r="U239" s="8" t="str">
        <f>LEFT(T239,MIN(FIND({0,1,2,3,4,5,6,7,8,9},ASC(T239)&amp;1234567890))-1)</f>
        <v>Si</v>
      </c>
      <c r="V239" s="8">
        <f t="shared" si="18"/>
        <v>2</v>
      </c>
      <c r="W239" s="8">
        <f>VLOOKUP(U239,Table!$A$2:$C$121,2,0)</f>
        <v>14</v>
      </c>
      <c r="X239" s="7">
        <f>VLOOKUP(U239,Table!$A$2:$C$121,3,0)</f>
        <v>3</v>
      </c>
      <c r="Y239" s="6" t="s">
        <v>2298</v>
      </c>
      <c r="Z239" s="8" t="str">
        <f>LEFT(Y239,MIN(FIND({0,1,2,3,4,5,6,7,8,9},ASC(Y239)&amp;1234567890))-1)</f>
        <v>O</v>
      </c>
      <c r="AA239" s="8">
        <f t="shared" si="19"/>
        <v>8</v>
      </c>
      <c r="AB239" s="8">
        <f>VLOOKUP(Z239,Table!$A$2:$C$121,2,0)</f>
        <v>16</v>
      </c>
      <c r="AC239" s="7">
        <f>VLOOKUP(Z239,Table!$A$2:$C$121,3,0)</f>
        <v>2</v>
      </c>
      <c r="AD239" s="5" t="str">
        <f>VLOOKUP(A239,Table!$U$1:$V$230,2,0)</f>
        <v>Monoclinic</v>
      </c>
    </row>
    <row r="240" spans="1:30" ht="18.75" customHeight="1" x14ac:dyDescent="0.4">
      <c r="A240" s="5">
        <v>15</v>
      </c>
      <c r="B240" s="5">
        <v>71782</v>
      </c>
      <c r="C240" s="5" t="s">
        <v>223</v>
      </c>
      <c r="D240" s="5" t="s">
        <v>233</v>
      </c>
      <c r="E240" s="6" t="s">
        <v>2294</v>
      </c>
      <c r="F240" s="8" t="str">
        <f>LEFT(E240,MIN(FIND({0,1,2,3,4,5,6,7,8,9},ASC(E240)&amp;1234567890))-1)</f>
        <v>Ba</v>
      </c>
      <c r="G240" s="8">
        <f t="shared" si="15"/>
        <v>2</v>
      </c>
      <c r="H240" s="8">
        <f>VLOOKUP(F240,Table!$A$2:$C$121,2,0)</f>
        <v>2</v>
      </c>
      <c r="I240" s="7">
        <f>VLOOKUP(F240,Table!$A$2:$C$121,3,0)</f>
        <v>6</v>
      </c>
      <c r="J240" s="6" t="s">
        <v>2598</v>
      </c>
      <c r="K240" s="8" t="str">
        <f>LEFT(J240,MIN(FIND({0,1,2,3,4,5,6,7,8,9},ASC(J240)&amp;1234567890))-1)</f>
        <v>Mn</v>
      </c>
      <c r="L240" s="8">
        <f t="shared" si="16"/>
        <v>1</v>
      </c>
      <c r="M240" s="8">
        <f>VLOOKUP(K240,Table!$A$2:$C$121,2,0)</f>
        <v>7</v>
      </c>
      <c r="N240" s="7">
        <f>VLOOKUP(K240,Table!$A$2:$C$121,3,0)</f>
        <v>4</v>
      </c>
      <c r="O240" s="6" t="s">
        <v>2296</v>
      </c>
      <c r="P240" s="8" t="str">
        <f>LEFT(O240,MIN(FIND({0,1,2,3,4,5,6,7,8,9},ASC(O240)&amp;1234567890))-1)</f>
        <v>Cu</v>
      </c>
      <c r="Q240" s="8">
        <f t="shared" si="17"/>
        <v>1</v>
      </c>
      <c r="R240" s="8">
        <f>VLOOKUP(P240,Table!$A$2:$C$121,2,0)</f>
        <v>11</v>
      </c>
      <c r="S240" s="7">
        <f>VLOOKUP(P240,Table!$A$2:$C$121,3,0)</f>
        <v>4</v>
      </c>
      <c r="T240" s="6" t="s">
        <v>2322</v>
      </c>
      <c r="U240" s="8" t="str">
        <f>LEFT(T240,MIN(FIND({0,1,2,3,4,5,6,7,8,9},ASC(T240)&amp;1234567890))-1)</f>
        <v>Al</v>
      </c>
      <c r="V240" s="8">
        <f t="shared" si="18"/>
        <v>2</v>
      </c>
      <c r="W240" s="8">
        <f>VLOOKUP(U240,Table!$A$2:$C$121,2,0)</f>
        <v>13</v>
      </c>
      <c r="X240" s="7">
        <f>VLOOKUP(U240,Table!$A$2:$C$121,3,0)</f>
        <v>3</v>
      </c>
      <c r="Y240" s="6" t="s">
        <v>2895</v>
      </c>
      <c r="Z240" s="8" t="str">
        <f>LEFT(Y240,MIN(FIND({0,1,2,3,4,5,6,7,8,9},ASC(Y240)&amp;1234567890))-1)</f>
        <v>F</v>
      </c>
      <c r="AA240" s="8">
        <f t="shared" si="19"/>
        <v>14</v>
      </c>
      <c r="AB240" s="8">
        <f>VLOOKUP(Z240,Table!$A$2:$C$121,2,0)</f>
        <v>17</v>
      </c>
      <c r="AC240" s="7">
        <f>VLOOKUP(Z240,Table!$A$2:$C$121,3,0)</f>
        <v>2</v>
      </c>
      <c r="AD240" s="5" t="str">
        <f>VLOOKUP(A240,Table!$U$1:$V$230,2,0)</f>
        <v>Monoclinic</v>
      </c>
    </row>
    <row r="241" spans="1:30" ht="18.75" customHeight="1" x14ac:dyDescent="0.4">
      <c r="A241" s="5">
        <v>15</v>
      </c>
      <c r="B241" s="5">
        <v>71783</v>
      </c>
      <c r="C241" s="5" t="s">
        <v>223</v>
      </c>
      <c r="D241" s="5" t="s">
        <v>234</v>
      </c>
      <c r="E241" s="6" t="s">
        <v>2294</v>
      </c>
      <c r="F241" s="8" t="str">
        <f>LEFT(E241,MIN(FIND({0,1,2,3,4,5,6,7,8,9},ASC(E241)&amp;1234567890))-1)</f>
        <v>Ba</v>
      </c>
      <c r="G241" s="8">
        <f t="shared" si="15"/>
        <v>2</v>
      </c>
      <c r="H241" s="8">
        <f>VLOOKUP(F241,Table!$A$2:$C$121,2,0)</f>
        <v>2</v>
      </c>
      <c r="I241" s="7">
        <f>VLOOKUP(F241,Table!$A$2:$C$121,3,0)</f>
        <v>6</v>
      </c>
      <c r="J241" s="6" t="s">
        <v>2598</v>
      </c>
      <c r="K241" s="8" t="str">
        <f>LEFT(J241,MIN(FIND({0,1,2,3,4,5,6,7,8,9},ASC(J241)&amp;1234567890))-1)</f>
        <v>Mn</v>
      </c>
      <c r="L241" s="8">
        <f t="shared" si="16"/>
        <v>1</v>
      </c>
      <c r="M241" s="8">
        <f>VLOOKUP(K241,Table!$A$2:$C$121,2,0)</f>
        <v>7</v>
      </c>
      <c r="N241" s="7">
        <f>VLOOKUP(K241,Table!$A$2:$C$121,3,0)</f>
        <v>4</v>
      </c>
      <c r="O241" s="6" t="s">
        <v>2636</v>
      </c>
      <c r="P241" s="8" t="str">
        <f>LEFT(O241,MIN(FIND({0,1,2,3,4,5,6,7,8,9},ASC(O241)&amp;1234567890))-1)</f>
        <v>Co</v>
      </c>
      <c r="Q241" s="8">
        <f t="shared" si="17"/>
        <v>1</v>
      </c>
      <c r="R241" s="8">
        <f>VLOOKUP(P241,Table!$A$2:$C$121,2,0)</f>
        <v>9</v>
      </c>
      <c r="S241" s="7">
        <f>VLOOKUP(P241,Table!$A$2:$C$121,3,0)</f>
        <v>4</v>
      </c>
      <c r="T241" s="6" t="s">
        <v>2322</v>
      </c>
      <c r="U241" s="8" t="str">
        <f>LEFT(T241,MIN(FIND({0,1,2,3,4,5,6,7,8,9},ASC(T241)&amp;1234567890))-1)</f>
        <v>Al</v>
      </c>
      <c r="V241" s="8">
        <f t="shared" si="18"/>
        <v>2</v>
      </c>
      <c r="W241" s="8">
        <f>VLOOKUP(U241,Table!$A$2:$C$121,2,0)</f>
        <v>13</v>
      </c>
      <c r="X241" s="7">
        <f>VLOOKUP(U241,Table!$A$2:$C$121,3,0)</f>
        <v>3</v>
      </c>
      <c r="Y241" s="6" t="s">
        <v>2895</v>
      </c>
      <c r="Z241" s="8" t="str">
        <f>LEFT(Y241,MIN(FIND({0,1,2,3,4,5,6,7,8,9},ASC(Y241)&amp;1234567890))-1)</f>
        <v>F</v>
      </c>
      <c r="AA241" s="8">
        <f t="shared" si="19"/>
        <v>14</v>
      </c>
      <c r="AB241" s="8">
        <f>VLOOKUP(Z241,Table!$A$2:$C$121,2,0)</f>
        <v>17</v>
      </c>
      <c r="AC241" s="7">
        <f>VLOOKUP(Z241,Table!$A$2:$C$121,3,0)</f>
        <v>2</v>
      </c>
      <c r="AD241" s="5" t="str">
        <f>VLOOKUP(A241,Table!$U$1:$V$230,2,0)</f>
        <v>Monoclinic</v>
      </c>
    </row>
    <row r="242" spans="1:30" ht="18.75" customHeight="1" x14ac:dyDescent="0.4">
      <c r="A242" s="5">
        <v>15</v>
      </c>
      <c r="B242" s="5">
        <v>200071</v>
      </c>
      <c r="C242" s="5" t="s">
        <v>223</v>
      </c>
      <c r="D242" s="5" t="s">
        <v>235</v>
      </c>
      <c r="E242" s="6" t="s">
        <v>2897</v>
      </c>
      <c r="F242" s="8" t="str">
        <f>LEFT(E242,MIN(FIND({0,1,2,3,4,5,6,7,8,9},ASC(E242)&amp;1234567890))-1)</f>
        <v>Ca</v>
      </c>
      <c r="G242" s="8">
        <f t="shared" si="15"/>
        <v>0.9</v>
      </c>
      <c r="H242" s="8">
        <f>VLOOKUP(F242,Table!$A$2:$C$121,2,0)</f>
        <v>2</v>
      </c>
      <c r="I242" s="7">
        <f>VLOOKUP(F242,Table!$A$2:$C$121,3,0)</f>
        <v>4</v>
      </c>
      <c r="J242" s="6" t="s">
        <v>2898</v>
      </c>
      <c r="K242" s="8" t="str">
        <f>LEFT(J242,MIN(FIND({0,1,2,3,4,5,6,7,8,9},ASC(J242)&amp;1234567890))-1)</f>
        <v>Mg</v>
      </c>
      <c r="L242" s="8">
        <f t="shared" si="16"/>
        <v>0.71</v>
      </c>
      <c r="M242" s="8">
        <f>VLOOKUP(K242,Table!$A$2:$C$121,2,0)</f>
        <v>2</v>
      </c>
      <c r="N242" s="7">
        <f>VLOOKUP(K242,Table!$A$2:$C$121,3,0)</f>
        <v>3</v>
      </c>
      <c r="O242" s="6" t="s">
        <v>2899</v>
      </c>
      <c r="P242" s="8" t="str">
        <f>LEFT(O242,MIN(FIND({0,1,2,3,4,5,6,7,8,9},ASC(O242)&amp;1234567890))-1)</f>
        <v>Fe</v>
      </c>
      <c r="Q242" s="8">
        <f t="shared" si="17"/>
        <v>0.25</v>
      </c>
      <c r="R242" s="8">
        <f>VLOOKUP(P242,Table!$A$2:$C$121,2,0)</f>
        <v>8</v>
      </c>
      <c r="S242" s="7">
        <f>VLOOKUP(P242,Table!$A$2:$C$121,3,0)</f>
        <v>4</v>
      </c>
      <c r="T242" s="6" t="s">
        <v>2309</v>
      </c>
      <c r="U242" s="8" t="str">
        <f>LEFT(T242,MIN(FIND({0,1,2,3,4,5,6,7,8,9},ASC(T242)&amp;1234567890))-1)</f>
        <v>Si</v>
      </c>
      <c r="V242" s="8">
        <f t="shared" si="18"/>
        <v>2</v>
      </c>
      <c r="W242" s="8">
        <f>VLOOKUP(U242,Table!$A$2:$C$121,2,0)</f>
        <v>14</v>
      </c>
      <c r="X242" s="7">
        <f>VLOOKUP(U242,Table!$A$2:$C$121,3,0)</f>
        <v>3</v>
      </c>
      <c r="Y242" s="6" t="s">
        <v>2332</v>
      </c>
      <c r="Z242" s="8" t="str">
        <f>LEFT(Y242,MIN(FIND({0,1,2,3,4,5,6,7,8,9},ASC(Y242)&amp;1234567890))-1)</f>
        <v>O</v>
      </c>
      <c r="AA242" s="8">
        <f t="shared" si="19"/>
        <v>6</v>
      </c>
      <c r="AB242" s="8">
        <f>VLOOKUP(Z242,Table!$A$2:$C$121,2,0)</f>
        <v>16</v>
      </c>
      <c r="AC242" s="7">
        <f>VLOOKUP(Z242,Table!$A$2:$C$121,3,0)</f>
        <v>2</v>
      </c>
      <c r="AD242" s="5" t="str">
        <f>VLOOKUP(A242,Table!$U$1:$V$230,2,0)</f>
        <v>Monoclinic</v>
      </c>
    </row>
    <row r="243" spans="1:30" ht="18.75" customHeight="1" x14ac:dyDescent="0.4">
      <c r="A243" s="5">
        <v>15</v>
      </c>
      <c r="B243" s="5">
        <v>202532</v>
      </c>
      <c r="C243" s="5" t="s">
        <v>223</v>
      </c>
      <c r="D243" s="5" t="s">
        <v>236</v>
      </c>
      <c r="E243" s="6" t="s">
        <v>2900</v>
      </c>
      <c r="F243" s="8" t="str">
        <f>LEFT(E243,MIN(FIND({0,1,2,3,4,5,6,7,8,9},ASC(E243)&amp;1234567890))-1)</f>
        <v>Na</v>
      </c>
      <c r="G243" s="8">
        <f t="shared" si="15"/>
        <v>3.17</v>
      </c>
      <c r="H243" s="8">
        <f>VLOOKUP(F243,Table!$A$2:$C$121,2,0)</f>
        <v>1</v>
      </c>
      <c r="I243" s="7">
        <f>VLOOKUP(F243,Table!$A$2:$C$121,3,0)</f>
        <v>3</v>
      </c>
      <c r="J243" s="6" t="s">
        <v>2901</v>
      </c>
      <c r="K243" s="8" t="str">
        <f>LEFT(J243,MIN(FIND({0,1,2,3,4,5,6,7,8,9},ASC(J243)&amp;1234567890))-1)</f>
        <v>Zr</v>
      </c>
      <c r="L243" s="8">
        <f t="shared" si="16"/>
        <v>1.93</v>
      </c>
      <c r="M243" s="8">
        <f>VLOOKUP(K243,Table!$A$2:$C$121,2,0)</f>
        <v>4</v>
      </c>
      <c r="N243" s="7">
        <f>VLOOKUP(K243,Table!$A$2:$C$121,3,0)</f>
        <v>5</v>
      </c>
      <c r="O243" s="6" t="s">
        <v>2902</v>
      </c>
      <c r="P243" s="8" t="str">
        <f>LEFT(O243,MIN(FIND({0,1,2,3,4,5,6,7,8,9},ASC(O243)&amp;1234567890))-1)</f>
        <v>Si</v>
      </c>
      <c r="Q243" s="8">
        <f t="shared" si="17"/>
        <v>1.9</v>
      </c>
      <c r="R243" s="8">
        <f>VLOOKUP(P243,Table!$A$2:$C$121,2,0)</f>
        <v>14</v>
      </c>
      <c r="S243" s="7">
        <f>VLOOKUP(P243,Table!$A$2:$C$121,3,0)</f>
        <v>3</v>
      </c>
      <c r="T243" s="6" t="s">
        <v>2903</v>
      </c>
      <c r="U243" s="8" t="str">
        <f>LEFT(T243,MIN(FIND({0,1,2,3,4,5,6,7,8,9},ASC(T243)&amp;1234567890))-1)</f>
        <v>P</v>
      </c>
      <c r="V243" s="8">
        <f t="shared" si="18"/>
        <v>1.1000000000000001</v>
      </c>
      <c r="W243" s="8">
        <f>VLOOKUP(U243,Table!$A$2:$C$121,2,0)</f>
        <v>15</v>
      </c>
      <c r="X243" s="7">
        <f>VLOOKUP(U243,Table!$A$2:$C$121,3,0)</f>
        <v>3</v>
      </c>
      <c r="Y243" s="6" t="s">
        <v>2470</v>
      </c>
      <c r="Z243" s="8" t="str">
        <f>LEFT(Y243,MIN(FIND({0,1,2,3,4,5,6,7,8,9},ASC(Y243)&amp;1234567890))-1)</f>
        <v>O</v>
      </c>
      <c r="AA243" s="8">
        <f t="shared" si="19"/>
        <v>12</v>
      </c>
      <c r="AB243" s="8">
        <f>VLOOKUP(Z243,Table!$A$2:$C$121,2,0)</f>
        <v>16</v>
      </c>
      <c r="AC243" s="7">
        <f>VLOOKUP(Z243,Table!$A$2:$C$121,3,0)</f>
        <v>2</v>
      </c>
      <c r="AD243" s="5" t="str">
        <f>VLOOKUP(A243,Table!$U$1:$V$230,2,0)</f>
        <v>Monoclinic</v>
      </c>
    </row>
    <row r="244" spans="1:30" ht="18.75" customHeight="1" x14ac:dyDescent="0.4">
      <c r="A244" s="5">
        <v>15</v>
      </c>
      <c r="B244" s="5">
        <v>202760</v>
      </c>
      <c r="C244" s="5" t="s">
        <v>223</v>
      </c>
      <c r="D244" s="5" t="s">
        <v>237</v>
      </c>
      <c r="E244" s="6" t="s">
        <v>2294</v>
      </c>
      <c r="F244" s="8" t="str">
        <f>LEFT(E244,MIN(FIND({0,1,2,3,4,5,6,7,8,9},ASC(E244)&amp;1234567890))-1)</f>
        <v>Ba</v>
      </c>
      <c r="G244" s="8">
        <f t="shared" si="15"/>
        <v>2</v>
      </c>
      <c r="H244" s="8">
        <f>VLOOKUP(F244,Table!$A$2:$C$121,2,0)</f>
        <v>2</v>
      </c>
      <c r="I244" s="7">
        <f>VLOOKUP(F244,Table!$A$2:$C$121,3,0)</f>
        <v>6</v>
      </c>
      <c r="J244" s="6" t="s">
        <v>2341</v>
      </c>
      <c r="K244" s="8" t="str">
        <f>LEFT(J244,MIN(FIND({0,1,2,3,4,5,6,7,8,9},ASC(J244)&amp;1234567890))-1)</f>
        <v>Ca</v>
      </c>
      <c r="L244" s="8">
        <f t="shared" si="16"/>
        <v>1</v>
      </c>
      <c r="M244" s="8">
        <f>VLOOKUP(K244,Table!$A$2:$C$121,2,0)</f>
        <v>2</v>
      </c>
      <c r="N244" s="7">
        <f>VLOOKUP(K244,Table!$A$2:$C$121,3,0)</f>
        <v>4</v>
      </c>
      <c r="O244" s="6" t="s">
        <v>2296</v>
      </c>
      <c r="P244" s="8" t="str">
        <f>LEFT(O244,MIN(FIND({0,1,2,3,4,5,6,7,8,9},ASC(O244)&amp;1234567890))-1)</f>
        <v>Cu</v>
      </c>
      <c r="Q244" s="8">
        <f t="shared" si="17"/>
        <v>1</v>
      </c>
      <c r="R244" s="8">
        <f>VLOOKUP(P244,Table!$A$2:$C$121,2,0)</f>
        <v>11</v>
      </c>
      <c r="S244" s="7">
        <f>VLOOKUP(P244,Table!$A$2:$C$121,3,0)</f>
        <v>4</v>
      </c>
      <c r="T244" s="6" t="s">
        <v>2795</v>
      </c>
      <c r="U244" s="8" t="str">
        <f>LEFT(T244,MIN(FIND({0,1,2,3,4,5,6,7,8,9},ASC(T244)&amp;1234567890))-1)</f>
        <v>Cr</v>
      </c>
      <c r="V244" s="8">
        <f t="shared" si="18"/>
        <v>2</v>
      </c>
      <c r="W244" s="8">
        <f>VLOOKUP(U244,Table!$A$2:$C$121,2,0)</f>
        <v>6</v>
      </c>
      <c r="X244" s="7">
        <f>VLOOKUP(U244,Table!$A$2:$C$121,3,0)</f>
        <v>4</v>
      </c>
      <c r="Y244" s="6" t="s">
        <v>2895</v>
      </c>
      <c r="Z244" s="8" t="str">
        <f>LEFT(Y244,MIN(FIND({0,1,2,3,4,5,6,7,8,9},ASC(Y244)&amp;1234567890))-1)</f>
        <v>F</v>
      </c>
      <c r="AA244" s="8">
        <f t="shared" si="19"/>
        <v>14</v>
      </c>
      <c r="AB244" s="8">
        <f>VLOOKUP(Z244,Table!$A$2:$C$121,2,0)</f>
        <v>17</v>
      </c>
      <c r="AC244" s="7">
        <f>VLOOKUP(Z244,Table!$A$2:$C$121,3,0)</f>
        <v>2</v>
      </c>
      <c r="AD244" s="5" t="str">
        <f>VLOOKUP(A244,Table!$U$1:$V$230,2,0)</f>
        <v>Monoclinic</v>
      </c>
    </row>
    <row r="245" spans="1:30" ht="18.75" customHeight="1" x14ac:dyDescent="0.4">
      <c r="A245" s="5">
        <v>15</v>
      </c>
      <c r="B245" s="5">
        <v>202761</v>
      </c>
      <c r="C245" s="5" t="s">
        <v>223</v>
      </c>
      <c r="D245" s="5" t="s">
        <v>238</v>
      </c>
      <c r="E245" s="6" t="s">
        <v>2294</v>
      </c>
      <c r="F245" s="8" t="str">
        <f>LEFT(E245,MIN(FIND({0,1,2,3,4,5,6,7,8,9},ASC(E245)&amp;1234567890))-1)</f>
        <v>Ba</v>
      </c>
      <c r="G245" s="8">
        <f t="shared" si="15"/>
        <v>2</v>
      </c>
      <c r="H245" s="8">
        <f>VLOOKUP(F245,Table!$A$2:$C$121,2,0)</f>
        <v>2</v>
      </c>
      <c r="I245" s="7">
        <f>VLOOKUP(F245,Table!$A$2:$C$121,3,0)</f>
        <v>6</v>
      </c>
      <c r="J245" s="6" t="s">
        <v>2341</v>
      </c>
      <c r="K245" s="8" t="str">
        <f>LEFT(J245,MIN(FIND({0,1,2,3,4,5,6,7,8,9},ASC(J245)&amp;1234567890))-1)</f>
        <v>Ca</v>
      </c>
      <c r="L245" s="8">
        <f t="shared" si="16"/>
        <v>1</v>
      </c>
      <c r="M245" s="8">
        <f>VLOOKUP(K245,Table!$A$2:$C$121,2,0)</f>
        <v>2</v>
      </c>
      <c r="N245" s="7">
        <f>VLOOKUP(K245,Table!$A$2:$C$121,3,0)</f>
        <v>4</v>
      </c>
      <c r="O245" s="6" t="s">
        <v>2296</v>
      </c>
      <c r="P245" s="8" t="str">
        <f>LEFT(O245,MIN(FIND({0,1,2,3,4,5,6,7,8,9},ASC(O245)&amp;1234567890))-1)</f>
        <v>Cu</v>
      </c>
      <c r="Q245" s="8">
        <f t="shared" si="17"/>
        <v>1</v>
      </c>
      <c r="R245" s="8">
        <f>VLOOKUP(P245,Table!$A$2:$C$121,2,0)</f>
        <v>11</v>
      </c>
      <c r="S245" s="7">
        <f>VLOOKUP(P245,Table!$A$2:$C$121,3,0)</f>
        <v>4</v>
      </c>
      <c r="T245" s="6" t="s">
        <v>2668</v>
      </c>
      <c r="U245" s="8" t="str">
        <f>LEFT(T245,MIN(FIND({0,1,2,3,4,5,6,7,8,9},ASC(T245)&amp;1234567890))-1)</f>
        <v>Fe</v>
      </c>
      <c r="V245" s="8">
        <f t="shared" si="18"/>
        <v>2</v>
      </c>
      <c r="W245" s="8">
        <f>VLOOKUP(U245,Table!$A$2:$C$121,2,0)</f>
        <v>8</v>
      </c>
      <c r="X245" s="7">
        <f>VLOOKUP(U245,Table!$A$2:$C$121,3,0)</f>
        <v>4</v>
      </c>
      <c r="Y245" s="6" t="s">
        <v>2895</v>
      </c>
      <c r="Z245" s="8" t="str">
        <f>LEFT(Y245,MIN(FIND({0,1,2,3,4,5,6,7,8,9},ASC(Y245)&amp;1234567890))-1)</f>
        <v>F</v>
      </c>
      <c r="AA245" s="8">
        <f t="shared" si="19"/>
        <v>14</v>
      </c>
      <c r="AB245" s="8">
        <f>VLOOKUP(Z245,Table!$A$2:$C$121,2,0)</f>
        <v>17</v>
      </c>
      <c r="AC245" s="7">
        <f>VLOOKUP(Z245,Table!$A$2:$C$121,3,0)</f>
        <v>2</v>
      </c>
      <c r="AD245" s="5" t="str">
        <f>VLOOKUP(A245,Table!$U$1:$V$230,2,0)</f>
        <v>Monoclinic</v>
      </c>
    </row>
    <row r="246" spans="1:30" ht="18.75" customHeight="1" x14ac:dyDescent="0.4">
      <c r="A246" s="5">
        <v>15</v>
      </c>
      <c r="B246" s="5">
        <v>380015</v>
      </c>
      <c r="C246" s="5" t="s">
        <v>223</v>
      </c>
      <c r="D246" s="5" t="s">
        <v>239</v>
      </c>
      <c r="E246" s="6" t="s">
        <v>2310</v>
      </c>
      <c r="F246" s="8" t="str">
        <f>LEFT(E246,MIN(FIND({0,1,2,3,4,5,6,7,8,9},ASC(E246)&amp;1234567890))-1)</f>
        <v>K</v>
      </c>
      <c r="G246" s="8">
        <f t="shared" si="15"/>
        <v>1</v>
      </c>
      <c r="H246" s="8">
        <f>VLOOKUP(F246,Table!$A$2:$C$121,2,0)</f>
        <v>1</v>
      </c>
      <c r="I246" s="7">
        <f>VLOOKUP(F246,Table!$A$2:$C$121,3,0)</f>
        <v>4</v>
      </c>
      <c r="J246" s="6" t="s">
        <v>2296</v>
      </c>
      <c r="K246" s="8" t="str">
        <f>LEFT(J246,MIN(FIND({0,1,2,3,4,5,6,7,8,9},ASC(J246)&amp;1234567890))-1)</f>
        <v>Cu</v>
      </c>
      <c r="L246" s="8">
        <f t="shared" si="16"/>
        <v>1</v>
      </c>
      <c r="M246" s="8">
        <f>VLOOKUP(K246,Table!$A$2:$C$121,2,0)</f>
        <v>11</v>
      </c>
      <c r="N246" s="7">
        <f>VLOOKUP(K246,Table!$A$2:$C$121,3,0)</f>
        <v>4</v>
      </c>
      <c r="O246" s="6" t="s">
        <v>2718</v>
      </c>
      <c r="P246" s="8" t="str">
        <f>LEFT(O246,MIN(FIND({0,1,2,3,4,5,6,7,8,9},ASC(O246)&amp;1234567890))-1)</f>
        <v>Ho</v>
      </c>
      <c r="Q246" s="8">
        <f t="shared" si="17"/>
        <v>2</v>
      </c>
      <c r="R246" s="8">
        <f>VLOOKUP(P246,Table!$A$2:$C$121,2,0)</f>
        <v>3</v>
      </c>
      <c r="S246" s="7">
        <f>VLOOKUP(P246,Table!$A$2:$C$121,3,0)</f>
        <v>6</v>
      </c>
      <c r="T246" s="6" t="s">
        <v>2660</v>
      </c>
      <c r="U246" s="8" t="str">
        <f>LEFT(T246,MIN(FIND({0,1,2,3,4,5,6,7,8,9},ASC(T246)&amp;1234567890))-1)</f>
        <v>Mo</v>
      </c>
      <c r="V246" s="8">
        <f t="shared" si="18"/>
        <v>4</v>
      </c>
      <c r="W246" s="8">
        <f>VLOOKUP(U246,Table!$A$2:$C$121,2,0)</f>
        <v>6</v>
      </c>
      <c r="X246" s="7">
        <f>VLOOKUP(U246,Table!$A$2:$C$121,3,0)</f>
        <v>5</v>
      </c>
      <c r="Y246" s="6" t="s">
        <v>2400</v>
      </c>
      <c r="Z246" s="8" t="str">
        <f>LEFT(Y246,MIN(FIND({0,1,2,3,4,5,6,7,8,9},ASC(Y246)&amp;1234567890))-1)</f>
        <v>O</v>
      </c>
      <c r="AA246" s="8">
        <f t="shared" si="19"/>
        <v>16</v>
      </c>
      <c r="AB246" s="8">
        <f>VLOOKUP(Z246,Table!$A$2:$C$121,2,0)</f>
        <v>16</v>
      </c>
      <c r="AC246" s="7">
        <f>VLOOKUP(Z246,Table!$A$2:$C$121,3,0)</f>
        <v>2</v>
      </c>
      <c r="AD246" s="5" t="str">
        <f>VLOOKUP(A246,Table!$U$1:$V$230,2,0)</f>
        <v>Monoclinic</v>
      </c>
    </row>
    <row r="247" spans="1:30" x14ac:dyDescent="0.4">
      <c r="A247" s="5">
        <v>15</v>
      </c>
      <c r="B247" s="5">
        <v>202278</v>
      </c>
      <c r="C247" s="5" t="s">
        <v>225</v>
      </c>
      <c r="D247" s="5" t="s">
        <v>5540</v>
      </c>
      <c r="E247" s="6" t="s">
        <v>2904</v>
      </c>
      <c r="F247" s="8" t="str">
        <f>LEFT(E247,MIN(FIND({0,1,2,3,4,5,6,7,8,9},ASC(E247)&amp;1234567890))-1)</f>
        <v>Na</v>
      </c>
      <c r="G247" s="8">
        <f t="shared" si="15"/>
        <v>3.12</v>
      </c>
      <c r="H247" s="8">
        <f>VLOOKUP(F247,Table!$A$2:$C$121,2,0)</f>
        <v>1</v>
      </c>
      <c r="I247" s="7">
        <f>VLOOKUP(F247,Table!$A$2:$C$121,3,0)</f>
        <v>3</v>
      </c>
      <c r="J247" s="6" t="s">
        <v>2772</v>
      </c>
      <c r="K247" s="8" t="str">
        <f>LEFT(J247,MIN(FIND({0,1,2,3,4,5,6,7,8,9},ASC(J247)&amp;1234567890))-1)</f>
        <v>Zr</v>
      </c>
      <c r="L247" s="8">
        <f t="shared" si="16"/>
        <v>2</v>
      </c>
      <c r="M247" s="8">
        <f>VLOOKUP(K247,Table!$A$2:$C$121,2,0)</f>
        <v>4</v>
      </c>
      <c r="N247" s="7">
        <f>VLOOKUP(K247,Table!$A$2:$C$121,3,0)</f>
        <v>5</v>
      </c>
      <c r="O247" s="6" t="s">
        <v>2905</v>
      </c>
      <c r="P247" s="8" t="str">
        <f>LEFT(O247,MIN(FIND({0,1,2,3,4,5,6,7,8,9},ASC(O247)&amp;1234567890))-1)</f>
        <v>Si</v>
      </c>
      <c r="Q247" s="8">
        <f t="shared" si="17"/>
        <v>2.12</v>
      </c>
      <c r="R247" s="8">
        <f>VLOOKUP(P247,Table!$A$2:$C$121,2,0)</f>
        <v>14</v>
      </c>
      <c r="S247" s="7">
        <f>VLOOKUP(P247,Table!$A$2:$C$121,3,0)</f>
        <v>3</v>
      </c>
      <c r="T247" s="6" t="s">
        <v>5479</v>
      </c>
      <c r="U247" s="8" t="str">
        <f>LEFT(T247,MIN(FIND({0,1,2,3,4,5,6,7,8,9},ASC(T247)&amp;1234567890))-1)</f>
        <v>P</v>
      </c>
      <c r="V247" s="8">
        <f t="shared" si="18"/>
        <v>0.88</v>
      </c>
      <c r="W247" s="8">
        <f>VLOOKUP(U247,Table!$A$2:$C$121,2,0)</f>
        <v>15</v>
      </c>
      <c r="X247" s="7">
        <f>VLOOKUP(U247,Table!$A$2:$C$121,3,0)</f>
        <v>3</v>
      </c>
      <c r="Y247" s="6" t="s">
        <v>2470</v>
      </c>
      <c r="Z247" s="8" t="str">
        <f>LEFT(Y247,MIN(FIND({0,1,2,3,4,5,6,7,8,9},ASC(Y247)&amp;1234567890))-1)</f>
        <v>O</v>
      </c>
      <c r="AA247" s="8">
        <f t="shared" si="19"/>
        <v>12</v>
      </c>
      <c r="AB247" s="8">
        <f>VLOOKUP(Z247,Table!$A$2:$C$121,2,0)</f>
        <v>16</v>
      </c>
      <c r="AC247" s="7">
        <f>VLOOKUP(Z247,Table!$A$2:$C$121,3,0)</f>
        <v>2</v>
      </c>
      <c r="AD247" s="5" t="str">
        <f>VLOOKUP(A247,Table!$U$1:$V$230,2,0)</f>
        <v>Monoclinic</v>
      </c>
    </row>
    <row r="248" spans="1:30" ht="18.75" customHeight="1" x14ac:dyDescent="0.4">
      <c r="A248" s="5">
        <v>15</v>
      </c>
      <c r="B248" s="5">
        <v>202160</v>
      </c>
      <c r="C248" s="5" t="s">
        <v>223</v>
      </c>
      <c r="D248" s="5" t="s">
        <v>5541</v>
      </c>
      <c r="E248" s="6" t="s">
        <v>2341</v>
      </c>
      <c r="F248" s="8" t="str">
        <f>LEFT(E248,MIN(FIND({0,1,2,3,4,5,6,7,8,9},ASC(E248)&amp;1234567890))-1)</f>
        <v>Ca</v>
      </c>
      <c r="G248" s="8">
        <f t="shared" si="15"/>
        <v>1</v>
      </c>
      <c r="H248" s="8">
        <f>VLOOKUP(F248,Table!$A$2:$C$121,2,0)</f>
        <v>2</v>
      </c>
      <c r="I248" s="7">
        <f>VLOOKUP(F248,Table!$A$2:$C$121,3,0)</f>
        <v>4</v>
      </c>
      <c r="J248" s="6" t="s">
        <v>5384</v>
      </c>
      <c r="K248" s="8" t="str">
        <f>LEFT(J248,MIN(FIND({0,1,2,3,4,5,6,7,8,9},ASC(J248)&amp;1234567890))-1)</f>
        <v>Fe</v>
      </c>
      <c r="L248" s="8">
        <f t="shared" si="16"/>
        <v>0.6</v>
      </c>
      <c r="M248" s="8">
        <f>VLOOKUP(K248,Table!$A$2:$C$121,2,0)</f>
        <v>8</v>
      </c>
      <c r="N248" s="7">
        <f>VLOOKUP(K248,Table!$A$2:$C$121,3,0)</f>
        <v>4</v>
      </c>
      <c r="O248" s="6" t="s">
        <v>2906</v>
      </c>
      <c r="P248" s="8" t="str">
        <f>LEFT(O248,MIN(FIND({0,1,2,3,4,5,6,7,8,9},ASC(O248)&amp;1234567890))-1)</f>
        <v>Al</v>
      </c>
      <c r="Q248" s="8">
        <f t="shared" si="17"/>
        <v>1.34</v>
      </c>
      <c r="R248" s="8">
        <f>VLOOKUP(P248,Table!$A$2:$C$121,2,0)</f>
        <v>13</v>
      </c>
      <c r="S248" s="7">
        <f>VLOOKUP(P248,Table!$A$2:$C$121,3,0)</f>
        <v>3</v>
      </c>
      <c r="T248" s="6" t="s">
        <v>2907</v>
      </c>
      <c r="U248" s="8" t="str">
        <f>LEFT(T248,MIN(FIND({0,1,2,3,4,5,6,7,8,9},ASC(T248)&amp;1234567890))-1)</f>
        <v>Si</v>
      </c>
      <c r="V248" s="8">
        <f t="shared" si="18"/>
        <v>1.08</v>
      </c>
      <c r="W248" s="8">
        <f>VLOOKUP(U248,Table!$A$2:$C$121,2,0)</f>
        <v>14</v>
      </c>
      <c r="X248" s="7">
        <f>VLOOKUP(U248,Table!$A$2:$C$121,3,0)</f>
        <v>3</v>
      </c>
      <c r="Y248" s="6" t="s">
        <v>2332</v>
      </c>
      <c r="Z248" s="8" t="str">
        <f>LEFT(Y248,MIN(FIND({0,1,2,3,4,5,6,7,8,9},ASC(Y248)&amp;1234567890))-1)</f>
        <v>O</v>
      </c>
      <c r="AA248" s="8">
        <f t="shared" si="19"/>
        <v>6</v>
      </c>
      <c r="AB248" s="8">
        <f>VLOOKUP(Z248,Table!$A$2:$C$121,2,0)</f>
        <v>16</v>
      </c>
      <c r="AC248" s="7">
        <f>VLOOKUP(Z248,Table!$A$2:$C$121,3,0)</f>
        <v>2</v>
      </c>
      <c r="AD248" s="5" t="str">
        <f>VLOOKUP(A248,Table!$U$1:$V$230,2,0)</f>
        <v>Monoclinic</v>
      </c>
    </row>
    <row r="249" spans="1:30" ht="18.75" customHeight="1" x14ac:dyDescent="0.4">
      <c r="A249" s="5">
        <v>15</v>
      </c>
      <c r="B249" s="5">
        <v>402299</v>
      </c>
      <c r="C249" s="5" t="s">
        <v>223</v>
      </c>
      <c r="D249" s="5" t="s">
        <v>240</v>
      </c>
      <c r="E249" s="6" t="s">
        <v>2908</v>
      </c>
      <c r="F249" s="8" t="str">
        <f>LEFT(E249,MIN(FIND({0,1,2,3,4,5,6,7,8,9},ASC(E249)&amp;1234567890))-1)</f>
        <v>Ca</v>
      </c>
      <c r="G249" s="8">
        <f t="shared" si="15"/>
        <v>0.71</v>
      </c>
      <c r="H249" s="8">
        <f>VLOOKUP(F249,Table!$A$2:$C$121,2,0)</f>
        <v>2</v>
      </c>
      <c r="I249" s="7">
        <f>VLOOKUP(F249,Table!$A$2:$C$121,3,0)</f>
        <v>4</v>
      </c>
      <c r="J249" s="6" t="s">
        <v>2909</v>
      </c>
      <c r="K249" s="8" t="str">
        <f>LEFT(J249,MIN(FIND({0,1,2,3,4,5,6,7,8,9},ASC(J249)&amp;1234567890))-1)</f>
        <v>Ti</v>
      </c>
      <c r="L249" s="8">
        <f t="shared" si="16"/>
        <v>1.1599999999999999</v>
      </c>
      <c r="M249" s="8">
        <f>VLOOKUP(K249,Table!$A$2:$C$121,2,0)</f>
        <v>4</v>
      </c>
      <c r="N249" s="7">
        <f>VLOOKUP(K249,Table!$A$2:$C$121,3,0)</f>
        <v>4</v>
      </c>
      <c r="O249" s="6" t="s">
        <v>2910</v>
      </c>
      <c r="P249" s="8" t="str">
        <f>LEFT(O249,MIN(FIND({0,1,2,3,4,5,6,7,8,9},ASC(O249)&amp;1234567890))-1)</f>
        <v>Yb</v>
      </c>
      <c r="Q249" s="8">
        <f t="shared" si="17"/>
        <v>0.66</v>
      </c>
      <c r="R249" s="8">
        <f>VLOOKUP(P249,Table!$A$2:$C$121,2,0)</f>
        <v>3</v>
      </c>
      <c r="S249" s="7">
        <f>VLOOKUP(P249,Table!$A$2:$C$121,3,0)</f>
        <v>6</v>
      </c>
      <c r="T249" s="6" t="s">
        <v>2911</v>
      </c>
      <c r="U249" s="8" t="str">
        <f>LEFT(T249,MIN(FIND({0,1,2,3,4,5,6,7,8,9},ASC(T249)&amp;1234567890))-1)</f>
        <v>Zr</v>
      </c>
      <c r="V249" s="8">
        <f t="shared" si="18"/>
        <v>1.46</v>
      </c>
      <c r="W249" s="8">
        <f>VLOOKUP(U249,Table!$A$2:$C$121,2,0)</f>
        <v>4</v>
      </c>
      <c r="X249" s="7">
        <f>VLOOKUP(U249,Table!$A$2:$C$121,3,0)</f>
        <v>5</v>
      </c>
      <c r="Y249" s="6" t="s">
        <v>2381</v>
      </c>
      <c r="Z249" s="8" t="str">
        <f>LEFT(Y249,MIN(FIND({0,1,2,3,4,5,6,7,8,9},ASC(Y249)&amp;1234567890))-1)</f>
        <v>O</v>
      </c>
      <c r="AA249" s="8">
        <f t="shared" si="19"/>
        <v>7</v>
      </c>
      <c r="AB249" s="8">
        <f>VLOOKUP(Z249,Table!$A$2:$C$121,2,0)</f>
        <v>16</v>
      </c>
      <c r="AC249" s="7">
        <f>VLOOKUP(Z249,Table!$A$2:$C$121,3,0)</f>
        <v>2</v>
      </c>
      <c r="AD249" s="5" t="str">
        <f>VLOOKUP(A249,Table!$U$1:$V$230,2,0)</f>
        <v>Monoclinic</v>
      </c>
    </row>
    <row r="250" spans="1:30" ht="18.75" customHeight="1" x14ac:dyDescent="0.4">
      <c r="A250" s="5">
        <v>15</v>
      </c>
      <c r="B250" s="5">
        <v>406293</v>
      </c>
      <c r="C250" s="5" t="s">
        <v>223</v>
      </c>
      <c r="D250" s="5" t="s">
        <v>241</v>
      </c>
      <c r="E250" s="6" t="s">
        <v>2912</v>
      </c>
      <c r="F250" s="8" t="str">
        <f>LEFT(E250,MIN(FIND({0,1,2,3,4,5,6,7,8,9},ASC(E250)&amp;1234567890))-1)</f>
        <v>Hg</v>
      </c>
      <c r="G250" s="8">
        <f t="shared" si="15"/>
        <v>3</v>
      </c>
      <c r="H250" s="8">
        <f>VLOOKUP(F250,Table!$A$2:$C$121,2,0)</f>
        <v>12</v>
      </c>
      <c r="I250" s="7">
        <f>VLOOKUP(F250,Table!$A$2:$C$121,3,0)</f>
        <v>6</v>
      </c>
      <c r="J250" s="6" t="s">
        <v>2668</v>
      </c>
      <c r="K250" s="8" t="str">
        <f>LEFT(J250,MIN(FIND({0,1,2,3,4,5,6,7,8,9},ASC(J250)&amp;1234567890))-1)</f>
        <v>Fe</v>
      </c>
      <c r="L250" s="8">
        <f t="shared" si="16"/>
        <v>2</v>
      </c>
      <c r="M250" s="8">
        <f>VLOOKUP(K250,Table!$A$2:$C$121,2,0)</f>
        <v>8</v>
      </c>
      <c r="N250" s="7">
        <f>VLOOKUP(K250,Table!$A$2:$C$121,3,0)</f>
        <v>4</v>
      </c>
      <c r="O250" s="6" t="s">
        <v>2913</v>
      </c>
      <c r="P250" s="8" t="str">
        <f>LEFT(O250,MIN(FIND({0,1,2,3,4,5,6,7,8,9},ASC(O250)&amp;1234567890))-1)</f>
        <v>C</v>
      </c>
      <c r="Q250" s="8">
        <f t="shared" si="17"/>
        <v>10</v>
      </c>
      <c r="R250" s="8">
        <f>VLOOKUP(P250,Table!$A$2:$C$121,2,0)</f>
        <v>14</v>
      </c>
      <c r="S250" s="7">
        <f>VLOOKUP(P250,Table!$A$2:$C$121,3,0)</f>
        <v>2</v>
      </c>
      <c r="T250" s="6" t="s">
        <v>2914</v>
      </c>
      <c r="U250" s="8" t="str">
        <f>LEFT(T250,MIN(FIND({0,1,2,3,4,5,6,7,8,9},ASC(T250)&amp;1234567890))-1)</f>
        <v>O</v>
      </c>
      <c r="V250" s="8">
        <f t="shared" si="18"/>
        <v>8.5</v>
      </c>
      <c r="W250" s="8">
        <f>VLOOKUP(U250,Table!$A$2:$C$121,2,0)</f>
        <v>16</v>
      </c>
      <c r="X250" s="7">
        <f>VLOOKUP(U250,Table!$A$2:$C$121,3,0)</f>
        <v>2</v>
      </c>
      <c r="Y250" s="6" t="s">
        <v>2360</v>
      </c>
      <c r="Z250" s="8" t="str">
        <f>LEFT(Y250,MIN(FIND({0,1,2,3,4,5,6,7,8,9},ASC(Y250)&amp;1234567890))-1)</f>
        <v>Cl</v>
      </c>
      <c r="AA250" s="8">
        <f t="shared" si="19"/>
        <v>2</v>
      </c>
      <c r="AB250" s="8">
        <f>VLOOKUP(Z250,Table!$A$2:$C$121,2,0)</f>
        <v>17</v>
      </c>
      <c r="AC250" s="7">
        <f>VLOOKUP(Z250,Table!$A$2:$C$121,3,0)</f>
        <v>3</v>
      </c>
      <c r="AD250" s="5" t="str">
        <f>VLOOKUP(A250,Table!$U$1:$V$230,2,0)</f>
        <v>Monoclinic</v>
      </c>
    </row>
    <row r="251" spans="1:30" ht="18.75" customHeight="1" x14ac:dyDescent="0.4">
      <c r="A251" s="5">
        <v>15</v>
      </c>
      <c r="B251" s="5">
        <v>93505</v>
      </c>
      <c r="C251" s="5" t="s">
        <v>228</v>
      </c>
      <c r="D251" s="5" t="s">
        <v>242</v>
      </c>
      <c r="E251" s="6" t="s">
        <v>2915</v>
      </c>
      <c r="F251" s="8" t="str">
        <f>LEFT(E251,MIN(FIND({0,1,2,3,4,5,6,7,8,9},ASC(E251)&amp;1234567890))-1)</f>
        <v>Ce</v>
      </c>
      <c r="G251" s="8">
        <f t="shared" si="15"/>
        <v>3</v>
      </c>
      <c r="H251" s="8">
        <f>VLOOKUP(F251,Table!$A$2:$C$121,2,0)</f>
        <v>3</v>
      </c>
      <c r="I251" s="7">
        <f>VLOOKUP(F251,Table!$A$2:$C$121,3,0)</f>
        <v>6</v>
      </c>
      <c r="J251" s="6" t="s">
        <v>2916</v>
      </c>
      <c r="K251" s="8" t="str">
        <f>LEFT(J251,MIN(FIND({0,1,2,3,4,5,6,7,8,9},ASC(J251)&amp;1234567890))-1)</f>
        <v>Si</v>
      </c>
      <c r="L251" s="8">
        <f t="shared" si="16"/>
        <v>6.25</v>
      </c>
      <c r="M251" s="8">
        <f>VLOOKUP(K251,Table!$A$2:$C$121,2,0)</f>
        <v>14</v>
      </c>
      <c r="N251" s="7">
        <f>VLOOKUP(K251,Table!$A$2:$C$121,3,0)</f>
        <v>3</v>
      </c>
      <c r="O251" s="6" t="s">
        <v>2917</v>
      </c>
      <c r="P251" s="8" t="str">
        <f>LEFT(O251,MIN(FIND({0,1,2,3,4,5,6,7,8,9},ASC(O251)&amp;1234567890))-1)</f>
        <v>Al</v>
      </c>
      <c r="Q251" s="8">
        <f t="shared" si="17"/>
        <v>1.75</v>
      </c>
      <c r="R251" s="8">
        <f>VLOOKUP(P251,Table!$A$2:$C$121,2,0)</f>
        <v>13</v>
      </c>
      <c r="S251" s="7">
        <f>VLOOKUP(P251,Table!$A$2:$C$121,3,0)</f>
        <v>3</v>
      </c>
      <c r="T251" s="6" t="s">
        <v>2918</v>
      </c>
      <c r="U251" s="8" t="str">
        <f>LEFT(T251,MIN(FIND({0,1,2,3,4,5,6,7,8,9},ASC(T251)&amp;1234567890))-1)</f>
        <v>N</v>
      </c>
      <c r="V251" s="8">
        <f t="shared" si="18"/>
        <v>9.25</v>
      </c>
      <c r="W251" s="8">
        <f>VLOOKUP(U251,Table!$A$2:$C$121,2,0)</f>
        <v>15</v>
      </c>
      <c r="X251" s="7">
        <f>VLOOKUP(U251,Table!$A$2:$C$121,3,0)</f>
        <v>2</v>
      </c>
      <c r="Y251" s="6" t="s">
        <v>2919</v>
      </c>
      <c r="Z251" s="8" t="str">
        <f>LEFT(Y251,MIN(FIND({0,1,2,3,4,5,6,7,8,9},ASC(Y251)&amp;1234567890))-1)</f>
        <v>O</v>
      </c>
      <c r="AA251" s="8">
        <f t="shared" si="19"/>
        <v>5.75</v>
      </c>
      <c r="AB251" s="8">
        <f>VLOOKUP(Z251,Table!$A$2:$C$121,2,0)</f>
        <v>16</v>
      </c>
      <c r="AC251" s="7">
        <f>VLOOKUP(Z251,Table!$A$2:$C$121,3,0)</f>
        <v>2</v>
      </c>
      <c r="AD251" s="5" t="str">
        <f>VLOOKUP(A251,Table!$U$1:$V$230,2,0)</f>
        <v>Monoclinic</v>
      </c>
    </row>
    <row r="252" spans="1:30" ht="18.75" customHeight="1" x14ac:dyDescent="0.4">
      <c r="A252" s="5">
        <v>15</v>
      </c>
      <c r="B252" s="5">
        <v>93506</v>
      </c>
      <c r="C252" s="5" t="s">
        <v>228</v>
      </c>
      <c r="D252" s="5" t="s">
        <v>243</v>
      </c>
      <c r="E252" s="6" t="s">
        <v>2417</v>
      </c>
      <c r="F252" s="8" t="str">
        <f>LEFT(E252,MIN(FIND({0,1,2,3,4,5,6,7,8,9},ASC(E252)&amp;1234567890))-1)</f>
        <v>La</v>
      </c>
      <c r="G252" s="8">
        <f t="shared" si="15"/>
        <v>3</v>
      </c>
      <c r="H252" s="8">
        <f>VLOOKUP(F252,Table!$A$2:$C$121,2,0)</f>
        <v>3</v>
      </c>
      <c r="I252" s="7">
        <f>VLOOKUP(F252,Table!$A$2:$C$121,3,0)</f>
        <v>6</v>
      </c>
      <c r="J252" s="6" t="s">
        <v>2920</v>
      </c>
      <c r="K252" s="8" t="str">
        <f>LEFT(J252,MIN(FIND({0,1,2,3,4,5,6,7,8,9},ASC(J252)&amp;1234567890))-1)</f>
        <v>Si</v>
      </c>
      <c r="L252" s="8">
        <f t="shared" si="16"/>
        <v>6.5</v>
      </c>
      <c r="M252" s="8">
        <f>VLOOKUP(K252,Table!$A$2:$C$121,2,0)</f>
        <v>14</v>
      </c>
      <c r="N252" s="7">
        <f>VLOOKUP(K252,Table!$A$2:$C$121,3,0)</f>
        <v>3</v>
      </c>
      <c r="O252" s="6" t="s">
        <v>2921</v>
      </c>
      <c r="P252" s="8" t="str">
        <f>LEFT(O252,MIN(FIND({0,1,2,3,4,5,6,7,8,9},ASC(O252)&amp;1234567890))-1)</f>
        <v>Al</v>
      </c>
      <c r="Q252" s="8">
        <f t="shared" si="17"/>
        <v>1.5</v>
      </c>
      <c r="R252" s="8">
        <f>VLOOKUP(P252,Table!$A$2:$C$121,2,0)</f>
        <v>13</v>
      </c>
      <c r="S252" s="7">
        <f>VLOOKUP(P252,Table!$A$2:$C$121,3,0)</f>
        <v>3</v>
      </c>
      <c r="T252" s="6" t="s">
        <v>2922</v>
      </c>
      <c r="U252" s="8" t="str">
        <f>LEFT(T252,MIN(FIND({0,1,2,3,4,5,6,7,8,9},ASC(T252)&amp;1234567890))-1)</f>
        <v>N</v>
      </c>
      <c r="V252" s="8">
        <f t="shared" si="18"/>
        <v>9.5</v>
      </c>
      <c r="W252" s="8">
        <f>VLOOKUP(U252,Table!$A$2:$C$121,2,0)</f>
        <v>15</v>
      </c>
      <c r="X252" s="7">
        <f>VLOOKUP(U252,Table!$A$2:$C$121,3,0)</f>
        <v>2</v>
      </c>
      <c r="Y252" s="6" t="s">
        <v>2923</v>
      </c>
      <c r="Z252" s="8" t="str">
        <f>LEFT(Y252,MIN(FIND({0,1,2,3,4,5,6,7,8,9},ASC(Y252)&amp;1234567890))-1)</f>
        <v>O</v>
      </c>
      <c r="AA252" s="8">
        <f t="shared" si="19"/>
        <v>5.5</v>
      </c>
      <c r="AB252" s="8">
        <f>VLOOKUP(Z252,Table!$A$2:$C$121,2,0)</f>
        <v>16</v>
      </c>
      <c r="AC252" s="7">
        <f>VLOOKUP(Z252,Table!$A$2:$C$121,3,0)</f>
        <v>2</v>
      </c>
      <c r="AD252" s="5" t="str">
        <f>VLOOKUP(A252,Table!$U$1:$V$230,2,0)</f>
        <v>Monoclinic</v>
      </c>
    </row>
    <row r="253" spans="1:30" ht="18.75" customHeight="1" x14ac:dyDescent="0.4">
      <c r="A253" s="5">
        <v>15</v>
      </c>
      <c r="B253" s="5">
        <v>94744</v>
      </c>
      <c r="C253" s="5" t="s">
        <v>223</v>
      </c>
      <c r="D253" s="5" t="s">
        <v>244</v>
      </c>
      <c r="E253" s="6" t="s">
        <v>2328</v>
      </c>
      <c r="F253" s="8" t="str">
        <f>LEFT(E253,MIN(FIND({0,1,2,3,4,5,6,7,8,9},ASC(E253)&amp;1234567890))-1)</f>
        <v>Na</v>
      </c>
      <c r="G253" s="8">
        <f t="shared" si="15"/>
        <v>2</v>
      </c>
      <c r="H253" s="8">
        <f>VLOOKUP(F253,Table!$A$2:$C$121,2,0)</f>
        <v>1</v>
      </c>
      <c r="I253" s="7">
        <f>VLOOKUP(F253,Table!$A$2:$C$121,3,0)</f>
        <v>3</v>
      </c>
      <c r="J253" s="6" t="s">
        <v>2316</v>
      </c>
      <c r="K253" s="8" t="str">
        <f>LEFT(J253,MIN(FIND({0,1,2,3,4,5,6,7,8,9},ASC(J253)&amp;1234567890))-1)</f>
        <v>K</v>
      </c>
      <c r="L253" s="8">
        <f t="shared" si="16"/>
        <v>2</v>
      </c>
      <c r="M253" s="8">
        <f>VLOOKUP(K253,Table!$A$2:$C$121,2,0)</f>
        <v>1</v>
      </c>
      <c r="N253" s="7">
        <f>VLOOKUP(K253,Table!$A$2:$C$121,3,0)</f>
        <v>4</v>
      </c>
      <c r="O253" s="6" t="s">
        <v>2637</v>
      </c>
      <c r="P253" s="8" t="str">
        <f>LEFT(O253,MIN(FIND({0,1,2,3,4,5,6,7,8,9},ASC(O253)&amp;1234567890))-1)</f>
        <v>Gd</v>
      </c>
      <c r="Q253" s="8">
        <f t="shared" si="17"/>
        <v>4</v>
      </c>
      <c r="R253" s="8">
        <f>VLOOKUP(P253,Table!$A$2:$C$121,2,0)</f>
        <v>3</v>
      </c>
      <c r="S253" s="7">
        <f>VLOOKUP(P253,Table!$A$2:$C$121,3,0)</f>
        <v>6</v>
      </c>
      <c r="T253" s="6" t="s">
        <v>2469</v>
      </c>
      <c r="U253" s="8" t="str">
        <f>LEFT(T253,MIN(FIND({0,1,2,3,4,5,6,7,8,9},ASC(T253)&amp;1234567890))-1)</f>
        <v>Nb</v>
      </c>
      <c r="V253" s="8">
        <f t="shared" si="18"/>
        <v>2</v>
      </c>
      <c r="W253" s="8">
        <f>VLOOKUP(U253,Table!$A$2:$C$121,2,0)</f>
        <v>5</v>
      </c>
      <c r="X253" s="7">
        <f>VLOOKUP(U253,Table!$A$2:$C$121,3,0)</f>
        <v>5</v>
      </c>
      <c r="Y253" s="6" t="s">
        <v>2587</v>
      </c>
      <c r="Z253" s="8" t="str">
        <f>LEFT(Y253,MIN(FIND({0,1,2,3,4,5,6,7,8,9},ASC(Y253)&amp;1234567890))-1)</f>
        <v>O</v>
      </c>
      <c r="AA253" s="8">
        <f t="shared" si="19"/>
        <v>13</v>
      </c>
      <c r="AB253" s="8">
        <f>VLOOKUP(Z253,Table!$A$2:$C$121,2,0)</f>
        <v>16</v>
      </c>
      <c r="AC253" s="7">
        <f>VLOOKUP(Z253,Table!$A$2:$C$121,3,0)</f>
        <v>2</v>
      </c>
      <c r="AD253" s="5" t="str">
        <f>VLOOKUP(A253,Table!$U$1:$V$230,2,0)</f>
        <v>Monoclinic</v>
      </c>
    </row>
    <row r="254" spans="1:30" ht="18.75" customHeight="1" x14ac:dyDescent="0.4">
      <c r="A254" s="5">
        <v>15</v>
      </c>
      <c r="B254" s="5">
        <v>281627</v>
      </c>
      <c r="C254" s="5" t="s">
        <v>223</v>
      </c>
      <c r="D254" s="5" t="s">
        <v>245</v>
      </c>
      <c r="E254" s="6" t="s">
        <v>2924</v>
      </c>
      <c r="F254" s="8" t="str">
        <f>LEFT(E254,MIN(FIND({0,1,2,3,4,5,6,7,8,9},ASC(E254)&amp;1234567890))-1)</f>
        <v>K</v>
      </c>
      <c r="G254" s="8">
        <f t="shared" si="15"/>
        <v>1.87</v>
      </c>
      <c r="H254" s="8">
        <f>VLOOKUP(F254,Table!$A$2:$C$121,2,0)</f>
        <v>1</v>
      </c>
      <c r="I254" s="7">
        <f>VLOOKUP(F254,Table!$A$2:$C$121,3,0)</f>
        <v>4</v>
      </c>
      <c r="J254" s="6" t="s">
        <v>2756</v>
      </c>
      <c r="K254" s="8" t="str">
        <f>LEFT(J254,MIN(FIND({0,1,2,3,4,5,6,7,8,9},ASC(J254)&amp;1234567890))-1)</f>
        <v>Ti</v>
      </c>
      <c r="L254" s="8">
        <f t="shared" si="16"/>
        <v>2</v>
      </c>
      <c r="M254" s="8">
        <f>VLOOKUP(K254,Table!$A$2:$C$121,2,0)</f>
        <v>4</v>
      </c>
      <c r="N254" s="7">
        <f>VLOOKUP(K254,Table!$A$2:$C$121,3,0)</f>
        <v>4</v>
      </c>
      <c r="O254" s="6" t="s">
        <v>2925</v>
      </c>
      <c r="P254" s="8" t="str">
        <f>LEFT(O254,MIN(FIND({0,1,2,3,4,5,6,7,8,9},ASC(O254)&amp;1234567890))-1)</f>
        <v>Nb</v>
      </c>
      <c r="Q254" s="8">
        <f t="shared" si="17"/>
        <v>6</v>
      </c>
      <c r="R254" s="8">
        <f>VLOOKUP(P254,Table!$A$2:$C$121,2,0)</f>
        <v>5</v>
      </c>
      <c r="S254" s="7">
        <f>VLOOKUP(P254,Table!$A$2:$C$121,3,0)</f>
        <v>5</v>
      </c>
      <c r="T254" s="6" t="s">
        <v>2926</v>
      </c>
      <c r="U254" s="8" t="str">
        <f>LEFT(T254,MIN(FIND({0,1,2,3,4,5,6,7,8,9},ASC(T254)&amp;1234567890))-1)</f>
        <v>Cl</v>
      </c>
      <c r="V254" s="8">
        <f t="shared" si="18"/>
        <v>14.23</v>
      </c>
      <c r="W254" s="8">
        <f>VLOOKUP(U254,Table!$A$2:$C$121,2,0)</f>
        <v>17</v>
      </c>
      <c r="X254" s="7">
        <f>VLOOKUP(U254,Table!$A$2:$C$121,3,0)</f>
        <v>3</v>
      </c>
      <c r="Y254" s="6" t="s">
        <v>2927</v>
      </c>
      <c r="Z254" s="8" t="str">
        <f>LEFT(Y254,MIN(FIND({0,1,2,3,4,5,6,7,8,9},ASC(Y254)&amp;1234567890))-1)</f>
        <v>O</v>
      </c>
      <c r="AA254" s="8">
        <f t="shared" si="19"/>
        <v>4.78</v>
      </c>
      <c r="AB254" s="8">
        <f>VLOOKUP(Z254,Table!$A$2:$C$121,2,0)</f>
        <v>16</v>
      </c>
      <c r="AC254" s="7">
        <f>VLOOKUP(Z254,Table!$A$2:$C$121,3,0)</f>
        <v>2</v>
      </c>
      <c r="AD254" s="5" t="str">
        <f>VLOOKUP(A254,Table!$U$1:$V$230,2,0)</f>
        <v>Monoclinic</v>
      </c>
    </row>
    <row r="255" spans="1:30" ht="18.75" customHeight="1" x14ac:dyDescent="0.4">
      <c r="A255" s="5">
        <v>15</v>
      </c>
      <c r="B255" s="5">
        <v>171094</v>
      </c>
      <c r="C255" s="5" t="s">
        <v>223</v>
      </c>
      <c r="D255" s="5" t="s">
        <v>5542</v>
      </c>
      <c r="E255" s="6" t="s">
        <v>5357</v>
      </c>
      <c r="F255" s="8" t="str">
        <f>LEFT(E255,MIN(FIND({0,1,2,3,4,5,6,7,8,9},ASC(E255)&amp;1234567890))-1)</f>
        <v>Ca</v>
      </c>
      <c r="G255" s="8">
        <f t="shared" si="15"/>
        <v>0.36</v>
      </c>
      <c r="H255" s="8">
        <f>VLOOKUP(F255,Table!$A$2:$C$121,2,0)</f>
        <v>2</v>
      </c>
      <c r="I255" s="7">
        <f>VLOOKUP(F255,Table!$A$2:$C$121,3,0)</f>
        <v>4</v>
      </c>
      <c r="J255" s="6" t="s">
        <v>5385</v>
      </c>
      <c r="K255" s="8" t="str">
        <f>LEFT(J255,MIN(FIND({0,1,2,3,4,5,6,7,8,9},ASC(J255)&amp;1234567890))-1)</f>
        <v>Na</v>
      </c>
      <c r="L255" s="8">
        <f t="shared" si="16"/>
        <v>0.56000000000000005</v>
      </c>
      <c r="M255" s="8">
        <f>VLOOKUP(K255,Table!$A$2:$C$121,2,0)</f>
        <v>1</v>
      </c>
      <c r="N255" s="7">
        <f>VLOOKUP(K255,Table!$A$2:$C$121,3,0)</f>
        <v>3</v>
      </c>
      <c r="O255" s="6" t="s">
        <v>5434</v>
      </c>
      <c r="P255" s="8" t="str">
        <f>LEFT(O255,MIN(FIND({0,1,2,3,4,5,6,7,8,9},ASC(O255)&amp;1234567890))-1)</f>
        <v>Mg</v>
      </c>
      <c r="Q255" s="8">
        <f t="shared" si="17"/>
        <v>0.81</v>
      </c>
      <c r="R255" s="8">
        <f>VLOOKUP(P255,Table!$A$2:$C$121,2,0)</f>
        <v>2</v>
      </c>
      <c r="S255" s="7">
        <f>VLOOKUP(P255,Table!$A$2:$C$121,3,0)</f>
        <v>3</v>
      </c>
      <c r="T255" s="6" t="s">
        <v>2928</v>
      </c>
      <c r="U255" s="8" t="str">
        <f>LEFT(T255,MIN(FIND({0,1,2,3,4,5,6,7,8,9},ASC(T255)&amp;1234567890))-1)</f>
        <v>Si</v>
      </c>
      <c r="V255" s="8">
        <f t="shared" si="18"/>
        <v>2.27</v>
      </c>
      <c r="W255" s="8">
        <f>VLOOKUP(U255,Table!$A$2:$C$121,2,0)</f>
        <v>14</v>
      </c>
      <c r="X255" s="7">
        <f>VLOOKUP(U255,Table!$A$2:$C$121,3,0)</f>
        <v>3</v>
      </c>
      <c r="Y255" s="6" t="s">
        <v>2332</v>
      </c>
      <c r="Z255" s="8" t="str">
        <f>LEFT(Y255,MIN(FIND({0,1,2,3,4,5,6,7,8,9},ASC(Y255)&amp;1234567890))-1)</f>
        <v>O</v>
      </c>
      <c r="AA255" s="8">
        <f t="shared" si="19"/>
        <v>6</v>
      </c>
      <c r="AB255" s="8">
        <f>VLOOKUP(Z255,Table!$A$2:$C$121,2,0)</f>
        <v>16</v>
      </c>
      <c r="AC255" s="7">
        <f>VLOOKUP(Z255,Table!$A$2:$C$121,3,0)</f>
        <v>2</v>
      </c>
      <c r="AD255" s="5" t="str">
        <f>VLOOKUP(A255,Table!$U$1:$V$230,2,0)</f>
        <v>Monoclinic</v>
      </c>
    </row>
    <row r="256" spans="1:30" ht="18.75" customHeight="1" x14ac:dyDescent="0.4">
      <c r="A256" s="5">
        <v>15</v>
      </c>
      <c r="B256" s="5">
        <v>172266</v>
      </c>
      <c r="C256" s="5" t="s">
        <v>223</v>
      </c>
      <c r="D256" s="5" t="s">
        <v>5536</v>
      </c>
      <c r="E256" s="6" t="s">
        <v>5356</v>
      </c>
      <c r="F256" s="8" t="str">
        <f>LEFT(E256,MIN(FIND({0,1,2,3,4,5,6,7,8,9},ASC(E256)&amp;1234567890))-1)</f>
        <v>Li</v>
      </c>
      <c r="G256" s="8">
        <f t="shared" si="15"/>
        <v>0.85</v>
      </c>
      <c r="H256" s="8">
        <f>VLOOKUP(F256,Table!$A$2:$C$121,2,0)</f>
        <v>1</v>
      </c>
      <c r="I256" s="7">
        <f>VLOOKUP(F256,Table!$A$2:$C$121,3,0)</f>
        <v>2</v>
      </c>
      <c r="J256" s="6" t="s">
        <v>4593</v>
      </c>
      <c r="K256" s="8" t="str">
        <f>LEFT(J256,MIN(FIND({0,1,2,3,4,5,6,7,8,9},ASC(J256)&amp;1234567890))-1)</f>
        <v>Mg</v>
      </c>
      <c r="L256" s="8">
        <f t="shared" si="16"/>
        <v>0.24</v>
      </c>
      <c r="M256" s="8">
        <f>VLOOKUP(K256,Table!$A$2:$C$121,2,0)</f>
        <v>2</v>
      </c>
      <c r="N256" s="7">
        <f>VLOOKUP(K256,Table!$A$2:$C$121,3,0)</f>
        <v>3</v>
      </c>
      <c r="O256" s="6" t="s">
        <v>2894</v>
      </c>
      <c r="P256" s="8" t="str">
        <f>LEFT(O256,MIN(FIND({0,1,2,3,4,5,6,7,8,9},ASC(O256)&amp;1234567890))-1)</f>
        <v>Fe</v>
      </c>
      <c r="Q256" s="8">
        <f t="shared" si="17"/>
        <v>0.91</v>
      </c>
      <c r="R256" s="8">
        <f>VLOOKUP(P256,Table!$A$2:$C$121,2,0)</f>
        <v>8</v>
      </c>
      <c r="S256" s="7">
        <f>VLOOKUP(P256,Table!$A$2:$C$121,3,0)</f>
        <v>4</v>
      </c>
      <c r="T256" s="6" t="s">
        <v>2309</v>
      </c>
      <c r="U256" s="8" t="str">
        <f>LEFT(T256,MIN(FIND({0,1,2,3,4,5,6,7,8,9},ASC(T256)&amp;1234567890))-1)</f>
        <v>Si</v>
      </c>
      <c r="V256" s="8">
        <f t="shared" si="18"/>
        <v>2</v>
      </c>
      <c r="W256" s="8">
        <f>VLOOKUP(U256,Table!$A$2:$C$121,2,0)</f>
        <v>14</v>
      </c>
      <c r="X256" s="7">
        <f>VLOOKUP(U256,Table!$A$2:$C$121,3,0)</f>
        <v>3</v>
      </c>
      <c r="Y256" s="6" t="s">
        <v>2332</v>
      </c>
      <c r="Z256" s="8" t="str">
        <f>LEFT(Y256,MIN(FIND({0,1,2,3,4,5,6,7,8,9},ASC(Y256)&amp;1234567890))-1)</f>
        <v>O</v>
      </c>
      <c r="AA256" s="8">
        <f t="shared" si="19"/>
        <v>6</v>
      </c>
      <c r="AB256" s="8">
        <f>VLOOKUP(Z256,Table!$A$2:$C$121,2,0)</f>
        <v>16</v>
      </c>
      <c r="AC256" s="7">
        <f>VLOOKUP(Z256,Table!$A$2:$C$121,3,0)</f>
        <v>2</v>
      </c>
      <c r="AD256" s="5" t="str">
        <f>VLOOKUP(A256,Table!$U$1:$V$230,2,0)</f>
        <v>Monoclinic</v>
      </c>
    </row>
    <row r="257" spans="1:30" ht="18.75" customHeight="1" x14ac:dyDescent="0.4">
      <c r="A257" s="5">
        <v>15</v>
      </c>
      <c r="B257" s="5">
        <v>173017</v>
      </c>
      <c r="C257" s="5" t="s">
        <v>228</v>
      </c>
      <c r="D257" s="5" t="s">
        <v>246</v>
      </c>
      <c r="E257" s="6" t="s">
        <v>2929</v>
      </c>
      <c r="F257" s="8" t="str">
        <f>LEFT(E257,MIN(FIND({0,1,2,3,4,5,6,7,8,9},ASC(E257)&amp;1234567890))-1)</f>
        <v>La</v>
      </c>
      <c r="G257" s="8">
        <f t="shared" si="15"/>
        <v>5.84</v>
      </c>
      <c r="H257" s="8">
        <f>VLOOKUP(F257,Table!$A$2:$C$121,2,0)</f>
        <v>3</v>
      </c>
      <c r="I257" s="7">
        <f>VLOOKUP(F257,Table!$A$2:$C$121,3,0)</f>
        <v>6</v>
      </c>
      <c r="J257" s="6" t="s">
        <v>2930</v>
      </c>
      <c r="K257" s="8" t="str">
        <f>LEFT(J257,MIN(FIND({0,1,2,3,4,5,6,7,8,9},ASC(J257)&amp;1234567890))-1)</f>
        <v>Mg</v>
      </c>
      <c r="L257" s="8">
        <f t="shared" si="16"/>
        <v>4</v>
      </c>
      <c r="M257" s="8">
        <f>VLOOKUP(K257,Table!$A$2:$C$121,2,0)</f>
        <v>2</v>
      </c>
      <c r="N257" s="7">
        <f>VLOOKUP(K257,Table!$A$2:$C$121,3,0)</f>
        <v>3</v>
      </c>
      <c r="O257" s="6" t="s">
        <v>2931</v>
      </c>
      <c r="P257" s="8" t="str">
        <f>LEFT(O257,MIN(FIND({0,1,2,3,4,5,6,7,8,9},ASC(O257)&amp;1234567890))-1)</f>
        <v>Ta</v>
      </c>
      <c r="Q257" s="8">
        <f t="shared" si="17"/>
        <v>2</v>
      </c>
      <c r="R257" s="8">
        <f>VLOOKUP(P257,Table!$A$2:$C$121,2,0)</f>
        <v>5</v>
      </c>
      <c r="S257" s="7">
        <f>VLOOKUP(P257,Table!$A$2:$C$121,3,0)</f>
        <v>6</v>
      </c>
      <c r="T257" s="6" t="s">
        <v>2932</v>
      </c>
      <c r="U257" s="8" t="str">
        <f>LEFT(T257,MIN(FIND({0,1,2,3,4,5,6,7,8,9},ASC(T257)&amp;1234567890))-1)</f>
        <v>W</v>
      </c>
      <c r="V257" s="8">
        <f t="shared" si="18"/>
        <v>2</v>
      </c>
      <c r="W257" s="8">
        <f>VLOOKUP(U257,Table!$A$2:$C$121,2,0)</f>
        <v>6</v>
      </c>
      <c r="X257" s="7">
        <f>VLOOKUP(U257,Table!$A$2:$C$121,3,0)</f>
        <v>6</v>
      </c>
      <c r="Y257" s="6" t="s">
        <v>2670</v>
      </c>
      <c r="Z257" s="8" t="str">
        <f>LEFT(Y257,MIN(FIND({0,1,2,3,4,5,6,7,8,9},ASC(Y257)&amp;1234567890))-1)</f>
        <v>O</v>
      </c>
      <c r="AA257" s="8">
        <f t="shared" si="19"/>
        <v>24</v>
      </c>
      <c r="AB257" s="8">
        <f>VLOOKUP(Z257,Table!$A$2:$C$121,2,0)</f>
        <v>16</v>
      </c>
      <c r="AC257" s="7">
        <f>VLOOKUP(Z257,Table!$A$2:$C$121,3,0)</f>
        <v>2</v>
      </c>
      <c r="AD257" s="5" t="str">
        <f>VLOOKUP(A257,Table!$U$1:$V$230,2,0)</f>
        <v>Monoclinic</v>
      </c>
    </row>
    <row r="258" spans="1:30" ht="18.75" customHeight="1" x14ac:dyDescent="0.4">
      <c r="A258" s="5">
        <v>15</v>
      </c>
      <c r="B258" s="5">
        <v>173279</v>
      </c>
      <c r="C258" s="5" t="s">
        <v>228</v>
      </c>
      <c r="D258" s="5" t="s">
        <v>247</v>
      </c>
      <c r="E258" s="6" t="s">
        <v>2859</v>
      </c>
      <c r="F258" s="8" t="str">
        <f>LEFT(E258,MIN(FIND({0,1,2,3,4,5,6,7,8,9},ASC(E258)&amp;1234567890))-1)</f>
        <v>Rb</v>
      </c>
      <c r="G258" s="8">
        <f t="shared" ref="G258:G321" si="20">IF(SUBSTITUTE(E258,F258,"")="",1,SUBSTITUTE(E258,F258,""))*1</f>
        <v>2</v>
      </c>
      <c r="H258" s="8">
        <f>VLOOKUP(F258,Table!$A$2:$C$121,2,0)</f>
        <v>1</v>
      </c>
      <c r="I258" s="7">
        <f>VLOOKUP(F258,Table!$A$2:$C$121,3,0)</f>
        <v>5</v>
      </c>
      <c r="J258" s="6" t="s">
        <v>2295</v>
      </c>
      <c r="K258" s="8" t="str">
        <f>LEFT(J258,MIN(FIND({0,1,2,3,4,5,6,7,8,9},ASC(J258)&amp;1234567890))-1)</f>
        <v>Y</v>
      </c>
      <c r="L258" s="8">
        <f t="shared" ref="L258:L321" si="21">IF(SUBSTITUTE(J258,K258,"")="",1,SUBSTITUTE(J258,K258,""))*1</f>
        <v>1</v>
      </c>
      <c r="M258" s="8">
        <f>VLOOKUP(K258,Table!$A$2:$C$121,2,0)</f>
        <v>3</v>
      </c>
      <c r="N258" s="7">
        <f>VLOOKUP(K258,Table!$A$2:$C$121,3,0)</f>
        <v>5</v>
      </c>
      <c r="O258" s="6" t="s">
        <v>2532</v>
      </c>
      <c r="P258" s="8" t="str">
        <f>LEFT(O258,MIN(FIND({0,1,2,3,4,5,6,7,8,9},ASC(O258)&amp;1234567890))-1)</f>
        <v>Ga</v>
      </c>
      <c r="Q258" s="8">
        <f t="shared" ref="Q258:Q321" si="22">IF(SUBSTITUTE(O258,P258,"")="",1,SUBSTITUTE(O258,P258,""))*1</f>
        <v>1</v>
      </c>
      <c r="R258" s="8">
        <f>VLOOKUP(P258,Table!$A$2:$C$121,2,0)</f>
        <v>13</v>
      </c>
      <c r="S258" s="7">
        <f>VLOOKUP(P258,Table!$A$2:$C$121,3,0)</f>
        <v>4</v>
      </c>
      <c r="T258" s="6" t="s">
        <v>2591</v>
      </c>
      <c r="U258" s="8" t="str">
        <f>LEFT(T258,MIN(FIND({0,1,2,3,4,5,6,7,8,9},ASC(T258)&amp;1234567890))-1)</f>
        <v>Si</v>
      </c>
      <c r="V258" s="8">
        <f t="shared" ref="V258:V321" si="23">IF(SUBSTITUTE(T258,U258,"")="",1,SUBSTITUTE(T258,U258,""))*1</f>
        <v>4</v>
      </c>
      <c r="W258" s="8">
        <f>VLOOKUP(U258,Table!$A$2:$C$121,2,0)</f>
        <v>14</v>
      </c>
      <c r="X258" s="7">
        <f>VLOOKUP(U258,Table!$A$2:$C$121,3,0)</f>
        <v>3</v>
      </c>
      <c r="Y258" s="6" t="s">
        <v>2470</v>
      </c>
      <c r="Z258" s="8" t="str">
        <f>LEFT(Y258,MIN(FIND({0,1,2,3,4,5,6,7,8,9},ASC(Y258)&amp;1234567890))-1)</f>
        <v>O</v>
      </c>
      <c r="AA258" s="8">
        <f t="shared" ref="AA258:AA321" si="24">IF(SUBSTITUTE(Y258,Z258,"")="",1,SUBSTITUTE(Y258,Z258,""))*1</f>
        <v>12</v>
      </c>
      <c r="AB258" s="8">
        <f>VLOOKUP(Z258,Table!$A$2:$C$121,2,0)</f>
        <v>16</v>
      </c>
      <c r="AC258" s="7">
        <f>VLOOKUP(Z258,Table!$A$2:$C$121,3,0)</f>
        <v>2</v>
      </c>
      <c r="AD258" s="5" t="str">
        <f>VLOOKUP(A258,Table!$U$1:$V$230,2,0)</f>
        <v>Monoclinic</v>
      </c>
    </row>
    <row r="259" spans="1:30" ht="18.75" customHeight="1" x14ac:dyDescent="0.4">
      <c r="A259" s="5">
        <v>15</v>
      </c>
      <c r="B259" s="5">
        <v>173280</v>
      </c>
      <c r="C259" s="5" t="s">
        <v>228</v>
      </c>
      <c r="D259" s="5" t="s">
        <v>248</v>
      </c>
      <c r="E259" s="6" t="s">
        <v>2859</v>
      </c>
      <c r="F259" s="8" t="str">
        <f>LEFT(E259,MIN(FIND({0,1,2,3,4,5,6,7,8,9},ASC(E259)&amp;1234567890))-1)</f>
        <v>Rb</v>
      </c>
      <c r="G259" s="8">
        <f t="shared" si="20"/>
        <v>2</v>
      </c>
      <c r="H259" s="8">
        <f>VLOOKUP(F259,Table!$A$2:$C$121,2,0)</f>
        <v>1</v>
      </c>
      <c r="I259" s="7">
        <f>VLOOKUP(F259,Table!$A$2:$C$121,3,0)</f>
        <v>5</v>
      </c>
      <c r="J259" s="6" t="s">
        <v>2797</v>
      </c>
      <c r="K259" s="8" t="str">
        <f>LEFT(J259,MIN(FIND({0,1,2,3,4,5,6,7,8,9},ASC(J259)&amp;1234567890))-1)</f>
        <v>Eu</v>
      </c>
      <c r="L259" s="8">
        <f t="shared" si="21"/>
        <v>1</v>
      </c>
      <c r="M259" s="8">
        <f>VLOOKUP(K259,Table!$A$2:$C$121,2,0)</f>
        <v>3</v>
      </c>
      <c r="N259" s="7">
        <f>VLOOKUP(K259,Table!$A$2:$C$121,3,0)</f>
        <v>6</v>
      </c>
      <c r="O259" s="6" t="s">
        <v>2532</v>
      </c>
      <c r="P259" s="8" t="str">
        <f>LEFT(O259,MIN(FIND({0,1,2,3,4,5,6,7,8,9},ASC(O259)&amp;1234567890))-1)</f>
        <v>Ga</v>
      </c>
      <c r="Q259" s="8">
        <f t="shared" si="22"/>
        <v>1</v>
      </c>
      <c r="R259" s="8">
        <f>VLOOKUP(P259,Table!$A$2:$C$121,2,0)</f>
        <v>13</v>
      </c>
      <c r="S259" s="7">
        <f>VLOOKUP(P259,Table!$A$2:$C$121,3,0)</f>
        <v>4</v>
      </c>
      <c r="T259" s="6" t="s">
        <v>2591</v>
      </c>
      <c r="U259" s="8" t="str">
        <f>LEFT(T259,MIN(FIND({0,1,2,3,4,5,6,7,8,9},ASC(T259)&amp;1234567890))-1)</f>
        <v>Si</v>
      </c>
      <c r="V259" s="8">
        <f t="shared" si="23"/>
        <v>4</v>
      </c>
      <c r="W259" s="8">
        <f>VLOOKUP(U259,Table!$A$2:$C$121,2,0)</f>
        <v>14</v>
      </c>
      <c r="X259" s="7">
        <f>VLOOKUP(U259,Table!$A$2:$C$121,3,0)</f>
        <v>3</v>
      </c>
      <c r="Y259" s="6" t="s">
        <v>2470</v>
      </c>
      <c r="Z259" s="8" t="str">
        <f>LEFT(Y259,MIN(FIND({0,1,2,3,4,5,6,7,8,9},ASC(Y259)&amp;1234567890))-1)</f>
        <v>O</v>
      </c>
      <c r="AA259" s="8">
        <f t="shared" si="24"/>
        <v>12</v>
      </c>
      <c r="AB259" s="8">
        <f>VLOOKUP(Z259,Table!$A$2:$C$121,2,0)</f>
        <v>16</v>
      </c>
      <c r="AC259" s="7">
        <f>VLOOKUP(Z259,Table!$A$2:$C$121,3,0)</f>
        <v>2</v>
      </c>
      <c r="AD259" s="5" t="str">
        <f>VLOOKUP(A259,Table!$U$1:$V$230,2,0)</f>
        <v>Monoclinic</v>
      </c>
    </row>
    <row r="260" spans="1:30" ht="18.75" customHeight="1" x14ac:dyDescent="0.4">
      <c r="A260" s="5">
        <v>15</v>
      </c>
      <c r="B260" s="5">
        <v>173281</v>
      </c>
      <c r="C260" s="5" t="s">
        <v>228</v>
      </c>
      <c r="D260" s="5" t="s">
        <v>249</v>
      </c>
      <c r="E260" s="6" t="s">
        <v>2859</v>
      </c>
      <c r="F260" s="8" t="str">
        <f>LEFT(E260,MIN(FIND({0,1,2,3,4,5,6,7,8,9},ASC(E260)&amp;1234567890))-1)</f>
        <v>Rb</v>
      </c>
      <c r="G260" s="8">
        <f t="shared" si="20"/>
        <v>2</v>
      </c>
      <c r="H260" s="8">
        <f>VLOOKUP(F260,Table!$A$2:$C$121,2,0)</f>
        <v>1</v>
      </c>
      <c r="I260" s="7">
        <f>VLOOKUP(F260,Table!$A$2:$C$121,3,0)</f>
        <v>5</v>
      </c>
      <c r="J260" s="6" t="s">
        <v>2933</v>
      </c>
      <c r="K260" s="8" t="str">
        <f>LEFT(J260,MIN(FIND({0,1,2,3,4,5,6,7,8,9},ASC(J260)&amp;1234567890))-1)</f>
        <v>Gd</v>
      </c>
      <c r="L260" s="8">
        <f t="shared" si="21"/>
        <v>1</v>
      </c>
      <c r="M260" s="8">
        <f>VLOOKUP(K260,Table!$A$2:$C$121,2,0)</f>
        <v>3</v>
      </c>
      <c r="N260" s="7">
        <f>VLOOKUP(K260,Table!$A$2:$C$121,3,0)</f>
        <v>6</v>
      </c>
      <c r="O260" s="6" t="s">
        <v>2532</v>
      </c>
      <c r="P260" s="8" t="str">
        <f>LEFT(O260,MIN(FIND({0,1,2,3,4,5,6,7,8,9},ASC(O260)&amp;1234567890))-1)</f>
        <v>Ga</v>
      </c>
      <c r="Q260" s="8">
        <f t="shared" si="22"/>
        <v>1</v>
      </c>
      <c r="R260" s="8">
        <f>VLOOKUP(P260,Table!$A$2:$C$121,2,0)</f>
        <v>13</v>
      </c>
      <c r="S260" s="7">
        <f>VLOOKUP(P260,Table!$A$2:$C$121,3,0)</f>
        <v>4</v>
      </c>
      <c r="T260" s="6" t="s">
        <v>2591</v>
      </c>
      <c r="U260" s="8" t="str">
        <f>LEFT(T260,MIN(FIND({0,1,2,3,4,5,6,7,8,9},ASC(T260)&amp;1234567890))-1)</f>
        <v>Si</v>
      </c>
      <c r="V260" s="8">
        <f t="shared" si="23"/>
        <v>4</v>
      </c>
      <c r="W260" s="8">
        <f>VLOOKUP(U260,Table!$A$2:$C$121,2,0)</f>
        <v>14</v>
      </c>
      <c r="X260" s="7">
        <f>VLOOKUP(U260,Table!$A$2:$C$121,3,0)</f>
        <v>3</v>
      </c>
      <c r="Y260" s="6" t="s">
        <v>2470</v>
      </c>
      <c r="Z260" s="8" t="str">
        <f>LEFT(Y260,MIN(FIND({0,1,2,3,4,5,6,7,8,9},ASC(Y260)&amp;1234567890))-1)</f>
        <v>O</v>
      </c>
      <c r="AA260" s="8">
        <f t="shared" si="24"/>
        <v>12</v>
      </c>
      <c r="AB260" s="8">
        <f>VLOOKUP(Z260,Table!$A$2:$C$121,2,0)</f>
        <v>16</v>
      </c>
      <c r="AC260" s="7">
        <f>VLOOKUP(Z260,Table!$A$2:$C$121,3,0)</f>
        <v>2</v>
      </c>
      <c r="AD260" s="5" t="str">
        <f>VLOOKUP(A260,Table!$U$1:$V$230,2,0)</f>
        <v>Monoclinic</v>
      </c>
    </row>
    <row r="261" spans="1:30" ht="18.75" customHeight="1" x14ac:dyDescent="0.4">
      <c r="A261" s="5">
        <v>15</v>
      </c>
      <c r="B261" s="5">
        <v>173282</v>
      </c>
      <c r="C261" s="5" t="s">
        <v>228</v>
      </c>
      <c r="D261" s="5" t="s">
        <v>250</v>
      </c>
      <c r="E261" s="6" t="s">
        <v>2859</v>
      </c>
      <c r="F261" s="8" t="str">
        <f>LEFT(E261,MIN(FIND({0,1,2,3,4,5,6,7,8,9},ASC(E261)&amp;1234567890))-1)</f>
        <v>Rb</v>
      </c>
      <c r="G261" s="8">
        <f t="shared" si="20"/>
        <v>2</v>
      </c>
      <c r="H261" s="8">
        <f>VLOOKUP(F261,Table!$A$2:$C$121,2,0)</f>
        <v>1</v>
      </c>
      <c r="I261" s="7">
        <f>VLOOKUP(F261,Table!$A$2:$C$121,3,0)</f>
        <v>5</v>
      </c>
      <c r="J261" s="6" t="s">
        <v>2934</v>
      </c>
      <c r="K261" s="8" t="str">
        <f>LEFT(J261,MIN(FIND({0,1,2,3,4,5,6,7,8,9},ASC(J261)&amp;1234567890))-1)</f>
        <v>Tb</v>
      </c>
      <c r="L261" s="8">
        <f t="shared" si="21"/>
        <v>1</v>
      </c>
      <c r="M261" s="8">
        <f>VLOOKUP(K261,Table!$A$2:$C$121,2,0)</f>
        <v>3</v>
      </c>
      <c r="N261" s="7">
        <f>VLOOKUP(K261,Table!$A$2:$C$121,3,0)</f>
        <v>6</v>
      </c>
      <c r="O261" s="6" t="s">
        <v>2532</v>
      </c>
      <c r="P261" s="8" t="str">
        <f>LEFT(O261,MIN(FIND({0,1,2,3,4,5,6,7,8,9},ASC(O261)&amp;1234567890))-1)</f>
        <v>Ga</v>
      </c>
      <c r="Q261" s="8">
        <f t="shared" si="22"/>
        <v>1</v>
      </c>
      <c r="R261" s="8">
        <f>VLOOKUP(P261,Table!$A$2:$C$121,2,0)</f>
        <v>13</v>
      </c>
      <c r="S261" s="7">
        <f>VLOOKUP(P261,Table!$A$2:$C$121,3,0)</f>
        <v>4</v>
      </c>
      <c r="T261" s="6" t="s">
        <v>2591</v>
      </c>
      <c r="U261" s="8" t="str">
        <f>LEFT(T261,MIN(FIND({0,1,2,3,4,5,6,7,8,9},ASC(T261)&amp;1234567890))-1)</f>
        <v>Si</v>
      </c>
      <c r="V261" s="8">
        <f t="shared" si="23"/>
        <v>4</v>
      </c>
      <c r="W261" s="8">
        <f>VLOOKUP(U261,Table!$A$2:$C$121,2,0)</f>
        <v>14</v>
      </c>
      <c r="X261" s="7">
        <f>VLOOKUP(U261,Table!$A$2:$C$121,3,0)</f>
        <v>3</v>
      </c>
      <c r="Y261" s="6" t="s">
        <v>2470</v>
      </c>
      <c r="Z261" s="8" t="str">
        <f>LEFT(Y261,MIN(FIND({0,1,2,3,4,5,6,7,8,9},ASC(Y261)&amp;1234567890))-1)</f>
        <v>O</v>
      </c>
      <c r="AA261" s="8">
        <f t="shared" si="24"/>
        <v>12</v>
      </c>
      <c r="AB261" s="8">
        <f>VLOOKUP(Z261,Table!$A$2:$C$121,2,0)</f>
        <v>16</v>
      </c>
      <c r="AC261" s="7">
        <f>VLOOKUP(Z261,Table!$A$2:$C$121,3,0)</f>
        <v>2</v>
      </c>
      <c r="AD261" s="5" t="str">
        <f>VLOOKUP(A261,Table!$U$1:$V$230,2,0)</f>
        <v>Monoclinic</v>
      </c>
    </row>
    <row r="262" spans="1:30" ht="18.75" customHeight="1" x14ac:dyDescent="0.4">
      <c r="A262" s="5">
        <v>15</v>
      </c>
      <c r="B262" s="5">
        <v>419544</v>
      </c>
      <c r="C262" s="5" t="s">
        <v>223</v>
      </c>
      <c r="D262" s="5" t="s">
        <v>251</v>
      </c>
      <c r="E262" s="6" t="s">
        <v>2294</v>
      </c>
      <c r="F262" s="8" t="str">
        <f>LEFT(E262,MIN(FIND({0,1,2,3,4,5,6,7,8,9},ASC(E262)&amp;1234567890))-1)</f>
        <v>Ba</v>
      </c>
      <c r="G262" s="8">
        <f t="shared" si="20"/>
        <v>2</v>
      </c>
      <c r="H262" s="8">
        <f>VLOOKUP(F262,Table!$A$2:$C$121,2,0)</f>
        <v>2</v>
      </c>
      <c r="I262" s="7">
        <f>VLOOKUP(F262,Table!$A$2:$C$121,3,0)</f>
        <v>6</v>
      </c>
      <c r="J262" s="6" t="s">
        <v>2341</v>
      </c>
      <c r="K262" s="8" t="str">
        <f>LEFT(J262,MIN(FIND({0,1,2,3,4,5,6,7,8,9},ASC(J262)&amp;1234567890))-1)</f>
        <v>Ca</v>
      </c>
      <c r="L262" s="8">
        <f t="shared" si="21"/>
        <v>1</v>
      </c>
      <c r="M262" s="8">
        <f>VLOOKUP(K262,Table!$A$2:$C$121,2,0)</f>
        <v>2</v>
      </c>
      <c r="N262" s="7">
        <f>VLOOKUP(K262,Table!$A$2:$C$121,3,0)</f>
        <v>4</v>
      </c>
      <c r="O262" s="6" t="s">
        <v>2431</v>
      </c>
      <c r="P262" s="8" t="str">
        <f>LEFT(O262,MIN(FIND({0,1,2,3,4,5,6,7,8,9},ASC(O262)&amp;1234567890))-1)</f>
        <v>V</v>
      </c>
      <c r="Q262" s="8">
        <f t="shared" si="22"/>
        <v>2</v>
      </c>
      <c r="R262" s="8">
        <f>VLOOKUP(P262,Table!$A$2:$C$121,2,0)</f>
        <v>5</v>
      </c>
      <c r="S262" s="7">
        <f>VLOOKUP(P262,Table!$A$2:$C$121,3,0)</f>
        <v>4</v>
      </c>
      <c r="T262" s="6" t="s">
        <v>2296</v>
      </c>
      <c r="U262" s="8" t="str">
        <f>LEFT(T262,MIN(FIND({0,1,2,3,4,5,6,7,8,9},ASC(T262)&amp;1234567890))-1)</f>
        <v>Cu</v>
      </c>
      <c r="V262" s="8">
        <f t="shared" si="23"/>
        <v>1</v>
      </c>
      <c r="W262" s="8">
        <f>VLOOKUP(U262,Table!$A$2:$C$121,2,0)</f>
        <v>11</v>
      </c>
      <c r="X262" s="7">
        <f>VLOOKUP(U262,Table!$A$2:$C$121,3,0)</f>
        <v>4</v>
      </c>
      <c r="Y262" s="6" t="s">
        <v>2895</v>
      </c>
      <c r="Z262" s="8" t="str">
        <f>LEFT(Y262,MIN(FIND({0,1,2,3,4,5,6,7,8,9},ASC(Y262)&amp;1234567890))-1)</f>
        <v>F</v>
      </c>
      <c r="AA262" s="8">
        <f t="shared" si="24"/>
        <v>14</v>
      </c>
      <c r="AB262" s="8">
        <f>VLOOKUP(Z262,Table!$A$2:$C$121,2,0)</f>
        <v>17</v>
      </c>
      <c r="AC262" s="7">
        <f>VLOOKUP(Z262,Table!$A$2:$C$121,3,0)</f>
        <v>2</v>
      </c>
      <c r="AD262" s="5" t="str">
        <f>VLOOKUP(A262,Table!$U$1:$V$230,2,0)</f>
        <v>Monoclinic</v>
      </c>
    </row>
    <row r="263" spans="1:30" ht="18.75" customHeight="1" x14ac:dyDescent="0.4">
      <c r="A263" s="5">
        <v>15</v>
      </c>
      <c r="B263" s="5">
        <v>419545</v>
      </c>
      <c r="C263" s="5" t="s">
        <v>223</v>
      </c>
      <c r="D263" s="5" t="s">
        <v>252</v>
      </c>
      <c r="E263" s="6" t="s">
        <v>2294</v>
      </c>
      <c r="F263" s="8" t="str">
        <f>LEFT(E263,MIN(FIND({0,1,2,3,4,5,6,7,8,9},ASC(E263)&amp;1234567890))-1)</f>
        <v>Ba</v>
      </c>
      <c r="G263" s="8">
        <f t="shared" si="20"/>
        <v>2</v>
      </c>
      <c r="H263" s="8">
        <f>VLOOKUP(F263,Table!$A$2:$C$121,2,0)</f>
        <v>2</v>
      </c>
      <c r="I263" s="7">
        <f>VLOOKUP(F263,Table!$A$2:$C$121,3,0)</f>
        <v>6</v>
      </c>
      <c r="J263" s="6" t="s">
        <v>2341</v>
      </c>
      <c r="K263" s="8" t="str">
        <f>LEFT(J263,MIN(FIND({0,1,2,3,4,5,6,7,8,9},ASC(J263)&amp;1234567890))-1)</f>
        <v>Ca</v>
      </c>
      <c r="L263" s="8">
        <f t="shared" si="21"/>
        <v>1</v>
      </c>
      <c r="M263" s="8">
        <f>VLOOKUP(K263,Table!$A$2:$C$121,2,0)</f>
        <v>2</v>
      </c>
      <c r="N263" s="7">
        <f>VLOOKUP(K263,Table!$A$2:$C$121,3,0)</f>
        <v>4</v>
      </c>
      <c r="O263" s="6" t="s">
        <v>2795</v>
      </c>
      <c r="P263" s="8" t="str">
        <f>LEFT(O263,MIN(FIND({0,1,2,3,4,5,6,7,8,9},ASC(O263)&amp;1234567890))-1)</f>
        <v>Cr</v>
      </c>
      <c r="Q263" s="8">
        <f t="shared" si="22"/>
        <v>2</v>
      </c>
      <c r="R263" s="8">
        <f>VLOOKUP(P263,Table!$A$2:$C$121,2,0)</f>
        <v>6</v>
      </c>
      <c r="S263" s="7">
        <f>VLOOKUP(P263,Table!$A$2:$C$121,3,0)</f>
        <v>4</v>
      </c>
      <c r="T263" s="6" t="s">
        <v>2296</v>
      </c>
      <c r="U263" s="8" t="str">
        <f>LEFT(T263,MIN(FIND({0,1,2,3,4,5,6,7,8,9},ASC(T263)&amp;1234567890))-1)</f>
        <v>Cu</v>
      </c>
      <c r="V263" s="8">
        <f t="shared" si="23"/>
        <v>1</v>
      </c>
      <c r="W263" s="8">
        <f>VLOOKUP(U263,Table!$A$2:$C$121,2,0)</f>
        <v>11</v>
      </c>
      <c r="X263" s="7">
        <f>VLOOKUP(U263,Table!$A$2:$C$121,3,0)</f>
        <v>4</v>
      </c>
      <c r="Y263" s="6" t="s">
        <v>2895</v>
      </c>
      <c r="Z263" s="8" t="str">
        <f>LEFT(Y263,MIN(FIND({0,1,2,3,4,5,6,7,8,9},ASC(Y263)&amp;1234567890))-1)</f>
        <v>F</v>
      </c>
      <c r="AA263" s="8">
        <f t="shared" si="24"/>
        <v>14</v>
      </c>
      <c r="AB263" s="8">
        <f>VLOOKUP(Z263,Table!$A$2:$C$121,2,0)</f>
        <v>17</v>
      </c>
      <c r="AC263" s="7">
        <f>VLOOKUP(Z263,Table!$A$2:$C$121,3,0)</f>
        <v>2</v>
      </c>
      <c r="AD263" s="5" t="str">
        <f>VLOOKUP(A263,Table!$U$1:$V$230,2,0)</f>
        <v>Monoclinic</v>
      </c>
    </row>
    <row r="264" spans="1:30" ht="18.75" customHeight="1" x14ac:dyDescent="0.4">
      <c r="A264" s="5">
        <v>15</v>
      </c>
      <c r="B264" s="5">
        <v>290112</v>
      </c>
      <c r="C264" s="5" t="s">
        <v>223</v>
      </c>
      <c r="D264" s="5" t="s">
        <v>253</v>
      </c>
      <c r="E264" s="6" t="s">
        <v>2935</v>
      </c>
      <c r="F264" s="8" t="str">
        <f>LEFT(E264,MIN(FIND({0,1,2,3,4,5,6,7,8,9},ASC(E264)&amp;1234567890))-1)</f>
        <v>Pb</v>
      </c>
      <c r="G264" s="8">
        <f t="shared" si="20"/>
        <v>32</v>
      </c>
      <c r="H264" s="8">
        <f>VLOOKUP(F264,Table!$A$2:$C$121,2,0)</f>
        <v>14</v>
      </c>
      <c r="I264" s="7">
        <f>VLOOKUP(F264,Table!$A$2:$C$121,3,0)</f>
        <v>6</v>
      </c>
      <c r="J264" s="6" t="s">
        <v>2936</v>
      </c>
      <c r="K264" s="8" t="str">
        <f>LEFT(J264,MIN(FIND({0,1,2,3,4,5,6,7,8,9},ASC(J264)&amp;1234567890))-1)</f>
        <v>As</v>
      </c>
      <c r="L264" s="8">
        <f t="shared" si="21"/>
        <v>3.1680000000000001</v>
      </c>
      <c r="M264" s="8">
        <f>VLOOKUP(K264,Table!$A$2:$C$121,2,0)</f>
        <v>15</v>
      </c>
      <c r="N264" s="7">
        <f>VLOOKUP(K264,Table!$A$2:$C$121,3,0)</f>
        <v>4</v>
      </c>
      <c r="O264" s="6" t="s">
        <v>2937</v>
      </c>
      <c r="P264" s="8" t="str">
        <f>LEFT(O264,MIN(FIND({0,1,2,3,4,5,6,7,8,9},ASC(O264)&amp;1234567890))-1)</f>
        <v>Si</v>
      </c>
      <c r="Q264" s="8">
        <f t="shared" si="22"/>
        <v>0.80800000000000005</v>
      </c>
      <c r="R264" s="8">
        <f>VLOOKUP(P264,Table!$A$2:$C$121,2,0)</f>
        <v>14</v>
      </c>
      <c r="S264" s="7">
        <f>VLOOKUP(P264,Table!$A$2:$C$121,3,0)</f>
        <v>3</v>
      </c>
      <c r="T264" s="6" t="s">
        <v>2938</v>
      </c>
      <c r="U264" s="8" t="str">
        <f>LEFT(T264,MIN(FIND({0,1,2,3,4,5,6,7,8,9},ASC(T264)&amp;1234567890))-1)</f>
        <v>O</v>
      </c>
      <c r="V264" s="8">
        <f t="shared" si="23"/>
        <v>36.700000000000003</v>
      </c>
      <c r="W264" s="8">
        <f>VLOOKUP(U264,Table!$A$2:$C$121,2,0)</f>
        <v>16</v>
      </c>
      <c r="X264" s="7">
        <f>VLOOKUP(U264,Table!$A$2:$C$121,3,0)</f>
        <v>2</v>
      </c>
      <c r="Y264" s="6" t="s">
        <v>2638</v>
      </c>
      <c r="Z264" s="8" t="str">
        <f>LEFT(Y264,MIN(FIND({0,1,2,3,4,5,6,7,8,9},ASC(Y264)&amp;1234567890))-1)</f>
        <v>Cl</v>
      </c>
      <c r="AA264" s="8">
        <f t="shared" si="24"/>
        <v>9</v>
      </c>
      <c r="AB264" s="8">
        <f>VLOOKUP(Z264,Table!$A$2:$C$121,2,0)</f>
        <v>17</v>
      </c>
      <c r="AC264" s="7">
        <f>VLOOKUP(Z264,Table!$A$2:$C$121,3,0)</f>
        <v>3</v>
      </c>
      <c r="AD264" s="5" t="str">
        <f>VLOOKUP(A264,Table!$U$1:$V$230,2,0)</f>
        <v>Monoclinic</v>
      </c>
    </row>
    <row r="265" spans="1:30" ht="18.75" customHeight="1" x14ac:dyDescent="0.4">
      <c r="A265" s="5">
        <v>15</v>
      </c>
      <c r="B265" s="5">
        <v>291186</v>
      </c>
      <c r="C265" s="5" t="s">
        <v>223</v>
      </c>
      <c r="D265" s="5" t="s">
        <v>254</v>
      </c>
      <c r="E265" s="6" t="s">
        <v>2834</v>
      </c>
      <c r="F265" s="8" t="str">
        <f>LEFT(E265,MIN(FIND({0,1,2,3,4,5,6,7,8,9},ASC(E265)&amp;1234567890))-1)</f>
        <v>Na</v>
      </c>
      <c r="G265" s="8">
        <f t="shared" si="20"/>
        <v>0.5</v>
      </c>
      <c r="H265" s="8">
        <f>VLOOKUP(F265,Table!$A$2:$C$121,2,0)</f>
        <v>1</v>
      </c>
      <c r="I265" s="7">
        <f>VLOOKUP(F265,Table!$A$2:$C$121,3,0)</f>
        <v>3</v>
      </c>
      <c r="J265" s="6" t="s">
        <v>2835</v>
      </c>
      <c r="K265" s="8" t="str">
        <f>LEFT(J265,MIN(FIND({0,1,2,3,4,5,6,7,8,9},ASC(J265)&amp;1234567890))-1)</f>
        <v>Li</v>
      </c>
      <c r="L265" s="8">
        <f t="shared" si="21"/>
        <v>0.5</v>
      </c>
      <c r="M265" s="8">
        <f>VLOOKUP(K265,Table!$A$2:$C$121,2,0)</f>
        <v>1</v>
      </c>
      <c r="N265" s="7">
        <f>VLOOKUP(K265,Table!$A$2:$C$121,3,0)</f>
        <v>2</v>
      </c>
      <c r="O265" s="6" t="s">
        <v>2330</v>
      </c>
      <c r="P265" s="8" t="str">
        <f>LEFT(O265,MIN(FIND({0,1,2,3,4,5,6,7,8,9},ASC(O265)&amp;1234567890))-1)</f>
        <v>Fe</v>
      </c>
      <c r="Q265" s="8">
        <f t="shared" si="22"/>
        <v>1</v>
      </c>
      <c r="R265" s="8">
        <f>VLOOKUP(P265,Table!$A$2:$C$121,2,0)</f>
        <v>8</v>
      </c>
      <c r="S265" s="7">
        <f>VLOOKUP(P265,Table!$A$2:$C$121,3,0)</f>
        <v>4</v>
      </c>
      <c r="T265" s="6" t="s">
        <v>2380</v>
      </c>
      <c r="U265" s="8" t="str">
        <f>LEFT(T265,MIN(FIND({0,1,2,3,4,5,6,7,8,9},ASC(T265)&amp;1234567890))-1)</f>
        <v>Ge</v>
      </c>
      <c r="V265" s="8">
        <f t="shared" si="23"/>
        <v>2</v>
      </c>
      <c r="W265" s="8">
        <f>VLOOKUP(U265,Table!$A$2:$C$121,2,0)</f>
        <v>14</v>
      </c>
      <c r="X265" s="7">
        <f>VLOOKUP(U265,Table!$A$2:$C$121,3,0)</f>
        <v>4</v>
      </c>
      <c r="Y265" s="6" t="s">
        <v>2332</v>
      </c>
      <c r="Z265" s="8" t="str">
        <f>LEFT(Y265,MIN(FIND({0,1,2,3,4,5,6,7,8,9},ASC(Y265)&amp;1234567890))-1)</f>
        <v>O</v>
      </c>
      <c r="AA265" s="8">
        <f t="shared" si="24"/>
        <v>6</v>
      </c>
      <c r="AB265" s="8">
        <f>VLOOKUP(Z265,Table!$A$2:$C$121,2,0)</f>
        <v>16</v>
      </c>
      <c r="AC265" s="7">
        <f>VLOOKUP(Z265,Table!$A$2:$C$121,3,0)</f>
        <v>2</v>
      </c>
      <c r="AD265" s="5" t="str">
        <f>VLOOKUP(A265,Table!$U$1:$V$230,2,0)</f>
        <v>Monoclinic</v>
      </c>
    </row>
    <row r="266" spans="1:30" ht="18.75" customHeight="1" x14ac:dyDescent="0.4">
      <c r="A266" s="5">
        <v>15</v>
      </c>
      <c r="B266" s="5">
        <v>152422</v>
      </c>
      <c r="C266" s="5" t="s">
        <v>223</v>
      </c>
      <c r="D266" s="5" t="s">
        <v>255</v>
      </c>
      <c r="E266" s="6" t="s">
        <v>2359</v>
      </c>
      <c r="F266" s="8" t="str">
        <f>LEFT(E266,MIN(FIND({0,1,2,3,4,5,6,7,8,9},ASC(E266)&amp;1234567890))-1)</f>
        <v>Ba</v>
      </c>
      <c r="G266" s="8">
        <f t="shared" si="20"/>
        <v>3</v>
      </c>
      <c r="H266" s="8">
        <f>VLOOKUP(F266,Table!$A$2:$C$121,2,0)</f>
        <v>2</v>
      </c>
      <c r="I266" s="7">
        <f>VLOOKUP(F266,Table!$A$2:$C$121,3,0)</f>
        <v>6</v>
      </c>
      <c r="J266" s="6" t="s">
        <v>2523</v>
      </c>
      <c r="K266" s="8" t="str">
        <f>LEFT(J266,MIN(FIND({0,1,2,3,4,5,6,7,8,9},ASC(J266)&amp;1234567890))-1)</f>
        <v>Bi</v>
      </c>
      <c r="L266" s="8">
        <f t="shared" si="21"/>
        <v>1</v>
      </c>
      <c r="M266" s="8">
        <f>VLOOKUP(K266,Table!$A$2:$C$121,2,0)</f>
        <v>15</v>
      </c>
      <c r="N266" s="7">
        <f>VLOOKUP(K266,Table!$A$2:$C$121,3,0)</f>
        <v>6</v>
      </c>
      <c r="O266" s="6" t="s">
        <v>2441</v>
      </c>
      <c r="P266" s="8" t="str">
        <f>LEFT(O266,MIN(FIND({0,1,2,3,4,5,6,7,8,9},ASC(O266)&amp;1234567890))-1)</f>
        <v>Ru</v>
      </c>
      <c r="Q266" s="8">
        <f t="shared" si="22"/>
        <v>1</v>
      </c>
      <c r="R266" s="8">
        <f>VLOOKUP(P266,Table!$A$2:$C$121,2,0)</f>
        <v>8</v>
      </c>
      <c r="S266" s="7">
        <f>VLOOKUP(P266,Table!$A$2:$C$121,3,0)</f>
        <v>5</v>
      </c>
      <c r="T266" s="6" t="s">
        <v>2765</v>
      </c>
      <c r="U266" s="8" t="str">
        <f>LEFT(T266,MIN(FIND({0,1,2,3,4,5,6,7,8,9},ASC(T266)&amp;1234567890))-1)</f>
        <v>Ir</v>
      </c>
      <c r="V266" s="8">
        <f t="shared" si="23"/>
        <v>1</v>
      </c>
      <c r="W266" s="8">
        <f>VLOOKUP(U266,Table!$A$2:$C$121,2,0)</f>
        <v>9</v>
      </c>
      <c r="X266" s="7">
        <f>VLOOKUP(U266,Table!$A$2:$C$121,3,0)</f>
        <v>6</v>
      </c>
      <c r="Y266" s="6" t="s">
        <v>2442</v>
      </c>
      <c r="Z266" s="8" t="str">
        <f>LEFT(Y266,MIN(FIND({0,1,2,3,4,5,6,7,8,9},ASC(Y266)&amp;1234567890))-1)</f>
        <v>O</v>
      </c>
      <c r="AA266" s="8">
        <f t="shared" si="24"/>
        <v>9</v>
      </c>
      <c r="AB266" s="8">
        <f>VLOOKUP(Z266,Table!$A$2:$C$121,2,0)</f>
        <v>16</v>
      </c>
      <c r="AC266" s="7">
        <f>VLOOKUP(Z266,Table!$A$2:$C$121,3,0)</f>
        <v>2</v>
      </c>
      <c r="AD266" s="5" t="str">
        <f>VLOOKUP(A266,Table!$U$1:$V$230,2,0)</f>
        <v>Monoclinic</v>
      </c>
    </row>
    <row r="267" spans="1:30" ht="18.75" customHeight="1" x14ac:dyDescent="0.4">
      <c r="A267" s="5">
        <v>15</v>
      </c>
      <c r="B267" s="5">
        <v>153938</v>
      </c>
      <c r="C267" s="5" t="s">
        <v>228</v>
      </c>
      <c r="D267" s="5" t="s">
        <v>256</v>
      </c>
      <c r="E267" s="6" t="s">
        <v>2939</v>
      </c>
      <c r="F267" s="8" t="str">
        <f>LEFT(E267,MIN(FIND({0,1,2,3,4,5,6,7,8,9},ASC(E267)&amp;1234567890))-1)</f>
        <v>La</v>
      </c>
      <c r="G267" s="8">
        <f t="shared" si="20"/>
        <v>0.9</v>
      </c>
      <c r="H267" s="8">
        <f>VLOOKUP(F267,Table!$A$2:$C$121,2,0)</f>
        <v>3</v>
      </c>
      <c r="I267" s="7">
        <f>VLOOKUP(F267,Table!$A$2:$C$121,3,0)</f>
        <v>6</v>
      </c>
      <c r="J267" s="6" t="s">
        <v>2940</v>
      </c>
      <c r="K267" s="8" t="str">
        <f>LEFT(J267,MIN(FIND({0,1,2,3,4,5,6,7,8,9},ASC(J267)&amp;1234567890))-1)</f>
        <v>Sr</v>
      </c>
      <c r="L267" s="8">
        <f t="shared" si="21"/>
        <v>0.1</v>
      </c>
      <c r="M267" s="8">
        <f>VLOOKUP(K267,Table!$A$2:$C$121,2,0)</f>
        <v>2</v>
      </c>
      <c r="N267" s="7">
        <f>VLOOKUP(K267,Table!$A$2:$C$121,3,0)</f>
        <v>5</v>
      </c>
      <c r="O267" s="6" t="s">
        <v>2941</v>
      </c>
      <c r="P267" s="8" t="str">
        <f>LEFT(O267,MIN(FIND({0,1,2,3,4,5,6,7,8,9},ASC(O267)&amp;1234567890))-1)</f>
        <v>Ga</v>
      </c>
      <c r="Q267" s="8">
        <f t="shared" si="22"/>
        <v>0.8</v>
      </c>
      <c r="R267" s="8">
        <f>VLOOKUP(P267,Table!$A$2:$C$121,2,0)</f>
        <v>13</v>
      </c>
      <c r="S267" s="7">
        <f>VLOOKUP(P267,Table!$A$2:$C$121,3,0)</f>
        <v>4</v>
      </c>
      <c r="T267" s="6" t="s">
        <v>2942</v>
      </c>
      <c r="U267" s="8" t="str">
        <f>LEFT(T267,MIN(FIND({0,1,2,3,4,5,6,7,8,9},ASC(T267)&amp;1234567890))-1)</f>
        <v>Mg</v>
      </c>
      <c r="V267" s="8">
        <f t="shared" si="23"/>
        <v>0.2</v>
      </c>
      <c r="W267" s="8">
        <f>VLOOKUP(U267,Table!$A$2:$C$121,2,0)</f>
        <v>2</v>
      </c>
      <c r="X267" s="7">
        <f>VLOOKUP(U267,Table!$A$2:$C$121,3,0)</f>
        <v>3</v>
      </c>
      <c r="Y267" s="6" t="s">
        <v>2943</v>
      </c>
      <c r="Z267" s="8" t="str">
        <f>LEFT(Y267,MIN(FIND({0,1,2,3,4,5,6,7,8,9},ASC(Y267)&amp;1234567890))-1)</f>
        <v>O</v>
      </c>
      <c r="AA267" s="8">
        <f t="shared" si="24"/>
        <v>2.75</v>
      </c>
      <c r="AB267" s="8">
        <f>VLOOKUP(Z267,Table!$A$2:$C$121,2,0)</f>
        <v>16</v>
      </c>
      <c r="AC267" s="7">
        <f>VLOOKUP(Z267,Table!$A$2:$C$121,3,0)</f>
        <v>2</v>
      </c>
      <c r="AD267" s="5" t="str">
        <f>VLOOKUP(A267,Table!$U$1:$V$230,2,0)</f>
        <v>Monoclinic</v>
      </c>
    </row>
    <row r="268" spans="1:30" ht="18.75" customHeight="1" x14ac:dyDescent="0.4">
      <c r="A268" s="5">
        <v>15</v>
      </c>
      <c r="B268" s="5">
        <v>245938</v>
      </c>
      <c r="C268" s="5" t="s">
        <v>223</v>
      </c>
      <c r="D268" s="5" t="s">
        <v>257</v>
      </c>
      <c r="E268" s="6" t="s">
        <v>2944</v>
      </c>
      <c r="F268" s="8" t="str">
        <f>LEFT(E268,MIN(FIND({0,1,2,3,4,5,6,7,8,9},ASC(E268)&amp;1234567890))-1)</f>
        <v>Bi</v>
      </c>
      <c r="G268" s="8">
        <f t="shared" si="20"/>
        <v>6</v>
      </c>
      <c r="H268" s="8">
        <f>VLOOKUP(F268,Table!$A$2:$C$121,2,0)</f>
        <v>15</v>
      </c>
      <c r="I268" s="7">
        <f>VLOOKUP(F268,Table!$A$2:$C$121,3,0)</f>
        <v>6</v>
      </c>
      <c r="J268" s="6" t="s">
        <v>2379</v>
      </c>
      <c r="K268" s="8" t="str">
        <f>LEFT(J268,MIN(FIND({0,1,2,3,4,5,6,7,8,9},ASC(J268)&amp;1234567890))-1)</f>
        <v>Zn</v>
      </c>
      <c r="L268" s="8">
        <f t="shared" si="21"/>
        <v>1</v>
      </c>
      <c r="M268" s="8">
        <f>VLOOKUP(K268,Table!$A$2:$C$121,2,0)</f>
        <v>12</v>
      </c>
      <c r="N268" s="7">
        <f>VLOOKUP(K268,Table!$A$2:$C$121,3,0)</f>
        <v>4</v>
      </c>
      <c r="O268" s="6" t="s">
        <v>2422</v>
      </c>
      <c r="P268" s="8" t="str">
        <f>LEFT(O268,MIN(FIND({0,1,2,3,4,5,6,7,8,9},ASC(O268)&amp;1234567890))-1)</f>
        <v>P</v>
      </c>
      <c r="Q268" s="8">
        <f t="shared" si="22"/>
        <v>2</v>
      </c>
      <c r="R268" s="8">
        <f>VLOOKUP(P268,Table!$A$2:$C$121,2,0)</f>
        <v>15</v>
      </c>
      <c r="S268" s="7">
        <f>VLOOKUP(P268,Table!$A$2:$C$121,3,0)</f>
        <v>3</v>
      </c>
      <c r="T268" s="6" t="s">
        <v>2414</v>
      </c>
      <c r="U268" s="8" t="str">
        <f>LEFT(T268,MIN(FIND({0,1,2,3,4,5,6,7,8,9},ASC(T268)&amp;1234567890))-1)</f>
        <v>O</v>
      </c>
      <c r="V268" s="8">
        <f t="shared" si="23"/>
        <v>14</v>
      </c>
      <c r="W268" s="8">
        <f>VLOOKUP(U268,Table!$A$2:$C$121,2,0)</f>
        <v>16</v>
      </c>
      <c r="X268" s="7">
        <f>VLOOKUP(U268,Table!$A$2:$C$121,3,0)</f>
        <v>2</v>
      </c>
      <c r="Y268" s="6" t="s">
        <v>2439</v>
      </c>
      <c r="Z268" s="8" t="str">
        <f>LEFT(Y268,MIN(FIND({0,1,2,3,4,5,6,7,8,9},ASC(Y268)&amp;1234567890))-1)</f>
        <v>F</v>
      </c>
      <c r="AA268" s="8">
        <f t="shared" si="24"/>
        <v>2</v>
      </c>
      <c r="AB268" s="8">
        <f>VLOOKUP(Z268,Table!$A$2:$C$121,2,0)</f>
        <v>17</v>
      </c>
      <c r="AC268" s="7">
        <f>VLOOKUP(Z268,Table!$A$2:$C$121,3,0)</f>
        <v>2</v>
      </c>
      <c r="AD268" s="5" t="str">
        <f>VLOOKUP(A268,Table!$U$1:$V$230,2,0)</f>
        <v>Monoclinic</v>
      </c>
    </row>
    <row r="269" spans="1:30" ht="18.75" customHeight="1" x14ac:dyDescent="0.4">
      <c r="A269" s="5">
        <v>15</v>
      </c>
      <c r="B269" s="5">
        <v>380309</v>
      </c>
      <c r="C269" s="5" t="s">
        <v>223</v>
      </c>
      <c r="D269" s="5" t="s">
        <v>258</v>
      </c>
      <c r="E269" s="6" t="s">
        <v>2648</v>
      </c>
      <c r="F269" s="8" t="str">
        <f>LEFT(E269,MIN(FIND({0,1,2,3,4,5,6,7,8,9},ASC(E269)&amp;1234567890))-1)</f>
        <v>Nd</v>
      </c>
      <c r="G269" s="8">
        <f t="shared" si="20"/>
        <v>4</v>
      </c>
      <c r="H269" s="8">
        <f>VLOOKUP(F269,Table!$A$2:$C$121,2,0)</f>
        <v>3</v>
      </c>
      <c r="I269" s="7">
        <f>VLOOKUP(F269,Table!$A$2:$C$121,3,0)</f>
        <v>6</v>
      </c>
      <c r="J269" s="6" t="s">
        <v>2316</v>
      </c>
      <c r="K269" s="8" t="str">
        <f>LEFT(J269,MIN(FIND({0,1,2,3,4,5,6,7,8,9},ASC(J269)&amp;1234567890))-1)</f>
        <v>K</v>
      </c>
      <c r="L269" s="8">
        <f t="shared" si="21"/>
        <v>2</v>
      </c>
      <c r="M269" s="8">
        <f>VLOOKUP(K269,Table!$A$2:$C$121,2,0)</f>
        <v>1</v>
      </c>
      <c r="N269" s="7">
        <f>VLOOKUP(K269,Table!$A$2:$C$121,3,0)</f>
        <v>4</v>
      </c>
      <c r="O269" s="6" t="s">
        <v>2328</v>
      </c>
      <c r="P269" s="8" t="str">
        <f>LEFT(O269,MIN(FIND({0,1,2,3,4,5,6,7,8,9},ASC(O269)&amp;1234567890))-1)</f>
        <v>Na</v>
      </c>
      <c r="Q269" s="8">
        <f t="shared" si="22"/>
        <v>2</v>
      </c>
      <c r="R269" s="8">
        <f>VLOOKUP(P269,Table!$A$2:$C$121,2,0)</f>
        <v>1</v>
      </c>
      <c r="S269" s="7">
        <f>VLOOKUP(P269,Table!$A$2:$C$121,3,0)</f>
        <v>3</v>
      </c>
      <c r="T269" s="6" t="s">
        <v>2469</v>
      </c>
      <c r="U269" s="8" t="str">
        <f>LEFT(T269,MIN(FIND({0,1,2,3,4,5,6,7,8,9},ASC(T269)&amp;1234567890))-1)</f>
        <v>Nb</v>
      </c>
      <c r="V269" s="8">
        <f t="shared" si="23"/>
        <v>2</v>
      </c>
      <c r="W269" s="8">
        <f>VLOOKUP(U269,Table!$A$2:$C$121,2,0)</f>
        <v>5</v>
      </c>
      <c r="X269" s="7">
        <f>VLOOKUP(U269,Table!$A$2:$C$121,3,0)</f>
        <v>5</v>
      </c>
      <c r="Y269" s="6" t="s">
        <v>2587</v>
      </c>
      <c r="Z269" s="8" t="str">
        <f>LEFT(Y269,MIN(FIND({0,1,2,3,4,5,6,7,8,9},ASC(Y269)&amp;1234567890))-1)</f>
        <v>O</v>
      </c>
      <c r="AA269" s="8">
        <f t="shared" si="24"/>
        <v>13</v>
      </c>
      <c r="AB269" s="8">
        <f>VLOOKUP(Z269,Table!$A$2:$C$121,2,0)</f>
        <v>16</v>
      </c>
      <c r="AC269" s="7">
        <f>VLOOKUP(Z269,Table!$A$2:$C$121,3,0)</f>
        <v>2</v>
      </c>
      <c r="AD269" s="5" t="str">
        <f>VLOOKUP(A269,Table!$U$1:$V$230,2,0)</f>
        <v>Monoclinic</v>
      </c>
    </row>
    <row r="270" spans="1:30" ht="18.75" customHeight="1" x14ac:dyDescent="0.4">
      <c r="A270" s="5">
        <v>15</v>
      </c>
      <c r="B270" s="5">
        <v>380306</v>
      </c>
      <c r="C270" s="5" t="s">
        <v>223</v>
      </c>
      <c r="D270" s="5" t="s">
        <v>259</v>
      </c>
      <c r="E270" s="6" t="s">
        <v>2945</v>
      </c>
      <c r="F270" s="8" t="str">
        <f>LEFT(E270,MIN(FIND({0,1,2,3,4,5,6,7,8,9},ASC(E270)&amp;1234567890))-1)</f>
        <v>Sm</v>
      </c>
      <c r="G270" s="8">
        <f t="shared" si="20"/>
        <v>4</v>
      </c>
      <c r="H270" s="8">
        <f>VLOOKUP(F270,Table!$A$2:$C$121,2,0)</f>
        <v>3</v>
      </c>
      <c r="I270" s="7">
        <f>VLOOKUP(F270,Table!$A$2:$C$121,3,0)</f>
        <v>6</v>
      </c>
      <c r="J270" s="6" t="s">
        <v>2316</v>
      </c>
      <c r="K270" s="8" t="str">
        <f>LEFT(J270,MIN(FIND({0,1,2,3,4,5,6,7,8,9},ASC(J270)&amp;1234567890))-1)</f>
        <v>K</v>
      </c>
      <c r="L270" s="8">
        <f t="shared" si="21"/>
        <v>2</v>
      </c>
      <c r="M270" s="8">
        <f>VLOOKUP(K270,Table!$A$2:$C$121,2,0)</f>
        <v>1</v>
      </c>
      <c r="N270" s="7">
        <f>VLOOKUP(K270,Table!$A$2:$C$121,3,0)</f>
        <v>4</v>
      </c>
      <c r="O270" s="6" t="s">
        <v>2328</v>
      </c>
      <c r="P270" s="8" t="str">
        <f>LEFT(O270,MIN(FIND({0,1,2,3,4,5,6,7,8,9},ASC(O270)&amp;1234567890))-1)</f>
        <v>Na</v>
      </c>
      <c r="Q270" s="8">
        <f t="shared" si="22"/>
        <v>2</v>
      </c>
      <c r="R270" s="8">
        <f>VLOOKUP(P270,Table!$A$2:$C$121,2,0)</f>
        <v>1</v>
      </c>
      <c r="S270" s="7">
        <f>VLOOKUP(P270,Table!$A$2:$C$121,3,0)</f>
        <v>3</v>
      </c>
      <c r="T270" s="6" t="s">
        <v>2469</v>
      </c>
      <c r="U270" s="8" t="str">
        <f>LEFT(T270,MIN(FIND({0,1,2,3,4,5,6,7,8,9},ASC(T270)&amp;1234567890))-1)</f>
        <v>Nb</v>
      </c>
      <c r="V270" s="8">
        <f t="shared" si="23"/>
        <v>2</v>
      </c>
      <c r="W270" s="8">
        <f>VLOOKUP(U270,Table!$A$2:$C$121,2,0)</f>
        <v>5</v>
      </c>
      <c r="X270" s="7">
        <f>VLOOKUP(U270,Table!$A$2:$C$121,3,0)</f>
        <v>5</v>
      </c>
      <c r="Y270" s="6" t="s">
        <v>2587</v>
      </c>
      <c r="Z270" s="8" t="str">
        <f>LEFT(Y270,MIN(FIND({0,1,2,3,4,5,6,7,8,9},ASC(Y270)&amp;1234567890))-1)</f>
        <v>O</v>
      </c>
      <c r="AA270" s="8">
        <f t="shared" si="24"/>
        <v>13</v>
      </c>
      <c r="AB270" s="8">
        <f>VLOOKUP(Z270,Table!$A$2:$C$121,2,0)</f>
        <v>16</v>
      </c>
      <c r="AC270" s="7">
        <f>VLOOKUP(Z270,Table!$A$2:$C$121,3,0)</f>
        <v>2</v>
      </c>
      <c r="AD270" s="5" t="str">
        <f>VLOOKUP(A270,Table!$U$1:$V$230,2,0)</f>
        <v>Monoclinic</v>
      </c>
    </row>
    <row r="271" spans="1:30" ht="18.75" customHeight="1" x14ac:dyDescent="0.4">
      <c r="A271" s="5">
        <v>15</v>
      </c>
      <c r="B271" s="5">
        <v>380308</v>
      </c>
      <c r="C271" s="5" t="s">
        <v>223</v>
      </c>
      <c r="D271" s="5" t="s">
        <v>260</v>
      </c>
      <c r="E271" s="6" t="s">
        <v>2946</v>
      </c>
      <c r="F271" s="8" t="str">
        <f>LEFT(E271,MIN(FIND({0,1,2,3,4,5,6,7,8,9},ASC(E271)&amp;1234567890))-1)</f>
        <v>Eu</v>
      </c>
      <c r="G271" s="8">
        <f t="shared" si="20"/>
        <v>4</v>
      </c>
      <c r="H271" s="8">
        <f>VLOOKUP(F271,Table!$A$2:$C$121,2,0)</f>
        <v>3</v>
      </c>
      <c r="I271" s="7">
        <f>VLOOKUP(F271,Table!$A$2:$C$121,3,0)</f>
        <v>6</v>
      </c>
      <c r="J271" s="6" t="s">
        <v>2316</v>
      </c>
      <c r="K271" s="8" t="str">
        <f>LEFT(J271,MIN(FIND({0,1,2,3,4,5,6,7,8,9},ASC(J271)&amp;1234567890))-1)</f>
        <v>K</v>
      </c>
      <c r="L271" s="8">
        <f t="shared" si="21"/>
        <v>2</v>
      </c>
      <c r="M271" s="8">
        <f>VLOOKUP(K271,Table!$A$2:$C$121,2,0)</f>
        <v>1</v>
      </c>
      <c r="N271" s="7">
        <f>VLOOKUP(K271,Table!$A$2:$C$121,3,0)</f>
        <v>4</v>
      </c>
      <c r="O271" s="6" t="s">
        <v>2328</v>
      </c>
      <c r="P271" s="8" t="str">
        <f>LEFT(O271,MIN(FIND({0,1,2,3,4,5,6,7,8,9},ASC(O271)&amp;1234567890))-1)</f>
        <v>Na</v>
      </c>
      <c r="Q271" s="8">
        <f t="shared" si="22"/>
        <v>2</v>
      </c>
      <c r="R271" s="8">
        <f>VLOOKUP(P271,Table!$A$2:$C$121,2,0)</f>
        <v>1</v>
      </c>
      <c r="S271" s="7">
        <f>VLOOKUP(P271,Table!$A$2:$C$121,3,0)</f>
        <v>3</v>
      </c>
      <c r="T271" s="6" t="s">
        <v>2469</v>
      </c>
      <c r="U271" s="8" t="str">
        <f>LEFT(T271,MIN(FIND({0,1,2,3,4,5,6,7,8,9},ASC(T271)&amp;1234567890))-1)</f>
        <v>Nb</v>
      </c>
      <c r="V271" s="8">
        <f t="shared" si="23"/>
        <v>2</v>
      </c>
      <c r="W271" s="8">
        <f>VLOOKUP(U271,Table!$A$2:$C$121,2,0)</f>
        <v>5</v>
      </c>
      <c r="X271" s="7">
        <f>VLOOKUP(U271,Table!$A$2:$C$121,3,0)</f>
        <v>5</v>
      </c>
      <c r="Y271" s="6" t="s">
        <v>2587</v>
      </c>
      <c r="Z271" s="8" t="str">
        <f>LEFT(Y271,MIN(FIND({0,1,2,3,4,5,6,7,8,9},ASC(Y271)&amp;1234567890))-1)</f>
        <v>O</v>
      </c>
      <c r="AA271" s="8">
        <f t="shared" si="24"/>
        <v>13</v>
      </c>
      <c r="AB271" s="8">
        <f>VLOOKUP(Z271,Table!$A$2:$C$121,2,0)</f>
        <v>16</v>
      </c>
      <c r="AC271" s="7">
        <f>VLOOKUP(Z271,Table!$A$2:$C$121,3,0)</f>
        <v>2</v>
      </c>
      <c r="AD271" s="5" t="str">
        <f>VLOOKUP(A271,Table!$U$1:$V$230,2,0)</f>
        <v>Monoclinic</v>
      </c>
    </row>
    <row r="272" spans="1:30" ht="18.75" customHeight="1" x14ac:dyDescent="0.4">
      <c r="A272" s="5">
        <v>15</v>
      </c>
      <c r="B272" s="5">
        <v>380307</v>
      </c>
      <c r="C272" s="5" t="s">
        <v>223</v>
      </c>
      <c r="D272" s="5" t="s">
        <v>261</v>
      </c>
      <c r="E272" s="6" t="s">
        <v>2637</v>
      </c>
      <c r="F272" s="8" t="str">
        <f>LEFT(E272,MIN(FIND({0,1,2,3,4,5,6,7,8,9},ASC(E272)&amp;1234567890))-1)</f>
        <v>Gd</v>
      </c>
      <c r="G272" s="8">
        <f t="shared" si="20"/>
        <v>4</v>
      </c>
      <c r="H272" s="8">
        <f>VLOOKUP(F272,Table!$A$2:$C$121,2,0)</f>
        <v>3</v>
      </c>
      <c r="I272" s="7">
        <f>VLOOKUP(F272,Table!$A$2:$C$121,3,0)</f>
        <v>6</v>
      </c>
      <c r="J272" s="6" t="s">
        <v>2316</v>
      </c>
      <c r="K272" s="8" t="str">
        <f>LEFT(J272,MIN(FIND({0,1,2,3,4,5,6,7,8,9},ASC(J272)&amp;1234567890))-1)</f>
        <v>K</v>
      </c>
      <c r="L272" s="8">
        <f t="shared" si="21"/>
        <v>2</v>
      </c>
      <c r="M272" s="8">
        <f>VLOOKUP(K272,Table!$A$2:$C$121,2,0)</f>
        <v>1</v>
      </c>
      <c r="N272" s="7">
        <f>VLOOKUP(K272,Table!$A$2:$C$121,3,0)</f>
        <v>4</v>
      </c>
      <c r="O272" s="6" t="s">
        <v>2328</v>
      </c>
      <c r="P272" s="8" t="str">
        <f>LEFT(O272,MIN(FIND({0,1,2,3,4,5,6,7,8,9},ASC(O272)&amp;1234567890))-1)</f>
        <v>Na</v>
      </c>
      <c r="Q272" s="8">
        <f t="shared" si="22"/>
        <v>2</v>
      </c>
      <c r="R272" s="8">
        <f>VLOOKUP(P272,Table!$A$2:$C$121,2,0)</f>
        <v>1</v>
      </c>
      <c r="S272" s="7">
        <f>VLOOKUP(P272,Table!$A$2:$C$121,3,0)</f>
        <v>3</v>
      </c>
      <c r="T272" s="6" t="s">
        <v>2469</v>
      </c>
      <c r="U272" s="8" t="str">
        <f>LEFT(T272,MIN(FIND({0,1,2,3,4,5,6,7,8,9},ASC(T272)&amp;1234567890))-1)</f>
        <v>Nb</v>
      </c>
      <c r="V272" s="8">
        <f t="shared" si="23"/>
        <v>2</v>
      </c>
      <c r="W272" s="8">
        <f>VLOOKUP(U272,Table!$A$2:$C$121,2,0)</f>
        <v>5</v>
      </c>
      <c r="X272" s="7">
        <f>VLOOKUP(U272,Table!$A$2:$C$121,3,0)</f>
        <v>5</v>
      </c>
      <c r="Y272" s="6" t="s">
        <v>2587</v>
      </c>
      <c r="Z272" s="8" t="str">
        <f>LEFT(Y272,MIN(FIND({0,1,2,3,4,5,6,7,8,9},ASC(Y272)&amp;1234567890))-1)</f>
        <v>O</v>
      </c>
      <c r="AA272" s="8">
        <f t="shared" si="24"/>
        <v>13</v>
      </c>
      <c r="AB272" s="8">
        <f>VLOOKUP(Z272,Table!$A$2:$C$121,2,0)</f>
        <v>16</v>
      </c>
      <c r="AC272" s="7">
        <f>VLOOKUP(Z272,Table!$A$2:$C$121,3,0)</f>
        <v>2</v>
      </c>
      <c r="AD272" s="5" t="str">
        <f>VLOOKUP(A272,Table!$U$1:$V$230,2,0)</f>
        <v>Monoclinic</v>
      </c>
    </row>
    <row r="273" spans="1:30" ht="18.75" customHeight="1" x14ac:dyDescent="0.4">
      <c r="A273" s="5">
        <v>15</v>
      </c>
      <c r="B273" s="5">
        <v>308311</v>
      </c>
      <c r="C273" s="5" t="s">
        <v>223</v>
      </c>
      <c r="D273" s="5" t="s">
        <v>262</v>
      </c>
      <c r="E273" s="6" t="s">
        <v>2945</v>
      </c>
      <c r="F273" s="8" t="str">
        <f>LEFT(E273,MIN(FIND({0,1,2,3,4,5,6,7,8,9},ASC(E273)&amp;1234567890))-1)</f>
        <v>Sm</v>
      </c>
      <c r="G273" s="8">
        <f t="shared" si="20"/>
        <v>4</v>
      </c>
      <c r="H273" s="8">
        <f>VLOOKUP(F273,Table!$A$2:$C$121,2,0)</f>
        <v>3</v>
      </c>
      <c r="I273" s="7">
        <f>VLOOKUP(F273,Table!$A$2:$C$121,3,0)</f>
        <v>6</v>
      </c>
      <c r="J273" s="6" t="s">
        <v>2316</v>
      </c>
      <c r="K273" s="8" t="str">
        <f>LEFT(J273,MIN(FIND({0,1,2,3,4,5,6,7,8,9},ASC(J273)&amp;1234567890))-1)</f>
        <v>K</v>
      </c>
      <c r="L273" s="8">
        <f t="shared" si="21"/>
        <v>2</v>
      </c>
      <c r="M273" s="8">
        <f>VLOOKUP(K273,Table!$A$2:$C$121,2,0)</f>
        <v>1</v>
      </c>
      <c r="N273" s="7">
        <f>VLOOKUP(K273,Table!$A$2:$C$121,3,0)</f>
        <v>4</v>
      </c>
      <c r="O273" s="6" t="s">
        <v>2328</v>
      </c>
      <c r="P273" s="8" t="str">
        <f>LEFT(O273,MIN(FIND({0,1,2,3,4,5,6,7,8,9},ASC(O273)&amp;1234567890))-1)</f>
        <v>Na</v>
      </c>
      <c r="Q273" s="8">
        <f t="shared" si="22"/>
        <v>2</v>
      </c>
      <c r="R273" s="8">
        <f>VLOOKUP(P273,Table!$A$2:$C$121,2,0)</f>
        <v>1</v>
      </c>
      <c r="S273" s="7">
        <f>VLOOKUP(P273,Table!$A$2:$C$121,3,0)</f>
        <v>3</v>
      </c>
      <c r="T273" s="6" t="s">
        <v>2931</v>
      </c>
      <c r="U273" s="8" t="str">
        <f>LEFT(T273,MIN(FIND({0,1,2,3,4,5,6,7,8,9},ASC(T273)&amp;1234567890))-1)</f>
        <v>Ta</v>
      </c>
      <c r="V273" s="8">
        <f t="shared" si="23"/>
        <v>2</v>
      </c>
      <c r="W273" s="8">
        <f>VLOOKUP(U273,Table!$A$2:$C$121,2,0)</f>
        <v>5</v>
      </c>
      <c r="X273" s="7">
        <f>VLOOKUP(U273,Table!$A$2:$C$121,3,0)</f>
        <v>6</v>
      </c>
      <c r="Y273" s="6" t="s">
        <v>2587</v>
      </c>
      <c r="Z273" s="8" t="str">
        <f>LEFT(Y273,MIN(FIND({0,1,2,3,4,5,6,7,8,9},ASC(Y273)&amp;1234567890))-1)</f>
        <v>O</v>
      </c>
      <c r="AA273" s="8">
        <f t="shared" si="24"/>
        <v>13</v>
      </c>
      <c r="AB273" s="8">
        <f>VLOOKUP(Z273,Table!$A$2:$C$121,2,0)</f>
        <v>16</v>
      </c>
      <c r="AC273" s="7">
        <f>VLOOKUP(Z273,Table!$A$2:$C$121,3,0)</f>
        <v>2</v>
      </c>
      <c r="AD273" s="5" t="str">
        <f>VLOOKUP(A273,Table!$U$1:$V$230,2,0)</f>
        <v>Monoclinic</v>
      </c>
    </row>
    <row r="274" spans="1:30" ht="18.75" customHeight="1" x14ac:dyDescent="0.4">
      <c r="A274" s="5">
        <v>15</v>
      </c>
      <c r="B274" s="5">
        <v>380310</v>
      </c>
      <c r="C274" s="5" t="s">
        <v>223</v>
      </c>
      <c r="D274" s="5" t="s">
        <v>263</v>
      </c>
      <c r="E274" s="6" t="s">
        <v>2946</v>
      </c>
      <c r="F274" s="8" t="str">
        <f>LEFT(E274,MIN(FIND({0,1,2,3,4,5,6,7,8,9},ASC(E274)&amp;1234567890))-1)</f>
        <v>Eu</v>
      </c>
      <c r="G274" s="8">
        <f t="shared" si="20"/>
        <v>4</v>
      </c>
      <c r="H274" s="8">
        <f>VLOOKUP(F274,Table!$A$2:$C$121,2,0)</f>
        <v>3</v>
      </c>
      <c r="I274" s="7">
        <f>VLOOKUP(F274,Table!$A$2:$C$121,3,0)</f>
        <v>6</v>
      </c>
      <c r="J274" s="6" t="s">
        <v>2316</v>
      </c>
      <c r="K274" s="8" t="str">
        <f>LEFT(J274,MIN(FIND({0,1,2,3,4,5,6,7,8,9},ASC(J274)&amp;1234567890))-1)</f>
        <v>K</v>
      </c>
      <c r="L274" s="8">
        <f t="shared" si="21"/>
        <v>2</v>
      </c>
      <c r="M274" s="8">
        <f>VLOOKUP(K274,Table!$A$2:$C$121,2,0)</f>
        <v>1</v>
      </c>
      <c r="N274" s="7">
        <f>VLOOKUP(K274,Table!$A$2:$C$121,3,0)</f>
        <v>4</v>
      </c>
      <c r="O274" s="6" t="s">
        <v>2328</v>
      </c>
      <c r="P274" s="8" t="str">
        <f>LEFT(O274,MIN(FIND({0,1,2,3,4,5,6,7,8,9},ASC(O274)&amp;1234567890))-1)</f>
        <v>Na</v>
      </c>
      <c r="Q274" s="8">
        <f t="shared" si="22"/>
        <v>2</v>
      </c>
      <c r="R274" s="8">
        <f>VLOOKUP(P274,Table!$A$2:$C$121,2,0)</f>
        <v>1</v>
      </c>
      <c r="S274" s="7">
        <f>VLOOKUP(P274,Table!$A$2:$C$121,3,0)</f>
        <v>3</v>
      </c>
      <c r="T274" s="6" t="s">
        <v>2931</v>
      </c>
      <c r="U274" s="8" t="str">
        <f>LEFT(T274,MIN(FIND({0,1,2,3,4,5,6,7,8,9},ASC(T274)&amp;1234567890))-1)</f>
        <v>Ta</v>
      </c>
      <c r="V274" s="8">
        <f t="shared" si="23"/>
        <v>2</v>
      </c>
      <c r="W274" s="8">
        <f>VLOOKUP(U274,Table!$A$2:$C$121,2,0)</f>
        <v>5</v>
      </c>
      <c r="X274" s="7">
        <f>VLOOKUP(U274,Table!$A$2:$C$121,3,0)</f>
        <v>6</v>
      </c>
      <c r="Y274" s="6" t="s">
        <v>2587</v>
      </c>
      <c r="Z274" s="8" t="str">
        <f>LEFT(Y274,MIN(FIND({0,1,2,3,4,5,6,7,8,9},ASC(Y274)&amp;1234567890))-1)</f>
        <v>O</v>
      </c>
      <c r="AA274" s="8">
        <f t="shared" si="24"/>
        <v>13</v>
      </c>
      <c r="AB274" s="8">
        <f>VLOOKUP(Z274,Table!$A$2:$C$121,2,0)</f>
        <v>16</v>
      </c>
      <c r="AC274" s="7">
        <f>VLOOKUP(Z274,Table!$A$2:$C$121,3,0)</f>
        <v>2</v>
      </c>
      <c r="AD274" s="5" t="str">
        <f>VLOOKUP(A274,Table!$U$1:$V$230,2,0)</f>
        <v>Monoclinic</v>
      </c>
    </row>
    <row r="275" spans="1:30" ht="18.75" customHeight="1" x14ac:dyDescent="0.4">
      <c r="A275" s="5">
        <v>15</v>
      </c>
      <c r="B275" s="5">
        <v>246158</v>
      </c>
      <c r="C275" s="5" t="s">
        <v>223</v>
      </c>
      <c r="D275" s="5" t="s">
        <v>264</v>
      </c>
      <c r="E275" s="6" t="s">
        <v>2542</v>
      </c>
      <c r="F275" s="8" t="str">
        <f>LEFT(E275,MIN(FIND({0,1,2,3,4,5,6,7,8,9},ASC(E275)&amp;1234567890))-1)</f>
        <v>H</v>
      </c>
      <c r="G275" s="8">
        <f t="shared" si="20"/>
        <v>10</v>
      </c>
      <c r="H275" s="8">
        <f>VLOOKUP(F275,Table!$A$2:$C$121,2,0)</f>
        <v>1</v>
      </c>
      <c r="I275" s="7">
        <f>VLOOKUP(F275,Table!$A$2:$C$121,3,0)</f>
        <v>1</v>
      </c>
      <c r="J275" s="6" t="s">
        <v>2562</v>
      </c>
      <c r="K275" s="8" t="str">
        <f>LEFT(J275,MIN(FIND({0,1,2,3,4,5,6,7,8,9},ASC(J275)&amp;1234567890))-1)</f>
        <v>As</v>
      </c>
      <c r="L275" s="8">
        <f t="shared" si="21"/>
        <v>6</v>
      </c>
      <c r="M275" s="8">
        <f>VLOOKUP(K275,Table!$A$2:$C$121,2,0)</f>
        <v>15</v>
      </c>
      <c r="N275" s="7">
        <f>VLOOKUP(K275,Table!$A$2:$C$121,3,0)</f>
        <v>4</v>
      </c>
      <c r="O275" s="6" t="s">
        <v>2300</v>
      </c>
      <c r="P275" s="8" t="str">
        <f>LEFT(O275,MIN(FIND({0,1,2,3,4,5,6,7,8,9},ASC(O275)&amp;1234567890))-1)</f>
        <v>Cu</v>
      </c>
      <c r="Q275" s="8">
        <f t="shared" si="22"/>
        <v>3</v>
      </c>
      <c r="R275" s="8">
        <f>VLOOKUP(P275,Table!$A$2:$C$121,2,0)</f>
        <v>11</v>
      </c>
      <c r="S275" s="7">
        <f>VLOOKUP(P275,Table!$A$2:$C$121,3,0)</f>
        <v>4</v>
      </c>
      <c r="T275" s="6" t="s">
        <v>2947</v>
      </c>
      <c r="U275" s="8" t="str">
        <f>LEFT(T275,MIN(FIND({0,1,2,3,4,5,6,7,8,9},ASC(T275)&amp;1234567890))-1)</f>
        <v>O</v>
      </c>
      <c r="V275" s="8">
        <f t="shared" si="23"/>
        <v>27</v>
      </c>
      <c r="W275" s="8">
        <f>VLOOKUP(U275,Table!$A$2:$C$121,2,0)</f>
        <v>16</v>
      </c>
      <c r="X275" s="7">
        <f>VLOOKUP(U275,Table!$A$2:$C$121,3,0)</f>
        <v>2</v>
      </c>
      <c r="Y275" s="6" t="s">
        <v>2948</v>
      </c>
      <c r="Z275" s="8" t="str">
        <f>LEFT(Y275,MIN(FIND({0,1,2,3,4,5,6,7,8,9},ASC(Y275)&amp;1234567890))-1)</f>
        <v>Sr</v>
      </c>
      <c r="AA275" s="8">
        <f t="shared" si="24"/>
        <v>4</v>
      </c>
      <c r="AB275" s="8">
        <f>VLOOKUP(Z275,Table!$A$2:$C$121,2,0)</f>
        <v>2</v>
      </c>
      <c r="AC275" s="7">
        <f>VLOOKUP(Z275,Table!$A$2:$C$121,3,0)</f>
        <v>5</v>
      </c>
      <c r="AD275" s="5" t="str">
        <f>VLOOKUP(A275,Table!$U$1:$V$230,2,0)</f>
        <v>Monoclinic</v>
      </c>
    </row>
    <row r="276" spans="1:30" ht="18.75" customHeight="1" x14ac:dyDescent="0.4">
      <c r="A276" s="5">
        <v>15</v>
      </c>
      <c r="B276" s="5">
        <v>424374</v>
      </c>
      <c r="C276" s="5" t="s">
        <v>223</v>
      </c>
      <c r="D276" s="5" t="s">
        <v>265</v>
      </c>
      <c r="E276" s="6" t="s">
        <v>2949</v>
      </c>
      <c r="F276" s="8" t="str">
        <f>LEFT(E276,MIN(FIND({0,1,2,3,4,5,6,7,8,9},ASC(E276)&amp;1234567890))-1)</f>
        <v>Na</v>
      </c>
      <c r="G276" s="8">
        <f t="shared" si="20"/>
        <v>6.4</v>
      </c>
      <c r="H276" s="8">
        <f>VLOOKUP(F276,Table!$A$2:$C$121,2,0)</f>
        <v>1</v>
      </c>
      <c r="I276" s="7">
        <f>VLOOKUP(F276,Table!$A$2:$C$121,3,0)</f>
        <v>3</v>
      </c>
      <c r="J276" s="6" t="s">
        <v>2950</v>
      </c>
      <c r="K276" s="8" t="str">
        <f>LEFT(J276,MIN(FIND({0,1,2,3,4,5,6,7,8,9},ASC(J276)&amp;1234567890))-1)</f>
        <v>Ag</v>
      </c>
      <c r="L276" s="8">
        <f t="shared" si="21"/>
        <v>49.6</v>
      </c>
      <c r="M276" s="8">
        <f>VLOOKUP(K276,Table!$A$2:$C$121,2,0)</f>
        <v>11</v>
      </c>
      <c r="N276" s="7">
        <f>VLOOKUP(K276,Table!$A$2:$C$121,3,0)</f>
        <v>5</v>
      </c>
      <c r="O276" s="6" t="s">
        <v>2951</v>
      </c>
      <c r="P276" s="8" t="str">
        <f>LEFT(O276,MIN(FIND({0,1,2,3,4,5,6,7,8,9},ASC(O276)&amp;1234567890))-1)</f>
        <v>As</v>
      </c>
      <c r="Q276" s="8">
        <f t="shared" si="22"/>
        <v>16</v>
      </c>
      <c r="R276" s="8">
        <f>VLOOKUP(P276,Table!$A$2:$C$121,2,0)</f>
        <v>15</v>
      </c>
      <c r="S276" s="7">
        <f>VLOOKUP(P276,Table!$A$2:$C$121,3,0)</f>
        <v>4</v>
      </c>
      <c r="T276" s="6" t="s">
        <v>2952</v>
      </c>
      <c r="U276" s="8" t="str">
        <f>LEFT(T276,MIN(FIND({0,1,2,3,4,5,6,7,8,9},ASC(T276)&amp;1234567890))-1)</f>
        <v>Mo</v>
      </c>
      <c r="V276" s="8">
        <f t="shared" si="23"/>
        <v>72</v>
      </c>
      <c r="W276" s="8">
        <f>VLOOKUP(U276,Table!$A$2:$C$121,2,0)</f>
        <v>6</v>
      </c>
      <c r="X276" s="7">
        <f>VLOOKUP(U276,Table!$A$2:$C$121,3,0)</f>
        <v>5</v>
      </c>
      <c r="Y276" s="6" t="s">
        <v>2953</v>
      </c>
      <c r="Z276" s="8" t="str">
        <f>LEFT(Y276,MIN(FIND({0,1,2,3,4,5,6,7,8,9},ASC(Y276)&amp;1234567890))-1)</f>
        <v>O</v>
      </c>
      <c r="AA276" s="8">
        <f t="shared" si="24"/>
        <v>284</v>
      </c>
      <c r="AB276" s="8">
        <f>VLOOKUP(Z276,Table!$A$2:$C$121,2,0)</f>
        <v>16</v>
      </c>
      <c r="AC276" s="7">
        <f>VLOOKUP(Z276,Table!$A$2:$C$121,3,0)</f>
        <v>2</v>
      </c>
      <c r="AD276" s="5" t="str">
        <f>VLOOKUP(A276,Table!$U$1:$V$230,2,0)</f>
        <v>Monoclinic</v>
      </c>
    </row>
    <row r="277" spans="1:30" ht="18.75" customHeight="1" x14ac:dyDescent="0.4">
      <c r="A277" s="5">
        <v>15</v>
      </c>
      <c r="B277" s="5">
        <v>59818</v>
      </c>
      <c r="C277" s="5" t="s">
        <v>223</v>
      </c>
      <c r="D277" s="5" t="s">
        <v>266</v>
      </c>
      <c r="E277" s="6" t="s">
        <v>2512</v>
      </c>
      <c r="F277" s="8" t="str">
        <f>LEFT(E277,MIN(FIND({0,1,2,3,4,5,6,7,8,9},ASC(E277)&amp;1234567890))-1)</f>
        <v>F</v>
      </c>
      <c r="G277" s="8">
        <f t="shared" si="20"/>
        <v>5</v>
      </c>
      <c r="H277" s="8">
        <f>VLOOKUP(F277,Table!$A$2:$C$121,2,0)</f>
        <v>17</v>
      </c>
      <c r="I277" s="7">
        <f>VLOOKUP(F277,Table!$A$2:$C$121,3,0)</f>
        <v>2</v>
      </c>
      <c r="J277" s="6" t="s">
        <v>2304</v>
      </c>
      <c r="K277" s="8" t="str">
        <f>LEFT(J277,MIN(FIND({0,1,2,3,4,5,6,7,8,9},ASC(J277)&amp;1234567890))-1)</f>
        <v>H</v>
      </c>
      <c r="L277" s="8">
        <f t="shared" si="21"/>
        <v>2</v>
      </c>
      <c r="M277" s="8">
        <f>VLOOKUP(K277,Table!$A$2:$C$121,2,0)</f>
        <v>1</v>
      </c>
      <c r="N277" s="7">
        <f>VLOOKUP(K277,Table!$A$2:$C$121,3,0)</f>
        <v>1</v>
      </c>
      <c r="O277" s="6" t="s">
        <v>2316</v>
      </c>
      <c r="P277" s="8" t="str">
        <f>LEFT(O277,MIN(FIND({0,1,2,3,4,5,6,7,8,9},ASC(O277)&amp;1234567890))-1)</f>
        <v>K</v>
      </c>
      <c r="Q277" s="8">
        <f t="shared" si="22"/>
        <v>2</v>
      </c>
      <c r="R277" s="8">
        <f>VLOOKUP(P277,Table!$A$2:$C$121,2,0)</f>
        <v>1</v>
      </c>
      <c r="S277" s="7">
        <f>VLOOKUP(P277,Table!$A$2:$C$121,3,0)</f>
        <v>4</v>
      </c>
      <c r="T277" s="6" t="s">
        <v>2305</v>
      </c>
      <c r="U277" s="8" t="str">
        <f>LEFT(T277,MIN(FIND({0,1,2,3,4,5,6,7,8,9},ASC(T277)&amp;1234567890))-1)</f>
        <v>O</v>
      </c>
      <c r="V277" s="8">
        <f t="shared" si="23"/>
        <v>1</v>
      </c>
      <c r="W277" s="8">
        <f>VLOOKUP(U277,Table!$A$2:$C$121,2,0)</f>
        <v>16</v>
      </c>
      <c r="X277" s="7">
        <f>VLOOKUP(U277,Table!$A$2:$C$121,3,0)</f>
        <v>2</v>
      </c>
      <c r="Y277" s="6" t="s">
        <v>2954</v>
      </c>
      <c r="Z277" s="8" t="str">
        <f>LEFT(Y277,MIN(FIND({0,1,2,3,4,5,6,7,8,9},ASC(Y277)&amp;1234567890))-1)</f>
        <v>V</v>
      </c>
      <c r="AA277" s="8">
        <f t="shared" si="24"/>
        <v>1</v>
      </c>
      <c r="AB277" s="8">
        <f>VLOOKUP(Z277,Table!$A$2:$C$121,2,0)</f>
        <v>5</v>
      </c>
      <c r="AC277" s="7">
        <f>VLOOKUP(Z277,Table!$A$2:$C$121,3,0)</f>
        <v>4</v>
      </c>
      <c r="AD277" s="5" t="str">
        <f>VLOOKUP(A277,Table!$U$1:$V$230,2,0)</f>
        <v>Monoclinic</v>
      </c>
    </row>
    <row r="278" spans="1:30" ht="18.75" customHeight="1" x14ac:dyDescent="0.4">
      <c r="A278" s="5">
        <v>15</v>
      </c>
      <c r="B278" s="5">
        <v>237260</v>
      </c>
      <c r="C278" s="5" t="s">
        <v>223</v>
      </c>
      <c r="D278" s="5" t="s">
        <v>267</v>
      </c>
      <c r="E278" s="6" t="s">
        <v>2955</v>
      </c>
      <c r="F278" s="8" t="str">
        <f>LEFT(E278,MIN(FIND({0,1,2,3,4,5,6,7,8,9},ASC(E278)&amp;1234567890))-1)</f>
        <v>Eu</v>
      </c>
      <c r="G278" s="8">
        <f t="shared" si="20"/>
        <v>0.02</v>
      </c>
      <c r="H278" s="8">
        <f>VLOOKUP(F278,Table!$A$2:$C$121,2,0)</f>
        <v>3</v>
      </c>
      <c r="I278" s="7">
        <f>VLOOKUP(F278,Table!$A$2:$C$121,3,0)</f>
        <v>6</v>
      </c>
      <c r="J278" s="6" t="s">
        <v>2956</v>
      </c>
      <c r="K278" s="8" t="str">
        <f>LEFT(J278,MIN(FIND({0,1,2,3,4,5,6,7,8,9},ASC(J278)&amp;1234567890))-1)</f>
        <v>Na</v>
      </c>
      <c r="L278" s="8">
        <f t="shared" si="21"/>
        <v>0.98</v>
      </c>
      <c r="M278" s="8">
        <f>VLOOKUP(K278,Table!$A$2:$C$121,2,0)</f>
        <v>1</v>
      </c>
      <c r="N278" s="7">
        <f>VLOOKUP(K278,Table!$A$2:$C$121,3,0)</f>
        <v>3</v>
      </c>
      <c r="O278" s="6" t="s">
        <v>2730</v>
      </c>
      <c r="P278" s="8" t="str">
        <f>LEFT(O278,MIN(FIND({0,1,2,3,4,5,6,7,8,9},ASC(O278)&amp;1234567890))-1)</f>
        <v>Sc</v>
      </c>
      <c r="Q278" s="8">
        <f t="shared" si="22"/>
        <v>1</v>
      </c>
      <c r="R278" s="8">
        <f>VLOOKUP(P278,Table!$A$2:$C$121,2,0)</f>
        <v>3</v>
      </c>
      <c r="S278" s="7">
        <f>VLOOKUP(P278,Table!$A$2:$C$121,3,0)</f>
        <v>4</v>
      </c>
      <c r="T278" s="6" t="s">
        <v>2309</v>
      </c>
      <c r="U278" s="8" t="str">
        <f>LEFT(T278,MIN(FIND({0,1,2,3,4,5,6,7,8,9},ASC(T278)&amp;1234567890))-1)</f>
        <v>Si</v>
      </c>
      <c r="V278" s="8">
        <f t="shared" si="23"/>
        <v>2</v>
      </c>
      <c r="W278" s="8">
        <f>VLOOKUP(U278,Table!$A$2:$C$121,2,0)</f>
        <v>14</v>
      </c>
      <c r="X278" s="7">
        <f>VLOOKUP(U278,Table!$A$2:$C$121,3,0)</f>
        <v>3</v>
      </c>
      <c r="Y278" s="6" t="s">
        <v>2332</v>
      </c>
      <c r="Z278" s="8" t="str">
        <f>LEFT(Y278,MIN(FIND({0,1,2,3,4,5,6,7,8,9},ASC(Y278)&amp;1234567890))-1)</f>
        <v>O</v>
      </c>
      <c r="AA278" s="8">
        <f t="shared" si="24"/>
        <v>6</v>
      </c>
      <c r="AB278" s="8">
        <f>VLOOKUP(Z278,Table!$A$2:$C$121,2,0)</f>
        <v>16</v>
      </c>
      <c r="AC278" s="7">
        <f>VLOOKUP(Z278,Table!$A$2:$C$121,3,0)</f>
        <v>2</v>
      </c>
      <c r="AD278" s="5" t="str">
        <f>VLOOKUP(A278,Table!$U$1:$V$230,2,0)</f>
        <v>Monoclinic</v>
      </c>
    </row>
    <row r="279" spans="1:30" ht="18.75" customHeight="1" x14ac:dyDescent="0.4">
      <c r="A279" s="5">
        <v>15</v>
      </c>
      <c r="B279" s="5">
        <v>237261</v>
      </c>
      <c r="C279" s="5" t="s">
        <v>223</v>
      </c>
      <c r="D279" s="5" t="s">
        <v>268</v>
      </c>
      <c r="E279" s="6" t="s">
        <v>2957</v>
      </c>
      <c r="F279" s="8" t="str">
        <f>LEFT(E279,MIN(FIND({0,1,2,3,4,5,6,7,8,9},ASC(E279)&amp;1234567890))-1)</f>
        <v>Eu</v>
      </c>
      <c r="G279" s="8">
        <f t="shared" si="20"/>
        <v>0.13</v>
      </c>
      <c r="H279" s="8">
        <f>VLOOKUP(F279,Table!$A$2:$C$121,2,0)</f>
        <v>3</v>
      </c>
      <c r="I279" s="7">
        <f>VLOOKUP(F279,Table!$A$2:$C$121,3,0)</f>
        <v>6</v>
      </c>
      <c r="J279" s="6" t="s">
        <v>2958</v>
      </c>
      <c r="K279" s="8" t="str">
        <f>LEFT(J279,MIN(FIND({0,1,2,3,4,5,6,7,8,9},ASC(J279)&amp;1234567890))-1)</f>
        <v>Na</v>
      </c>
      <c r="L279" s="8">
        <f t="shared" si="21"/>
        <v>0.94</v>
      </c>
      <c r="M279" s="8">
        <f>VLOOKUP(K279,Table!$A$2:$C$121,2,0)</f>
        <v>1</v>
      </c>
      <c r="N279" s="7">
        <f>VLOOKUP(K279,Table!$A$2:$C$121,3,0)</f>
        <v>3</v>
      </c>
      <c r="O279" s="6" t="s">
        <v>2959</v>
      </c>
      <c r="P279" s="8" t="str">
        <f>LEFT(O279,MIN(FIND({0,1,2,3,4,5,6,7,8,9},ASC(O279)&amp;1234567890))-1)</f>
        <v>Sc</v>
      </c>
      <c r="Q279" s="8">
        <f t="shared" si="22"/>
        <v>0.94</v>
      </c>
      <c r="R279" s="8">
        <f>VLOOKUP(P279,Table!$A$2:$C$121,2,0)</f>
        <v>3</v>
      </c>
      <c r="S279" s="7">
        <f>VLOOKUP(P279,Table!$A$2:$C$121,3,0)</f>
        <v>4</v>
      </c>
      <c r="T279" s="6" t="s">
        <v>2309</v>
      </c>
      <c r="U279" s="8" t="str">
        <f>LEFT(T279,MIN(FIND({0,1,2,3,4,5,6,7,8,9},ASC(T279)&amp;1234567890))-1)</f>
        <v>Si</v>
      </c>
      <c r="V279" s="8">
        <f t="shared" si="23"/>
        <v>2</v>
      </c>
      <c r="W279" s="8">
        <f>VLOOKUP(U279,Table!$A$2:$C$121,2,0)</f>
        <v>14</v>
      </c>
      <c r="X279" s="7">
        <f>VLOOKUP(U279,Table!$A$2:$C$121,3,0)</f>
        <v>3</v>
      </c>
      <c r="Y279" s="6" t="s">
        <v>2332</v>
      </c>
      <c r="Z279" s="8" t="str">
        <f>LEFT(Y279,MIN(FIND({0,1,2,3,4,5,6,7,8,9},ASC(Y279)&amp;1234567890))-1)</f>
        <v>O</v>
      </c>
      <c r="AA279" s="8">
        <f t="shared" si="24"/>
        <v>6</v>
      </c>
      <c r="AB279" s="8">
        <f>VLOOKUP(Z279,Table!$A$2:$C$121,2,0)</f>
        <v>16</v>
      </c>
      <c r="AC279" s="7">
        <f>VLOOKUP(Z279,Table!$A$2:$C$121,3,0)</f>
        <v>2</v>
      </c>
      <c r="AD279" s="5" t="str">
        <f>VLOOKUP(A279,Table!$U$1:$V$230,2,0)</f>
        <v>Monoclinic</v>
      </c>
    </row>
    <row r="280" spans="1:30" ht="18.75" customHeight="1" x14ac:dyDescent="0.4">
      <c r="A280" s="5">
        <v>15</v>
      </c>
      <c r="B280" s="5">
        <v>429340</v>
      </c>
      <c r="C280" s="5" t="s">
        <v>223</v>
      </c>
      <c r="D280" s="5" t="s">
        <v>269</v>
      </c>
      <c r="E280" s="6" t="s">
        <v>2294</v>
      </c>
      <c r="F280" s="8" t="str">
        <f>LEFT(E280,MIN(FIND({0,1,2,3,4,5,6,7,8,9},ASC(E280)&amp;1234567890))-1)</f>
        <v>Ba</v>
      </c>
      <c r="G280" s="8">
        <f t="shared" si="20"/>
        <v>2</v>
      </c>
      <c r="H280" s="8">
        <f>VLOOKUP(F280,Table!$A$2:$C$121,2,0)</f>
        <v>2</v>
      </c>
      <c r="I280" s="7">
        <f>VLOOKUP(F280,Table!$A$2:$C$121,3,0)</f>
        <v>6</v>
      </c>
      <c r="J280" s="6" t="s">
        <v>2297</v>
      </c>
      <c r="K280" s="8" t="str">
        <f>LEFT(J280,MIN(FIND({0,1,2,3,4,5,6,7,8,9},ASC(J280)&amp;1234567890))-1)</f>
        <v>Cu</v>
      </c>
      <c r="L280" s="8">
        <f t="shared" si="21"/>
        <v>2</v>
      </c>
      <c r="M280" s="8">
        <f>VLOOKUP(K280,Table!$A$2:$C$121,2,0)</f>
        <v>11</v>
      </c>
      <c r="N280" s="7">
        <f>VLOOKUP(K280,Table!$A$2:$C$121,3,0)</f>
        <v>4</v>
      </c>
      <c r="O280" s="6" t="s">
        <v>2808</v>
      </c>
      <c r="P280" s="8" t="str">
        <f>LEFT(O280,MIN(FIND({0,1,2,3,4,5,6,7,8,9},ASC(O280)&amp;1234567890))-1)</f>
        <v>Te</v>
      </c>
      <c r="Q280" s="8">
        <f t="shared" si="22"/>
        <v>2</v>
      </c>
      <c r="R280" s="8">
        <f>VLOOKUP(P280,Table!$A$2:$C$121,2,0)</f>
        <v>16</v>
      </c>
      <c r="S280" s="7">
        <f>VLOOKUP(P280,Table!$A$2:$C$121,3,0)</f>
        <v>5</v>
      </c>
      <c r="T280" s="6" t="s">
        <v>2422</v>
      </c>
      <c r="U280" s="8" t="str">
        <f>LEFT(T280,MIN(FIND({0,1,2,3,4,5,6,7,8,9},ASC(T280)&amp;1234567890))-1)</f>
        <v>P</v>
      </c>
      <c r="V280" s="8">
        <f t="shared" si="23"/>
        <v>2</v>
      </c>
      <c r="W280" s="8">
        <f>VLOOKUP(U280,Table!$A$2:$C$121,2,0)</f>
        <v>15</v>
      </c>
      <c r="X280" s="7">
        <f>VLOOKUP(U280,Table!$A$2:$C$121,3,0)</f>
        <v>3</v>
      </c>
      <c r="Y280" s="6" t="s">
        <v>2587</v>
      </c>
      <c r="Z280" s="8" t="str">
        <f>LEFT(Y280,MIN(FIND({0,1,2,3,4,5,6,7,8,9},ASC(Y280)&amp;1234567890))-1)</f>
        <v>O</v>
      </c>
      <c r="AA280" s="8">
        <f t="shared" si="24"/>
        <v>13</v>
      </c>
      <c r="AB280" s="8">
        <f>VLOOKUP(Z280,Table!$A$2:$C$121,2,0)</f>
        <v>16</v>
      </c>
      <c r="AC280" s="7">
        <f>VLOOKUP(Z280,Table!$A$2:$C$121,3,0)</f>
        <v>2</v>
      </c>
      <c r="AD280" s="5" t="str">
        <f>VLOOKUP(A280,Table!$U$1:$V$230,2,0)</f>
        <v>Monoclinic</v>
      </c>
    </row>
    <row r="281" spans="1:30" ht="18.75" customHeight="1" x14ac:dyDescent="0.4">
      <c r="A281" s="5">
        <v>15</v>
      </c>
      <c r="B281" s="5">
        <v>195522</v>
      </c>
      <c r="C281" s="5" t="s">
        <v>223</v>
      </c>
      <c r="D281" s="5" t="s">
        <v>270</v>
      </c>
      <c r="E281" s="6" t="s">
        <v>2294</v>
      </c>
      <c r="F281" s="8" t="str">
        <f>LEFT(E281,MIN(FIND({0,1,2,3,4,5,6,7,8,9},ASC(E281)&amp;1234567890))-1)</f>
        <v>Ba</v>
      </c>
      <c r="G281" s="8">
        <f t="shared" si="20"/>
        <v>2</v>
      </c>
      <c r="H281" s="8">
        <f>VLOOKUP(F281,Table!$A$2:$C$121,2,0)</f>
        <v>2</v>
      </c>
      <c r="I281" s="7">
        <f>VLOOKUP(F281,Table!$A$2:$C$121,3,0)</f>
        <v>6</v>
      </c>
      <c r="J281" s="6" t="s">
        <v>2960</v>
      </c>
      <c r="K281" s="8" t="str">
        <f>LEFT(J281,MIN(FIND({0,1,2,3,4,5,6,7,8,9},ASC(J281)&amp;1234567890))-1)</f>
        <v>Ca</v>
      </c>
      <c r="L281" s="8">
        <f t="shared" si="21"/>
        <v>1.31</v>
      </c>
      <c r="M281" s="8">
        <f>VLOOKUP(K281,Table!$A$2:$C$121,2,0)</f>
        <v>2</v>
      </c>
      <c r="N281" s="7">
        <f>VLOOKUP(K281,Table!$A$2:$C$121,3,0)</f>
        <v>4</v>
      </c>
      <c r="O281" s="6" t="s">
        <v>2961</v>
      </c>
      <c r="P281" s="8" t="str">
        <f>LEFT(O281,MIN(FIND({0,1,2,3,4,5,6,7,8,9},ASC(O281)&amp;1234567890))-1)</f>
        <v>Fe</v>
      </c>
      <c r="Q281" s="8">
        <f t="shared" si="22"/>
        <v>0.69</v>
      </c>
      <c r="R281" s="8">
        <f>VLOOKUP(P281,Table!$A$2:$C$121,2,0)</f>
        <v>8</v>
      </c>
      <c r="S281" s="7">
        <f>VLOOKUP(P281,Table!$A$2:$C$121,3,0)</f>
        <v>4</v>
      </c>
      <c r="T281" s="6" t="s">
        <v>2322</v>
      </c>
      <c r="U281" s="8" t="str">
        <f>LEFT(T281,MIN(FIND({0,1,2,3,4,5,6,7,8,9},ASC(T281)&amp;1234567890))-1)</f>
        <v>Al</v>
      </c>
      <c r="V281" s="8">
        <f t="shared" si="23"/>
        <v>2</v>
      </c>
      <c r="W281" s="8">
        <f>VLOOKUP(U281,Table!$A$2:$C$121,2,0)</f>
        <v>13</v>
      </c>
      <c r="X281" s="7">
        <f>VLOOKUP(U281,Table!$A$2:$C$121,3,0)</f>
        <v>3</v>
      </c>
      <c r="Y281" s="6" t="s">
        <v>2895</v>
      </c>
      <c r="Z281" s="8" t="str">
        <f>LEFT(Y281,MIN(FIND({0,1,2,3,4,5,6,7,8,9},ASC(Y281)&amp;1234567890))-1)</f>
        <v>F</v>
      </c>
      <c r="AA281" s="8">
        <f t="shared" si="24"/>
        <v>14</v>
      </c>
      <c r="AB281" s="8">
        <f>VLOOKUP(Z281,Table!$A$2:$C$121,2,0)</f>
        <v>17</v>
      </c>
      <c r="AC281" s="7">
        <f>VLOOKUP(Z281,Table!$A$2:$C$121,3,0)</f>
        <v>2</v>
      </c>
      <c r="AD281" s="5" t="str">
        <f>VLOOKUP(A281,Table!$U$1:$V$230,2,0)</f>
        <v>Monoclinic</v>
      </c>
    </row>
    <row r="282" spans="1:30" ht="18.75" customHeight="1" x14ac:dyDescent="0.4">
      <c r="A282" s="5">
        <v>15</v>
      </c>
      <c r="B282" s="5">
        <v>195523</v>
      </c>
      <c r="C282" s="5" t="s">
        <v>223</v>
      </c>
      <c r="D282" s="5" t="s">
        <v>271</v>
      </c>
      <c r="E282" s="6" t="s">
        <v>2294</v>
      </c>
      <c r="F282" s="8" t="str">
        <f>LEFT(E282,MIN(FIND({0,1,2,3,4,5,6,7,8,9},ASC(E282)&amp;1234567890))-1)</f>
        <v>Ba</v>
      </c>
      <c r="G282" s="8">
        <f t="shared" si="20"/>
        <v>2</v>
      </c>
      <c r="H282" s="8">
        <f>VLOOKUP(F282,Table!$A$2:$C$121,2,0)</f>
        <v>2</v>
      </c>
      <c r="I282" s="7">
        <f>VLOOKUP(F282,Table!$A$2:$C$121,3,0)</f>
        <v>6</v>
      </c>
      <c r="J282" s="6" t="s">
        <v>2341</v>
      </c>
      <c r="K282" s="8" t="str">
        <f>LEFT(J282,MIN(FIND({0,1,2,3,4,5,6,7,8,9},ASC(J282)&amp;1234567890))-1)</f>
        <v>Ca</v>
      </c>
      <c r="L282" s="8">
        <f t="shared" si="21"/>
        <v>1</v>
      </c>
      <c r="M282" s="8">
        <f>VLOOKUP(K282,Table!$A$2:$C$121,2,0)</f>
        <v>2</v>
      </c>
      <c r="N282" s="7">
        <f>VLOOKUP(K282,Table!$A$2:$C$121,3,0)</f>
        <v>4</v>
      </c>
      <c r="O282" s="6" t="s">
        <v>2962</v>
      </c>
      <c r="P282" s="8" t="str">
        <f>LEFT(O282,MIN(FIND({0,1,2,3,4,5,6,7,8,9},ASC(O282)&amp;1234567890))-1)</f>
        <v>Fe</v>
      </c>
      <c r="Q282" s="8">
        <f t="shared" si="22"/>
        <v>0.9</v>
      </c>
      <c r="R282" s="8">
        <f>VLOOKUP(P282,Table!$A$2:$C$121,2,0)</f>
        <v>8</v>
      </c>
      <c r="S282" s="7">
        <f>VLOOKUP(P282,Table!$A$2:$C$121,3,0)</f>
        <v>4</v>
      </c>
      <c r="T282" s="6" t="s">
        <v>2322</v>
      </c>
      <c r="U282" s="8" t="str">
        <f>LEFT(T282,MIN(FIND({0,1,2,3,4,5,6,7,8,9},ASC(T282)&amp;1234567890))-1)</f>
        <v>Al</v>
      </c>
      <c r="V282" s="8">
        <f t="shared" si="23"/>
        <v>2</v>
      </c>
      <c r="W282" s="8">
        <f>VLOOKUP(U282,Table!$A$2:$C$121,2,0)</f>
        <v>13</v>
      </c>
      <c r="X282" s="7">
        <f>VLOOKUP(U282,Table!$A$2:$C$121,3,0)</f>
        <v>3</v>
      </c>
      <c r="Y282" s="6" t="s">
        <v>2895</v>
      </c>
      <c r="Z282" s="8" t="str">
        <f>LEFT(Y282,MIN(FIND({0,1,2,3,4,5,6,7,8,9},ASC(Y282)&amp;1234567890))-1)</f>
        <v>F</v>
      </c>
      <c r="AA282" s="8">
        <f t="shared" si="24"/>
        <v>14</v>
      </c>
      <c r="AB282" s="8">
        <f>VLOOKUP(Z282,Table!$A$2:$C$121,2,0)</f>
        <v>17</v>
      </c>
      <c r="AC282" s="7">
        <f>VLOOKUP(Z282,Table!$A$2:$C$121,3,0)</f>
        <v>2</v>
      </c>
      <c r="AD282" s="5" t="str">
        <f>VLOOKUP(A282,Table!$U$1:$V$230,2,0)</f>
        <v>Monoclinic</v>
      </c>
    </row>
    <row r="283" spans="1:30" ht="18.75" customHeight="1" x14ac:dyDescent="0.4">
      <c r="A283" s="5">
        <v>15</v>
      </c>
      <c r="B283" s="5">
        <v>239010</v>
      </c>
      <c r="C283" s="5" t="s">
        <v>223</v>
      </c>
      <c r="D283" s="5" t="s">
        <v>272</v>
      </c>
      <c r="E283" s="6" t="s">
        <v>2310</v>
      </c>
      <c r="F283" s="8" t="str">
        <f>LEFT(E283,MIN(FIND({0,1,2,3,4,5,6,7,8,9},ASC(E283)&amp;1234567890))-1)</f>
        <v>K</v>
      </c>
      <c r="G283" s="8">
        <f t="shared" si="20"/>
        <v>1</v>
      </c>
      <c r="H283" s="8">
        <f>VLOOKUP(F283,Table!$A$2:$C$121,2,0)</f>
        <v>1</v>
      </c>
      <c r="I283" s="7">
        <f>VLOOKUP(F283,Table!$A$2:$C$121,3,0)</f>
        <v>4</v>
      </c>
      <c r="J283" s="6" t="s">
        <v>2330</v>
      </c>
      <c r="K283" s="8" t="str">
        <f>LEFT(J283,MIN(FIND({0,1,2,3,4,5,6,7,8,9},ASC(J283)&amp;1234567890))-1)</f>
        <v>Fe</v>
      </c>
      <c r="L283" s="8">
        <f t="shared" si="21"/>
        <v>1</v>
      </c>
      <c r="M283" s="8">
        <f>VLOOKUP(K283,Table!$A$2:$C$121,2,0)</f>
        <v>8</v>
      </c>
      <c r="N283" s="7">
        <f>VLOOKUP(K283,Table!$A$2:$C$121,3,0)</f>
        <v>4</v>
      </c>
      <c r="O283" s="6" t="s">
        <v>2311</v>
      </c>
      <c r="P283" s="8" t="str">
        <f>LEFT(O283,MIN(FIND({0,1,2,3,4,5,6,7,8,9},ASC(O283)&amp;1234567890))-1)</f>
        <v>S</v>
      </c>
      <c r="Q283" s="8">
        <f t="shared" si="22"/>
        <v>1</v>
      </c>
      <c r="R283" s="8">
        <f>VLOOKUP(P283,Table!$A$2:$C$121,2,0)</f>
        <v>16</v>
      </c>
      <c r="S283" s="7">
        <f>VLOOKUP(P283,Table!$A$2:$C$121,3,0)</f>
        <v>3</v>
      </c>
      <c r="T283" s="6" t="s">
        <v>2317</v>
      </c>
      <c r="U283" s="8" t="str">
        <f>LEFT(T283,MIN(FIND({0,1,2,3,4,5,6,7,8,9},ASC(T283)&amp;1234567890))-1)</f>
        <v>O</v>
      </c>
      <c r="V283" s="8">
        <f t="shared" si="23"/>
        <v>4</v>
      </c>
      <c r="W283" s="8">
        <f>VLOOKUP(U283,Table!$A$2:$C$121,2,0)</f>
        <v>16</v>
      </c>
      <c r="X283" s="7">
        <f>VLOOKUP(U283,Table!$A$2:$C$121,3,0)</f>
        <v>2</v>
      </c>
      <c r="Y283" s="6" t="s">
        <v>2492</v>
      </c>
      <c r="Z283" s="8" t="str">
        <f>LEFT(Y283,MIN(FIND({0,1,2,3,4,5,6,7,8,9},ASC(Y283)&amp;1234567890))-1)</f>
        <v>F</v>
      </c>
      <c r="AA283" s="8">
        <f t="shared" si="24"/>
        <v>1</v>
      </c>
      <c r="AB283" s="8">
        <f>VLOOKUP(Z283,Table!$A$2:$C$121,2,0)</f>
        <v>17</v>
      </c>
      <c r="AC283" s="7">
        <f>VLOOKUP(Z283,Table!$A$2:$C$121,3,0)</f>
        <v>2</v>
      </c>
      <c r="AD283" s="5" t="str">
        <f>VLOOKUP(A283,Table!$U$1:$V$230,2,0)</f>
        <v>Monoclinic</v>
      </c>
    </row>
    <row r="284" spans="1:30" ht="18.75" customHeight="1" x14ac:dyDescent="0.4">
      <c r="A284" s="5">
        <v>15</v>
      </c>
      <c r="B284" s="5">
        <v>239444</v>
      </c>
      <c r="C284" s="5" t="s">
        <v>224</v>
      </c>
      <c r="D284" s="5" t="s">
        <v>273</v>
      </c>
      <c r="E284" s="6" t="s">
        <v>2383</v>
      </c>
      <c r="F284" s="8" t="str">
        <f>LEFT(E284,MIN(FIND({0,1,2,3,4,5,6,7,8,9},ASC(E284)&amp;1234567890))-1)</f>
        <v>La</v>
      </c>
      <c r="G284" s="8">
        <f t="shared" si="20"/>
        <v>2</v>
      </c>
      <c r="H284" s="8">
        <f>VLOOKUP(F284,Table!$A$2:$C$121,2,0)</f>
        <v>3</v>
      </c>
      <c r="I284" s="7">
        <f>VLOOKUP(F284,Table!$A$2:$C$121,3,0)</f>
        <v>6</v>
      </c>
      <c r="J284" s="6" t="s">
        <v>2320</v>
      </c>
      <c r="K284" s="8" t="str">
        <f>LEFT(J284,MIN(FIND({0,1,2,3,4,5,6,7,8,9},ASC(J284)&amp;1234567890))-1)</f>
        <v>Sr</v>
      </c>
      <c r="L284" s="8">
        <f t="shared" si="21"/>
        <v>1</v>
      </c>
      <c r="M284" s="8">
        <f>VLOOKUP(K284,Table!$A$2:$C$121,2,0)</f>
        <v>2</v>
      </c>
      <c r="N284" s="7">
        <f>VLOOKUP(K284,Table!$A$2:$C$121,3,0)</f>
        <v>5</v>
      </c>
      <c r="O284" s="6" t="s">
        <v>2795</v>
      </c>
      <c r="P284" s="8" t="str">
        <f>LEFT(O284,MIN(FIND({0,1,2,3,4,5,6,7,8,9},ASC(O284)&amp;1234567890))-1)</f>
        <v>Cr</v>
      </c>
      <c r="Q284" s="8">
        <f t="shared" si="22"/>
        <v>2</v>
      </c>
      <c r="R284" s="8">
        <f>VLOOKUP(P284,Table!$A$2:$C$121,2,0)</f>
        <v>6</v>
      </c>
      <c r="S284" s="7">
        <f>VLOOKUP(P284,Table!$A$2:$C$121,3,0)</f>
        <v>4</v>
      </c>
      <c r="T284" s="6" t="s">
        <v>2381</v>
      </c>
      <c r="U284" s="8" t="str">
        <f>LEFT(T284,MIN(FIND({0,1,2,3,4,5,6,7,8,9},ASC(T284)&amp;1234567890))-1)</f>
        <v>O</v>
      </c>
      <c r="V284" s="8">
        <f t="shared" si="23"/>
        <v>7</v>
      </c>
      <c r="W284" s="8">
        <f>VLOOKUP(U284,Table!$A$2:$C$121,2,0)</f>
        <v>16</v>
      </c>
      <c r="X284" s="7">
        <f>VLOOKUP(U284,Table!$A$2:$C$121,3,0)</f>
        <v>2</v>
      </c>
      <c r="Y284" s="6" t="s">
        <v>2439</v>
      </c>
      <c r="Z284" s="8" t="str">
        <f>LEFT(Y284,MIN(FIND({0,1,2,3,4,5,6,7,8,9},ASC(Y284)&amp;1234567890))-1)</f>
        <v>F</v>
      </c>
      <c r="AA284" s="8">
        <f t="shared" si="24"/>
        <v>2</v>
      </c>
      <c r="AB284" s="8">
        <f>VLOOKUP(Z284,Table!$A$2:$C$121,2,0)</f>
        <v>17</v>
      </c>
      <c r="AC284" s="7">
        <f>VLOOKUP(Z284,Table!$A$2:$C$121,3,0)</f>
        <v>2</v>
      </c>
      <c r="AD284" s="5" t="str">
        <f>VLOOKUP(A284,Table!$U$1:$V$230,2,0)</f>
        <v>Monoclinic</v>
      </c>
    </row>
    <row r="285" spans="1:30" ht="18.75" customHeight="1" x14ac:dyDescent="0.4">
      <c r="A285" s="5">
        <v>15</v>
      </c>
      <c r="B285" s="5">
        <v>252342</v>
      </c>
      <c r="C285" s="5" t="s">
        <v>223</v>
      </c>
      <c r="D285" s="5" t="s">
        <v>274</v>
      </c>
      <c r="E285" s="6" t="s">
        <v>2329</v>
      </c>
      <c r="F285" s="8" t="str">
        <f>LEFT(E285,MIN(FIND({0,1,2,3,4,5,6,7,8,9},ASC(E285)&amp;1234567890))-1)</f>
        <v>Li</v>
      </c>
      <c r="G285" s="8">
        <f t="shared" si="20"/>
        <v>1</v>
      </c>
      <c r="H285" s="8">
        <f>VLOOKUP(F285,Table!$A$2:$C$121,2,0)</f>
        <v>1</v>
      </c>
      <c r="I285" s="7">
        <f>VLOOKUP(F285,Table!$A$2:$C$121,3,0)</f>
        <v>2</v>
      </c>
      <c r="J285" s="6" t="s">
        <v>2296</v>
      </c>
      <c r="K285" s="8" t="str">
        <f>LEFT(J285,MIN(FIND({0,1,2,3,4,5,6,7,8,9},ASC(J285)&amp;1234567890))-1)</f>
        <v>Cu</v>
      </c>
      <c r="L285" s="8">
        <f t="shared" si="21"/>
        <v>1</v>
      </c>
      <c r="M285" s="8">
        <f>VLOOKUP(K285,Table!$A$2:$C$121,2,0)</f>
        <v>11</v>
      </c>
      <c r="N285" s="7">
        <f>VLOOKUP(K285,Table!$A$2:$C$121,3,0)</f>
        <v>4</v>
      </c>
      <c r="O285" s="6" t="s">
        <v>2311</v>
      </c>
      <c r="P285" s="8" t="str">
        <f>LEFT(O285,MIN(FIND({0,1,2,3,4,5,6,7,8,9},ASC(O285)&amp;1234567890))-1)</f>
        <v>S</v>
      </c>
      <c r="Q285" s="8">
        <f t="shared" si="22"/>
        <v>1</v>
      </c>
      <c r="R285" s="8">
        <f>VLOOKUP(P285,Table!$A$2:$C$121,2,0)</f>
        <v>16</v>
      </c>
      <c r="S285" s="7">
        <f>VLOOKUP(P285,Table!$A$2:$C$121,3,0)</f>
        <v>3</v>
      </c>
      <c r="T285" s="6" t="s">
        <v>2317</v>
      </c>
      <c r="U285" s="8" t="str">
        <f>LEFT(T285,MIN(FIND({0,1,2,3,4,5,6,7,8,9},ASC(T285)&amp;1234567890))-1)</f>
        <v>O</v>
      </c>
      <c r="V285" s="8">
        <f t="shared" si="23"/>
        <v>4</v>
      </c>
      <c r="W285" s="8">
        <f>VLOOKUP(U285,Table!$A$2:$C$121,2,0)</f>
        <v>16</v>
      </c>
      <c r="X285" s="7">
        <f>VLOOKUP(U285,Table!$A$2:$C$121,3,0)</f>
        <v>2</v>
      </c>
      <c r="Y285" s="6" t="s">
        <v>2492</v>
      </c>
      <c r="Z285" s="8" t="str">
        <f>LEFT(Y285,MIN(FIND({0,1,2,3,4,5,6,7,8,9},ASC(Y285)&amp;1234567890))-1)</f>
        <v>F</v>
      </c>
      <c r="AA285" s="8">
        <f t="shared" si="24"/>
        <v>1</v>
      </c>
      <c r="AB285" s="8">
        <f>VLOOKUP(Z285,Table!$A$2:$C$121,2,0)</f>
        <v>17</v>
      </c>
      <c r="AC285" s="7">
        <f>VLOOKUP(Z285,Table!$A$2:$C$121,3,0)</f>
        <v>2</v>
      </c>
      <c r="AD285" s="5" t="str">
        <f>VLOOKUP(A285,Table!$U$1:$V$230,2,0)</f>
        <v>Monoclinic</v>
      </c>
    </row>
    <row r="286" spans="1:30" ht="18.75" customHeight="1" x14ac:dyDescent="0.4">
      <c r="A286" s="5">
        <v>15</v>
      </c>
      <c r="B286" s="5">
        <v>239823</v>
      </c>
      <c r="C286" s="5" t="s">
        <v>223</v>
      </c>
      <c r="D286" s="5" t="s">
        <v>275</v>
      </c>
      <c r="E286" s="6" t="s">
        <v>2963</v>
      </c>
      <c r="F286" s="8" t="str">
        <f>LEFT(E286,MIN(FIND({0,1,2,3,4,5,6,7,8,9},ASC(E286)&amp;1234567890))-1)</f>
        <v>Ag</v>
      </c>
      <c r="G286" s="8">
        <f t="shared" si="20"/>
        <v>1.97</v>
      </c>
      <c r="H286" s="8">
        <f>VLOOKUP(F286,Table!$A$2:$C$121,2,0)</f>
        <v>11</v>
      </c>
      <c r="I286" s="7">
        <f>VLOOKUP(F286,Table!$A$2:$C$121,3,0)</f>
        <v>5</v>
      </c>
      <c r="J286" s="6" t="s">
        <v>2964</v>
      </c>
      <c r="K286" s="8" t="str">
        <f>LEFT(J286,MIN(FIND({0,1,2,3,4,5,6,7,8,9},ASC(J286)&amp;1234567890))-1)</f>
        <v>Co</v>
      </c>
      <c r="L286" s="8">
        <f t="shared" si="21"/>
        <v>1.98</v>
      </c>
      <c r="M286" s="8">
        <f>VLOOKUP(K286,Table!$A$2:$C$121,2,0)</f>
        <v>9</v>
      </c>
      <c r="N286" s="7">
        <f>VLOOKUP(K286,Table!$A$2:$C$121,3,0)</f>
        <v>4</v>
      </c>
      <c r="O286" s="6" t="s">
        <v>2965</v>
      </c>
      <c r="P286" s="8" t="str">
        <f>LEFT(O286,MIN(FIND({0,1,2,3,4,5,6,7,8,9},ASC(O286)&amp;1234567890))-1)</f>
        <v>Fe</v>
      </c>
      <c r="Q286" s="8">
        <f t="shared" si="22"/>
        <v>1.02</v>
      </c>
      <c r="R286" s="8">
        <f>VLOOKUP(P286,Table!$A$2:$C$121,2,0)</f>
        <v>8</v>
      </c>
      <c r="S286" s="7">
        <f>VLOOKUP(P286,Table!$A$2:$C$121,3,0)</f>
        <v>4</v>
      </c>
      <c r="T286" s="6" t="s">
        <v>2470</v>
      </c>
      <c r="U286" s="8" t="str">
        <f>LEFT(T286,MIN(FIND({0,1,2,3,4,5,6,7,8,9},ASC(T286)&amp;1234567890))-1)</f>
        <v>O</v>
      </c>
      <c r="V286" s="8">
        <f t="shared" si="23"/>
        <v>12</v>
      </c>
      <c r="W286" s="8">
        <f>VLOOKUP(U286,Table!$A$2:$C$121,2,0)</f>
        <v>16</v>
      </c>
      <c r="X286" s="7">
        <f>VLOOKUP(U286,Table!$A$2:$C$121,3,0)</f>
        <v>2</v>
      </c>
      <c r="Y286" s="6" t="s">
        <v>2533</v>
      </c>
      <c r="Z286" s="8" t="str">
        <f>LEFT(Y286,MIN(FIND({0,1,2,3,4,5,6,7,8,9},ASC(Y286)&amp;1234567890))-1)</f>
        <v>V</v>
      </c>
      <c r="AA286" s="8">
        <f t="shared" si="24"/>
        <v>3</v>
      </c>
      <c r="AB286" s="8">
        <f>VLOOKUP(Z286,Table!$A$2:$C$121,2,0)</f>
        <v>5</v>
      </c>
      <c r="AC286" s="7">
        <f>VLOOKUP(Z286,Table!$A$2:$C$121,3,0)</f>
        <v>4</v>
      </c>
      <c r="AD286" s="5" t="str">
        <f>VLOOKUP(A286,Table!$U$1:$V$230,2,0)</f>
        <v>Monoclinic</v>
      </c>
    </row>
    <row r="287" spans="1:30" ht="18.75" customHeight="1" x14ac:dyDescent="0.4">
      <c r="A287" s="5">
        <v>47</v>
      </c>
      <c r="B287" s="5">
        <v>32571</v>
      </c>
      <c r="C287" s="5" t="s">
        <v>605</v>
      </c>
      <c r="D287" s="5" t="s">
        <v>606</v>
      </c>
      <c r="E287" s="6" t="s">
        <v>2966</v>
      </c>
      <c r="F287" s="8" t="str">
        <f>LEFT(E287,MIN(FIND({0,1,2,3,4,5,6,7,8,9},ASC(E287)&amp;1234567890))-1)</f>
        <v>Ba</v>
      </c>
      <c r="G287" s="8">
        <f t="shared" si="20"/>
        <v>8</v>
      </c>
      <c r="H287" s="8">
        <f>VLOOKUP(F287,Table!$A$2:$C$121,2,0)</f>
        <v>2</v>
      </c>
      <c r="I287" s="7">
        <f>VLOOKUP(F287,Table!$A$2:$C$121,3,0)</f>
        <v>6</v>
      </c>
      <c r="J287" s="6" t="s">
        <v>2341</v>
      </c>
      <c r="K287" s="8" t="str">
        <f>LEFT(J287,MIN(FIND({0,1,2,3,4,5,6,7,8,9},ASC(J287)&amp;1234567890))-1)</f>
        <v>Ca</v>
      </c>
      <c r="L287" s="8">
        <f t="shared" si="21"/>
        <v>1</v>
      </c>
      <c r="M287" s="8">
        <f>VLOOKUP(K287,Table!$A$2:$C$121,2,0)</f>
        <v>2</v>
      </c>
      <c r="N287" s="7">
        <f>VLOOKUP(K287,Table!$A$2:$C$121,3,0)</f>
        <v>4</v>
      </c>
      <c r="O287" s="6" t="s">
        <v>2691</v>
      </c>
      <c r="P287" s="8" t="str">
        <f>LEFT(O287,MIN(FIND({0,1,2,3,4,5,6,7,8,9},ASC(O287)&amp;1234567890))-1)</f>
        <v>Y</v>
      </c>
      <c r="Q287" s="8">
        <f t="shared" si="22"/>
        <v>2</v>
      </c>
      <c r="R287" s="8">
        <f>VLOOKUP(P287,Table!$A$2:$C$121,2,0)</f>
        <v>3</v>
      </c>
      <c r="S287" s="7">
        <f>VLOOKUP(P287,Table!$A$2:$C$121,3,0)</f>
        <v>5</v>
      </c>
      <c r="T287" s="6" t="s">
        <v>2967</v>
      </c>
      <c r="U287" s="8" t="str">
        <f>LEFT(T287,MIN(FIND({0,1,2,3,4,5,6,7,8,9},ASC(T287)&amp;1234567890))-1)</f>
        <v>U</v>
      </c>
      <c r="V287" s="8">
        <f t="shared" si="23"/>
        <v>4</v>
      </c>
      <c r="W287" s="8">
        <f>VLOOKUP(U287,Table!$A$2:$C$121,2,0)</f>
        <v>3</v>
      </c>
      <c r="X287" s="7">
        <f>VLOOKUP(U287,Table!$A$2:$C$121,3,0)</f>
        <v>7</v>
      </c>
      <c r="Y287" s="6" t="s">
        <v>2670</v>
      </c>
      <c r="Z287" s="8" t="str">
        <f>LEFT(Y287,MIN(FIND({0,1,2,3,4,5,6,7,8,9},ASC(Y287)&amp;1234567890))-1)</f>
        <v>O</v>
      </c>
      <c r="AA287" s="8">
        <f t="shared" si="24"/>
        <v>24</v>
      </c>
      <c r="AB287" s="8">
        <f>VLOOKUP(Z287,Table!$A$2:$C$121,2,0)</f>
        <v>16</v>
      </c>
      <c r="AC287" s="7">
        <f>VLOOKUP(Z287,Table!$A$2:$C$121,3,0)</f>
        <v>2</v>
      </c>
      <c r="AD287" s="5" t="str">
        <f>VLOOKUP(A287,Table!$U$1:$V$230,2,0)</f>
        <v>Orthorhombic</v>
      </c>
    </row>
    <row r="288" spans="1:30" ht="18.75" customHeight="1" x14ac:dyDescent="0.4">
      <c r="A288" s="5">
        <v>47</v>
      </c>
      <c r="B288" s="5">
        <v>64642</v>
      </c>
      <c r="C288" s="5" t="s">
        <v>605</v>
      </c>
      <c r="D288" s="5" t="s">
        <v>607</v>
      </c>
      <c r="E288" s="6" t="s">
        <v>2295</v>
      </c>
      <c r="F288" s="8" t="str">
        <f>LEFT(E288,MIN(FIND({0,1,2,3,4,5,6,7,8,9},ASC(E288)&amp;1234567890))-1)</f>
        <v>Y</v>
      </c>
      <c r="G288" s="8">
        <f t="shared" si="20"/>
        <v>1</v>
      </c>
      <c r="H288" s="8">
        <f>VLOOKUP(F288,Table!$A$2:$C$121,2,0)</f>
        <v>3</v>
      </c>
      <c r="I288" s="7">
        <f>VLOOKUP(F288,Table!$A$2:$C$121,3,0)</f>
        <v>5</v>
      </c>
      <c r="J288" s="6" t="s">
        <v>2294</v>
      </c>
      <c r="K288" s="8" t="str">
        <f>LEFT(J288,MIN(FIND({0,1,2,3,4,5,6,7,8,9},ASC(J288)&amp;1234567890))-1)</f>
        <v>Ba</v>
      </c>
      <c r="L288" s="8">
        <f t="shared" si="21"/>
        <v>2</v>
      </c>
      <c r="M288" s="8">
        <f>VLOOKUP(K288,Table!$A$2:$C$121,2,0)</f>
        <v>2</v>
      </c>
      <c r="N288" s="7">
        <f>VLOOKUP(K288,Table!$A$2:$C$121,3,0)</f>
        <v>6</v>
      </c>
      <c r="O288" s="6" t="s">
        <v>2968</v>
      </c>
      <c r="P288" s="8" t="str">
        <f>LEFT(O288,MIN(FIND({0,1,2,3,4,5,6,7,8,9},ASC(O288)&amp;1234567890))-1)</f>
        <v>Cu</v>
      </c>
      <c r="Q288" s="8">
        <f t="shared" si="22"/>
        <v>2.8</v>
      </c>
      <c r="R288" s="8">
        <f>VLOOKUP(P288,Table!$A$2:$C$121,2,0)</f>
        <v>11</v>
      </c>
      <c r="S288" s="7">
        <f>VLOOKUP(P288,Table!$A$2:$C$121,3,0)</f>
        <v>4</v>
      </c>
      <c r="T288" s="6" t="s">
        <v>2969</v>
      </c>
      <c r="U288" s="8" t="str">
        <f>LEFT(T288,MIN(FIND({0,1,2,3,4,5,6,7,8,9},ASC(T288)&amp;1234567890))-1)</f>
        <v>Ni</v>
      </c>
      <c r="V288" s="8">
        <f t="shared" si="23"/>
        <v>0.2</v>
      </c>
      <c r="W288" s="8">
        <f>VLOOKUP(U288,Table!$A$2:$C$121,2,0)</f>
        <v>10</v>
      </c>
      <c r="X288" s="7">
        <f>VLOOKUP(U288,Table!$A$2:$C$121,3,0)</f>
        <v>4</v>
      </c>
      <c r="Y288" s="6" t="s">
        <v>2970</v>
      </c>
      <c r="Z288" s="8" t="str">
        <f>LEFT(Y288,MIN(FIND({0,1,2,3,4,5,6,7,8,9},ASC(Y288)&amp;1234567890))-1)</f>
        <v>O</v>
      </c>
      <c r="AA288" s="8">
        <f t="shared" si="24"/>
        <v>6.85</v>
      </c>
      <c r="AB288" s="8">
        <f>VLOOKUP(Z288,Table!$A$2:$C$121,2,0)</f>
        <v>16</v>
      </c>
      <c r="AC288" s="7">
        <f>VLOOKUP(Z288,Table!$A$2:$C$121,3,0)</f>
        <v>2</v>
      </c>
      <c r="AD288" s="5" t="str">
        <f>VLOOKUP(A288,Table!$U$1:$V$230,2,0)</f>
        <v>Orthorhombic</v>
      </c>
    </row>
    <row r="289" spans="1:30" ht="18.75" customHeight="1" x14ac:dyDescent="0.4">
      <c r="A289" s="5">
        <v>47</v>
      </c>
      <c r="B289" s="5">
        <v>64643</v>
      </c>
      <c r="C289" s="5" t="s">
        <v>605</v>
      </c>
      <c r="D289" s="5" t="s">
        <v>608</v>
      </c>
      <c r="E289" s="6" t="s">
        <v>2295</v>
      </c>
      <c r="F289" s="8" t="str">
        <f>LEFT(E289,MIN(FIND({0,1,2,3,4,5,6,7,8,9},ASC(E289)&amp;1234567890))-1)</f>
        <v>Y</v>
      </c>
      <c r="G289" s="8">
        <f t="shared" si="20"/>
        <v>1</v>
      </c>
      <c r="H289" s="8">
        <f>VLOOKUP(F289,Table!$A$2:$C$121,2,0)</f>
        <v>3</v>
      </c>
      <c r="I289" s="7">
        <f>VLOOKUP(F289,Table!$A$2:$C$121,3,0)</f>
        <v>5</v>
      </c>
      <c r="J289" s="6" t="s">
        <v>2294</v>
      </c>
      <c r="K289" s="8" t="str">
        <f>LEFT(J289,MIN(FIND({0,1,2,3,4,5,6,7,8,9},ASC(J289)&amp;1234567890))-1)</f>
        <v>Ba</v>
      </c>
      <c r="L289" s="8">
        <f t="shared" si="21"/>
        <v>2</v>
      </c>
      <c r="M289" s="8">
        <f>VLOOKUP(K289,Table!$A$2:$C$121,2,0)</f>
        <v>2</v>
      </c>
      <c r="N289" s="7">
        <f>VLOOKUP(K289,Table!$A$2:$C$121,3,0)</f>
        <v>6</v>
      </c>
      <c r="O289" s="6" t="s">
        <v>2971</v>
      </c>
      <c r="P289" s="8" t="str">
        <f>LEFT(O289,MIN(FIND({0,1,2,3,4,5,6,7,8,9},ASC(O289)&amp;1234567890))-1)</f>
        <v>Cu</v>
      </c>
      <c r="Q289" s="8">
        <f t="shared" si="22"/>
        <v>2.7</v>
      </c>
      <c r="R289" s="8">
        <f>VLOOKUP(P289,Table!$A$2:$C$121,2,0)</f>
        <v>11</v>
      </c>
      <c r="S289" s="7">
        <f>VLOOKUP(P289,Table!$A$2:$C$121,3,0)</f>
        <v>4</v>
      </c>
      <c r="T289" s="6" t="s">
        <v>2972</v>
      </c>
      <c r="U289" s="8" t="str">
        <f>LEFT(T289,MIN(FIND({0,1,2,3,4,5,6,7,8,9},ASC(T289)&amp;1234567890))-1)</f>
        <v>Zn</v>
      </c>
      <c r="V289" s="8">
        <f t="shared" si="23"/>
        <v>0.3</v>
      </c>
      <c r="W289" s="8">
        <f>VLOOKUP(U289,Table!$A$2:$C$121,2,0)</f>
        <v>12</v>
      </c>
      <c r="X289" s="7">
        <f>VLOOKUP(U289,Table!$A$2:$C$121,3,0)</f>
        <v>4</v>
      </c>
      <c r="Y289" s="6" t="s">
        <v>2973</v>
      </c>
      <c r="Z289" s="8" t="str">
        <f>LEFT(Y289,MIN(FIND({0,1,2,3,4,5,6,7,8,9},ASC(Y289)&amp;1234567890))-1)</f>
        <v>O</v>
      </c>
      <c r="AA289" s="8">
        <f t="shared" si="24"/>
        <v>6.75</v>
      </c>
      <c r="AB289" s="8">
        <f>VLOOKUP(Z289,Table!$A$2:$C$121,2,0)</f>
        <v>16</v>
      </c>
      <c r="AC289" s="7">
        <f>VLOOKUP(Z289,Table!$A$2:$C$121,3,0)</f>
        <v>2</v>
      </c>
      <c r="AD289" s="5" t="str">
        <f>VLOOKUP(A289,Table!$U$1:$V$230,2,0)</f>
        <v>Orthorhombic</v>
      </c>
    </row>
    <row r="290" spans="1:30" ht="18.75" customHeight="1" x14ac:dyDescent="0.4">
      <c r="A290" s="5">
        <v>47</v>
      </c>
      <c r="B290" s="5">
        <v>64658</v>
      </c>
      <c r="C290" s="5" t="s">
        <v>605</v>
      </c>
      <c r="D290" s="5" t="s">
        <v>5543</v>
      </c>
      <c r="E290" s="6" t="s">
        <v>2295</v>
      </c>
      <c r="F290" s="8" t="str">
        <f>LEFT(E290,MIN(FIND({0,1,2,3,4,5,6,7,8,9},ASC(E290)&amp;1234567890))-1)</f>
        <v>Y</v>
      </c>
      <c r="G290" s="8">
        <f t="shared" si="20"/>
        <v>1</v>
      </c>
      <c r="H290" s="8">
        <f>VLOOKUP(F290,Table!$A$2:$C$121,2,0)</f>
        <v>3</v>
      </c>
      <c r="I290" s="7">
        <f>VLOOKUP(F290,Table!$A$2:$C$121,3,0)</f>
        <v>5</v>
      </c>
      <c r="J290" s="6" t="s">
        <v>2294</v>
      </c>
      <c r="K290" s="8" t="str">
        <f>LEFT(J290,MIN(FIND({0,1,2,3,4,5,6,7,8,9},ASC(J290)&amp;1234567890))-1)</f>
        <v>Ba</v>
      </c>
      <c r="L290" s="8">
        <f t="shared" si="21"/>
        <v>2</v>
      </c>
      <c r="M290" s="8">
        <f>VLOOKUP(K290,Table!$A$2:$C$121,2,0)</f>
        <v>2</v>
      </c>
      <c r="N290" s="7">
        <f>VLOOKUP(K290,Table!$A$2:$C$121,3,0)</f>
        <v>6</v>
      </c>
      <c r="O290" s="6" t="s">
        <v>3061</v>
      </c>
      <c r="P290" s="8" t="str">
        <f>LEFT(O290,MIN(FIND({0,1,2,3,4,5,6,7,8,9},ASC(O290)&amp;1234567890))-1)</f>
        <v>Pd</v>
      </c>
      <c r="Q290" s="8">
        <f t="shared" si="22"/>
        <v>0.5</v>
      </c>
      <c r="R290" s="8">
        <f>VLOOKUP(P290,Table!$A$2:$C$121,2,0)</f>
        <v>10</v>
      </c>
      <c r="S290" s="7">
        <f>VLOOKUP(P290,Table!$A$2:$C$121,3,0)</f>
        <v>5</v>
      </c>
      <c r="T290" s="6" t="s">
        <v>2974</v>
      </c>
      <c r="U290" s="8" t="str">
        <f>LEFT(T290,MIN(FIND({0,1,2,3,4,5,6,7,8,9},ASC(T290)&amp;1234567890))-1)</f>
        <v>Cu</v>
      </c>
      <c r="V290" s="8">
        <f t="shared" si="23"/>
        <v>2.5</v>
      </c>
      <c r="W290" s="8">
        <f>VLOOKUP(U290,Table!$A$2:$C$121,2,0)</f>
        <v>11</v>
      </c>
      <c r="X290" s="7">
        <f>VLOOKUP(U290,Table!$A$2:$C$121,3,0)</f>
        <v>4</v>
      </c>
      <c r="Y290" s="6" t="s">
        <v>2381</v>
      </c>
      <c r="Z290" s="8" t="str">
        <f>LEFT(Y290,MIN(FIND({0,1,2,3,4,5,6,7,8,9},ASC(Y290)&amp;1234567890))-1)</f>
        <v>O</v>
      </c>
      <c r="AA290" s="8">
        <f t="shared" si="24"/>
        <v>7</v>
      </c>
      <c r="AB290" s="8">
        <f>VLOOKUP(Z290,Table!$A$2:$C$121,2,0)</f>
        <v>16</v>
      </c>
      <c r="AC290" s="7">
        <f>VLOOKUP(Z290,Table!$A$2:$C$121,3,0)</f>
        <v>2</v>
      </c>
      <c r="AD290" s="5" t="str">
        <f>VLOOKUP(A290,Table!$U$1:$V$230,2,0)</f>
        <v>Orthorhombic</v>
      </c>
    </row>
    <row r="291" spans="1:30" ht="18.75" customHeight="1" x14ac:dyDescent="0.4">
      <c r="A291" s="5">
        <v>47</v>
      </c>
      <c r="B291" s="5">
        <v>65225</v>
      </c>
      <c r="C291" s="5" t="s">
        <v>605</v>
      </c>
      <c r="D291" s="5" t="s">
        <v>5544</v>
      </c>
      <c r="E291" s="6" t="s">
        <v>2975</v>
      </c>
      <c r="F291" s="8" t="str">
        <f>LEFT(E291,MIN(FIND({0,1,2,3,4,5,6,7,8,9},ASC(E291)&amp;1234567890))-1)</f>
        <v>Ba</v>
      </c>
      <c r="G291" s="8">
        <f t="shared" si="20"/>
        <v>1.98</v>
      </c>
      <c r="H291" s="8">
        <f>VLOOKUP(F291,Table!$A$2:$C$121,2,0)</f>
        <v>2</v>
      </c>
      <c r="I291" s="7">
        <f>VLOOKUP(F291,Table!$A$2:$C$121,3,0)</f>
        <v>6</v>
      </c>
      <c r="J291" s="6" t="s">
        <v>3035</v>
      </c>
      <c r="K291" s="8" t="str">
        <f>LEFT(J291,MIN(FIND({0,1,2,3,4,5,6,7,8,9},ASC(J291)&amp;1234567890))-1)</f>
        <v>Y</v>
      </c>
      <c r="L291" s="8">
        <f t="shared" si="21"/>
        <v>0.91</v>
      </c>
      <c r="M291" s="8">
        <f>VLOOKUP(K291,Table!$A$2:$C$121,2,0)</f>
        <v>3</v>
      </c>
      <c r="N291" s="7">
        <f>VLOOKUP(K291,Table!$A$2:$C$121,3,0)</f>
        <v>5</v>
      </c>
      <c r="O291" s="6" t="s">
        <v>5435</v>
      </c>
      <c r="P291" s="8" t="str">
        <f>LEFT(O291,MIN(FIND({0,1,2,3,4,5,6,7,8,9},ASC(O291)&amp;1234567890))-1)</f>
        <v>Pr</v>
      </c>
      <c r="Q291" s="8">
        <f t="shared" si="22"/>
        <v>0.11</v>
      </c>
      <c r="R291" s="8">
        <f>VLOOKUP(P291,Table!$A$2:$C$121,2,0)</f>
        <v>3</v>
      </c>
      <c r="S291" s="7">
        <f>VLOOKUP(P291,Table!$A$2:$C$121,3,0)</f>
        <v>6</v>
      </c>
      <c r="T291" s="6" t="s">
        <v>2300</v>
      </c>
      <c r="U291" s="8" t="str">
        <f>LEFT(T291,MIN(FIND({0,1,2,3,4,5,6,7,8,9},ASC(T291)&amp;1234567890))-1)</f>
        <v>Cu</v>
      </c>
      <c r="V291" s="8">
        <f t="shared" si="23"/>
        <v>3</v>
      </c>
      <c r="W291" s="8">
        <f>VLOOKUP(U291,Table!$A$2:$C$121,2,0)</f>
        <v>11</v>
      </c>
      <c r="X291" s="7">
        <f>VLOOKUP(U291,Table!$A$2:$C$121,3,0)</f>
        <v>4</v>
      </c>
      <c r="Y291" s="6" t="s">
        <v>2381</v>
      </c>
      <c r="Z291" s="8" t="str">
        <f>LEFT(Y291,MIN(FIND({0,1,2,3,4,5,6,7,8,9},ASC(Y291)&amp;1234567890))-1)</f>
        <v>O</v>
      </c>
      <c r="AA291" s="8">
        <f t="shared" si="24"/>
        <v>7</v>
      </c>
      <c r="AB291" s="8">
        <f>VLOOKUP(Z291,Table!$A$2:$C$121,2,0)</f>
        <v>16</v>
      </c>
      <c r="AC291" s="7">
        <f>VLOOKUP(Z291,Table!$A$2:$C$121,3,0)</f>
        <v>2</v>
      </c>
      <c r="AD291" s="5" t="str">
        <f>VLOOKUP(A291,Table!$U$1:$V$230,2,0)</f>
        <v>Orthorhombic</v>
      </c>
    </row>
    <row r="292" spans="1:30" ht="18.75" customHeight="1" x14ac:dyDescent="0.4">
      <c r="A292" s="5">
        <v>47</v>
      </c>
      <c r="B292" s="5">
        <v>65226</v>
      </c>
      <c r="C292" s="5" t="s">
        <v>605</v>
      </c>
      <c r="D292" s="5" t="s">
        <v>5545</v>
      </c>
      <c r="E292" s="6" t="s">
        <v>2976</v>
      </c>
      <c r="F292" s="8" t="str">
        <f>LEFT(E292,MIN(FIND({0,1,2,3,4,5,6,7,8,9},ASC(E292)&amp;1234567890))-1)</f>
        <v>Ba</v>
      </c>
      <c r="G292" s="8">
        <f t="shared" si="20"/>
        <v>1.968</v>
      </c>
      <c r="H292" s="8">
        <f>VLOOKUP(F292,Table!$A$2:$C$121,2,0)</f>
        <v>2</v>
      </c>
      <c r="I292" s="7">
        <f>VLOOKUP(F292,Table!$A$2:$C$121,3,0)</f>
        <v>6</v>
      </c>
      <c r="J292" s="6" t="s">
        <v>5386</v>
      </c>
      <c r="K292" s="8" t="str">
        <f>LEFT(J292,MIN(FIND({0,1,2,3,4,5,6,7,8,9},ASC(J292)&amp;1234567890))-1)</f>
        <v>Y</v>
      </c>
      <c r="L292" s="8">
        <f t="shared" si="21"/>
        <v>0.81599999999999995</v>
      </c>
      <c r="M292" s="8">
        <f>VLOOKUP(K292,Table!$A$2:$C$121,2,0)</f>
        <v>3</v>
      </c>
      <c r="N292" s="7">
        <f>VLOOKUP(K292,Table!$A$2:$C$121,3,0)</f>
        <v>5</v>
      </c>
      <c r="O292" s="6" t="s">
        <v>5436</v>
      </c>
      <c r="P292" s="8" t="str">
        <f>LEFT(O292,MIN(FIND({0,1,2,3,4,5,6,7,8,9},ASC(O292)&amp;1234567890))-1)</f>
        <v>Pr</v>
      </c>
      <c r="Q292" s="8">
        <f t="shared" si="22"/>
        <v>0.216</v>
      </c>
      <c r="R292" s="8">
        <f>VLOOKUP(P292,Table!$A$2:$C$121,2,0)</f>
        <v>3</v>
      </c>
      <c r="S292" s="7">
        <f>VLOOKUP(P292,Table!$A$2:$C$121,3,0)</f>
        <v>6</v>
      </c>
      <c r="T292" s="6" t="s">
        <v>2300</v>
      </c>
      <c r="U292" s="8" t="str">
        <f>LEFT(T292,MIN(FIND({0,1,2,3,4,5,6,7,8,9},ASC(T292)&amp;1234567890))-1)</f>
        <v>Cu</v>
      </c>
      <c r="V292" s="8">
        <f t="shared" si="23"/>
        <v>3</v>
      </c>
      <c r="W292" s="8">
        <f>VLOOKUP(U292,Table!$A$2:$C$121,2,0)</f>
        <v>11</v>
      </c>
      <c r="X292" s="7">
        <f>VLOOKUP(U292,Table!$A$2:$C$121,3,0)</f>
        <v>4</v>
      </c>
      <c r="Y292" s="6" t="s">
        <v>2381</v>
      </c>
      <c r="Z292" s="8" t="str">
        <f>LEFT(Y292,MIN(FIND({0,1,2,3,4,5,6,7,8,9},ASC(Y292)&amp;1234567890))-1)</f>
        <v>O</v>
      </c>
      <c r="AA292" s="8">
        <f t="shared" si="24"/>
        <v>7</v>
      </c>
      <c r="AB292" s="8">
        <f>VLOOKUP(Z292,Table!$A$2:$C$121,2,0)</f>
        <v>16</v>
      </c>
      <c r="AC292" s="7">
        <f>VLOOKUP(Z292,Table!$A$2:$C$121,3,0)</f>
        <v>2</v>
      </c>
      <c r="AD292" s="5" t="str">
        <f>VLOOKUP(A292,Table!$U$1:$V$230,2,0)</f>
        <v>Orthorhombic</v>
      </c>
    </row>
    <row r="293" spans="1:30" ht="18.75" customHeight="1" x14ac:dyDescent="0.4">
      <c r="A293" s="5">
        <v>47</v>
      </c>
      <c r="B293" s="5">
        <v>65227</v>
      </c>
      <c r="C293" s="5" t="s">
        <v>605</v>
      </c>
      <c r="D293" s="5" t="s">
        <v>5546</v>
      </c>
      <c r="E293" s="6" t="s">
        <v>2976</v>
      </c>
      <c r="F293" s="8" t="str">
        <f>LEFT(E293,MIN(FIND({0,1,2,3,4,5,6,7,8,9},ASC(E293)&amp;1234567890))-1)</f>
        <v>Ba</v>
      </c>
      <c r="G293" s="8">
        <f t="shared" si="20"/>
        <v>1.968</v>
      </c>
      <c r="H293" s="8">
        <f>VLOOKUP(F293,Table!$A$2:$C$121,2,0)</f>
        <v>2</v>
      </c>
      <c r="I293" s="7">
        <f>VLOOKUP(F293,Table!$A$2:$C$121,3,0)</f>
        <v>6</v>
      </c>
      <c r="J293" s="6" t="s">
        <v>5387</v>
      </c>
      <c r="K293" s="8" t="str">
        <f>LEFT(J293,MIN(FIND({0,1,2,3,4,5,6,7,8,9},ASC(J293)&amp;1234567890))-1)</f>
        <v>Y</v>
      </c>
      <c r="L293" s="8">
        <f t="shared" si="21"/>
        <v>0.71599999999999997</v>
      </c>
      <c r="M293" s="8">
        <f>VLOOKUP(K293,Table!$A$2:$C$121,2,0)</f>
        <v>3</v>
      </c>
      <c r="N293" s="7">
        <f>VLOOKUP(K293,Table!$A$2:$C$121,3,0)</f>
        <v>5</v>
      </c>
      <c r="O293" s="6" t="s">
        <v>5437</v>
      </c>
      <c r="P293" s="8" t="str">
        <f>LEFT(O293,MIN(FIND({0,1,2,3,4,5,6,7,8,9},ASC(O293)&amp;1234567890))-1)</f>
        <v>Pr</v>
      </c>
      <c r="Q293" s="8">
        <f t="shared" si="22"/>
        <v>0.316</v>
      </c>
      <c r="R293" s="8">
        <f>VLOOKUP(P293,Table!$A$2:$C$121,2,0)</f>
        <v>3</v>
      </c>
      <c r="S293" s="7">
        <f>VLOOKUP(P293,Table!$A$2:$C$121,3,0)</f>
        <v>6</v>
      </c>
      <c r="T293" s="6" t="s">
        <v>2300</v>
      </c>
      <c r="U293" s="8" t="str">
        <f>LEFT(T293,MIN(FIND({0,1,2,3,4,5,6,7,8,9},ASC(T293)&amp;1234567890))-1)</f>
        <v>Cu</v>
      </c>
      <c r="V293" s="8">
        <f t="shared" si="23"/>
        <v>3</v>
      </c>
      <c r="W293" s="8">
        <f>VLOOKUP(U293,Table!$A$2:$C$121,2,0)</f>
        <v>11</v>
      </c>
      <c r="X293" s="7">
        <f>VLOOKUP(U293,Table!$A$2:$C$121,3,0)</f>
        <v>4</v>
      </c>
      <c r="Y293" s="6" t="s">
        <v>2381</v>
      </c>
      <c r="Z293" s="8" t="str">
        <f>LEFT(Y293,MIN(FIND({0,1,2,3,4,5,6,7,8,9},ASC(Y293)&amp;1234567890))-1)</f>
        <v>O</v>
      </c>
      <c r="AA293" s="8">
        <f t="shared" si="24"/>
        <v>7</v>
      </c>
      <c r="AB293" s="8">
        <f>VLOOKUP(Z293,Table!$A$2:$C$121,2,0)</f>
        <v>16</v>
      </c>
      <c r="AC293" s="7">
        <f>VLOOKUP(Z293,Table!$A$2:$C$121,3,0)</f>
        <v>2</v>
      </c>
      <c r="AD293" s="5" t="str">
        <f>VLOOKUP(A293,Table!$U$1:$V$230,2,0)</f>
        <v>Orthorhombic</v>
      </c>
    </row>
    <row r="294" spans="1:30" ht="18.75" customHeight="1" x14ac:dyDescent="0.4">
      <c r="A294" s="5">
        <v>47</v>
      </c>
      <c r="B294" s="5">
        <v>65228</v>
      </c>
      <c r="C294" s="5" t="s">
        <v>605</v>
      </c>
      <c r="D294" s="5" t="s">
        <v>5547</v>
      </c>
      <c r="E294" s="6" t="s">
        <v>2977</v>
      </c>
      <c r="F294" s="8" t="str">
        <f>LEFT(E294,MIN(FIND({0,1,2,3,4,5,6,7,8,9},ASC(E294)&amp;1234567890))-1)</f>
        <v>Ba</v>
      </c>
      <c r="G294" s="8">
        <f t="shared" si="20"/>
        <v>1.9359999999999999</v>
      </c>
      <c r="H294" s="8">
        <f>VLOOKUP(F294,Table!$A$2:$C$121,2,0)</f>
        <v>2</v>
      </c>
      <c r="I294" s="7">
        <f>VLOOKUP(F294,Table!$A$2:$C$121,3,0)</f>
        <v>6</v>
      </c>
      <c r="J294" s="6" t="s">
        <v>5388</v>
      </c>
      <c r="K294" s="8" t="str">
        <f>LEFT(J294,MIN(FIND({0,1,2,3,4,5,6,7,8,9},ASC(J294)&amp;1234567890))-1)</f>
        <v>Y</v>
      </c>
      <c r="L294" s="8">
        <f t="shared" si="21"/>
        <v>0.63200000000000001</v>
      </c>
      <c r="M294" s="8">
        <f>VLOOKUP(K294,Table!$A$2:$C$121,2,0)</f>
        <v>3</v>
      </c>
      <c r="N294" s="7">
        <f>VLOOKUP(K294,Table!$A$2:$C$121,3,0)</f>
        <v>5</v>
      </c>
      <c r="O294" s="6" t="s">
        <v>5438</v>
      </c>
      <c r="P294" s="8" t="str">
        <f>LEFT(O294,MIN(FIND({0,1,2,3,4,5,6,7,8,9},ASC(O294)&amp;1234567890))-1)</f>
        <v>Pr</v>
      </c>
      <c r="Q294" s="8">
        <f t="shared" si="22"/>
        <v>0.432</v>
      </c>
      <c r="R294" s="8">
        <f>VLOOKUP(P294,Table!$A$2:$C$121,2,0)</f>
        <v>3</v>
      </c>
      <c r="S294" s="7">
        <f>VLOOKUP(P294,Table!$A$2:$C$121,3,0)</f>
        <v>6</v>
      </c>
      <c r="T294" s="6" t="s">
        <v>2300</v>
      </c>
      <c r="U294" s="8" t="str">
        <f>LEFT(T294,MIN(FIND({0,1,2,3,4,5,6,7,8,9},ASC(T294)&amp;1234567890))-1)</f>
        <v>Cu</v>
      </c>
      <c r="V294" s="8">
        <f t="shared" si="23"/>
        <v>3</v>
      </c>
      <c r="W294" s="8">
        <f>VLOOKUP(U294,Table!$A$2:$C$121,2,0)</f>
        <v>11</v>
      </c>
      <c r="X294" s="7">
        <f>VLOOKUP(U294,Table!$A$2:$C$121,3,0)</f>
        <v>4</v>
      </c>
      <c r="Y294" s="6" t="s">
        <v>2381</v>
      </c>
      <c r="Z294" s="8" t="str">
        <f>LEFT(Y294,MIN(FIND({0,1,2,3,4,5,6,7,8,9},ASC(Y294)&amp;1234567890))-1)</f>
        <v>O</v>
      </c>
      <c r="AA294" s="8">
        <f t="shared" si="24"/>
        <v>7</v>
      </c>
      <c r="AB294" s="8">
        <f>VLOOKUP(Z294,Table!$A$2:$C$121,2,0)</f>
        <v>16</v>
      </c>
      <c r="AC294" s="7">
        <f>VLOOKUP(Z294,Table!$A$2:$C$121,3,0)</f>
        <v>2</v>
      </c>
      <c r="AD294" s="5" t="str">
        <f>VLOOKUP(A294,Table!$U$1:$V$230,2,0)</f>
        <v>Orthorhombic</v>
      </c>
    </row>
    <row r="295" spans="1:30" ht="18.75" customHeight="1" x14ac:dyDescent="0.4">
      <c r="A295" s="5">
        <v>47</v>
      </c>
      <c r="B295" s="5">
        <v>65229</v>
      </c>
      <c r="C295" s="5" t="s">
        <v>605</v>
      </c>
      <c r="D295" s="5" t="s">
        <v>5548</v>
      </c>
      <c r="E295" s="6" t="s">
        <v>2977</v>
      </c>
      <c r="F295" s="8" t="str">
        <f>LEFT(E295,MIN(FIND({0,1,2,3,4,5,6,7,8,9},ASC(E295)&amp;1234567890))-1)</f>
        <v>Ba</v>
      </c>
      <c r="G295" s="8">
        <f t="shared" si="20"/>
        <v>1.9359999999999999</v>
      </c>
      <c r="H295" s="8">
        <f>VLOOKUP(F295,Table!$A$2:$C$121,2,0)</f>
        <v>2</v>
      </c>
      <c r="I295" s="7">
        <f>VLOOKUP(F295,Table!$A$2:$C$121,3,0)</f>
        <v>6</v>
      </c>
      <c r="J295" s="6" t="s">
        <v>5389</v>
      </c>
      <c r="K295" s="8" t="str">
        <f>LEFT(J295,MIN(FIND({0,1,2,3,4,5,6,7,8,9},ASC(J295)&amp;1234567890))-1)</f>
        <v>Y</v>
      </c>
      <c r="L295" s="8">
        <f t="shared" si="21"/>
        <v>0.53200000000000003</v>
      </c>
      <c r="M295" s="8">
        <f>VLOOKUP(K295,Table!$A$2:$C$121,2,0)</f>
        <v>3</v>
      </c>
      <c r="N295" s="7">
        <f>VLOOKUP(K295,Table!$A$2:$C$121,3,0)</f>
        <v>5</v>
      </c>
      <c r="O295" s="6" t="s">
        <v>5439</v>
      </c>
      <c r="P295" s="8" t="str">
        <f>LEFT(O295,MIN(FIND({0,1,2,3,4,5,6,7,8,9},ASC(O295)&amp;1234567890))-1)</f>
        <v>Pr</v>
      </c>
      <c r="Q295" s="8">
        <f t="shared" si="22"/>
        <v>0.53200000000000003</v>
      </c>
      <c r="R295" s="8">
        <f>VLOOKUP(P295,Table!$A$2:$C$121,2,0)</f>
        <v>3</v>
      </c>
      <c r="S295" s="7">
        <f>VLOOKUP(P295,Table!$A$2:$C$121,3,0)</f>
        <v>6</v>
      </c>
      <c r="T295" s="6" t="s">
        <v>2300</v>
      </c>
      <c r="U295" s="8" t="str">
        <f>LEFT(T295,MIN(FIND({0,1,2,3,4,5,6,7,8,9},ASC(T295)&amp;1234567890))-1)</f>
        <v>Cu</v>
      </c>
      <c r="V295" s="8">
        <f t="shared" si="23"/>
        <v>3</v>
      </c>
      <c r="W295" s="8">
        <f>VLOOKUP(U295,Table!$A$2:$C$121,2,0)</f>
        <v>11</v>
      </c>
      <c r="X295" s="7">
        <f>VLOOKUP(U295,Table!$A$2:$C$121,3,0)</f>
        <v>4</v>
      </c>
      <c r="Y295" s="6" t="s">
        <v>2381</v>
      </c>
      <c r="Z295" s="8" t="str">
        <f>LEFT(Y295,MIN(FIND({0,1,2,3,4,5,6,7,8,9},ASC(Y295)&amp;1234567890))-1)</f>
        <v>O</v>
      </c>
      <c r="AA295" s="8">
        <f t="shared" si="24"/>
        <v>7</v>
      </c>
      <c r="AB295" s="8">
        <f>VLOOKUP(Z295,Table!$A$2:$C$121,2,0)</f>
        <v>16</v>
      </c>
      <c r="AC295" s="7">
        <f>VLOOKUP(Z295,Table!$A$2:$C$121,3,0)</f>
        <v>2</v>
      </c>
      <c r="AD295" s="5" t="str">
        <f>VLOOKUP(A295,Table!$U$1:$V$230,2,0)</f>
        <v>Orthorhombic</v>
      </c>
    </row>
    <row r="296" spans="1:30" ht="18.75" customHeight="1" x14ac:dyDescent="0.4">
      <c r="A296" s="5">
        <v>47</v>
      </c>
      <c r="B296" s="5">
        <v>65230</v>
      </c>
      <c r="C296" s="5" t="s">
        <v>605</v>
      </c>
      <c r="D296" s="5" t="s">
        <v>5549</v>
      </c>
      <c r="E296" s="6" t="s">
        <v>2978</v>
      </c>
      <c r="F296" s="8" t="str">
        <f>LEFT(E296,MIN(FIND({0,1,2,3,4,5,6,7,8,9},ASC(E296)&amp;1234567890))-1)</f>
        <v>Ba</v>
      </c>
      <c r="G296" s="8">
        <f t="shared" si="20"/>
        <v>1.9319999999999999</v>
      </c>
      <c r="H296" s="8">
        <f>VLOOKUP(F296,Table!$A$2:$C$121,2,0)</f>
        <v>2</v>
      </c>
      <c r="I296" s="7">
        <f>VLOOKUP(F296,Table!$A$2:$C$121,3,0)</f>
        <v>6</v>
      </c>
      <c r="J296" s="6" t="s">
        <v>5390</v>
      </c>
      <c r="K296" s="8" t="str">
        <f>LEFT(J296,MIN(FIND({0,1,2,3,4,5,6,7,8,9},ASC(J296)&amp;1234567890))-1)</f>
        <v>Y</v>
      </c>
      <c r="L296" s="8">
        <f t="shared" si="21"/>
        <v>0.434</v>
      </c>
      <c r="M296" s="8">
        <f>VLOOKUP(K296,Table!$A$2:$C$121,2,0)</f>
        <v>3</v>
      </c>
      <c r="N296" s="7">
        <f>VLOOKUP(K296,Table!$A$2:$C$121,3,0)</f>
        <v>5</v>
      </c>
      <c r="O296" s="6" t="s">
        <v>5440</v>
      </c>
      <c r="P296" s="8" t="str">
        <f>LEFT(O296,MIN(FIND({0,1,2,3,4,5,6,7,8,9},ASC(O296)&amp;1234567890))-1)</f>
        <v>Pr</v>
      </c>
      <c r="Q296" s="8">
        <f t="shared" si="22"/>
        <v>0.63400000000000001</v>
      </c>
      <c r="R296" s="8">
        <f>VLOOKUP(P296,Table!$A$2:$C$121,2,0)</f>
        <v>3</v>
      </c>
      <c r="S296" s="7">
        <f>VLOOKUP(P296,Table!$A$2:$C$121,3,0)</f>
        <v>6</v>
      </c>
      <c r="T296" s="6" t="s">
        <v>2300</v>
      </c>
      <c r="U296" s="8" t="str">
        <f>LEFT(T296,MIN(FIND({0,1,2,3,4,5,6,7,8,9},ASC(T296)&amp;1234567890))-1)</f>
        <v>Cu</v>
      </c>
      <c r="V296" s="8">
        <f t="shared" si="23"/>
        <v>3</v>
      </c>
      <c r="W296" s="8">
        <f>VLOOKUP(U296,Table!$A$2:$C$121,2,0)</f>
        <v>11</v>
      </c>
      <c r="X296" s="7">
        <f>VLOOKUP(U296,Table!$A$2:$C$121,3,0)</f>
        <v>4</v>
      </c>
      <c r="Y296" s="6" t="s">
        <v>2381</v>
      </c>
      <c r="Z296" s="8" t="str">
        <f>LEFT(Y296,MIN(FIND({0,1,2,3,4,5,6,7,8,9},ASC(Y296)&amp;1234567890))-1)</f>
        <v>O</v>
      </c>
      <c r="AA296" s="8">
        <f t="shared" si="24"/>
        <v>7</v>
      </c>
      <c r="AB296" s="8">
        <f>VLOOKUP(Z296,Table!$A$2:$C$121,2,0)</f>
        <v>16</v>
      </c>
      <c r="AC296" s="7">
        <f>VLOOKUP(Z296,Table!$A$2:$C$121,3,0)</f>
        <v>2</v>
      </c>
      <c r="AD296" s="5" t="str">
        <f>VLOOKUP(A296,Table!$U$1:$V$230,2,0)</f>
        <v>Orthorhombic</v>
      </c>
    </row>
    <row r="297" spans="1:30" ht="18.75" customHeight="1" x14ac:dyDescent="0.4">
      <c r="A297" s="5">
        <v>47</v>
      </c>
      <c r="B297" s="5">
        <v>65231</v>
      </c>
      <c r="C297" s="5" t="s">
        <v>605</v>
      </c>
      <c r="D297" s="5" t="s">
        <v>5550</v>
      </c>
      <c r="E297" s="6" t="s">
        <v>2978</v>
      </c>
      <c r="F297" s="8" t="str">
        <f>LEFT(E297,MIN(FIND({0,1,2,3,4,5,6,7,8,9},ASC(E297)&amp;1234567890))-1)</f>
        <v>Ba</v>
      </c>
      <c r="G297" s="8">
        <f t="shared" si="20"/>
        <v>1.9319999999999999</v>
      </c>
      <c r="H297" s="8">
        <f>VLOOKUP(F297,Table!$A$2:$C$121,2,0)</f>
        <v>2</v>
      </c>
      <c r="I297" s="7">
        <f>VLOOKUP(F297,Table!$A$2:$C$121,3,0)</f>
        <v>6</v>
      </c>
      <c r="J297" s="6" t="s">
        <v>5391</v>
      </c>
      <c r="K297" s="8" t="str">
        <f>LEFT(J297,MIN(FIND({0,1,2,3,4,5,6,7,8,9},ASC(J297)&amp;1234567890))-1)</f>
        <v>Y</v>
      </c>
      <c r="L297" s="8">
        <f t="shared" si="21"/>
        <v>0.33400000000000002</v>
      </c>
      <c r="M297" s="8">
        <f>VLOOKUP(K297,Table!$A$2:$C$121,2,0)</f>
        <v>3</v>
      </c>
      <c r="N297" s="7">
        <f>VLOOKUP(K297,Table!$A$2:$C$121,3,0)</f>
        <v>5</v>
      </c>
      <c r="O297" s="6" t="s">
        <v>5441</v>
      </c>
      <c r="P297" s="8" t="str">
        <f>LEFT(O297,MIN(FIND({0,1,2,3,4,5,6,7,8,9},ASC(O297)&amp;1234567890))-1)</f>
        <v>Pr</v>
      </c>
      <c r="Q297" s="8">
        <f t="shared" si="22"/>
        <v>0.73399999999999999</v>
      </c>
      <c r="R297" s="8">
        <f>VLOOKUP(P297,Table!$A$2:$C$121,2,0)</f>
        <v>3</v>
      </c>
      <c r="S297" s="7">
        <f>VLOOKUP(P297,Table!$A$2:$C$121,3,0)</f>
        <v>6</v>
      </c>
      <c r="T297" s="6" t="s">
        <v>2300</v>
      </c>
      <c r="U297" s="8" t="str">
        <f>LEFT(T297,MIN(FIND({0,1,2,3,4,5,6,7,8,9},ASC(T297)&amp;1234567890))-1)</f>
        <v>Cu</v>
      </c>
      <c r="V297" s="8">
        <f t="shared" si="23"/>
        <v>3</v>
      </c>
      <c r="W297" s="8">
        <f>VLOOKUP(U297,Table!$A$2:$C$121,2,0)</f>
        <v>11</v>
      </c>
      <c r="X297" s="7">
        <f>VLOOKUP(U297,Table!$A$2:$C$121,3,0)</f>
        <v>4</v>
      </c>
      <c r="Y297" s="6" t="s">
        <v>2381</v>
      </c>
      <c r="Z297" s="8" t="str">
        <f>LEFT(Y297,MIN(FIND({0,1,2,3,4,5,6,7,8,9},ASC(Y297)&amp;1234567890))-1)</f>
        <v>O</v>
      </c>
      <c r="AA297" s="8">
        <f t="shared" si="24"/>
        <v>7</v>
      </c>
      <c r="AB297" s="8">
        <f>VLOOKUP(Z297,Table!$A$2:$C$121,2,0)</f>
        <v>16</v>
      </c>
      <c r="AC297" s="7">
        <f>VLOOKUP(Z297,Table!$A$2:$C$121,3,0)</f>
        <v>2</v>
      </c>
      <c r="AD297" s="5" t="str">
        <f>VLOOKUP(A297,Table!$U$1:$V$230,2,0)</f>
        <v>Orthorhombic</v>
      </c>
    </row>
    <row r="298" spans="1:30" ht="18.75" customHeight="1" x14ac:dyDescent="0.4">
      <c r="A298" s="5">
        <v>47</v>
      </c>
      <c r="B298" s="5">
        <v>65232</v>
      </c>
      <c r="C298" s="5" t="s">
        <v>605</v>
      </c>
      <c r="D298" s="5" t="s">
        <v>5551</v>
      </c>
      <c r="E298" s="6" t="s">
        <v>2979</v>
      </c>
      <c r="F298" s="8" t="str">
        <f>LEFT(E298,MIN(FIND({0,1,2,3,4,5,6,7,8,9},ASC(E298)&amp;1234567890))-1)</f>
        <v>Ba</v>
      </c>
      <c r="G298" s="8">
        <f t="shared" si="20"/>
        <v>1.929</v>
      </c>
      <c r="H298" s="8">
        <f>VLOOKUP(F298,Table!$A$2:$C$121,2,0)</f>
        <v>2</v>
      </c>
      <c r="I298" s="7">
        <f>VLOOKUP(F298,Table!$A$2:$C$121,3,0)</f>
        <v>6</v>
      </c>
      <c r="J298" s="6" t="s">
        <v>5392</v>
      </c>
      <c r="K298" s="8" t="str">
        <f>LEFT(J298,MIN(FIND({0,1,2,3,4,5,6,7,8,9},ASC(J298)&amp;1234567890))-1)</f>
        <v>Y</v>
      </c>
      <c r="L298" s="8">
        <f t="shared" si="21"/>
        <v>0.23599999999999999</v>
      </c>
      <c r="M298" s="8">
        <f>VLOOKUP(K298,Table!$A$2:$C$121,2,0)</f>
        <v>3</v>
      </c>
      <c r="N298" s="7">
        <f>VLOOKUP(K298,Table!$A$2:$C$121,3,0)</f>
        <v>5</v>
      </c>
      <c r="O298" s="6" t="s">
        <v>5442</v>
      </c>
      <c r="P298" s="8" t="str">
        <f>LEFT(O298,MIN(FIND({0,1,2,3,4,5,6,7,8,9},ASC(O298)&amp;1234567890))-1)</f>
        <v>Pr</v>
      </c>
      <c r="Q298" s="8">
        <f t="shared" si="22"/>
        <v>0.83499999999999996</v>
      </c>
      <c r="R298" s="8">
        <f>VLOOKUP(P298,Table!$A$2:$C$121,2,0)</f>
        <v>3</v>
      </c>
      <c r="S298" s="7">
        <f>VLOOKUP(P298,Table!$A$2:$C$121,3,0)</f>
        <v>6</v>
      </c>
      <c r="T298" s="6" t="s">
        <v>2300</v>
      </c>
      <c r="U298" s="8" t="str">
        <f>LEFT(T298,MIN(FIND({0,1,2,3,4,5,6,7,8,9},ASC(T298)&amp;1234567890))-1)</f>
        <v>Cu</v>
      </c>
      <c r="V298" s="8">
        <f t="shared" si="23"/>
        <v>3</v>
      </c>
      <c r="W298" s="8">
        <f>VLOOKUP(U298,Table!$A$2:$C$121,2,0)</f>
        <v>11</v>
      </c>
      <c r="X298" s="7">
        <f>VLOOKUP(U298,Table!$A$2:$C$121,3,0)</f>
        <v>4</v>
      </c>
      <c r="Y298" s="6" t="s">
        <v>2381</v>
      </c>
      <c r="Z298" s="8" t="str">
        <f>LEFT(Y298,MIN(FIND({0,1,2,3,4,5,6,7,8,9},ASC(Y298)&amp;1234567890))-1)</f>
        <v>O</v>
      </c>
      <c r="AA298" s="8">
        <f t="shared" si="24"/>
        <v>7</v>
      </c>
      <c r="AB298" s="8">
        <f>VLOOKUP(Z298,Table!$A$2:$C$121,2,0)</f>
        <v>16</v>
      </c>
      <c r="AC298" s="7">
        <f>VLOOKUP(Z298,Table!$A$2:$C$121,3,0)</f>
        <v>2</v>
      </c>
      <c r="AD298" s="5" t="str">
        <f>VLOOKUP(A298,Table!$U$1:$V$230,2,0)</f>
        <v>Orthorhombic</v>
      </c>
    </row>
    <row r="299" spans="1:30" ht="18.75" customHeight="1" x14ac:dyDescent="0.4">
      <c r="A299" s="5">
        <v>47</v>
      </c>
      <c r="B299" s="5">
        <v>65233</v>
      </c>
      <c r="C299" s="5" t="s">
        <v>605</v>
      </c>
      <c r="D299" s="5" t="s">
        <v>5552</v>
      </c>
      <c r="E299" s="6" t="s">
        <v>2980</v>
      </c>
      <c r="F299" s="8" t="str">
        <f>LEFT(E299,MIN(FIND({0,1,2,3,4,5,6,7,8,9},ASC(E299)&amp;1234567890))-1)</f>
        <v>Ba</v>
      </c>
      <c r="G299" s="8">
        <f t="shared" si="20"/>
        <v>1.9239999999999999</v>
      </c>
      <c r="H299" s="8">
        <f>VLOOKUP(F299,Table!$A$2:$C$121,2,0)</f>
        <v>2</v>
      </c>
      <c r="I299" s="7">
        <f>VLOOKUP(F299,Table!$A$2:$C$121,3,0)</f>
        <v>6</v>
      </c>
      <c r="J299" s="6" t="s">
        <v>5393</v>
      </c>
      <c r="K299" s="8" t="str">
        <f>LEFT(J299,MIN(FIND({0,1,2,3,4,5,6,7,8,9},ASC(J299)&amp;1234567890))-1)</f>
        <v>Y</v>
      </c>
      <c r="L299" s="8">
        <f t="shared" si="21"/>
        <v>0.13800000000000001</v>
      </c>
      <c r="M299" s="8">
        <f>VLOOKUP(K299,Table!$A$2:$C$121,2,0)</f>
        <v>3</v>
      </c>
      <c r="N299" s="7">
        <f>VLOOKUP(K299,Table!$A$2:$C$121,3,0)</f>
        <v>5</v>
      </c>
      <c r="O299" s="6" t="s">
        <v>5443</v>
      </c>
      <c r="P299" s="8" t="str">
        <f>LEFT(O299,MIN(FIND({0,1,2,3,4,5,6,7,8,9},ASC(O299)&amp;1234567890))-1)</f>
        <v>Pr</v>
      </c>
      <c r="Q299" s="8">
        <f t="shared" si="22"/>
        <v>0.93799999999999994</v>
      </c>
      <c r="R299" s="8">
        <f>VLOOKUP(P299,Table!$A$2:$C$121,2,0)</f>
        <v>3</v>
      </c>
      <c r="S299" s="7">
        <f>VLOOKUP(P299,Table!$A$2:$C$121,3,0)</f>
        <v>6</v>
      </c>
      <c r="T299" s="6" t="s">
        <v>2300</v>
      </c>
      <c r="U299" s="8" t="str">
        <f>LEFT(T299,MIN(FIND({0,1,2,3,4,5,6,7,8,9},ASC(T299)&amp;1234567890))-1)</f>
        <v>Cu</v>
      </c>
      <c r="V299" s="8">
        <f t="shared" si="23"/>
        <v>3</v>
      </c>
      <c r="W299" s="8">
        <f>VLOOKUP(U299,Table!$A$2:$C$121,2,0)</f>
        <v>11</v>
      </c>
      <c r="X299" s="7">
        <f>VLOOKUP(U299,Table!$A$2:$C$121,3,0)</f>
        <v>4</v>
      </c>
      <c r="Y299" s="6" t="s">
        <v>2381</v>
      </c>
      <c r="Z299" s="8" t="str">
        <f>LEFT(Y299,MIN(FIND({0,1,2,3,4,5,6,7,8,9},ASC(Y299)&amp;1234567890))-1)</f>
        <v>O</v>
      </c>
      <c r="AA299" s="8">
        <f t="shared" si="24"/>
        <v>7</v>
      </c>
      <c r="AB299" s="8">
        <f>VLOOKUP(Z299,Table!$A$2:$C$121,2,0)</f>
        <v>16</v>
      </c>
      <c r="AC299" s="7">
        <f>VLOOKUP(Z299,Table!$A$2:$C$121,3,0)</f>
        <v>2</v>
      </c>
      <c r="AD299" s="5" t="str">
        <f>VLOOKUP(A299,Table!$U$1:$V$230,2,0)</f>
        <v>Orthorhombic</v>
      </c>
    </row>
    <row r="300" spans="1:30" x14ac:dyDescent="0.4">
      <c r="A300" s="5">
        <v>47</v>
      </c>
      <c r="B300" s="5">
        <v>65861</v>
      </c>
      <c r="C300" s="5" t="s">
        <v>605</v>
      </c>
      <c r="D300" s="5" t="s">
        <v>5553</v>
      </c>
      <c r="E300" s="6" t="s">
        <v>2295</v>
      </c>
      <c r="F300" s="8" t="str">
        <f>LEFT(E300,MIN(FIND({0,1,2,3,4,5,6,7,8,9},ASC(E300)&amp;1234567890))-1)</f>
        <v>Y</v>
      </c>
      <c r="G300" s="8">
        <f t="shared" si="20"/>
        <v>1</v>
      </c>
      <c r="H300" s="8">
        <f>VLOOKUP(F300,Table!$A$2:$C$121,2,0)</f>
        <v>3</v>
      </c>
      <c r="I300" s="7">
        <f>VLOOKUP(F300,Table!$A$2:$C$121,3,0)</f>
        <v>5</v>
      </c>
      <c r="J300" s="6" t="s">
        <v>2294</v>
      </c>
      <c r="K300" s="8" t="str">
        <f>LEFT(J300,MIN(FIND({0,1,2,3,4,5,6,7,8,9},ASC(J300)&amp;1234567890))-1)</f>
        <v>Ba</v>
      </c>
      <c r="L300" s="8">
        <f t="shared" si="21"/>
        <v>2</v>
      </c>
      <c r="M300" s="8">
        <f>VLOOKUP(K300,Table!$A$2:$C$121,2,0)</f>
        <v>2</v>
      </c>
      <c r="N300" s="7">
        <f>VLOOKUP(K300,Table!$A$2:$C$121,3,0)</f>
        <v>6</v>
      </c>
      <c r="O300" s="6" t="s">
        <v>2968</v>
      </c>
      <c r="P300" s="8" t="str">
        <f>LEFT(O300,MIN(FIND({0,1,2,3,4,5,6,7,8,9},ASC(O300)&amp;1234567890))-1)</f>
        <v>Cu</v>
      </c>
      <c r="Q300" s="8">
        <f t="shared" si="22"/>
        <v>2.8</v>
      </c>
      <c r="R300" s="8">
        <f>VLOOKUP(P300,Table!$A$2:$C$121,2,0)</f>
        <v>11</v>
      </c>
      <c r="S300" s="7">
        <f>VLOOKUP(P300,Table!$A$2:$C$121,3,0)</f>
        <v>4</v>
      </c>
      <c r="T300" s="6" t="s">
        <v>4577</v>
      </c>
      <c r="U300" s="8" t="str">
        <f>LEFT(T300,MIN(FIND({0,1,2,3,4,5,6,7,8,9},ASC(T300)&amp;1234567890))-1)</f>
        <v>Zn</v>
      </c>
      <c r="V300" s="8">
        <f t="shared" si="23"/>
        <v>0.2</v>
      </c>
      <c r="W300" s="8">
        <f>VLOOKUP(U300,Table!$A$2:$C$121,2,0)</f>
        <v>12</v>
      </c>
      <c r="X300" s="7">
        <f>VLOOKUP(U300,Table!$A$2:$C$121,3,0)</f>
        <v>4</v>
      </c>
      <c r="Y300" s="6" t="s">
        <v>2981</v>
      </c>
      <c r="Z300" s="8" t="str">
        <f>LEFT(Y300,MIN(FIND({0,1,2,3,4,5,6,7,8,9},ASC(Y300)&amp;1234567890))-1)</f>
        <v>O</v>
      </c>
      <c r="AA300" s="8">
        <f t="shared" si="24"/>
        <v>6.9349999999999996</v>
      </c>
      <c r="AB300" s="8">
        <f>VLOOKUP(Z300,Table!$A$2:$C$121,2,0)</f>
        <v>16</v>
      </c>
      <c r="AC300" s="7">
        <f>VLOOKUP(Z300,Table!$A$2:$C$121,3,0)</f>
        <v>2</v>
      </c>
      <c r="AD300" s="5" t="str">
        <f>VLOOKUP(A300,Table!$U$1:$V$230,2,0)</f>
        <v>Orthorhombic</v>
      </c>
    </row>
    <row r="301" spans="1:30" ht="18.75" customHeight="1" x14ac:dyDescent="0.4">
      <c r="A301" s="5">
        <v>47</v>
      </c>
      <c r="B301" s="5">
        <v>67337</v>
      </c>
      <c r="C301" s="5" t="s">
        <v>605</v>
      </c>
      <c r="D301" s="5" t="s">
        <v>5554</v>
      </c>
      <c r="E301" s="6" t="s">
        <v>2982</v>
      </c>
      <c r="F301" s="8" t="str">
        <f>LEFT(E301,MIN(FIND({0,1,2,3,4,5,6,7,8,9},ASC(E301)&amp;1234567890))-1)</f>
        <v>La</v>
      </c>
      <c r="G301" s="8">
        <f t="shared" si="20"/>
        <v>1.23</v>
      </c>
      <c r="H301" s="8">
        <f>VLOOKUP(F301,Table!$A$2:$C$121,2,0)</f>
        <v>3</v>
      </c>
      <c r="I301" s="7">
        <f>VLOOKUP(F301,Table!$A$2:$C$121,3,0)</f>
        <v>6</v>
      </c>
      <c r="J301" s="6" t="s">
        <v>2983</v>
      </c>
      <c r="K301" s="8" t="str">
        <f>LEFT(J301,MIN(FIND({0,1,2,3,4,5,6,7,8,9},ASC(J301)&amp;1234567890))-1)</f>
        <v>Ba</v>
      </c>
      <c r="L301" s="8">
        <f t="shared" si="21"/>
        <v>1.23</v>
      </c>
      <c r="M301" s="8">
        <f>VLOOKUP(K301,Table!$A$2:$C$121,2,0)</f>
        <v>2</v>
      </c>
      <c r="N301" s="7">
        <f>VLOOKUP(K301,Table!$A$2:$C$121,3,0)</f>
        <v>6</v>
      </c>
      <c r="O301" s="6" t="s">
        <v>5444</v>
      </c>
      <c r="P301" s="8" t="str">
        <f>LEFT(O301,MIN(FIND({0,1,2,3,4,5,6,7,8,9},ASC(O301)&amp;1234567890))-1)</f>
        <v>Ca</v>
      </c>
      <c r="Q301" s="8">
        <f t="shared" si="22"/>
        <v>0.54</v>
      </c>
      <c r="R301" s="8">
        <f>VLOOKUP(P301,Table!$A$2:$C$121,2,0)</f>
        <v>2</v>
      </c>
      <c r="S301" s="7">
        <f>VLOOKUP(P301,Table!$A$2:$C$121,3,0)</f>
        <v>4</v>
      </c>
      <c r="T301" s="6" t="s">
        <v>2300</v>
      </c>
      <c r="U301" s="8" t="str">
        <f>LEFT(T301,MIN(FIND({0,1,2,3,4,5,6,7,8,9},ASC(T301)&amp;1234567890))-1)</f>
        <v>Cu</v>
      </c>
      <c r="V301" s="8">
        <f t="shared" si="23"/>
        <v>3</v>
      </c>
      <c r="W301" s="8">
        <f>VLOOKUP(U301,Table!$A$2:$C$121,2,0)</f>
        <v>11</v>
      </c>
      <c r="X301" s="7">
        <f>VLOOKUP(U301,Table!$A$2:$C$121,3,0)</f>
        <v>4</v>
      </c>
      <c r="Y301" s="6" t="s">
        <v>2984</v>
      </c>
      <c r="Z301" s="8" t="str">
        <f>LEFT(Y301,MIN(FIND({0,1,2,3,4,5,6,7,8,9},ASC(Y301)&amp;1234567890))-1)</f>
        <v>O</v>
      </c>
      <c r="AA301" s="8">
        <f t="shared" si="24"/>
        <v>6.6</v>
      </c>
      <c r="AB301" s="8">
        <f>VLOOKUP(Z301,Table!$A$2:$C$121,2,0)</f>
        <v>16</v>
      </c>
      <c r="AC301" s="7">
        <f>VLOOKUP(Z301,Table!$A$2:$C$121,3,0)</f>
        <v>2</v>
      </c>
      <c r="AD301" s="5" t="str">
        <f>VLOOKUP(A301,Table!$U$1:$V$230,2,0)</f>
        <v>Orthorhombic</v>
      </c>
    </row>
    <row r="302" spans="1:30" ht="18.75" customHeight="1" x14ac:dyDescent="0.4">
      <c r="A302" s="5">
        <v>47</v>
      </c>
      <c r="B302" s="5">
        <v>67338</v>
      </c>
      <c r="C302" s="5" t="s">
        <v>605</v>
      </c>
      <c r="D302" s="5" t="s">
        <v>5555</v>
      </c>
      <c r="E302" s="6" t="s">
        <v>2985</v>
      </c>
      <c r="F302" s="8" t="str">
        <f>LEFT(E302,MIN(FIND({0,1,2,3,4,5,6,7,8,9},ASC(E302)&amp;1234567890))-1)</f>
        <v>Nd</v>
      </c>
      <c r="G302" s="8">
        <f t="shared" si="20"/>
        <v>1.26</v>
      </c>
      <c r="H302" s="8">
        <f>VLOOKUP(F302,Table!$A$2:$C$121,2,0)</f>
        <v>3</v>
      </c>
      <c r="I302" s="7">
        <f>VLOOKUP(F302,Table!$A$2:$C$121,3,0)</f>
        <v>6</v>
      </c>
      <c r="J302" s="6" t="s">
        <v>2986</v>
      </c>
      <c r="K302" s="8" t="str">
        <f>LEFT(J302,MIN(FIND({0,1,2,3,4,5,6,7,8,9},ASC(J302)&amp;1234567890))-1)</f>
        <v>Ba</v>
      </c>
      <c r="L302" s="8">
        <f t="shared" si="21"/>
        <v>1.26</v>
      </c>
      <c r="M302" s="8">
        <f>VLOOKUP(K302,Table!$A$2:$C$121,2,0)</f>
        <v>2</v>
      </c>
      <c r="N302" s="7">
        <f>VLOOKUP(K302,Table!$A$2:$C$121,3,0)</f>
        <v>6</v>
      </c>
      <c r="O302" s="6" t="s">
        <v>3495</v>
      </c>
      <c r="P302" s="8" t="str">
        <f>LEFT(O302,MIN(FIND({0,1,2,3,4,5,6,7,8,9},ASC(O302)&amp;1234567890))-1)</f>
        <v>Ca</v>
      </c>
      <c r="Q302" s="8">
        <f t="shared" si="22"/>
        <v>0.48</v>
      </c>
      <c r="R302" s="8">
        <f>VLOOKUP(P302,Table!$A$2:$C$121,2,0)</f>
        <v>2</v>
      </c>
      <c r="S302" s="7">
        <f>VLOOKUP(P302,Table!$A$2:$C$121,3,0)</f>
        <v>4</v>
      </c>
      <c r="T302" s="6" t="s">
        <v>2300</v>
      </c>
      <c r="U302" s="8" t="str">
        <f>LEFT(T302,MIN(FIND({0,1,2,3,4,5,6,7,8,9},ASC(T302)&amp;1234567890))-1)</f>
        <v>Cu</v>
      </c>
      <c r="V302" s="8">
        <f t="shared" si="23"/>
        <v>3</v>
      </c>
      <c r="W302" s="8">
        <f>VLOOKUP(U302,Table!$A$2:$C$121,2,0)</f>
        <v>11</v>
      </c>
      <c r="X302" s="7">
        <f>VLOOKUP(U302,Table!$A$2:$C$121,3,0)</f>
        <v>4</v>
      </c>
      <c r="Y302" s="6" t="s">
        <v>2984</v>
      </c>
      <c r="Z302" s="8" t="str">
        <f>LEFT(Y302,MIN(FIND({0,1,2,3,4,5,6,7,8,9},ASC(Y302)&amp;1234567890))-1)</f>
        <v>O</v>
      </c>
      <c r="AA302" s="8">
        <f t="shared" si="24"/>
        <v>6.6</v>
      </c>
      <c r="AB302" s="8">
        <f>VLOOKUP(Z302,Table!$A$2:$C$121,2,0)</f>
        <v>16</v>
      </c>
      <c r="AC302" s="7">
        <f>VLOOKUP(Z302,Table!$A$2:$C$121,3,0)</f>
        <v>2</v>
      </c>
      <c r="AD302" s="5" t="str">
        <f>VLOOKUP(A302,Table!$U$1:$V$230,2,0)</f>
        <v>Orthorhombic</v>
      </c>
    </row>
    <row r="303" spans="1:30" ht="18.75" customHeight="1" x14ac:dyDescent="0.4">
      <c r="A303" s="5">
        <v>47</v>
      </c>
      <c r="B303" s="5">
        <v>67339</v>
      </c>
      <c r="C303" s="5" t="s">
        <v>605</v>
      </c>
      <c r="D303" s="5" t="s">
        <v>5556</v>
      </c>
      <c r="E303" s="6" t="s">
        <v>2987</v>
      </c>
      <c r="F303" s="8" t="str">
        <f>LEFT(E303,MIN(FIND({0,1,2,3,4,5,6,7,8,9},ASC(E303)&amp;1234567890))-1)</f>
        <v>La</v>
      </c>
      <c r="G303" s="8">
        <f t="shared" si="20"/>
        <v>1.1399999999999999</v>
      </c>
      <c r="H303" s="8">
        <f>VLOOKUP(F303,Table!$A$2:$C$121,2,0)</f>
        <v>3</v>
      </c>
      <c r="I303" s="7">
        <f>VLOOKUP(F303,Table!$A$2:$C$121,3,0)</f>
        <v>6</v>
      </c>
      <c r="J303" s="6" t="s">
        <v>2988</v>
      </c>
      <c r="K303" s="8" t="str">
        <f>LEFT(J303,MIN(FIND({0,1,2,3,4,5,6,7,8,9},ASC(J303)&amp;1234567890))-1)</f>
        <v>Ba</v>
      </c>
      <c r="L303" s="8">
        <f t="shared" si="21"/>
        <v>1.1399999999999999</v>
      </c>
      <c r="M303" s="8">
        <f>VLOOKUP(K303,Table!$A$2:$C$121,2,0)</f>
        <v>2</v>
      </c>
      <c r="N303" s="7">
        <f>VLOOKUP(K303,Table!$A$2:$C$121,3,0)</f>
        <v>6</v>
      </c>
      <c r="O303" s="6" t="s">
        <v>5445</v>
      </c>
      <c r="P303" s="8" t="str">
        <f>LEFT(O303,MIN(FIND({0,1,2,3,4,5,6,7,8,9},ASC(O303)&amp;1234567890))-1)</f>
        <v>Sr</v>
      </c>
      <c r="Q303" s="8">
        <f t="shared" si="22"/>
        <v>0.72</v>
      </c>
      <c r="R303" s="8">
        <f>VLOOKUP(P303,Table!$A$2:$C$121,2,0)</f>
        <v>2</v>
      </c>
      <c r="S303" s="7">
        <f>VLOOKUP(P303,Table!$A$2:$C$121,3,0)</f>
        <v>5</v>
      </c>
      <c r="T303" s="6" t="s">
        <v>2300</v>
      </c>
      <c r="U303" s="8" t="str">
        <f>LEFT(T303,MIN(FIND({0,1,2,3,4,5,6,7,8,9},ASC(T303)&amp;1234567890))-1)</f>
        <v>Cu</v>
      </c>
      <c r="V303" s="8">
        <f t="shared" si="23"/>
        <v>3</v>
      </c>
      <c r="W303" s="8">
        <f>VLOOKUP(U303,Table!$A$2:$C$121,2,0)</f>
        <v>11</v>
      </c>
      <c r="X303" s="7">
        <f>VLOOKUP(U303,Table!$A$2:$C$121,3,0)</f>
        <v>4</v>
      </c>
      <c r="Y303" s="6" t="s">
        <v>2984</v>
      </c>
      <c r="Z303" s="8" t="str">
        <f>LEFT(Y303,MIN(FIND({0,1,2,3,4,5,6,7,8,9},ASC(Y303)&amp;1234567890))-1)</f>
        <v>O</v>
      </c>
      <c r="AA303" s="8">
        <f t="shared" si="24"/>
        <v>6.6</v>
      </c>
      <c r="AB303" s="8">
        <f>VLOOKUP(Z303,Table!$A$2:$C$121,2,0)</f>
        <v>16</v>
      </c>
      <c r="AC303" s="7">
        <f>VLOOKUP(Z303,Table!$A$2:$C$121,3,0)</f>
        <v>2</v>
      </c>
      <c r="AD303" s="5" t="str">
        <f>VLOOKUP(A303,Table!$U$1:$V$230,2,0)</f>
        <v>Orthorhombic</v>
      </c>
    </row>
    <row r="304" spans="1:30" ht="18.75" customHeight="1" x14ac:dyDescent="0.4">
      <c r="A304" s="5">
        <v>47</v>
      </c>
      <c r="B304" s="5">
        <v>68434</v>
      </c>
      <c r="C304" s="5" t="s">
        <v>605</v>
      </c>
      <c r="D304" s="5" t="s">
        <v>609</v>
      </c>
      <c r="E304" s="6" t="s">
        <v>2989</v>
      </c>
      <c r="F304" s="8" t="str">
        <f>LEFT(E304,MIN(FIND({0,1,2,3,4,5,6,7,8,9},ASC(E304)&amp;1234567890))-1)</f>
        <v>Y</v>
      </c>
      <c r="G304" s="8">
        <f t="shared" si="20"/>
        <v>0.5</v>
      </c>
      <c r="H304" s="8">
        <f>VLOOKUP(F304,Table!$A$2:$C$121,2,0)</f>
        <v>3</v>
      </c>
      <c r="I304" s="7">
        <f>VLOOKUP(F304,Table!$A$2:$C$121,3,0)</f>
        <v>5</v>
      </c>
      <c r="J304" s="6" t="s">
        <v>2606</v>
      </c>
      <c r="K304" s="8" t="str">
        <f>LEFT(J304,MIN(FIND({0,1,2,3,4,5,6,7,8,9},ASC(J304)&amp;1234567890))-1)</f>
        <v>La</v>
      </c>
      <c r="L304" s="8">
        <f t="shared" si="21"/>
        <v>0.8</v>
      </c>
      <c r="M304" s="8">
        <f>VLOOKUP(K304,Table!$A$2:$C$121,2,0)</f>
        <v>3</v>
      </c>
      <c r="N304" s="7">
        <f>VLOOKUP(K304,Table!$A$2:$C$121,3,0)</f>
        <v>6</v>
      </c>
      <c r="O304" s="6" t="s">
        <v>2990</v>
      </c>
      <c r="P304" s="8" t="str">
        <f>LEFT(O304,MIN(FIND({0,1,2,3,4,5,6,7,8,9},ASC(O304)&amp;1234567890))-1)</f>
        <v>Ba</v>
      </c>
      <c r="Q304" s="8">
        <f t="shared" si="22"/>
        <v>1.7</v>
      </c>
      <c r="R304" s="8">
        <f>VLOOKUP(P304,Table!$A$2:$C$121,2,0)</f>
        <v>2</v>
      </c>
      <c r="S304" s="7">
        <f>VLOOKUP(P304,Table!$A$2:$C$121,3,0)</f>
        <v>6</v>
      </c>
      <c r="T304" s="6" t="s">
        <v>2300</v>
      </c>
      <c r="U304" s="8" t="str">
        <f>LEFT(T304,MIN(FIND({0,1,2,3,4,5,6,7,8,9},ASC(T304)&amp;1234567890))-1)</f>
        <v>Cu</v>
      </c>
      <c r="V304" s="8">
        <f t="shared" si="23"/>
        <v>3</v>
      </c>
      <c r="W304" s="8">
        <f>VLOOKUP(U304,Table!$A$2:$C$121,2,0)</f>
        <v>11</v>
      </c>
      <c r="X304" s="7">
        <f>VLOOKUP(U304,Table!$A$2:$C$121,3,0)</f>
        <v>4</v>
      </c>
      <c r="Y304" s="6" t="s">
        <v>2991</v>
      </c>
      <c r="Z304" s="8" t="str">
        <f>LEFT(Y304,MIN(FIND({0,1,2,3,4,5,6,7,8,9},ASC(Y304)&amp;1234567890))-1)</f>
        <v>O</v>
      </c>
      <c r="AA304" s="8">
        <f t="shared" si="24"/>
        <v>7.19</v>
      </c>
      <c r="AB304" s="8">
        <f>VLOOKUP(Z304,Table!$A$2:$C$121,2,0)</f>
        <v>16</v>
      </c>
      <c r="AC304" s="7">
        <f>VLOOKUP(Z304,Table!$A$2:$C$121,3,0)</f>
        <v>2</v>
      </c>
      <c r="AD304" s="5" t="str">
        <f>VLOOKUP(A304,Table!$U$1:$V$230,2,0)</f>
        <v>Orthorhombic</v>
      </c>
    </row>
    <row r="305" spans="1:30" ht="18.75" customHeight="1" x14ac:dyDescent="0.4">
      <c r="A305" s="5">
        <v>47</v>
      </c>
      <c r="B305" s="5">
        <v>68640</v>
      </c>
      <c r="C305" s="5" t="s">
        <v>605</v>
      </c>
      <c r="D305" s="5" t="s">
        <v>610</v>
      </c>
      <c r="E305" s="6" t="s">
        <v>2992</v>
      </c>
      <c r="F305" s="8" t="str">
        <f>LEFT(E305,MIN(FIND({0,1,2,3,4,5,6,7,8,9},ASC(E305)&amp;1234567890))-1)</f>
        <v>Ba</v>
      </c>
      <c r="G305" s="8">
        <f t="shared" si="20"/>
        <v>1.86</v>
      </c>
      <c r="H305" s="8">
        <f>VLOOKUP(F305,Table!$A$2:$C$121,2,0)</f>
        <v>2</v>
      </c>
      <c r="I305" s="7">
        <f>VLOOKUP(F305,Table!$A$2:$C$121,3,0)</f>
        <v>6</v>
      </c>
      <c r="J305" s="6" t="s">
        <v>2993</v>
      </c>
      <c r="K305" s="8" t="str">
        <f>LEFT(J305,MIN(FIND({0,1,2,3,4,5,6,7,8,9},ASC(J305)&amp;1234567890))-1)</f>
        <v>La</v>
      </c>
      <c r="L305" s="8">
        <f t="shared" si="21"/>
        <v>0.14000000000000001</v>
      </c>
      <c r="M305" s="8">
        <f>VLOOKUP(K305,Table!$A$2:$C$121,2,0)</f>
        <v>3</v>
      </c>
      <c r="N305" s="7">
        <f>VLOOKUP(K305,Table!$A$2:$C$121,3,0)</f>
        <v>6</v>
      </c>
      <c r="O305" s="6" t="s">
        <v>2295</v>
      </c>
      <c r="P305" s="8" t="str">
        <f>LEFT(O305,MIN(FIND({0,1,2,3,4,5,6,7,8,9},ASC(O305)&amp;1234567890))-1)</f>
        <v>Y</v>
      </c>
      <c r="Q305" s="8">
        <f t="shared" si="22"/>
        <v>1</v>
      </c>
      <c r="R305" s="8">
        <f>VLOOKUP(P305,Table!$A$2:$C$121,2,0)</f>
        <v>3</v>
      </c>
      <c r="S305" s="7">
        <f>VLOOKUP(P305,Table!$A$2:$C$121,3,0)</f>
        <v>5</v>
      </c>
      <c r="T305" s="6" t="s">
        <v>2300</v>
      </c>
      <c r="U305" s="8" t="str">
        <f>LEFT(T305,MIN(FIND({0,1,2,3,4,5,6,7,8,9},ASC(T305)&amp;1234567890))-1)</f>
        <v>Cu</v>
      </c>
      <c r="V305" s="8">
        <f t="shared" si="23"/>
        <v>3</v>
      </c>
      <c r="W305" s="8">
        <f>VLOOKUP(U305,Table!$A$2:$C$121,2,0)</f>
        <v>11</v>
      </c>
      <c r="X305" s="7">
        <f>VLOOKUP(U305,Table!$A$2:$C$121,3,0)</f>
        <v>4</v>
      </c>
      <c r="Y305" s="6" t="s">
        <v>2994</v>
      </c>
      <c r="Z305" s="8" t="str">
        <f>LEFT(Y305,MIN(FIND({0,1,2,3,4,5,6,7,8,9},ASC(Y305)&amp;1234567890))-1)</f>
        <v>O</v>
      </c>
      <c r="AA305" s="8">
        <f t="shared" si="24"/>
        <v>6.91</v>
      </c>
      <c r="AB305" s="8">
        <f>VLOOKUP(Z305,Table!$A$2:$C$121,2,0)</f>
        <v>16</v>
      </c>
      <c r="AC305" s="7">
        <f>VLOOKUP(Z305,Table!$A$2:$C$121,3,0)</f>
        <v>2</v>
      </c>
      <c r="AD305" s="5" t="str">
        <f>VLOOKUP(A305,Table!$U$1:$V$230,2,0)</f>
        <v>Orthorhombic</v>
      </c>
    </row>
    <row r="306" spans="1:30" x14ac:dyDescent="0.4">
      <c r="A306" s="5">
        <v>47</v>
      </c>
      <c r="B306" s="5">
        <v>68665</v>
      </c>
      <c r="C306" s="5" t="s">
        <v>605</v>
      </c>
      <c r="D306" s="5" t="s">
        <v>5557</v>
      </c>
      <c r="E306" s="6" t="s">
        <v>3088</v>
      </c>
      <c r="F306" s="8" t="str">
        <f>LEFT(E306,MIN(FIND({0,1,2,3,4,5,6,7,8,9},ASC(E306)&amp;1234567890))-1)</f>
        <v>Y</v>
      </c>
      <c r="G306" s="8">
        <f t="shared" si="20"/>
        <v>0.9</v>
      </c>
      <c r="H306" s="8">
        <f>VLOOKUP(F306,Table!$A$2:$C$121,2,0)</f>
        <v>3</v>
      </c>
      <c r="I306" s="7">
        <f>VLOOKUP(F306,Table!$A$2:$C$121,3,0)</f>
        <v>5</v>
      </c>
      <c r="J306" s="6" t="s">
        <v>2995</v>
      </c>
      <c r="K306" s="8" t="str">
        <f>LEFT(J306,MIN(FIND({0,1,2,3,4,5,6,7,8,9},ASC(J306)&amp;1234567890))-1)</f>
        <v>Ba</v>
      </c>
      <c r="L306" s="8">
        <f t="shared" si="21"/>
        <v>1.91</v>
      </c>
      <c r="M306" s="8">
        <f>VLOOKUP(K306,Table!$A$2:$C$121,2,0)</f>
        <v>2</v>
      </c>
      <c r="N306" s="7">
        <f>VLOOKUP(K306,Table!$A$2:$C$121,3,0)</f>
        <v>6</v>
      </c>
      <c r="O306" s="6" t="s">
        <v>2996</v>
      </c>
      <c r="P306" s="8" t="str">
        <f>LEFT(O306,MIN(FIND({0,1,2,3,4,5,6,7,8,9},ASC(O306)&amp;1234567890))-1)</f>
        <v>Cu</v>
      </c>
      <c r="Q306" s="8">
        <f t="shared" si="22"/>
        <v>2.72</v>
      </c>
      <c r="R306" s="8">
        <f>VLOOKUP(P306,Table!$A$2:$C$121,2,0)</f>
        <v>11</v>
      </c>
      <c r="S306" s="7">
        <f>VLOOKUP(P306,Table!$A$2:$C$121,3,0)</f>
        <v>4</v>
      </c>
      <c r="T306" s="6" t="s">
        <v>5480</v>
      </c>
      <c r="U306" s="8" t="str">
        <f>LEFT(T306,MIN(FIND({0,1,2,3,4,5,6,7,8,9},ASC(T306)&amp;1234567890))-1)</f>
        <v>Mg</v>
      </c>
      <c r="V306" s="8">
        <f t="shared" si="23"/>
        <v>0.28000000000000003</v>
      </c>
      <c r="W306" s="8">
        <f>VLOOKUP(U306,Table!$A$2:$C$121,2,0)</f>
        <v>2</v>
      </c>
      <c r="X306" s="7">
        <f>VLOOKUP(U306,Table!$A$2:$C$121,3,0)</f>
        <v>3</v>
      </c>
      <c r="Y306" s="6" t="s">
        <v>2997</v>
      </c>
      <c r="Z306" s="8" t="str">
        <f>LEFT(Y306,MIN(FIND({0,1,2,3,4,5,6,7,8,9},ASC(Y306)&amp;1234567890))-1)</f>
        <v>O</v>
      </c>
      <c r="AA306" s="8">
        <f t="shared" si="24"/>
        <v>6.68</v>
      </c>
      <c r="AB306" s="8">
        <f>VLOOKUP(Z306,Table!$A$2:$C$121,2,0)</f>
        <v>16</v>
      </c>
      <c r="AC306" s="7">
        <f>VLOOKUP(Z306,Table!$A$2:$C$121,3,0)</f>
        <v>2</v>
      </c>
      <c r="AD306" s="5" t="str">
        <f>VLOOKUP(A306,Table!$U$1:$V$230,2,0)</f>
        <v>Orthorhombic</v>
      </c>
    </row>
    <row r="307" spans="1:30" ht="18.75" customHeight="1" x14ac:dyDescent="0.4">
      <c r="A307" s="5">
        <v>47</v>
      </c>
      <c r="B307" s="5">
        <v>68666</v>
      </c>
      <c r="C307" s="5" t="s">
        <v>605</v>
      </c>
      <c r="D307" s="5" t="s">
        <v>611</v>
      </c>
      <c r="E307" s="6" t="s">
        <v>2998</v>
      </c>
      <c r="F307" s="8" t="str">
        <f>LEFT(E307,MIN(FIND({0,1,2,3,4,5,6,7,8,9},ASC(E307)&amp;1234567890))-1)</f>
        <v>Y</v>
      </c>
      <c r="G307" s="8">
        <f t="shared" si="20"/>
        <v>0.94</v>
      </c>
      <c r="H307" s="8">
        <f>VLOOKUP(F307,Table!$A$2:$C$121,2,0)</f>
        <v>3</v>
      </c>
      <c r="I307" s="7">
        <f>VLOOKUP(F307,Table!$A$2:$C$121,3,0)</f>
        <v>5</v>
      </c>
      <c r="J307" s="6" t="s">
        <v>2999</v>
      </c>
      <c r="K307" s="8" t="str">
        <f>LEFT(J307,MIN(FIND({0,1,2,3,4,5,6,7,8,9},ASC(J307)&amp;1234567890))-1)</f>
        <v>Ba</v>
      </c>
      <c r="L307" s="8">
        <f t="shared" si="21"/>
        <v>1.97</v>
      </c>
      <c r="M307" s="8">
        <f>VLOOKUP(K307,Table!$A$2:$C$121,2,0)</f>
        <v>2</v>
      </c>
      <c r="N307" s="7">
        <f>VLOOKUP(K307,Table!$A$2:$C$121,3,0)</f>
        <v>6</v>
      </c>
      <c r="O307" s="6" t="s">
        <v>3000</v>
      </c>
      <c r="P307" s="8" t="str">
        <f>LEFT(O307,MIN(FIND({0,1,2,3,4,5,6,7,8,9},ASC(O307)&amp;1234567890))-1)</f>
        <v>Cu</v>
      </c>
      <c r="Q307" s="8">
        <f t="shared" si="22"/>
        <v>2.87</v>
      </c>
      <c r="R307" s="8">
        <f>VLOOKUP(P307,Table!$A$2:$C$121,2,0)</f>
        <v>11</v>
      </c>
      <c r="S307" s="7">
        <f>VLOOKUP(P307,Table!$A$2:$C$121,3,0)</f>
        <v>4</v>
      </c>
      <c r="T307" s="6" t="s">
        <v>3001</v>
      </c>
      <c r="U307" s="8" t="str">
        <f>LEFT(T307,MIN(FIND({0,1,2,3,4,5,6,7,8,9},ASC(T307)&amp;1234567890))-1)</f>
        <v>Zn</v>
      </c>
      <c r="V307" s="8">
        <f t="shared" si="23"/>
        <v>0.13</v>
      </c>
      <c r="W307" s="8">
        <f>VLOOKUP(U307,Table!$A$2:$C$121,2,0)</f>
        <v>12</v>
      </c>
      <c r="X307" s="7">
        <f>VLOOKUP(U307,Table!$A$2:$C$121,3,0)</f>
        <v>4</v>
      </c>
      <c r="Y307" s="6" t="s">
        <v>3002</v>
      </c>
      <c r="Z307" s="8" t="str">
        <f>LEFT(Y307,MIN(FIND({0,1,2,3,4,5,6,7,8,9},ASC(Y307)&amp;1234567890))-1)</f>
        <v>O</v>
      </c>
      <c r="AA307" s="8">
        <f t="shared" si="24"/>
        <v>6.9</v>
      </c>
      <c r="AB307" s="8">
        <f>VLOOKUP(Z307,Table!$A$2:$C$121,2,0)</f>
        <v>16</v>
      </c>
      <c r="AC307" s="7">
        <f>VLOOKUP(Z307,Table!$A$2:$C$121,3,0)</f>
        <v>2</v>
      </c>
      <c r="AD307" s="5" t="str">
        <f>VLOOKUP(A307,Table!$U$1:$V$230,2,0)</f>
        <v>Orthorhombic</v>
      </c>
    </row>
    <row r="308" spans="1:30" ht="18.75" customHeight="1" x14ac:dyDescent="0.4">
      <c r="A308" s="5">
        <v>47</v>
      </c>
      <c r="B308" s="5">
        <v>69270</v>
      </c>
      <c r="C308" s="5" t="s">
        <v>605</v>
      </c>
      <c r="D308" s="5" t="s">
        <v>612</v>
      </c>
      <c r="E308" s="6" t="s">
        <v>2293</v>
      </c>
      <c r="F308" s="8" t="str">
        <f>LEFT(E308,MIN(FIND({0,1,2,3,4,5,6,7,8,9},ASC(E308)&amp;1234567890))-1)</f>
        <v>Pb</v>
      </c>
      <c r="G308" s="8">
        <f t="shared" si="20"/>
        <v>2</v>
      </c>
      <c r="H308" s="8">
        <f>VLOOKUP(F308,Table!$A$2:$C$121,2,0)</f>
        <v>14</v>
      </c>
      <c r="I308" s="7">
        <f>VLOOKUP(F308,Table!$A$2:$C$121,3,0)</f>
        <v>6</v>
      </c>
      <c r="J308" s="6" t="s">
        <v>2299</v>
      </c>
      <c r="K308" s="8" t="str">
        <f>LEFT(J308,MIN(FIND({0,1,2,3,4,5,6,7,8,9},ASC(J308)&amp;1234567890))-1)</f>
        <v>Sr</v>
      </c>
      <c r="L308" s="8">
        <f t="shared" si="21"/>
        <v>2</v>
      </c>
      <c r="M308" s="8">
        <f>VLOOKUP(K308,Table!$A$2:$C$121,2,0)</f>
        <v>2</v>
      </c>
      <c r="N308" s="7">
        <f>VLOOKUP(K308,Table!$A$2:$C$121,3,0)</f>
        <v>5</v>
      </c>
      <c r="O308" s="6" t="s">
        <v>2295</v>
      </c>
      <c r="P308" s="8" t="str">
        <f>LEFT(O308,MIN(FIND({0,1,2,3,4,5,6,7,8,9},ASC(O308)&amp;1234567890))-1)</f>
        <v>Y</v>
      </c>
      <c r="Q308" s="8">
        <f t="shared" si="22"/>
        <v>1</v>
      </c>
      <c r="R308" s="8">
        <f>VLOOKUP(P308,Table!$A$2:$C$121,2,0)</f>
        <v>3</v>
      </c>
      <c r="S308" s="7">
        <f>VLOOKUP(P308,Table!$A$2:$C$121,3,0)</f>
        <v>5</v>
      </c>
      <c r="T308" s="6" t="s">
        <v>2300</v>
      </c>
      <c r="U308" s="8" t="str">
        <f>LEFT(T308,MIN(FIND({0,1,2,3,4,5,6,7,8,9},ASC(T308)&amp;1234567890))-1)</f>
        <v>Cu</v>
      </c>
      <c r="V308" s="8">
        <f t="shared" si="23"/>
        <v>3</v>
      </c>
      <c r="W308" s="8">
        <f>VLOOKUP(U308,Table!$A$2:$C$121,2,0)</f>
        <v>11</v>
      </c>
      <c r="X308" s="7">
        <f>VLOOKUP(U308,Table!$A$2:$C$121,3,0)</f>
        <v>4</v>
      </c>
      <c r="Y308" s="6" t="s">
        <v>3003</v>
      </c>
      <c r="Z308" s="8" t="str">
        <f>LEFT(Y308,MIN(FIND({0,1,2,3,4,5,6,7,8,9},ASC(Y308)&amp;1234567890))-1)</f>
        <v>O</v>
      </c>
      <c r="AA308" s="8">
        <f t="shared" si="24"/>
        <v>9.4700000000000006</v>
      </c>
      <c r="AB308" s="8">
        <f>VLOOKUP(Z308,Table!$A$2:$C$121,2,0)</f>
        <v>16</v>
      </c>
      <c r="AC308" s="7">
        <f>VLOOKUP(Z308,Table!$A$2:$C$121,3,0)</f>
        <v>2</v>
      </c>
      <c r="AD308" s="5" t="str">
        <f>VLOOKUP(A308,Table!$U$1:$V$230,2,0)</f>
        <v>Orthorhombic</v>
      </c>
    </row>
    <row r="309" spans="1:30" ht="18.75" customHeight="1" x14ac:dyDescent="0.4">
      <c r="A309" s="5">
        <v>47</v>
      </c>
      <c r="B309" s="5">
        <v>69310</v>
      </c>
      <c r="C309" s="5" t="s">
        <v>605</v>
      </c>
      <c r="D309" s="5" t="s">
        <v>613</v>
      </c>
      <c r="E309" s="6" t="s">
        <v>2295</v>
      </c>
      <c r="F309" s="8" t="str">
        <f>LEFT(E309,MIN(FIND({0,1,2,3,4,5,6,7,8,9},ASC(E309)&amp;1234567890))-1)</f>
        <v>Y</v>
      </c>
      <c r="G309" s="8">
        <f t="shared" si="20"/>
        <v>1</v>
      </c>
      <c r="H309" s="8">
        <f>VLOOKUP(F309,Table!$A$2:$C$121,2,0)</f>
        <v>3</v>
      </c>
      <c r="I309" s="7">
        <f>VLOOKUP(F309,Table!$A$2:$C$121,3,0)</f>
        <v>5</v>
      </c>
      <c r="J309" s="6" t="s">
        <v>2294</v>
      </c>
      <c r="K309" s="8" t="str">
        <f>LEFT(J309,MIN(FIND({0,1,2,3,4,5,6,7,8,9},ASC(J309)&amp;1234567890))-1)</f>
        <v>Ba</v>
      </c>
      <c r="L309" s="8">
        <f t="shared" si="21"/>
        <v>2</v>
      </c>
      <c r="M309" s="8">
        <f>VLOOKUP(K309,Table!$A$2:$C$121,2,0)</f>
        <v>2</v>
      </c>
      <c r="N309" s="7">
        <f>VLOOKUP(K309,Table!$A$2:$C$121,3,0)</f>
        <v>6</v>
      </c>
      <c r="O309" s="6" t="s">
        <v>3004</v>
      </c>
      <c r="P309" s="8" t="str">
        <f>LEFT(O309,MIN(FIND({0,1,2,3,4,5,6,7,8,9},ASC(O309)&amp;1234567890))-1)</f>
        <v>Cu</v>
      </c>
      <c r="Q309" s="8">
        <f t="shared" si="22"/>
        <v>2.92</v>
      </c>
      <c r="R309" s="8">
        <f>VLOOKUP(P309,Table!$A$2:$C$121,2,0)</f>
        <v>11</v>
      </c>
      <c r="S309" s="7">
        <f>VLOOKUP(P309,Table!$A$2:$C$121,3,0)</f>
        <v>4</v>
      </c>
      <c r="T309" s="6" t="s">
        <v>3005</v>
      </c>
      <c r="U309" s="8" t="str">
        <f>LEFT(T309,MIN(FIND({0,1,2,3,4,5,6,7,8,9},ASC(T309)&amp;1234567890))-1)</f>
        <v>Au</v>
      </c>
      <c r="V309" s="8">
        <f t="shared" si="23"/>
        <v>0.08</v>
      </c>
      <c r="W309" s="8">
        <f>VLOOKUP(U309,Table!$A$2:$C$121,2,0)</f>
        <v>11</v>
      </c>
      <c r="X309" s="7">
        <f>VLOOKUP(U309,Table!$A$2:$C$121,3,0)</f>
        <v>6</v>
      </c>
      <c r="Y309" s="6" t="s">
        <v>3006</v>
      </c>
      <c r="Z309" s="8" t="str">
        <f>LEFT(Y309,MIN(FIND({0,1,2,3,4,5,6,7,8,9},ASC(Y309)&amp;1234567890))-1)</f>
        <v>O</v>
      </c>
      <c r="AA309" s="8">
        <f t="shared" si="24"/>
        <v>7.04</v>
      </c>
      <c r="AB309" s="8">
        <f>VLOOKUP(Z309,Table!$A$2:$C$121,2,0)</f>
        <v>16</v>
      </c>
      <c r="AC309" s="7">
        <f>VLOOKUP(Z309,Table!$A$2:$C$121,3,0)</f>
        <v>2</v>
      </c>
      <c r="AD309" s="5" t="str">
        <f>VLOOKUP(A309,Table!$U$1:$V$230,2,0)</f>
        <v>Orthorhombic</v>
      </c>
    </row>
    <row r="310" spans="1:30" ht="18.75" customHeight="1" x14ac:dyDescent="0.4">
      <c r="A310" s="5">
        <v>47</v>
      </c>
      <c r="B310" s="5">
        <v>69326</v>
      </c>
      <c r="C310" s="5" t="s">
        <v>605</v>
      </c>
      <c r="D310" s="5" t="s">
        <v>614</v>
      </c>
      <c r="E310" s="6" t="s">
        <v>2295</v>
      </c>
      <c r="F310" s="8" t="str">
        <f>LEFT(E310,MIN(FIND({0,1,2,3,4,5,6,7,8,9},ASC(E310)&amp;1234567890))-1)</f>
        <v>Y</v>
      </c>
      <c r="G310" s="8">
        <f t="shared" si="20"/>
        <v>1</v>
      </c>
      <c r="H310" s="8">
        <f>VLOOKUP(F310,Table!$A$2:$C$121,2,0)</f>
        <v>3</v>
      </c>
      <c r="I310" s="7">
        <f>VLOOKUP(F310,Table!$A$2:$C$121,3,0)</f>
        <v>5</v>
      </c>
      <c r="J310" s="6" t="s">
        <v>2294</v>
      </c>
      <c r="K310" s="8" t="str">
        <f>LEFT(J310,MIN(FIND({0,1,2,3,4,5,6,7,8,9},ASC(J310)&amp;1234567890))-1)</f>
        <v>Ba</v>
      </c>
      <c r="L310" s="8">
        <f t="shared" si="21"/>
        <v>2</v>
      </c>
      <c r="M310" s="8">
        <f>VLOOKUP(K310,Table!$A$2:$C$121,2,0)</f>
        <v>2</v>
      </c>
      <c r="N310" s="7">
        <f>VLOOKUP(K310,Table!$A$2:$C$121,3,0)</f>
        <v>6</v>
      </c>
      <c r="O310" s="6" t="s">
        <v>2300</v>
      </c>
      <c r="P310" s="8" t="str">
        <f>LEFT(O310,MIN(FIND({0,1,2,3,4,5,6,7,8,9},ASC(O310)&amp;1234567890))-1)</f>
        <v>Cu</v>
      </c>
      <c r="Q310" s="8">
        <f t="shared" si="22"/>
        <v>3</v>
      </c>
      <c r="R310" s="8">
        <f>VLOOKUP(P310,Table!$A$2:$C$121,2,0)</f>
        <v>11</v>
      </c>
      <c r="S310" s="7">
        <f>VLOOKUP(P310,Table!$A$2:$C$121,3,0)</f>
        <v>4</v>
      </c>
      <c r="T310" s="6" t="s">
        <v>3007</v>
      </c>
      <c r="U310" s="8" t="str">
        <f>LEFT(T310,MIN(FIND({0,1,2,3,4,5,6,7,8,9},ASC(T310)&amp;1234567890))-1)</f>
        <v>O</v>
      </c>
      <c r="V310" s="8">
        <f t="shared" si="23"/>
        <v>6.72</v>
      </c>
      <c r="W310" s="8">
        <f>VLOOKUP(U310,Table!$A$2:$C$121,2,0)</f>
        <v>16</v>
      </c>
      <c r="X310" s="7">
        <f>VLOOKUP(U310,Table!$A$2:$C$121,3,0)</f>
        <v>2</v>
      </c>
      <c r="Y310" s="6" t="s">
        <v>3008</v>
      </c>
      <c r="Z310" s="8" t="str">
        <f>LEFT(Y310,MIN(FIND({0,1,2,3,4,5,6,7,8,9},ASC(Y310)&amp;1234567890))-1)</f>
        <v>F</v>
      </c>
      <c r="AA310" s="8">
        <f t="shared" si="24"/>
        <v>0.18</v>
      </c>
      <c r="AB310" s="8">
        <f>VLOOKUP(Z310,Table!$A$2:$C$121,2,0)</f>
        <v>17</v>
      </c>
      <c r="AC310" s="7">
        <f>VLOOKUP(Z310,Table!$A$2:$C$121,3,0)</f>
        <v>2</v>
      </c>
      <c r="AD310" s="5" t="str">
        <f>VLOOKUP(A310,Table!$U$1:$V$230,2,0)</f>
        <v>Orthorhombic</v>
      </c>
    </row>
    <row r="311" spans="1:30" ht="18.75" customHeight="1" x14ac:dyDescent="0.4">
      <c r="A311" s="5">
        <v>47</v>
      </c>
      <c r="B311" s="5">
        <v>69327</v>
      </c>
      <c r="C311" s="5" t="s">
        <v>605</v>
      </c>
      <c r="D311" s="5" t="s">
        <v>615</v>
      </c>
      <c r="E311" s="6" t="s">
        <v>2295</v>
      </c>
      <c r="F311" s="8" t="str">
        <f>LEFT(E311,MIN(FIND({0,1,2,3,4,5,6,7,8,9},ASC(E311)&amp;1234567890))-1)</f>
        <v>Y</v>
      </c>
      <c r="G311" s="8">
        <f t="shared" si="20"/>
        <v>1</v>
      </c>
      <c r="H311" s="8">
        <f>VLOOKUP(F311,Table!$A$2:$C$121,2,0)</f>
        <v>3</v>
      </c>
      <c r="I311" s="7">
        <f>VLOOKUP(F311,Table!$A$2:$C$121,3,0)</f>
        <v>5</v>
      </c>
      <c r="J311" s="6" t="s">
        <v>2294</v>
      </c>
      <c r="K311" s="8" t="str">
        <f>LEFT(J311,MIN(FIND({0,1,2,3,4,5,6,7,8,9},ASC(J311)&amp;1234567890))-1)</f>
        <v>Ba</v>
      </c>
      <c r="L311" s="8">
        <f t="shared" si="21"/>
        <v>2</v>
      </c>
      <c r="M311" s="8">
        <f>VLOOKUP(K311,Table!$A$2:$C$121,2,0)</f>
        <v>2</v>
      </c>
      <c r="N311" s="7">
        <f>VLOOKUP(K311,Table!$A$2:$C$121,3,0)</f>
        <v>6</v>
      </c>
      <c r="O311" s="6" t="s">
        <v>2300</v>
      </c>
      <c r="P311" s="8" t="str">
        <f>LEFT(O311,MIN(FIND({0,1,2,3,4,5,6,7,8,9},ASC(O311)&amp;1234567890))-1)</f>
        <v>Cu</v>
      </c>
      <c r="Q311" s="8">
        <f t="shared" si="22"/>
        <v>3</v>
      </c>
      <c r="R311" s="8">
        <f>VLOOKUP(P311,Table!$A$2:$C$121,2,0)</f>
        <v>11</v>
      </c>
      <c r="S311" s="7">
        <f>VLOOKUP(P311,Table!$A$2:$C$121,3,0)</f>
        <v>4</v>
      </c>
      <c r="T311" s="6" t="s">
        <v>3007</v>
      </c>
      <c r="U311" s="8" t="str">
        <f>LEFT(T311,MIN(FIND({0,1,2,3,4,5,6,7,8,9},ASC(T311)&amp;1234567890))-1)</f>
        <v>O</v>
      </c>
      <c r="V311" s="8">
        <f t="shared" si="23"/>
        <v>6.72</v>
      </c>
      <c r="W311" s="8">
        <f>VLOOKUP(U311,Table!$A$2:$C$121,2,0)</f>
        <v>16</v>
      </c>
      <c r="X311" s="7">
        <f>VLOOKUP(U311,Table!$A$2:$C$121,3,0)</f>
        <v>2</v>
      </c>
      <c r="Y311" s="6" t="s">
        <v>3009</v>
      </c>
      <c r="Z311" s="8" t="str">
        <f>LEFT(Y311,MIN(FIND({0,1,2,3,4,5,6,7,8,9},ASC(Y311)&amp;1234567890))-1)</f>
        <v>F</v>
      </c>
      <c r="AA311" s="8">
        <f t="shared" si="24"/>
        <v>0.27</v>
      </c>
      <c r="AB311" s="8">
        <f>VLOOKUP(Z311,Table!$A$2:$C$121,2,0)</f>
        <v>17</v>
      </c>
      <c r="AC311" s="7">
        <f>VLOOKUP(Z311,Table!$A$2:$C$121,3,0)</f>
        <v>2</v>
      </c>
      <c r="AD311" s="5" t="str">
        <f>VLOOKUP(A311,Table!$U$1:$V$230,2,0)</f>
        <v>Orthorhombic</v>
      </c>
    </row>
    <row r="312" spans="1:30" ht="18.75" customHeight="1" x14ac:dyDescent="0.4">
      <c r="A312" s="5">
        <v>47</v>
      </c>
      <c r="B312" s="5">
        <v>67668</v>
      </c>
      <c r="C312" s="5" t="s">
        <v>605</v>
      </c>
      <c r="D312" s="5" t="s">
        <v>616</v>
      </c>
      <c r="E312" s="6" t="s">
        <v>3010</v>
      </c>
      <c r="F312" s="8" t="str">
        <f>LEFT(E312,MIN(FIND({0,1,2,3,4,5,6,7,8,9},ASC(E312)&amp;1234567890))-1)</f>
        <v>Y</v>
      </c>
      <c r="G312" s="8">
        <f t="shared" si="20"/>
        <v>0.95699999999999996</v>
      </c>
      <c r="H312" s="8">
        <f>VLOOKUP(F312,Table!$A$2:$C$121,2,0)</f>
        <v>3</v>
      </c>
      <c r="I312" s="7">
        <f>VLOOKUP(F312,Table!$A$2:$C$121,3,0)</f>
        <v>5</v>
      </c>
      <c r="J312" s="6" t="s">
        <v>3011</v>
      </c>
      <c r="K312" s="8" t="str">
        <f>LEFT(J312,MIN(FIND({0,1,2,3,4,5,6,7,8,9},ASC(J312)&amp;1234567890))-1)</f>
        <v>Ba</v>
      </c>
      <c r="L312" s="8">
        <f t="shared" si="21"/>
        <v>1.988</v>
      </c>
      <c r="M312" s="8">
        <f>VLOOKUP(K312,Table!$A$2:$C$121,2,0)</f>
        <v>2</v>
      </c>
      <c r="N312" s="7">
        <f>VLOOKUP(K312,Table!$A$2:$C$121,3,0)</f>
        <v>6</v>
      </c>
      <c r="O312" s="6" t="s">
        <v>3012</v>
      </c>
      <c r="P312" s="8" t="str">
        <f>LEFT(O312,MIN(FIND({0,1,2,3,4,5,6,7,8,9},ASC(O312)&amp;1234567890))-1)</f>
        <v>Cu</v>
      </c>
      <c r="Q312" s="8">
        <f t="shared" si="22"/>
        <v>2.9119999999999999</v>
      </c>
      <c r="R312" s="8">
        <f>VLOOKUP(P312,Table!$A$2:$C$121,2,0)</f>
        <v>11</v>
      </c>
      <c r="S312" s="7">
        <f>VLOOKUP(P312,Table!$A$2:$C$121,3,0)</f>
        <v>4</v>
      </c>
      <c r="T312" s="6" t="s">
        <v>3013</v>
      </c>
      <c r="U312" s="8" t="str">
        <f>LEFT(T312,MIN(FIND({0,1,2,3,4,5,6,7,8,9},ASC(T312)&amp;1234567890))-1)</f>
        <v>Mn</v>
      </c>
      <c r="V312" s="8">
        <f t="shared" si="23"/>
        <v>8.7999999999999995E-2</v>
      </c>
      <c r="W312" s="8">
        <f>VLOOKUP(U312,Table!$A$2:$C$121,2,0)</f>
        <v>7</v>
      </c>
      <c r="X312" s="7">
        <f>VLOOKUP(U312,Table!$A$2:$C$121,3,0)</f>
        <v>4</v>
      </c>
      <c r="Y312" s="6" t="s">
        <v>3014</v>
      </c>
      <c r="Z312" s="8" t="str">
        <f>LEFT(Y312,MIN(FIND({0,1,2,3,4,5,6,7,8,9},ASC(Y312)&amp;1234567890))-1)</f>
        <v>O</v>
      </c>
      <c r="AA312" s="8">
        <f t="shared" si="24"/>
        <v>6.9889999999999999</v>
      </c>
      <c r="AB312" s="8">
        <f>VLOOKUP(Z312,Table!$A$2:$C$121,2,0)</f>
        <v>16</v>
      </c>
      <c r="AC312" s="7">
        <f>VLOOKUP(Z312,Table!$A$2:$C$121,3,0)</f>
        <v>2</v>
      </c>
      <c r="AD312" s="5" t="str">
        <f>VLOOKUP(A312,Table!$U$1:$V$230,2,0)</f>
        <v>Orthorhombic</v>
      </c>
    </row>
    <row r="313" spans="1:30" ht="18.75" customHeight="1" x14ac:dyDescent="0.4">
      <c r="A313" s="5">
        <v>47</v>
      </c>
      <c r="B313" s="5">
        <v>71379</v>
      </c>
      <c r="C313" s="5" t="s">
        <v>605</v>
      </c>
      <c r="D313" s="5" t="s">
        <v>617</v>
      </c>
      <c r="E313" s="6" t="s">
        <v>2363</v>
      </c>
      <c r="F313" s="8" t="str">
        <f>LEFT(E313,MIN(FIND({0,1,2,3,4,5,6,7,8,9},ASC(E313)&amp;1234567890))-1)</f>
        <v>La</v>
      </c>
      <c r="G313" s="8">
        <f t="shared" si="20"/>
        <v>1</v>
      </c>
      <c r="H313" s="8">
        <f>VLOOKUP(F313,Table!$A$2:$C$121,2,0)</f>
        <v>3</v>
      </c>
      <c r="I313" s="7">
        <f>VLOOKUP(F313,Table!$A$2:$C$121,3,0)</f>
        <v>6</v>
      </c>
      <c r="J313" s="6" t="s">
        <v>2294</v>
      </c>
      <c r="K313" s="8" t="str">
        <f>LEFT(J313,MIN(FIND({0,1,2,3,4,5,6,7,8,9},ASC(J313)&amp;1234567890))-1)</f>
        <v>Ba</v>
      </c>
      <c r="L313" s="8">
        <f t="shared" si="21"/>
        <v>2</v>
      </c>
      <c r="M313" s="8">
        <f>VLOOKUP(K313,Table!$A$2:$C$121,2,0)</f>
        <v>2</v>
      </c>
      <c r="N313" s="7">
        <f>VLOOKUP(K313,Table!$A$2:$C$121,3,0)</f>
        <v>6</v>
      </c>
      <c r="O313" s="6" t="s">
        <v>3015</v>
      </c>
      <c r="P313" s="8" t="str">
        <f>LEFT(O313,MIN(FIND({0,1,2,3,4,5,6,7,8,9},ASC(O313)&amp;1234567890))-1)</f>
        <v>Cu</v>
      </c>
      <c r="Q313" s="8">
        <f t="shared" si="22"/>
        <v>2.9</v>
      </c>
      <c r="R313" s="8">
        <f>VLOOKUP(P313,Table!$A$2:$C$121,2,0)</f>
        <v>11</v>
      </c>
      <c r="S313" s="7">
        <f>VLOOKUP(P313,Table!$A$2:$C$121,3,0)</f>
        <v>4</v>
      </c>
      <c r="T313" s="6" t="s">
        <v>3016</v>
      </c>
      <c r="U313" s="8" t="str">
        <f>LEFT(T313,MIN(FIND({0,1,2,3,4,5,6,7,8,9},ASC(T313)&amp;1234567890))-1)</f>
        <v>Zn</v>
      </c>
      <c r="V313" s="8">
        <f t="shared" si="23"/>
        <v>0.1</v>
      </c>
      <c r="W313" s="8">
        <f>VLOOKUP(U313,Table!$A$2:$C$121,2,0)</f>
        <v>12</v>
      </c>
      <c r="X313" s="7">
        <f>VLOOKUP(U313,Table!$A$2:$C$121,3,0)</f>
        <v>4</v>
      </c>
      <c r="Y313" s="6" t="s">
        <v>3017</v>
      </c>
      <c r="Z313" s="8" t="str">
        <f>LEFT(Y313,MIN(FIND({0,1,2,3,4,5,6,7,8,9},ASC(Y313)&amp;1234567890))-1)</f>
        <v>O</v>
      </c>
      <c r="AA313" s="8">
        <f t="shared" si="24"/>
        <v>6.74</v>
      </c>
      <c r="AB313" s="8">
        <f>VLOOKUP(Z313,Table!$A$2:$C$121,2,0)</f>
        <v>16</v>
      </c>
      <c r="AC313" s="7">
        <f>VLOOKUP(Z313,Table!$A$2:$C$121,3,0)</f>
        <v>2</v>
      </c>
      <c r="AD313" s="5" t="str">
        <f>VLOOKUP(A313,Table!$U$1:$V$230,2,0)</f>
        <v>Orthorhombic</v>
      </c>
    </row>
    <row r="314" spans="1:30" ht="18.75" customHeight="1" x14ac:dyDescent="0.4">
      <c r="A314" s="5">
        <v>47</v>
      </c>
      <c r="B314" s="5">
        <v>71740</v>
      </c>
      <c r="C314" s="5" t="s">
        <v>605</v>
      </c>
      <c r="D314" s="5" t="s">
        <v>618</v>
      </c>
      <c r="E314" s="6" t="s">
        <v>3018</v>
      </c>
      <c r="F314" s="8" t="str">
        <f>LEFT(E314,MIN(FIND({0,1,2,3,4,5,6,7,8,9},ASC(E314)&amp;1234567890))-1)</f>
        <v>Y</v>
      </c>
      <c r="G314" s="8">
        <f t="shared" si="20"/>
        <v>0.97399999999999998</v>
      </c>
      <c r="H314" s="8">
        <f>VLOOKUP(F314,Table!$A$2:$C$121,2,0)</f>
        <v>3</v>
      </c>
      <c r="I314" s="7">
        <f>VLOOKUP(F314,Table!$A$2:$C$121,3,0)</f>
        <v>5</v>
      </c>
      <c r="J314" s="6" t="s">
        <v>3019</v>
      </c>
      <c r="K314" s="8" t="str">
        <f>LEFT(J314,MIN(FIND({0,1,2,3,4,5,6,7,8,9},ASC(J314)&amp;1234567890))-1)</f>
        <v>Ba</v>
      </c>
      <c r="L314" s="8">
        <f t="shared" si="21"/>
        <v>2.0579999999999998</v>
      </c>
      <c r="M314" s="8">
        <f>VLOOKUP(K314,Table!$A$2:$C$121,2,0)</f>
        <v>2</v>
      </c>
      <c r="N314" s="7">
        <f>VLOOKUP(K314,Table!$A$2:$C$121,3,0)</f>
        <v>6</v>
      </c>
      <c r="O314" s="6" t="s">
        <v>3020</v>
      </c>
      <c r="P314" s="8" t="str">
        <f>LEFT(O314,MIN(FIND({0,1,2,3,4,5,6,7,8,9},ASC(O314)&amp;1234567890))-1)</f>
        <v>Cu</v>
      </c>
      <c r="Q314" s="8">
        <f t="shared" si="22"/>
        <v>2.9430000000000001</v>
      </c>
      <c r="R314" s="8">
        <f>VLOOKUP(P314,Table!$A$2:$C$121,2,0)</f>
        <v>11</v>
      </c>
      <c r="S314" s="7">
        <f>VLOOKUP(P314,Table!$A$2:$C$121,3,0)</f>
        <v>4</v>
      </c>
      <c r="T314" s="6" t="s">
        <v>3021</v>
      </c>
      <c r="U314" s="8" t="str">
        <f>LEFT(T314,MIN(FIND({0,1,2,3,4,5,6,7,8,9},ASC(T314)&amp;1234567890))-1)</f>
        <v>Li</v>
      </c>
      <c r="V314" s="8">
        <f t="shared" si="23"/>
        <v>5.7000000000000002E-2</v>
      </c>
      <c r="W314" s="8">
        <f>VLOOKUP(U314,Table!$A$2:$C$121,2,0)</f>
        <v>1</v>
      </c>
      <c r="X314" s="7">
        <f>VLOOKUP(U314,Table!$A$2:$C$121,3,0)</f>
        <v>2</v>
      </c>
      <c r="Y314" s="6" t="s">
        <v>3022</v>
      </c>
      <c r="Z314" s="8" t="str">
        <f>LEFT(Y314,MIN(FIND({0,1,2,3,4,5,6,7,8,9},ASC(Y314)&amp;1234567890))-1)</f>
        <v>O</v>
      </c>
      <c r="AA314" s="8">
        <f t="shared" si="24"/>
        <v>6.95</v>
      </c>
      <c r="AB314" s="8">
        <f>VLOOKUP(Z314,Table!$A$2:$C$121,2,0)</f>
        <v>16</v>
      </c>
      <c r="AC314" s="7">
        <f>VLOOKUP(Z314,Table!$A$2:$C$121,3,0)</f>
        <v>2</v>
      </c>
      <c r="AD314" s="5" t="str">
        <f>VLOOKUP(A314,Table!$U$1:$V$230,2,0)</f>
        <v>Orthorhombic</v>
      </c>
    </row>
    <row r="315" spans="1:30" ht="18.75" customHeight="1" x14ac:dyDescent="0.4">
      <c r="A315" s="5">
        <v>47</v>
      </c>
      <c r="B315" s="5">
        <v>71741</v>
      </c>
      <c r="C315" s="5" t="s">
        <v>605</v>
      </c>
      <c r="D315" s="5" t="s">
        <v>619</v>
      </c>
      <c r="E315" s="6" t="s">
        <v>3023</v>
      </c>
      <c r="F315" s="8" t="str">
        <f>LEFT(E315,MIN(FIND({0,1,2,3,4,5,6,7,8,9},ASC(E315)&amp;1234567890))-1)</f>
        <v>Y</v>
      </c>
      <c r="G315" s="8">
        <f t="shared" si="20"/>
        <v>0.92900000000000005</v>
      </c>
      <c r="H315" s="8">
        <f>VLOOKUP(F315,Table!$A$2:$C$121,2,0)</f>
        <v>3</v>
      </c>
      <c r="I315" s="7">
        <f>VLOOKUP(F315,Table!$A$2:$C$121,3,0)</f>
        <v>5</v>
      </c>
      <c r="J315" s="6" t="s">
        <v>3024</v>
      </c>
      <c r="K315" s="8" t="str">
        <f>LEFT(J315,MIN(FIND({0,1,2,3,4,5,6,7,8,9},ASC(J315)&amp;1234567890))-1)</f>
        <v>Ba</v>
      </c>
      <c r="L315" s="8">
        <f t="shared" si="21"/>
        <v>2.1739999999999999</v>
      </c>
      <c r="M315" s="8">
        <f>VLOOKUP(K315,Table!$A$2:$C$121,2,0)</f>
        <v>2</v>
      </c>
      <c r="N315" s="7">
        <f>VLOOKUP(K315,Table!$A$2:$C$121,3,0)</f>
        <v>6</v>
      </c>
      <c r="O315" s="6" t="s">
        <v>3025</v>
      </c>
      <c r="P315" s="8" t="str">
        <f>LEFT(O315,MIN(FIND({0,1,2,3,4,5,6,7,8,9},ASC(O315)&amp;1234567890))-1)</f>
        <v>Cu</v>
      </c>
      <c r="Q315" s="8">
        <f t="shared" si="22"/>
        <v>2.8420000000000001</v>
      </c>
      <c r="R315" s="8">
        <f>VLOOKUP(P315,Table!$A$2:$C$121,2,0)</f>
        <v>11</v>
      </c>
      <c r="S315" s="7">
        <f>VLOOKUP(P315,Table!$A$2:$C$121,3,0)</f>
        <v>4</v>
      </c>
      <c r="T315" s="6" t="s">
        <v>3026</v>
      </c>
      <c r="U315" s="8" t="str">
        <f>LEFT(T315,MIN(FIND({0,1,2,3,4,5,6,7,8,9},ASC(T315)&amp;1234567890))-1)</f>
        <v>Li</v>
      </c>
      <c r="V315" s="8">
        <f t="shared" si="23"/>
        <v>0.158</v>
      </c>
      <c r="W315" s="8">
        <f>VLOOKUP(U315,Table!$A$2:$C$121,2,0)</f>
        <v>1</v>
      </c>
      <c r="X315" s="7">
        <f>VLOOKUP(U315,Table!$A$2:$C$121,3,0)</f>
        <v>2</v>
      </c>
      <c r="Y315" s="6" t="s">
        <v>3027</v>
      </c>
      <c r="Z315" s="8" t="str">
        <f>LEFT(Y315,MIN(FIND({0,1,2,3,4,5,6,7,8,9},ASC(Y315)&amp;1234567890))-1)</f>
        <v>O</v>
      </c>
      <c r="AA315" s="8">
        <f t="shared" si="24"/>
        <v>6.899</v>
      </c>
      <c r="AB315" s="8">
        <f>VLOOKUP(Z315,Table!$A$2:$C$121,2,0)</f>
        <v>16</v>
      </c>
      <c r="AC315" s="7">
        <f>VLOOKUP(Z315,Table!$A$2:$C$121,3,0)</f>
        <v>2</v>
      </c>
      <c r="AD315" s="5" t="str">
        <f>VLOOKUP(A315,Table!$U$1:$V$230,2,0)</f>
        <v>Orthorhombic</v>
      </c>
    </row>
    <row r="316" spans="1:30" ht="18.75" customHeight="1" x14ac:dyDescent="0.4">
      <c r="A316" s="5">
        <v>47</v>
      </c>
      <c r="B316" s="5">
        <v>71742</v>
      </c>
      <c r="C316" s="5" t="s">
        <v>605</v>
      </c>
      <c r="D316" s="5" t="s">
        <v>620</v>
      </c>
      <c r="E316" s="6" t="s">
        <v>3028</v>
      </c>
      <c r="F316" s="8" t="str">
        <f>LEFT(E316,MIN(FIND({0,1,2,3,4,5,6,7,8,9},ASC(E316)&amp;1234567890))-1)</f>
        <v>Y</v>
      </c>
      <c r="G316" s="8">
        <f t="shared" si="20"/>
        <v>0.97</v>
      </c>
      <c r="H316" s="8">
        <f>VLOOKUP(F316,Table!$A$2:$C$121,2,0)</f>
        <v>3</v>
      </c>
      <c r="I316" s="7">
        <f>VLOOKUP(F316,Table!$A$2:$C$121,3,0)</f>
        <v>5</v>
      </c>
      <c r="J316" s="6" t="s">
        <v>3029</v>
      </c>
      <c r="K316" s="8" t="str">
        <f>LEFT(J316,MIN(FIND({0,1,2,3,4,5,6,7,8,9},ASC(J316)&amp;1234567890))-1)</f>
        <v>Ba</v>
      </c>
      <c r="L316" s="8">
        <f t="shared" si="21"/>
        <v>2.12</v>
      </c>
      <c r="M316" s="8">
        <f>VLOOKUP(K316,Table!$A$2:$C$121,2,0)</f>
        <v>2</v>
      </c>
      <c r="N316" s="7">
        <f>VLOOKUP(K316,Table!$A$2:$C$121,3,0)</f>
        <v>6</v>
      </c>
      <c r="O316" s="6" t="s">
        <v>3030</v>
      </c>
      <c r="P316" s="8" t="str">
        <f>LEFT(O316,MIN(FIND({0,1,2,3,4,5,6,7,8,9},ASC(O316)&amp;1234567890))-1)</f>
        <v>Cu</v>
      </c>
      <c r="Q316" s="8">
        <f t="shared" si="22"/>
        <v>2.8039999999999998</v>
      </c>
      <c r="R316" s="8">
        <f>VLOOKUP(P316,Table!$A$2:$C$121,2,0)</f>
        <v>11</v>
      </c>
      <c r="S316" s="7">
        <f>VLOOKUP(P316,Table!$A$2:$C$121,3,0)</f>
        <v>4</v>
      </c>
      <c r="T316" s="6" t="s">
        <v>3031</v>
      </c>
      <c r="U316" s="8" t="str">
        <f>LEFT(T316,MIN(FIND({0,1,2,3,4,5,6,7,8,9},ASC(T316)&amp;1234567890))-1)</f>
        <v>Li</v>
      </c>
      <c r="V316" s="8">
        <f t="shared" si="23"/>
        <v>0.19600000000000001</v>
      </c>
      <c r="W316" s="8">
        <f>VLOOKUP(U316,Table!$A$2:$C$121,2,0)</f>
        <v>1</v>
      </c>
      <c r="X316" s="7">
        <f>VLOOKUP(U316,Table!$A$2:$C$121,3,0)</f>
        <v>2</v>
      </c>
      <c r="Y316" s="6" t="s">
        <v>3032</v>
      </c>
      <c r="Z316" s="8" t="str">
        <f>LEFT(Y316,MIN(FIND({0,1,2,3,4,5,6,7,8,9},ASC(Y316)&amp;1234567890))-1)</f>
        <v>O</v>
      </c>
      <c r="AA316" s="8">
        <f t="shared" si="24"/>
        <v>6.8819999999999997</v>
      </c>
      <c r="AB316" s="8">
        <f>VLOOKUP(Z316,Table!$A$2:$C$121,2,0)</f>
        <v>16</v>
      </c>
      <c r="AC316" s="7">
        <f>VLOOKUP(Z316,Table!$A$2:$C$121,3,0)</f>
        <v>2</v>
      </c>
      <c r="AD316" s="5" t="str">
        <f>VLOOKUP(A316,Table!$U$1:$V$230,2,0)</f>
        <v>Orthorhombic</v>
      </c>
    </row>
    <row r="317" spans="1:30" ht="18.75" customHeight="1" x14ac:dyDescent="0.4">
      <c r="A317" s="5">
        <v>47</v>
      </c>
      <c r="B317" s="5">
        <v>74074</v>
      </c>
      <c r="C317" s="5" t="s">
        <v>605</v>
      </c>
      <c r="D317" s="5" t="s">
        <v>621</v>
      </c>
      <c r="E317" s="6" t="s">
        <v>2293</v>
      </c>
      <c r="F317" s="8" t="str">
        <f>LEFT(E317,MIN(FIND({0,1,2,3,4,5,6,7,8,9},ASC(E317)&amp;1234567890))-1)</f>
        <v>Pb</v>
      </c>
      <c r="G317" s="8">
        <f t="shared" si="20"/>
        <v>2</v>
      </c>
      <c r="H317" s="8">
        <f>VLOOKUP(F317,Table!$A$2:$C$121,2,0)</f>
        <v>14</v>
      </c>
      <c r="I317" s="7">
        <f>VLOOKUP(F317,Table!$A$2:$C$121,3,0)</f>
        <v>6</v>
      </c>
      <c r="J317" s="6" t="s">
        <v>2299</v>
      </c>
      <c r="K317" s="8" t="str">
        <f>LEFT(J317,MIN(FIND({0,1,2,3,4,5,6,7,8,9},ASC(J317)&amp;1234567890))-1)</f>
        <v>Sr</v>
      </c>
      <c r="L317" s="8">
        <f t="shared" si="21"/>
        <v>2</v>
      </c>
      <c r="M317" s="8">
        <f>VLOOKUP(K317,Table!$A$2:$C$121,2,0)</f>
        <v>2</v>
      </c>
      <c r="N317" s="7">
        <f>VLOOKUP(K317,Table!$A$2:$C$121,3,0)</f>
        <v>5</v>
      </c>
      <c r="O317" s="6" t="s">
        <v>2295</v>
      </c>
      <c r="P317" s="8" t="str">
        <f>LEFT(O317,MIN(FIND({0,1,2,3,4,5,6,7,8,9},ASC(O317)&amp;1234567890))-1)</f>
        <v>Y</v>
      </c>
      <c r="Q317" s="8">
        <f t="shared" si="22"/>
        <v>1</v>
      </c>
      <c r="R317" s="8">
        <f>VLOOKUP(P317,Table!$A$2:$C$121,2,0)</f>
        <v>3</v>
      </c>
      <c r="S317" s="7">
        <f>VLOOKUP(P317,Table!$A$2:$C$121,3,0)</f>
        <v>5</v>
      </c>
      <c r="T317" s="6" t="s">
        <v>2300</v>
      </c>
      <c r="U317" s="8" t="str">
        <f>LEFT(T317,MIN(FIND({0,1,2,3,4,5,6,7,8,9},ASC(T317)&amp;1234567890))-1)</f>
        <v>Cu</v>
      </c>
      <c r="V317" s="8">
        <f t="shared" si="23"/>
        <v>3</v>
      </c>
      <c r="W317" s="8">
        <f>VLOOKUP(U317,Table!$A$2:$C$121,2,0)</f>
        <v>11</v>
      </c>
      <c r="X317" s="7">
        <f>VLOOKUP(U317,Table!$A$2:$C$121,3,0)</f>
        <v>4</v>
      </c>
      <c r="Y317" s="6" t="s">
        <v>3033</v>
      </c>
      <c r="Z317" s="8" t="str">
        <f>LEFT(Y317,MIN(FIND({0,1,2,3,4,5,6,7,8,9},ASC(Y317)&amp;1234567890))-1)</f>
        <v>O</v>
      </c>
      <c r="AA317" s="8">
        <f t="shared" si="24"/>
        <v>9.67</v>
      </c>
      <c r="AB317" s="8">
        <f>VLOOKUP(Z317,Table!$A$2:$C$121,2,0)</f>
        <v>16</v>
      </c>
      <c r="AC317" s="7">
        <f>VLOOKUP(Z317,Table!$A$2:$C$121,3,0)</f>
        <v>2</v>
      </c>
      <c r="AD317" s="5" t="str">
        <f>VLOOKUP(A317,Table!$U$1:$V$230,2,0)</f>
        <v>Orthorhombic</v>
      </c>
    </row>
    <row r="318" spans="1:30" ht="18.75" customHeight="1" x14ac:dyDescent="0.4">
      <c r="A318" s="5">
        <v>47</v>
      </c>
      <c r="B318" s="5">
        <v>75789</v>
      </c>
      <c r="C318" s="5" t="s">
        <v>605</v>
      </c>
      <c r="D318" s="5" t="s">
        <v>622</v>
      </c>
      <c r="E318" s="6" t="s">
        <v>2293</v>
      </c>
      <c r="F318" s="8" t="str">
        <f>LEFT(E318,MIN(FIND({0,1,2,3,4,5,6,7,8,9},ASC(E318)&amp;1234567890))-1)</f>
        <v>Pb</v>
      </c>
      <c r="G318" s="8">
        <f t="shared" si="20"/>
        <v>2</v>
      </c>
      <c r="H318" s="8">
        <f>VLOOKUP(F318,Table!$A$2:$C$121,2,0)</f>
        <v>14</v>
      </c>
      <c r="I318" s="7">
        <f>VLOOKUP(F318,Table!$A$2:$C$121,3,0)</f>
        <v>6</v>
      </c>
      <c r="J318" s="6" t="s">
        <v>2320</v>
      </c>
      <c r="K318" s="8" t="str">
        <f>LEFT(J318,MIN(FIND({0,1,2,3,4,5,6,7,8,9},ASC(J318)&amp;1234567890))-1)</f>
        <v>Sr</v>
      </c>
      <c r="L318" s="8">
        <f t="shared" si="21"/>
        <v>1</v>
      </c>
      <c r="M318" s="8">
        <f>VLOOKUP(K318,Table!$A$2:$C$121,2,0)</f>
        <v>2</v>
      </c>
      <c r="N318" s="7">
        <f>VLOOKUP(K318,Table!$A$2:$C$121,3,0)</f>
        <v>5</v>
      </c>
      <c r="O318" s="6" t="s">
        <v>2363</v>
      </c>
      <c r="P318" s="8" t="str">
        <f>LEFT(O318,MIN(FIND({0,1,2,3,4,5,6,7,8,9},ASC(O318)&amp;1234567890))-1)</f>
        <v>La</v>
      </c>
      <c r="Q318" s="8">
        <f t="shared" si="22"/>
        <v>1</v>
      </c>
      <c r="R318" s="8">
        <f>VLOOKUP(P318,Table!$A$2:$C$121,2,0)</f>
        <v>3</v>
      </c>
      <c r="S318" s="7">
        <f>VLOOKUP(P318,Table!$A$2:$C$121,3,0)</f>
        <v>6</v>
      </c>
      <c r="T318" s="6" t="s">
        <v>2297</v>
      </c>
      <c r="U318" s="8" t="str">
        <f>LEFT(T318,MIN(FIND({0,1,2,3,4,5,6,7,8,9},ASC(T318)&amp;1234567890))-1)</f>
        <v>Cu</v>
      </c>
      <c r="V318" s="8">
        <f t="shared" si="23"/>
        <v>2</v>
      </c>
      <c r="W318" s="8">
        <f>VLOOKUP(U318,Table!$A$2:$C$121,2,0)</f>
        <v>11</v>
      </c>
      <c r="X318" s="7">
        <f>VLOOKUP(U318,Table!$A$2:$C$121,3,0)</f>
        <v>4</v>
      </c>
      <c r="Y318" s="6" t="s">
        <v>3034</v>
      </c>
      <c r="Z318" s="8" t="str">
        <f>LEFT(Y318,MIN(FIND({0,1,2,3,4,5,6,7,8,9},ASC(Y318)&amp;1234567890))-1)</f>
        <v>O</v>
      </c>
      <c r="AA318" s="8">
        <f t="shared" si="24"/>
        <v>7.5</v>
      </c>
      <c r="AB318" s="8">
        <f>VLOOKUP(Z318,Table!$A$2:$C$121,2,0)</f>
        <v>16</v>
      </c>
      <c r="AC318" s="7">
        <f>VLOOKUP(Z318,Table!$A$2:$C$121,3,0)</f>
        <v>2</v>
      </c>
      <c r="AD318" s="5" t="str">
        <f>VLOOKUP(A318,Table!$U$1:$V$230,2,0)</f>
        <v>Orthorhombic</v>
      </c>
    </row>
    <row r="319" spans="1:30" ht="18.75" customHeight="1" x14ac:dyDescent="0.4">
      <c r="A319" s="5">
        <v>47</v>
      </c>
      <c r="B319" s="5">
        <v>78599</v>
      </c>
      <c r="C319" s="5" t="s">
        <v>605</v>
      </c>
      <c r="D319" s="5" t="s">
        <v>623</v>
      </c>
      <c r="E319" s="6" t="s">
        <v>3035</v>
      </c>
      <c r="F319" s="8" t="str">
        <f>LEFT(E319,MIN(FIND({0,1,2,3,4,5,6,7,8,9},ASC(E319)&amp;1234567890))-1)</f>
        <v>Y</v>
      </c>
      <c r="G319" s="8">
        <f t="shared" si="20"/>
        <v>0.91</v>
      </c>
      <c r="H319" s="8">
        <f>VLOOKUP(F319,Table!$A$2:$C$121,2,0)</f>
        <v>3</v>
      </c>
      <c r="I319" s="7">
        <f>VLOOKUP(F319,Table!$A$2:$C$121,3,0)</f>
        <v>5</v>
      </c>
      <c r="J319" s="6" t="s">
        <v>3036</v>
      </c>
      <c r="K319" s="8" t="str">
        <f>LEFT(J319,MIN(FIND({0,1,2,3,4,5,6,7,8,9},ASC(J319)&amp;1234567890))-1)</f>
        <v>Na</v>
      </c>
      <c r="L319" s="8">
        <f t="shared" si="21"/>
        <v>0.09</v>
      </c>
      <c r="M319" s="8">
        <f>VLOOKUP(K319,Table!$A$2:$C$121,2,0)</f>
        <v>1</v>
      </c>
      <c r="N319" s="7">
        <f>VLOOKUP(K319,Table!$A$2:$C$121,3,0)</f>
        <v>3</v>
      </c>
      <c r="O319" s="6" t="s">
        <v>2294</v>
      </c>
      <c r="P319" s="8" t="str">
        <f>LEFT(O319,MIN(FIND({0,1,2,3,4,5,6,7,8,9},ASC(O319)&amp;1234567890))-1)</f>
        <v>Ba</v>
      </c>
      <c r="Q319" s="8">
        <f t="shared" si="22"/>
        <v>2</v>
      </c>
      <c r="R319" s="8">
        <f>VLOOKUP(P319,Table!$A$2:$C$121,2,0)</f>
        <v>2</v>
      </c>
      <c r="S319" s="7">
        <f>VLOOKUP(P319,Table!$A$2:$C$121,3,0)</f>
        <v>6</v>
      </c>
      <c r="T319" s="6" t="s">
        <v>2300</v>
      </c>
      <c r="U319" s="8" t="str">
        <f>LEFT(T319,MIN(FIND({0,1,2,3,4,5,6,7,8,9},ASC(T319)&amp;1234567890))-1)</f>
        <v>Cu</v>
      </c>
      <c r="V319" s="8">
        <f t="shared" si="23"/>
        <v>3</v>
      </c>
      <c r="W319" s="8">
        <f>VLOOKUP(U319,Table!$A$2:$C$121,2,0)</f>
        <v>11</v>
      </c>
      <c r="X319" s="7">
        <f>VLOOKUP(U319,Table!$A$2:$C$121,3,0)</f>
        <v>4</v>
      </c>
      <c r="Y319" s="6" t="s">
        <v>3037</v>
      </c>
      <c r="Z319" s="8" t="str">
        <f>LEFT(Y319,MIN(FIND({0,1,2,3,4,5,6,7,8,9},ASC(Y319)&amp;1234567890))-1)</f>
        <v>O</v>
      </c>
      <c r="AA319" s="8">
        <f t="shared" si="24"/>
        <v>7.0439999999999996</v>
      </c>
      <c r="AB319" s="8">
        <f>VLOOKUP(Z319,Table!$A$2:$C$121,2,0)</f>
        <v>16</v>
      </c>
      <c r="AC319" s="7">
        <f>VLOOKUP(Z319,Table!$A$2:$C$121,3,0)</f>
        <v>2</v>
      </c>
      <c r="AD319" s="5" t="str">
        <f>VLOOKUP(A319,Table!$U$1:$V$230,2,0)</f>
        <v>Orthorhombic</v>
      </c>
    </row>
    <row r="320" spans="1:30" ht="18.75" customHeight="1" x14ac:dyDescent="0.4">
      <c r="A320" s="5">
        <v>47</v>
      </c>
      <c r="B320" s="5">
        <v>78600</v>
      </c>
      <c r="C320" s="5" t="s">
        <v>605</v>
      </c>
      <c r="D320" s="5" t="s">
        <v>624</v>
      </c>
      <c r="E320" s="6" t="s">
        <v>3038</v>
      </c>
      <c r="F320" s="8" t="str">
        <f>LEFT(E320,MIN(FIND({0,1,2,3,4,5,6,7,8,9},ASC(E320)&amp;1234567890))-1)</f>
        <v>Y</v>
      </c>
      <c r="G320" s="8">
        <f t="shared" si="20"/>
        <v>0.93</v>
      </c>
      <c r="H320" s="8">
        <f>VLOOKUP(F320,Table!$A$2:$C$121,2,0)</f>
        <v>3</v>
      </c>
      <c r="I320" s="7">
        <f>VLOOKUP(F320,Table!$A$2:$C$121,3,0)</f>
        <v>5</v>
      </c>
      <c r="J320" s="6" t="s">
        <v>3039</v>
      </c>
      <c r="K320" s="8" t="str">
        <f>LEFT(J320,MIN(FIND({0,1,2,3,4,5,6,7,8,9},ASC(J320)&amp;1234567890))-1)</f>
        <v>Na</v>
      </c>
      <c r="L320" s="8">
        <f t="shared" si="21"/>
        <v>7.0000000000000007E-2</v>
      </c>
      <c r="M320" s="8">
        <f>VLOOKUP(K320,Table!$A$2:$C$121,2,0)</f>
        <v>1</v>
      </c>
      <c r="N320" s="7">
        <f>VLOOKUP(K320,Table!$A$2:$C$121,3,0)</f>
        <v>3</v>
      </c>
      <c r="O320" s="6" t="s">
        <v>2294</v>
      </c>
      <c r="P320" s="8" t="str">
        <f>LEFT(O320,MIN(FIND({0,1,2,3,4,5,6,7,8,9},ASC(O320)&amp;1234567890))-1)</f>
        <v>Ba</v>
      </c>
      <c r="Q320" s="8">
        <f t="shared" si="22"/>
        <v>2</v>
      </c>
      <c r="R320" s="8">
        <f>VLOOKUP(P320,Table!$A$2:$C$121,2,0)</f>
        <v>2</v>
      </c>
      <c r="S320" s="7">
        <f>VLOOKUP(P320,Table!$A$2:$C$121,3,0)</f>
        <v>6</v>
      </c>
      <c r="T320" s="6" t="s">
        <v>2300</v>
      </c>
      <c r="U320" s="8" t="str">
        <f>LEFT(T320,MIN(FIND({0,1,2,3,4,5,6,7,8,9},ASC(T320)&amp;1234567890))-1)</f>
        <v>Cu</v>
      </c>
      <c r="V320" s="8">
        <f t="shared" si="23"/>
        <v>3</v>
      </c>
      <c r="W320" s="8">
        <f>VLOOKUP(U320,Table!$A$2:$C$121,2,0)</f>
        <v>11</v>
      </c>
      <c r="X320" s="7">
        <f>VLOOKUP(U320,Table!$A$2:$C$121,3,0)</f>
        <v>4</v>
      </c>
      <c r="Y320" s="6" t="s">
        <v>3040</v>
      </c>
      <c r="Z320" s="8" t="str">
        <f>LEFT(Y320,MIN(FIND({0,1,2,3,4,5,6,7,8,9},ASC(Y320)&amp;1234567890))-1)</f>
        <v>O</v>
      </c>
      <c r="AA320" s="8">
        <f t="shared" si="24"/>
        <v>7.0060000000000002</v>
      </c>
      <c r="AB320" s="8">
        <f>VLOOKUP(Z320,Table!$A$2:$C$121,2,0)</f>
        <v>16</v>
      </c>
      <c r="AC320" s="7">
        <f>VLOOKUP(Z320,Table!$A$2:$C$121,3,0)</f>
        <v>2</v>
      </c>
      <c r="AD320" s="5" t="str">
        <f>VLOOKUP(A320,Table!$U$1:$V$230,2,0)</f>
        <v>Orthorhombic</v>
      </c>
    </row>
    <row r="321" spans="1:30" ht="18.75" customHeight="1" x14ac:dyDescent="0.4">
      <c r="A321" s="5">
        <v>47</v>
      </c>
      <c r="B321" s="5">
        <v>78601</v>
      </c>
      <c r="C321" s="5" t="s">
        <v>605</v>
      </c>
      <c r="D321" s="5" t="s">
        <v>625</v>
      </c>
      <c r="E321" s="6" t="s">
        <v>3038</v>
      </c>
      <c r="F321" s="8" t="str">
        <f>LEFT(E321,MIN(FIND({0,1,2,3,4,5,6,7,8,9},ASC(E321)&amp;1234567890))-1)</f>
        <v>Y</v>
      </c>
      <c r="G321" s="8">
        <f t="shared" si="20"/>
        <v>0.93</v>
      </c>
      <c r="H321" s="8">
        <f>VLOOKUP(F321,Table!$A$2:$C$121,2,0)</f>
        <v>3</v>
      </c>
      <c r="I321" s="7">
        <f>VLOOKUP(F321,Table!$A$2:$C$121,3,0)</f>
        <v>5</v>
      </c>
      <c r="J321" s="6" t="s">
        <v>3039</v>
      </c>
      <c r="K321" s="8" t="str">
        <f>LEFT(J321,MIN(FIND({0,1,2,3,4,5,6,7,8,9},ASC(J321)&amp;1234567890))-1)</f>
        <v>Na</v>
      </c>
      <c r="L321" s="8">
        <f t="shared" si="21"/>
        <v>7.0000000000000007E-2</v>
      </c>
      <c r="M321" s="8">
        <f>VLOOKUP(K321,Table!$A$2:$C$121,2,0)</f>
        <v>1</v>
      </c>
      <c r="N321" s="7">
        <f>VLOOKUP(K321,Table!$A$2:$C$121,3,0)</f>
        <v>3</v>
      </c>
      <c r="O321" s="6" t="s">
        <v>2294</v>
      </c>
      <c r="P321" s="8" t="str">
        <f>LEFT(O321,MIN(FIND({0,1,2,3,4,5,6,7,8,9},ASC(O321)&amp;1234567890))-1)</f>
        <v>Ba</v>
      </c>
      <c r="Q321" s="8">
        <f t="shared" si="22"/>
        <v>2</v>
      </c>
      <c r="R321" s="8">
        <f>VLOOKUP(P321,Table!$A$2:$C$121,2,0)</f>
        <v>2</v>
      </c>
      <c r="S321" s="7">
        <f>VLOOKUP(P321,Table!$A$2:$C$121,3,0)</f>
        <v>6</v>
      </c>
      <c r="T321" s="6" t="s">
        <v>2300</v>
      </c>
      <c r="U321" s="8" t="str">
        <f>LEFT(T321,MIN(FIND({0,1,2,3,4,5,6,7,8,9},ASC(T321)&amp;1234567890))-1)</f>
        <v>Cu</v>
      </c>
      <c r="V321" s="8">
        <f t="shared" si="23"/>
        <v>3</v>
      </c>
      <c r="W321" s="8">
        <f>VLOOKUP(U321,Table!$A$2:$C$121,2,0)</f>
        <v>11</v>
      </c>
      <c r="X321" s="7">
        <f>VLOOKUP(U321,Table!$A$2:$C$121,3,0)</f>
        <v>4</v>
      </c>
      <c r="Y321" s="6" t="s">
        <v>3041</v>
      </c>
      <c r="Z321" s="8" t="str">
        <f>LEFT(Y321,MIN(FIND({0,1,2,3,4,5,6,7,8,9},ASC(Y321)&amp;1234567890))-1)</f>
        <v>O</v>
      </c>
      <c r="AA321" s="8">
        <f t="shared" si="24"/>
        <v>7.06</v>
      </c>
      <c r="AB321" s="8">
        <f>VLOOKUP(Z321,Table!$A$2:$C$121,2,0)</f>
        <v>16</v>
      </c>
      <c r="AC321" s="7">
        <f>VLOOKUP(Z321,Table!$A$2:$C$121,3,0)</f>
        <v>2</v>
      </c>
      <c r="AD321" s="5" t="str">
        <f>VLOOKUP(A321,Table!$U$1:$V$230,2,0)</f>
        <v>Orthorhombic</v>
      </c>
    </row>
    <row r="322" spans="1:30" ht="18.75" customHeight="1" x14ac:dyDescent="0.4">
      <c r="A322" s="5">
        <v>47</v>
      </c>
      <c r="B322" s="5">
        <v>78602</v>
      </c>
      <c r="C322" s="5" t="s">
        <v>605</v>
      </c>
      <c r="D322" s="5" t="s">
        <v>626</v>
      </c>
      <c r="E322" s="6" t="s">
        <v>3035</v>
      </c>
      <c r="F322" s="8" t="str">
        <f>LEFT(E322,MIN(FIND({0,1,2,3,4,5,6,7,8,9},ASC(E322)&amp;1234567890))-1)</f>
        <v>Y</v>
      </c>
      <c r="G322" s="8">
        <f t="shared" ref="G322:G385" si="25">IF(SUBSTITUTE(E322,F322,"")="",1,SUBSTITUTE(E322,F322,""))*1</f>
        <v>0.91</v>
      </c>
      <c r="H322" s="8">
        <f>VLOOKUP(F322,Table!$A$2:$C$121,2,0)</f>
        <v>3</v>
      </c>
      <c r="I322" s="7">
        <f>VLOOKUP(F322,Table!$A$2:$C$121,3,0)</f>
        <v>5</v>
      </c>
      <c r="J322" s="6" t="s">
        <v>3036</v>
      </c>
      <c r="K322" s="8" t="str">
        <f>LEFT(J322,MIN(FIND({0,1,2,3,4,5,6,7,8,9},ASC(J322)&amp;1234567890))-1)</f>
        <v>Na</v>
      </c>
      <c r="L322" s="8">
        <f t="shared" ref="L322:L385" si="26">IF(SUBSTITUTE(J322,K322,"")="",1,SUBSTITUTE(J322,K322,""))*1</f>
        <v>0.09</v>
      </c>
      <c r="M322" s="8">
        <f>VLOOKUP(K322,Table!$A$2:$C$121,2,0)</f>
        <v>1</v>
      </c>
      <c r="N322" s="7">
        <f>VLOOKUP(K322,Table!$A$2:$C$121,3,0)</f>
        <v>3</v>
      </c>
      <c r="O322" s="6" t="s">
        <v>2294</v>
      </c>
      <c r="P322" s="8" t="str">
        <f>LEFT(O322,MIN(FIND({0,1,2,3,4,5,6,7,8,9},ASC(O322)&amp;1234567890))-1)</f>
        <v>Ba</v>
      </c>
      <c r="Q322" s="8">
        <f t="shared" ref="Q322:Q385" si="27">IF(SUBSTITUTE(O322,P322,"")="",1,SUBSTITUTE(O322,P322,""))*1</f>
        <v>2</v>
      </c>
      <c r="R322" s="8">
        <f>VLOOKUP(P322,Table!$A$2:$C$121,2,0)</f>
        <v>2</v>
      </c>
      <c r="S322" s="7">
        <f>VLOOKUP(P322,Table!$A$2:$C$121,3,0)</f>
        <v>6</v>
      </c>
      <c r="T322" s="6" t="s">
        <v>2300</v>
      </c>
      <c r="U322" s="8" t="str">
        <f>LEFT(T322,MIN(FIND({0,1,2,3,4,5,6,7,8,9},ASC(T322)&amp;1234567890))-1)</f>
        <v>Cu</v>
      </c>
      <c r="V322" s="8">
        <f t="shared" ref="V322:V385" si="28">IF(SUBSTITUTE(T322,U322,"")="",1,SUBSTITUTE(T322,U322,""))*1</f>
        <v>3</v>
      </c>
      <c r="W322" s="8">
        <f>VLOOKUP(U322,Table!$A$2:$C$121,2,0)</f>
        <v>11</v>
      </c>
      <c r="X322" s="7">
        <f>VLOOKUP(U322,Table!$A$2:$C$121,3,0)</f>
        <v>4</v>
      </c>
      <c r="Y322" s="6" t="s">
        <v>2381</v>
      </c>
      <c r="Z322" s="8" t="str">
        <f>LEFT(Y322,MIN(FIND({0,1,2,3,4,5,6,7,8,9},ASC(Y322)&amp;1234567890))-1)</f>
        <v>O</v>
      </c>
      <c r="AA322" s="8">
        <f t="shared" ref="AA322:AA385" si="29">IF(SUBSTITUTE(Y322,Z322,"")="",1,SUBSTITUTE(Y322,Z322,""))*1</f>
        <v>7</v>
      </c>
      <c r="AB322" s="8">
        <f>VLOOKUP(Z322,Table!$A$2:$C$121,2,0)</f>
        <v>16</v>
      </c>
      <c r="AC322" s="7">
        <f>VLOOKUP(Z322,Table!$A$2:$C$121,3,0)</f>
        <v>2</v>
      </c>
      <c r="AD322" s="5" t="str">
        <f>VLOOKUP(A322,Table!$U$1:$V$230,2,0)</f>
        <v>Orthorhombic</v>
      </c>
    </row>
    <row r="323" spans="1:30" ht="18.75" customHeight="1" x14ac:dyDescent="0.4">
      <c r="A323" s="5">
        <v>47</v>
      </c>
      <c r="B323" s="5">
        <v>80712</v>
      </c>
      <c r="C323" s="5" t="s">
        <v>605</v>
      </c>
      <c r="D323" s="5" t="s">
        <v>627</v>
      </c>
      <c r="E323" s="6" t="s">
        <v>2293</v>
      </c>
      <c r="F323" s="8" t="str">
        <f>LEFT(E323,MIN(FIND({0,1,2,3,4,5,6,7,8,9},ASC(E323)&amp;1234567890))-1)</f>
        <v>Pb</v>
      </c>
      <c r="G323" s="8">
        <f t="shared" si="25"/>
        <v>2</v>
      </c>
      <c r="H323" s="8">
        <f>VLOOKUP(F323,Table!$A$2:$C$121,2,0)</f>
        <v>14</v>
      </c>
      <c r="I323" s="7">
        <f>VLOOKUP(F323,Table!$A$2:$C$121,3,0)</f>
        <v>6</v>
      </c>
      <c r="J323" s="6" t="s">
        <v>2299</v>
      </c>
      <c r="K323" s="8" t="str">
        <f>LEFT(J323,MIN(FIND({0,1,2,3,4,5,6,7,8,9},ASC(J323)&amp;1234567890))-1)</f>
        <v>Sr</v>
      </c>
      <c r="L323" s="8">
        <f t="shared" si="26"/>
        <v>2</v>
      </c>
      <c r="M323" s="8">
        <f>VLOOKUP(K323,Table!$A$2:$C$121,2,0)</f>
        <v>2</v>
      </c>
      <c r="N323" s="7">
        <f>VLOOKUP(K323,Table!$A$2:$C$121,3,0)</f>
        <v>5</v>
      </c>
      <c r="O323" s="6" t="s">
        <v>2295</v>
      </c>
      <c r="P323" s="8" t="str">
        <f>LEFT(O323,MIN(FIND({0,1,2,3,4,5,6,7,8,9},ASC(O323)&amp;1234567890))-1)</f>
        <v>Y</v>
      </c>
      <c r="Q323" s="8">
        <f t="shared" si="27"/>
        <v>1</v>
      </c>
      <c r="R323" s="8">
        <f>VLOOKUP(P323,Table!$A$2:$C$121,2,0)</f>
        <v>3</v>
      </c>
      <c r="S323" s="7">
        <f>VLOOKUP(P323,Table!$A$2:$C$121,3,0)</f>
        <v>5</v>
      </c>
      <c r="T323" s="6" t="s">
        <v>2300</v>
      </c>
      <c r="U323" s="8" t="str">
        <f>LEFT(T323,MIN(FIND({0,1,2,3,4,5,6,7,8,9},ASC(T323)&amp;1234567890))-1)</f>
        <v>Cu</v>
      </c>
      <c r="V323" s="8">
        <f t="shared" si="28"/>
        <v>3</v>
      </c>
      <c r="W323" s="8">
        <f>VLOOKUP(U323,Table!$A$2:$C$121,2,0)</f>
        <v>11</v>
      </c>
      <c r="X323" s="7">
        <f>VLOOKUP(U323,Table!$A$2:$C$121,3,0)</f>
        <v>4</v>
      </c>
      <c r="Y323" s="6" t="s">
        <v>3042</v>
      </c>
      <c r="Z323" s="8" t="str">
        <f>LEFT(Y323,MIN(FIND({0,1,2,3,4,5,6,7,8,9},ASC(Y323)&amp;1234567890))-1)</f>
        <v>O</v>
      </c>
      <c r="AA323" s="8">
        <f t="shared" si="29"/>
        <v>9.32</v>
      </c>
      <c r="AB323" s="8">
        <f>VLOOKUP(Z323,Table!$A$2:$C$121,2,0)</f>
        <v>16</v>
      </c>
      <c r="AC323" s="7">
        <f>VLOOKUP(Z323,Table!$A$2:$C$121,3,0)</f>
        <v>2</v>
      </c>
      <c r="AD323" s="5" t="str">
        <f>VLOOKUP(A323,Table!$U$1:$V$230,2,0)</f>
        <v>Orthorhombic</v>
      </c>
    </row>
    <row r="324" spans="1:30" ht="18.75" customHeight="1" x14ac:dyDescent="0.4">
      <c r="A324" s="5">
        <v>47</v>
      </c>
      <c r="B324" s="5">
        <v>80713</v>
      </c>
      <c r="C324" s="5" t="s">
        <v>605</v>
      </c>
      <c r="D324" s="5" t="s">
        <v>628</v>
      </c>
      <c r="E324" s="6" t="s">
        <v>2293</v>
      </c>
      <c r="F324" s="8" t="str">
        <f>LEFT(E324,MIN(FIND({0,1,2,3,4,5,6,7,8,9},ASC(E324)&amp;1234567890))-1)</f>
        <v>Pb</v>
      </c>
      <c r="G324" s="8">
        <f t="shared" si="25"/>
        <v>2</v>
      </c>
      <c r="H324" s="8">
        <f>VLOOKUP(F324,Table!$A$2:$C$121,2,0)</f>
        <v>14</v>
      </c>
      <c r="I324" s="7">
        <f>VLOOKUP(F324,Table!$A$2:$C$121,3,0)</f>
        <v>6</v>
      </c>
      <c r="J324" s="6" t="s">
        <v>2299</v>
      </c>
      <c r="K324" s="8" t="str">
        <f>LEFT(J324,MIN(FIND({0,1,2,3,4,5,6,7,8,9},ASC(J324)&amp;1234567890))-1)</f>
        <v>Sr</v>
      </c>
      <c r="L324" s="8">
        <f t="shared" si="26"/>
        <v>2</v>
      </c>
      <c r="M324" s="8">
        <f>VLOOKUP(K324,Table!$A$2:$C$121,2,0)</f>
        <v>2</v>
      </c>
      <c r="N324" s="7">
        <f>VLOOKUP(K324,Table!$A$2:$C$121,3,0)</f>
        <v>5</v>
      </c>
      <c r="O324" s="6" t="s">
        <v>2295</v>
      </c>
      <c r="P324" s="8" t="str">
        <f>LEFT(O324,MIN(FIND({0,1,2,3,4,5,6,7,8,9},ASC(O324)&amp;1234567890))-1)</f>
        <v>Y</v>
      </c>
      <c r="Q324" s="8">
        <f t="shared" si="27"/>
        <v>1</v>
      </c>
      <c r="R324" s="8">
        <f>VLOOKUP(P324,Table!$A$2:$C$121,2,0)</f>
        <v>3</v>
      </c>
      <c r="S324" s="7">
        <f>VLOOKUP(P324,Table!$A$2:$C$121,3,0)</f>
        <v>5</v>
      </c>
      <c r="T324" s="6" t="s">
        <v>2300</v>
      </c>
      <c r="U324" s="8" t="str">
        <f>LEFT(T324,MIN(FIND({0,1,2,3,4,5,6,7,8,9},ASC(T324)&amp;1234567890))-1)</f>
        <v>Cu</v>
      </c>
      <c r="V324" s="8">
        <f t="shared" si="28"/>
        <v>3</v>
      </c>
      <c r="W324" s="8">
        <f>VLOOKUP(U324,Table!$A$2:$C$121,2,0)</f>
        <v>11</v>
      </c>
      <c r="X324" s="7">
        <f>VLOOKUP(U324,Table!$A$2:$C$121,3,0)</f>
        <v>4</v>
      </c>
      <c r="Y324" s="6" t="s">
        <v>3043</v>
      </c>
      <c r="Z324" s="8" t="str">
        <f>LEFT(Y324,MIN(FIND({0,1,2,3,4,5,6,7,8,9},ASC(Y324)&amp;1234567890))-1)</f>
        <v>O</v>
      </c>
      <c r="AA324" s="8">
        <f t="shared" si="29"/>
        <v>9.61</v>
      </c>
      <c r="AB324" s="8">
        <f>VLOOKUP(Z324,Table!$A$2:$C$121,2,0)</f>
        <v>16</v>
      </c>
      <c r="AC324" s="7">
        <f>VLOOKUP(Z324,Table!$A$2:$C$121,3,0)</f>
        <v>2</v>
      </c>
      <c r="AD324" s="5" t="str">
        <f>VLOOKUP(A324,Table!$U$1:$V$230,2,0)</f>
        <v>Orthorhombic</v>
      </c>
    </row>
    <row r="325" spans="1:30" ht="18.75" customHeight="1" x14ac:dyDescent="0.4">
      <c r="A325" s="5">
        <v>47</v>
      </c>
      <c r="B325" s="5">
        <v>80714</v>
      </c>
      <c r="C325" s="5" t="s">
        <v>605</v>
      </c>
      <c r="D325" s="5" t="s">
        <v>629</v>
      </c>
      <c r="E325" s="6" t="s">
        <v>2293</v>
      </c>
      <c r="F325" s="8" t="str">
        <f>LEFT(E325,MIN(FIND({0,1,2,3,4,5,6,7,8,9},ASC(E325)&amp;1234567890))-1)</f>
        <v>Pb</v>
      </c>
      <c r="G325" s="8">
        <f t="shared" si="25"/>
        <v>2</v>
      </c>
      <c r="H325" s="8">
        <f>VLOOKUP(F325,Table!$A$2:$C$121,2,0)</f>
        <v>14</v>
      </c>
      <c r="I325" s="7">
        <f>VLOOKUP(F325,Table!$A$2:$C$121,3,0)</f>
        <v>6</v>
      </c>
      <c r="J325" s="6" t="s">
        <v>2299</v>
      </c>
      <c r="K325" s="8" t="str">
        <f>LEFT(J325,MIN(FIND({0,1,2,3,4,5,6,7,8,9},ASC(J325)&amp;1234567890))-1)</f>
        <v>Sr</v>
      </c>
      <c r="L325" s="8">
        <f t="shared" si="26"/>
        <v>2</v>
      </c>
      <c r="M325" s="8">
        <f>VLOOKUP(K325,Table!$A$2:$C$121,2,0)</f>
        <v>2</v>
      </c>
      <c r="N325" s="7">
        <f>VLOOKUP(K325,Table!$A$2:$C$121,3,0)</f>
        <v>5</v>
      </c>
      <c r="O325" s="6" t="s">
        <v>2295</v>
      </c>
      <c r="P325" s="8" t="str">
        <f>LEFT(O325,MIN(FIND({0,1,2,3,4,5,6,7,8,9},ASC(O325)&amp;1234567890))-1)</f>
        <v>Y</v>
      </c>
      <c r="Q325" s="8">
        <f t="shared" si="27"/>
        <v>1</v>
      </c>
      <c r="R325" s="8">
        <f>VLOOKUP(P325,Table!$A$2:$C$121,2,0)</f>
        <v>3</v>
      </c>
      <c r="S325" s="7">
        <f>VLOOKUP(P325,Table!$A$2:$C$121,3,0)</f>
        <v>5</v>
      </c>
      <c r="T325" s="6" t="s">
        <v>2300</v>
      </c>
      <c r="U325" s="8" t="str">
        <f>LEFT(T325,MIN(FIND({0,1,2,3,4,5,6,7,8,9},ASC(T325)&amp;1234567890))-1)</f>
        <v>Cu</v>
      </c>
      <c r="V325" s="8">
        <f t="shared" si="28"/>
        <v>3</v>
      </c>
      <c r="W325" s="8">
        <f>VLOOKUP(U325,Table!$A$2:$C$121,2,0)</f>
        <v>11</v>
      </c>
      <c r="X325" s="7">
        <f>VLOOKUP(U325,Table!$A$2:$C$121,3,0)</f>
        <v>4</v>
      </c>
      <c r="Y325" s="6" t="s">
        <v>3044</v>
      </c>
      <c r="Z325" s="8" t="str">
        <f>LEFT(Y325,MIN(FIND({0,1,2,3,4,5,6,7,8,9},ASC(Y325)&amp;1234567890))-1)</f>
        <v>O</v>
      </c>
      <c r="AA325" s="8">
        <f t="shared" si="29"/>
        <v>9.4600000000000009</v>
      </c>
      <c r="AB325" s="8">
        <f>VLOOKUP(Z325,Table!$A$2:$C$121,2,0)</f>
        <v>16</v>
      </c>
      <c r="AC325" s="7">
        <f>VLOOKUP(Z325,Table!$A$2:$C$121,3,0)</f>
        <v>2</v>
      </c>
      <c r="AD325" s="5" t="str">
        <f>VLOOKUP(A325,Table!$U$1:$V$230,2,0)</f>
        <v>Orthorhombic</v>
      </c>
    </row>
    <row r="326" spans="1:30" ht="18.75" customHeight="1" x14ac:dyDescent="0.4">
      <c r="A326" s="5">
        <v>47</v>
      </c>
      <c r="B326" s="5">
        <v>80715</v>
      </c>
      <c r="C326" s="5" t="s">
        <v>605</v>
      </c>
      <c r="D326" s="5" t="s">
        <v>630</v>
      </c>
      <c r="E326" s="6" t="s">
        <v>2293</v>
      </c>
      <c r="F326" s="8" t="str">
        <f>LEFT(E326,MIN(FIND({0,1,2,3,4,5,6,7,8,9},ASC(E326)&amp;1234567890))-1)</f>
        <v>Pb</v>
      </c>
      <c r="G326" s="8">
        <f t="shared" si="25"/>
        <v>2</v>
      </c>
      <c r="H326" s="8">
        <f>VLOOKUP(F326,Table!$A$2:$C$121,2,0)</f>
        <v>14</v>
      </c>
      <c r="I326" s="7">
        <f>VLOOKUP(F326,Table!$A$2:$C$121,3,0)</f>
        <v>6</v>
      </c>
      <c r="J326" s="6" t="s">
        <v>2299</v>
      </c>
      <c r="K326" s="8" t="str">
        <f>LEFT(J326,MIN(FIND({0,1,2,3,4,5,6,7,8,9},ASC(J326)&amp;1234567890))-1)</f>
        <v>Sr</v>
      </c>
      <c r="L326" s="8">
        <f t="shared" si="26"/>
        <v>2</v>
      </c>
      <c r="M326" s="8">
        <f>VLOOKUP(K326,Table!$A$2:$C$121,2,0)</f>
        <v>2</v>
      </c>
      <c r="N326" s="7">
        <f>VLOOKUP(K326,Table!$A$2:$C$121,3,0)</f>
        <v>5</v>
      </c>
      <c r="O326" s="6" t="s">
        <v>2295</v>
      </c>
      <c r="P326" s="8" t="str">
        <f>LEFT(O326,MIN(FIND({0,1,2,3,4,5,6,7,8,9},ASC(O326)&amp;1234567890))-1)</f>
        <v>Y</v>
      </c>
      <c r="Q326" s="8">
        <f t="shared" si="27"/>
        <v>1</v>
      </c>
      <c r="R326" s="8">
        <f>VLOOKUP(P326,Table!$A$2:$C$121,2,0)</f>
        <v>3</v>
      </c>
      <c r="S326" s="7">
        <f>VLOOKUP(P326,Table!$A$2:$C$121,3,0)</f>
        <v>5</v>
      </c>
      <c r="T326" s="6" t="s">
        <v>2300</v>
      </c>
      <c r="U326" s="8" t="str">
        <f>LEFT(T326,MIN(FIND({0,1,2,3,4,5,6,7,8,9},ASC(T326)&amp;1234567890))-1)</f>
        <v>Cu</v>
      </c>
      <c r="V326" s="8">
        <f t="shared" si="28"/>
        <v>3</v>
      </c>
      <c r="W326" s="8">
        <f>VLOOKUP(U326,Table!$A$2:$C$121,2,0)</f>
        <v>11</v>
      </c>
      <c r="X326" s="7">
        <f>VLOOKUP(U326,Table!$A$2:$C$121,3,0)</f>
        <v>4</v>
      </c>
      <c r="Y326" s="6" t="s">
        <v>3045</v>
      </c>
      <c r="Z326" s="8" t="str">
        <f>LEFT(Y326,MIN(FIND({0,1,2,3,4,5,6,7,8,9},ASC(Y326)&amp;1234567890))-1)</f>
        <v>O</v>
      </c>
      <c r="AA326" s="8">
        <f t="shared" si="29"/>
        <v>9.7100000000000009</v>
      </c>
      <c r="AB326" s="8">
        <f>VLOOKUP(Z326,Table!$A$2:$C$121,2,0)</f>
        <v>16</v>
      </c>
      <c r="AC326" s="7">
        <f>VLOOKUP(Z326,Table!$A$2:$C$121,3,0)</f>
        <v>2</v>
      </c>
      <c r="AD326" s="5" t="str">
        <f>VLOOKUP(A326,Table!$U$1:$V$230,2,0)</f>
        <v>Orthorhombic</v>
      </c>
    </row>
    <row r="327" spans="1:30" ht="18.75" customHeight="1" x14ac:dyDescent="0.4">
      <c r="A327" s="5">
        <v>47</v>
      </c>
      <c r="B327" s="5">
        <v>83140</v>
      </c>
      <c r="C327" s="5" t="s">
        <v>605</v>
      </c>
      <c r="D327" s="5" t="s">
        <v>631</v>
      </c>
      <c r="E327" s="6" t="s">
        <v>3046</v>
      </c>
      <c r="F327" s="8" t="str">
        <f>LEFT(E327,MIN(FIND({0,1,2,3,4,5,6,7,8,9},ASC(E327)&amp;1234567890))-1)</f>
        <v>Y</v>
      </c>
      <c r="G327" s="8">
        <f t="shared" si="25"/>
        <v>0.8</v>
      </c>
      <c r="H327" s="8">
        <f>VLOOKUP(F327,Table!$A$2:$C$121,2,0)</f>
        <v>3</v>
      </c>
      <c r="I327" s="7">
        <f>VLOOKUP(F327,Table!$A$2:$C$121,3,0)</f>
        <v>5</v>
      </c>
      <c r="J327" s="6" t="s">
        <v>3047</v>
      </c>
      <c r="K327" s="8" t="str">
        <f>LEFT(J327,MIN(FIND({0,1,2,3,4,5,6,7,8,9},ASC(J327)&amp;1234567890))-1)</f>
        <v>Ca</v>
      </c>
      <c r="L327" s="8">
        <f t="shared" si="26"/>
        <v>0.2</v>
      </c>
      <c r="M327" s="8">
        <f>VLOOKUP(K327,Table!$A$2:$C$121,2,0)</f>
        <v>2</v>
      </c>
      <c r="N327" s="7">
        <f>VLOOKUP(K327,Table!$A$2:$C$121,3,0)</f>
        <v>4</v>
      </c>
      <c r="O327" s="6" t="s">
        <v>2294</v>
      </c>
      <c r="P327" s="8" t="str">
        <f>LEFT(O327,MIN(FIND({0,1,2,3,4,5,6,7,8,9},ASC(O327)&amp;1234567890))-1)</f>
        <v>Ba</v>
      </c>
      <c r="Q327" s="8">
        <f t="shared" si="27"/>
        <v>2</v>
      </c>
      <c r="R327" s="8">
        <f>VLOOKUP(P327,Table!$A$2:$C$121,2,0)</f>
        <v>2</v>
      </c>
      <c r="S327" s="7">
        <f>VLOOKUP(P327,Table!$A$2:$C$121,3,0)</f>
        <v>6</v>
      </c>
      <c r="T327" s="6" t="s">
        <v>2300</v>
      </c>
      <c r="U327" s="8" t="str">
        <f>LEFT(T327,MIN(FIND({0,1,2,3,4,5,6,7,8,9},ASC(T327)&amp;1234567890))-1)</f>
        <v>Cu</v>
      </c>
      <c r="V327" s="8">
        <f t="shared" si="28"/>
        <v>3</v>
      </c>
      <c r="W327" s="8">
        <f>VLOOKUP(U327,Table!$A$2:$C$121,2,0)</f>
        <v>11</v>
      </c>
      <c r="X327" s="7">
        <f>VLOOKUP(U327,Table!$A$2:$C$121,3,0)</f>
        <v>4</v>
      </c>
      <c r="Y327" s="6" t="s">
        <v>3048</v>
      </c>
      <c r="Z327" s="8" t="str">
        <f>LEFT(Y327,MIN(FIND({0,1,2,3,4,5,6,7,8,9},ASC(Y327)&amp;1234567890))-1)</f>
        <v>O</v>
      </c>
      <c r="AA327" s="8">
        <f t="shared" si="29"/>
        <v>6.89</v>
      </c>
      <c r="AB327" s="8">
        <f>VLOOKUP(Z327,Table!$A$2:$C$121,2,0)</f>
        <v>16</v>
      </c>
      <c r="AC327" s="7">
        <f>VLOOKUP(Z327,Table!$A$2:$C$121,3,0)</f>
        <v>2</v>
      </c>
      <c r="AD327" s="5" t="str">
        <f>VLOOKUP(A327,Table!$U$1:$V$230,2,0)</f>
        <v>Orthorhombic</v>
      </c>
    </row>
    <row r="328" spans="1:30" ht="18.75" customHeight="1" x14ac:dyDescent="0.4">
      <c r="A328" s="5">
        <v>47</v>
      </c>
      <c r="B328" s="5">
        <v>85265</v>
      </c>
      <c r="C328" s="5" t="s">
        <v>605</v>
      </c>
      <c r="D328" s="5" t="s">
        <v>632</v>
      </c>
      <c r="E328" s="6" t="s">
        <v>3049</v>
      </c>
      <c r="F328" s="8" t="str">
        <f>LEFT(E328,MIN(FIND({0,1,2,3,4,5,6,7,8,9},ASC(E328)&amp;1234567890))-1)</f>
        <v>Lu</v>
      </c>
      <c r="G328" s="8">
        <f t="shared" si="25"/>
        <v>0.67600000000000005</v>
      </c>
      <c r="H328" s="8">
        <f>VLOOKUP(F328,Table!$A$2:$C$121,2,0)</f>
        <v>3</v>
      </c>
      <c r="I328" s="7">
        <f>VLOOKUP(F328,Table!$A$2:$C$121,3,0)</f>
        <v>6</v>
      </c>
      <c r="J328" s="6" t="s">
        <v>3050</v>
      </c>
      <c r="K328" s="8" t="str">
        <f>LEFT(J328,MIN(FIND({0,1,2,3,4,5,6,7,8,9},ASC(J328)&amp;1234567890))-1)</f>
        <v>Ca</v>
      </c>
      <c r="L328" s="8">
        <f t="shared" si="26"/>
        <v>0.28899999999999998</v>
      </c>
      <c r="M328" s="8">
        <f>VLOOKUP(K328,Table!$A$2:$C$121,2,0)</f>
        <v>2</v>
      </c>
      <c r="N328" s="7">
        <f>VLOOKUP(K328,Table!$A$2:$C$121,3,0)</f>
        <v>4</v>
      </c>
      <c r="O328" s="6" t="s">
        <v>2294</v>
      </c>
      <c r="P328" s="8" t="str">
        <f>LEFT(O328,MIN(FIND({0,1,2,3,4,5,6,7,8,9},ASC(O328)&amp;1234567890))-1)</f>
        <v>Ba</v>
      </c>
      <c r="Q328" s="8">
        <f t="shared" si="27"/>
        <v>2</v>
      </c>
      <c r="R328" s="8">
        <f>VLOOKUP(P328,Table!$A$2:$C$121,2,0)</f>
        <v>2</v>
      </c>
      <c r="S328" s="7">
        <f>VLOOKUP(P328,Table!$A$2:$C$121,3,0)</f>
        <v>6</v>
      </c>
      <c r="T328" s="6" t="s">
        <v>3051</v>
      </c>
      <c r="U328" s="8" t="str">
        <f>LEFT(T328,MIN(FIND({0,1,2,3,4,5,6,7,8,9},ASC(T328)&amp;1234567890))-1)</f>
        <v>Cu</v>
      </c>
      <c r="V328" s="8">
        <f t="shared" si="28"/>
        <v>2.98</v>
      </c>
      <c r="W328" s="8">
        <f>VLOOKUP(U328,Table!$A$2:$C$121,2,0)</f>
        <v>11</v>
      </c>
      <c r="X328" s="7">
        <f>VLOOKUP(U328,Table!$A$2:$C$121,3,0)</f>
        <v>4</v>
      </c>
      <c r="Y328" s="6" t="s">
        <v>3052</v>
      </c>
      <c r="Z328" s="8" t="str">
        <f>LEFT(Y328,MIN(FIND({0,1,2,3,4,5,6,7,8,9},ASC(Y328)&amp;1234567890))-1)</f>
        <v>O</v>
      </c>
      <c r="AA328" s="8">
        <f t="shared" si="29"/>
        <v>6.87</v>
      </c>
      <c r="AB328" s="8">
        <f>VLOOKUP(Z328,Table!$A$2:$C$121,2,0)</f>
        <v>16</v>
      </c>
      <c r="AC328" s="7">
        <f>VLOOKUP(Z328,Table!$A$2:$C$121,3,0)</f>
        <v>2</v>
      </c>
      <c r="AD328" s="5" t="str">
        <f>VLOOKUP(A328,Table!$U$1:$V$230,2,0)</f>
        <v>Orthorhombic</v>
      </c>
    </row>
    <row r="329" spans="1:30" ht="18.75" customHeight="1" x14ac:dyDescent="0.4">
      <c r="A329" s="5">
        <v>47</v>
      </c>
      <c r="B329" s="5">
        <v>85292</v>
      </c>
      <c r="C329" s="5" t="s">
        <v>605</v>
      </c>
      <c r="D329" s="5" t="s">
        <v>633</v>
      </c>
      <c r="E329" s="6" t="s">
        <v>2363</v>
      </c>
      <c r="F329" s="8" t="str">
        <f>LEFT(E329,MIN(FIND({0,1,2,3,4,5,6,7,8,9},ASC(E329)&amp;1234567890))-1)</f>
        <v>La</v>
      </c>
      <c r="G329" s="8">
        <f t="shared" si="25"/>
        <v>1</v>
      </c>
      <c r="H329" s="8">
        <f>VLOOKUP(F329,Table!$A$2:$C$121,2,0)</f>
        <v>3</v>
      </c>
      <c r="I329" s="7">
        <f>VLOOKUP(F329,Table!$A$2:$C$121,3,0)</f>
        <v>6</v>
      </c>
      <c r="J329" s="6" t="s">
        <v>2294</v>
      </c>
      <c r="K329" s="8" t="str">
        <f>LEFT(J329,MIN(FIND({0,1,2,3,4,5,6,7,8,9},ASC(J329)&amp;1234567890))-1)</f>
        <v>Ba</v>
      </c>
      <c r="L329" s="8">
        <f t="shared" si="26"/>
        <v>2</v>
      </c>
      <c r="M329" s="8">
        <f>VLOOKUP(K329,Table!$A$2:$C$121,2,0)</f>
        <v>2</v>
      </c>
      <c r="N329" s="7">
        <f>VLOOKUP(K329,Table!$A$2:$C$121,3,0)</f>
        <v>6</v>
      </c>
      <c r="O329" s="6" t="s">
        <v>3053</v>
      </c>
      <c r="P329" s="8" t="str">
        <f>LEFT(O329,MIN(FIND({0,1,2,3,4,5,6,7,8,9},ASC(O329)&amp;1234567890))-1)</f>
        <v>Fe</v>
      </c>
      <c r="Q329" s="8">
        <f t="shared" si="27"/>
        <v>0.03</v>
      </c>
      <c r="R329" s="8">
        <f>VLOOKUP(P329,Table!$A$2:$C$121,2,0)</f>
        <v>8</v>
      </c>
      <c r="S329" s="7">
        <f>VLOOKUP(P329,Table!$A$2:$C$121,3,0)</f>
        <v>4</v>
      </c>
      <c r="T329" s="6" t="s">
        <v>3054</v>
      </c>
      <c r="U329" s="8" t="str">
        <f>LEFT(T329,MIN(FIND({0,1,2,3,4,5,6,7,8,9},ASC(T329)&amp;1234567890))-1)</f>
        <v>Cu</v>
      </c>
      <c r="V329" s="8">
        <f t="shared" si="28"/>
        <v>2.97</v>
      </c>
      <c r="W329" s="8">
        <f>VLOOKUP(U329,Table!$A$2:$C$121,2,0)</f>
        <v>11</v>
      </c>
      <c r="X329" s="7">
        <f>VLOOKUP(U329,Table!$A$2:$C$121,3,0)</f>
        <v>4</v>
      </c>
      <c r="Y329" s="6" t="s">
        <v>2298</v>
      </c>
      <c r="Z329" s="8" t="str">
        <f>LEFT(Y329,MIN(FIND({0,1,2,3,4,5,6,7,8,9},ASC(Y329)&amp;1234567890))-1)</f>
        <v>O</v>
      </c>
      <c r="AA329" s="8">
        <f t="shared" si="29"/>
        <v>8</v>
      </c>
      <c r="AB329" s="8">
        <f>VLOOKUP(Z329,Table!$A$2:$C$121,2,0)</f>
        <v>16</v>
      </c>
      <c r="AC329" s="7">
        <f>VLOOKUP(Z329,Table!$A$2:$C$121,3,0)</f>
        <v>2</v>
      </c>
      <c r="AD329" s="5" t="str">
        <f>VLOOKUP(A329,Table!$U$1:$V$230,2,0)</f>
        <v>Orthorhombic</v>
      </c>
    </row>
    <row r="330" spans="1:30" ht="18.75" customHeight="1" x14ac:dyDescent="0.4">
      <c r="A330" s="5">
        <v>47</v>
      </c>
      <c r="B330" s="5">
        <v>85295</v>
      </c>
      <c r="C330" s="5" t="s">
        <v>605</v>
      </c>
      <c r="D330" s="5" t="s">
        <v>634</v>
      </c>
      <c r="E330" s="6" t="s">
        <v>2363</v>
      </c>
      <c r="F330" s="8" t="str">
        <f>LEFT(E330,MIN(FIND({0,1,2,3,4,5,6,7,8,9},ASC(E330)&amp;1234567890))-1)</f>
        <v>La</v>
      </c>
      <c r="G330" s="8">
        <f t="shared" si="25"/>
        <v>1</v>
      </c>
      <c r="H330" s="8">
        <f>VLOOKUP(F330,Table!$A$2:$C$121,2,0)</f>
        <v>3</v>
      </c>
      <c r="I330" s="7">
        <f>VLOOKUP(F330,Table!$A$2:$C$121,3,0)</f>
        <v>6</v>
      </c>
      <c r="J330" s="6" t="s">
        <v>2294</v>
      </c>
      <c r="K330" s="8" t="str">
        <f>LEFT(J330,MIN(FIND({0,1,2,3,4,5,6,7,8,9},ASC(J330)&amp;1234567890))-1)</f>
        <v>Ba</v>
      </c>
      <c r="L330" s="8">
        <f t="shared" si="26"/>
        <v>2</v>
      </c>
      <c r="M330" s="8">
        <f>VLOOKUP(K330,Table!$A$2:$C$121,2,0)</f>
        <v>2</v>
      </c>
      <c r="N330" s="7">
        <f>VLOOKUP(K330,Table!$A$2:$C$121,3,0)</f>
        <v>6</v>
      </c>
      <c r="O330" s="6" t="s">
        <v>2899</v>
      </c>
      <c r="P330" s="8" t="str">
        <f>LEFT(O330,MIN(FIND({0,1,2,3,4,5,6,7,8,9},ASC(O330)&amp;1234567890))-1)</f>
        <v>Fe</v>
      </c>
      <c r="Q330" s="8">
        <f t="shared" si="27"/>
        <v>0.25</v>
      </c>
      <c r="R330" s="8">
        <f>VLOOKUP(P330,Table!$A$2:$C$121,2,0)</f>
        <v>8</v>
      </c>
      <c r="S330" s="7">
        <f>VLOOKUP(P330,Table!$A$2:$C$121,3,0)</f>
        <v>4</v>
      </c>
      <c r="T330" s="6" t="s">
        <v>3055</v>
      </c>
      <c r="U330" s="8" t="str">
        <f>LEFT(T330,MIN(FIND({0,1,2,3,4,5,6,7,8,9},ASC(T330)&amp;1234567890))-1)</f>
        <v>Cu</v>
      </c>
      <c r="V330" s="8">
        <f t="shared" si="28"/>
        <v>2.75</v>
      </c>
      <c r="W330" s="8">
        <f>VLOOKUP(U330,Table!$A$2:$C$121,2,0)</f>
        <v>11</v>
      </c>
      <c r="X330" s="7">
        <f>VLOOKUP(U330,Table!$A$2:$C$121,3,0)</f>
        <v>4</v>
      </c>
      <c r="Y330" s="6" t="s">
        <v>3056</v>
      </c>
      <c r="Z330" s="8" t="str">
        <f>LEFT(Y330,MIN(FIND({0,1,2,3,4,5,6,7,8,9},ASC(Y330)&amp;1234567890))-1)</f>
        <v>O</v>
      </c>
      <c r="AA330" s="8">
        <f t="shared" si="29"/>
        <v>8.1300000000000008</v>
      </c>
      <c r="AB330" s="8">
        <f>VLOOKUP(Z330,Table!$A$2:$C$121,2,0)</f>
        <v>16</v>
      </c>
      <c r="AC330" s="7">
        <f>VLOOKUP(Z330,Table!$A$2:$C$121,3,0)</f>
        <v>2</v>
      </c>
      <c r="AD330" s="5" t="str">
        <f>VLOOKUP(A330,Table!$U$1:$V$230,2,0)</f>
        <v>Orthorhombic</v>
      </c>
    </row>
    <row r="331" spans="1:30" ht="18.75" customHeight="1" x14ac:dyDescent="0.4">
      <c r="A331" s="5">
        <v>47</v>
      </c>
      <c r="B331" s="5">
        <v>85296</v>
      </c>
      <c r="C331" s="5" t="s">
        <v>605</v>
      </c>
      <c r="D331" s="5" t="s">
        <v>635</v>
      </c>
      <c r="E331" s="6" t="s">
        <v>2363</v>
      </c>
      <c r="F331" s="8" t="str">
        <f>LEFT(E331,MIN(FIND({0,1,2,3,4,5,6,7,8,9},ASC(E331)&amp;1234567890))-1)</f>
        <v>La</v>
      </c>
      <c r="G331" s="8">
        <f t="shared" si="25"/>
        <v>1</v>
      </c>
      <c r="H331" s="8">
        <f>VLOOKUP(F331,Table!$A$2:$C$121,2,0)</f>
        <v>3</v>
      </c>
      <c r="I331" s="7">
        <f>VLOOKUP(F331,Table!$A$2:$C$121,3,0)</f>
        <v>6</v>
      </c>
      <c r="J331" s="6" t="s">
        <v>2294</v>
      </c>
      <c r="K331" s="8" t="str">
        <f>LEFT(J331,MIN(FIND({0,1,2,3,4,5,6,7,8,9},ASC(J331)&amp;1234567890))-1)</f>
        <v>Ba</v>
      </c>
      <c r="L331" s="8">
        <f t="shared" si="26"/>
        <v>2</v>
      </c>
      <c r="M331" s="8">
        <f>VLOOKUP(K331,Table!$A$2:$C$121,2,0)</f>
        <v>2</v>
      </c>
      <c r="N331" s="7">
        <f>VLOOKUP(K331,Table!$A$2:$C$121,3,0)</f>
        <v>6</v>
      </c>
      <c r="O331" s="6" t="s">
        <v>3057</v>
      </c>
      <c r="P331" s="8" t="str">
        <f>LEFT(O331,MIN(FIND({0,1,2,3,4,5,6,7,8,9},ASC(O331)&amp;1234567890))-1)</f>
        <v>Fe</v>
      </c>
      <c r="Q331" s="8">
        <f t="shared" si="27"/>
        <v>0.5</v>
      </c>
      <c r="R331" s="8">
        <f>VLOOKUP(P331,Table!$A$2:$C$121,2,0)</f>
        <v>8</v>
      </c>
      <c r="S331" s="7">
        <f>VLOOKUP(P331,Table!$A$2:$C$121,3,0)</f>
        <v>4</v>
      </c>
      <c r="T331" s="6" t="s">
        <v>2974</v>
      </c>
      <c r="U331" s="8" t="str">
        <f>LEFT(T331,MIN(FIND({0,1,2,3,4,5,6,7,8,9},ASC(T331)&amp;1234567890))-1)</f>
        <v>Cu</v>
      </c>
      <c r="V331" s="8">
        <f t="shared" si="28"/>
        <v>2.5</v>
      </c>
      <c r="W331" s="8">
        <f>VLOOKUP(U331,Table!$A$2:$C$121,2,0)</f>
        <v>11</v>
      </c>
      <c r="X331" s="7">
        <f>VLOOKUP(U331,Table!$A$2:$C$121,3,0)</f>
        <v>4</v>
      </c>
      <c r="Y331" s="6" t="s">
        <v>3058</v>
      </c>
      <c r="Z331" s="8" t="str">
        <f>LEFT(Y331,MIN(FIND({0,1,2,3,4,5,6,7,8,9},ASC(Y331)&amp;1234567890))-1)</f>
        <v>O</v>
      </c>
      <c r="AA331" s="8">
        <f t="shared" si="29"/>
        <v>8.23</v>
      </c>
      <c r="AB331" s="8">
        <f>VLOOKUP(Z331,Table!$A$2:$C$121,2,0)</f>
        <v>16</v>
      </c>
      <c r="AC331" s="7">
        <f>VLOOKUP(Z331,Table!$A$2:$C$121,3,0)</f>
        <v>2</v>
      </c>
      <c r="AD331" s="5" t="str">
        <f>VLOOKUP(A331,Table!$U$1:$V$230,2,0)</f>
        <v>Orthorhombic</v>
      </c>
    </row>
    <row r="332" spans="1:30" ht="18.75" customHeight="1" x14ac:dyDescent="0.4">
      <c r="A332" s="5">
        <v>47</v>
      </c>
      <c r="B332" s="5">
        <v>85595</v>
      </c>
      <c r="C332" s="5" t="s">
        <v>605</v>
      </c>
      <c r="D332" s="5" t="s">
        <v>636</v>
      </c>
      <c r="E332" s="6" t="s">
        <v>2699</v>
      </c>
      <c r="F332" s="8" t="str">
        <f>LEFT(E332,MIN(FIND({0,1,2,3,4,5,6,7,8,9},ASC(E332)&amp;1234567890))-1)</f>
        <v>Pr</v>
      </c>
      <c r="G332" s="8">
        <f t="shared" si="25"/>
        <v>1</v>
      </c>
      <c r="H332" s="8">
        <f>VLOOKUP(F332,Table!$A$2:$C$121,2,0)</f>
        <v>3</v>
      </c>
      <c r="I332" s="7">
        <f>VLOOKUP(F332,Table!$A$2:$C$121,3,0)</f>
        <v>6</v>
      </c>
      <c r="J332" s="6" t="s">
        <v>2294</v>
      </c>
      <c r="K332" s="8" t="str">
        <f>LEFT(J332,MIN(FIND({0,1,2,3,4,5,6,7,8,9},ASC(J332)&amp;1234567890))-1)</f>
        <v>Ba</v>
      </c>
      <c r="L332" s="8">
        <f t="shared" si="26"/>
        <v>2</v>
      </c>
      <c r="M332" s="8">
        <f>VLOOKUP(K332,Table!$A$2:$C$121,2,0)</f>
        <v>2</v>
      </c>
      <c r="N332" s="7">
        <f>VLOOKUP(K332,Table!$A$2:$C$121,3,0)</f>
        <v>6</v>
      </c>
      <c r="O332" s="6" t="s">
        <v>3059</v>
      </c>
      <c r="P332" s="8" t="str">
        <f>LEFT(O332,MIN(FIND({0,1,2,3,4,5,6,7,8,9},ASC(O332)&amp;1234567890))-1)</f>
        <v>Cu</v>
      </c>
      <c r="Q332" s="8">
        <f t="shared" si="27"/>
        <v>2.64</v>
      </c>
      <c r="R332" s="8">
        <f>VLOOKUP(P332,Table!$A$2:$C$121,2,0)</f>
        <v>11</v>
      </c>
      <c r="S332" s="7">
        <f>VLOOKUP(P332,Table!$A$2:$C$121,3,0)</f>
        <v>4</v>
      </c>
      <c r="T332" s="6" t="s">
        <v>3060</v>
      </c>
      <c r="U332" s="8" t="str">
        <f>LEFT(T332,MIN(FIND({0,1,2,3,4,5,6,7,8,9},ASC(T332)&amp;1234567890))-1)</f>
        <v>Zn</v>
      </c>
      <c r="V332" s="8">
        <f t="shared" si="28"/>
        <v>0.36</v>
      </c>
      <c r="W332" s="8">
        <f>VLOOKUP(U332,Table!$A$2:$C$121,2,0)</f>
        <v>12</v>
      </c>
      <c r="X332" s="7">
        <f>VLOOKUP(U332,Table!$A$2:$C$121,3,0)</f>
        <v>4</v>
      </c>
      <c r="Y332" s="6" t="s">
        <v>3006</v>
      </c>
      <c r="Z332" s="8" t="str">
        <f>LEFT(Y332,MIN(FIND({0,1,2,3,4,5,6,7,8,9},ASC(Y332)&amp;1234567890))-1)</f>
        <v>O</v>
      </c>
      <c r="AA332" s="8">
        <f t="shared" si="29"/>
        <v>7.04</v>
      </c>
      <c r="AB332" s="8">
        <f>VLOOKUP(Z332,Table!$A$2:$C$121,2,0)</f>
        <v>16</v>
      </c>
      <c r="AC332" s="7">
        <f>VLOOKUP(Z332,Table!$A$2:$C$121,3,0)</f>
        <v>2</v>
      </c>
      <c r="AD332" s="5" t="str">
        <f>VLOOKUP(A332,Table!$U$1:$V$230,2,0)</f>
        <v>Orthorhombic</v>
      </c>
    </row>
    <row r="333" spans="1:30" ht="18.75" customHeight="1" x14ac:dyDescent="0.4">
      <c r="A333" s="5">
        <v>47</v>
      </c>
      <c r="B333" s="5">
        <v>202593</v>
      </c>
      <c r="C333" s="5" t="s">
        <v>605</v>
      </c>
      <c r="D333" s="5" t="s">
        <v>637</v>
      </c>
      <c r="E333" s="6" t="s">
        <v>2295</v>
      </c>
      <c r="F333" s="8" t="str">
        <f>LEFT(E333,MIN(FIND({0,1,2,3,4,5,6,7,8,9},ASC(E333)&amp;1234567890))-1)</f>
        <v>Y</v>
      </c>
      <c r="G333" s="8">
        <f t="shared" si="25"/>
        <v>1</v>
      </c>
      <c r="H333" s="8">
        <f>VLOOKUP(F333,Table!$A$2:$C$121,2,0)</f>
        <v>3</v>
      </c>
      <c r="I333" s="7">
        <f>VLOOKUP(F333,Table!$A$2:$C$121,3,0)</f>
        <v>5</v>
      </c>
      <c r="J333" s="6" t="s">
        <v>2294</v>
      </c>
      <c r="K333" s="8" t="str">
        <f>LEFT(J333,MIN(FIND({0,1,2,3,4,5,6,7,8,9},ASC(J333)&amp;1234567890))-1)</f>
        <v>Ba</v>
      </c>
      <c r="L333" s="8">
        <f t="shared" si="26"/>
        <v>2</v>
      </c>
      <c r="M333" s="8">
        <f>VLOOKUP(K333,Table!$A$2:$C$121,2,0)</f>
        <v>2</v>
      </c>
      <c r="N333" s="7">
        <f>VLOOKUP(K333,Table!$A$2:$C$121,3,0)</f>
        <v>6</v>
      </c>
      <c r="O333" s="6" t="s">
        <v>2974</v>
      </c>
      <c r="P333" s="8" t="str">
        <f>LEFT(O333,MIN(FIND({0,1,2,3,4,5,6,7,8,9},ASC(O333)&amp;1234567890))-1)</f>
        <v>Cu</v>
      </c>
      <c r="Q333" s="8">
        <f t="shared" si="27"/>
        <v>2.5</v>
      </c>
      <c r="R333" s="8">
        <f>VLOOKUP(P333,Table!$A$2:$C$121,2,0)</f>
        <v>11</v>
      </c>
      <c r="S333" s="7">
        <f>VLOOKUP(P333,Table!$A$2:$C$121,3,0)</f>
        <v>4</v>
      </c>
      <c r="T333" s="6" t="s">
        <v>3061</v>
      </c>
      <c r="U333" s="8" t="str">
        <f>LEFT(T333,MIN(FIND({0,1,2,3,4,5,6,7,8,9},ASC(T333)&amp;1234567890))-1)</f>
        <v>Pd</v>
      </c>
      <c r="V333" s="8">
        <f t="shared" si="28"/>
        <v>0.5</v>
      </c>
      <c r="W333" s="8">
        <f>VLOOKUP(U333,Table!$A$2:$C$121,2,0)</f>
        <v>10</v>
      </c>
      <c r="X333" s="7">
        <f>VLOOKUP(U333,Table!$A$2:$C$121,3,0)</f>
        <v>5</v>
      </c>
      <c r="Y333" s="6" t="s">
        <v>2381</v>
      </c>
      <c r="Z333" s="8" t="str">
        <f>LEFT(Y333,MIN(FIND({0,1,2,3,4,5,6,7,8,9},ASC(Y333)&amp;1234567890))-1)</f>
        <v>O</v>
      </c>
      <c r="AA333" s="8">
        <f t="shared" si="29"/>
        <v>7</v>
      </c>
      <c r="AB333" s="8">
        <f>VLOOKUP(Z333,Table!$A$2:$C$121,2,0)</f>
        <v>16</v>
      </c>
      <c r="AC333" s="7">
        <f>VLOOKUP(Z333,Table!$A$2:$C$121,3,0)</f>
        <v>2</v>
      </c>
      <c r="AD333" s="5" t="str">
        <f>VLOOKUP(A333,Table!$U$1:$V$230,2,0)</f>
        <v>Orthorhombic</v>
      </c>
    </row>
    <row r="334" spans="1:30" ht="18.75" customHeight="1" x14ac:dyDescent="0.4">
      <c r="A334" s="5">
        <v>47</v>
      </c>
      <c r="B334" s="5">
        <v>202839</v>
      </c>
      <c r="C334" s="5" t="s">
        <v>605</v>
      </c>
      <c r="D334" s="5" t="s">
        <v>638</v>
      </c>
      <c r="E334" s="6" t="s">
        <v>3062</v>
      </c>
      <c r="F334" s="8" t="str">
        <f>LEFT(E334,MIN(FIND({0,1,2,3,4,5,6,7,8,9},ASC(E334)&amp;1234567890))-1)</f>
        <v>Ba</v>
      </c>
      <c r="G334" s="8">
        <f t="shared" si="25"/>
        <v>1.8</v>
      </c>
      <c r="H334" s="8">
        <f>VLOOKUP(F334,Table!$A$2:$C$121,2,0)</f>
        <v>2</v>
      </c>
      <c r="I334" s="7">
        <f>VLOOKUP(F334,Table!$A$2:$C$121,3,0)</f>
        <v>6</v>
      </c>
      <c r="J334" s="6" t="s">
        <v>2825</v>
      </c>
      <c r="K334" s="8" t="str">
        <f>LEFT(J334,MIN(FIND({0,1,2,3,4,5,6,7,8,9},ASC(J334)&amp;1234567890))-1)</f>
        <v>La</v>
      </c>
      <c r="L334" s="8">
        <f t="shared" si="26"/>
        <v>0.2</v>
      </c>
      <c r="M334" s="8">
        <f>VLOOKUP(K334,Table!$A$2:$C$121,2,0)</f>
        <v>3</v>
      </c>
      <c r="N334" s="7">
        <f>VLOOKUP(K334,Table!$A$2:$C$121,3,0)</f>
        <v>6</v>
      </c>
      <c r="O334" s="6" t="s">
        <v>2998</v>
      </c>
      <c r="P334" s="8" t="str">
        <f>LEFT(O334,MIN(FIND({0,1,2,3,4,5,6,7,8,9},ASC(O334)&amp;1234567890))-1)</f>
        <v>Y</v>
      </c>
      <c r="Q334" s="8">
        <f t="shared" si="27"/>
        <v>0.94</v>
      </c>
      <c r="R334" s="8">
        <f>VLOOKUP(P334,Table!$A$2:$C$121,2,0)</f>
        <v>3</v>
      </c>
      <c r="S334" s="7">
        <f>VLOOKUP(P334,Table!$A$2:$C$121,3,0)</f>
        <v>5</v>
      </c>
      <c r="T334" s="6" t="s">
        <v>2300</v>
      </c>
      <c r="U334" s="8" t="str">
        <f>LEFT(T334,MIN(FIND({0,1,2,3,4,5,6,7,8,9},ASC(T334)&amp;1234567890))-1)</f>
        <v>Cu</v>
      </c>
      <c r="V334" s="8">
        <f t="shared" si="28"/>
        <v>3</v>
      </c>
      <c r="W334" s="8">
        <f>VLOOKUP(U334,Table!$A$2:$C$121,2,0)</f>
        <v>11</v>
      </c>
      <c r="X334" s="7">
        <f>VLOOKUP(U334,Table!$A$2:$C$121,3,0)</f>
        <v>4</v>
      </c>
      <c r="Y334" s="6" t="s">
        <v>3063</v>
      </c>
      <c r="Z334" s="8" t="str">
        <f>LEFT(Y334,MIN(FIND({0,1,2,3,4,5,6,7,8,9},ASC(Y334)&amp;1234567890))-1)</f>
        <v>O</v>
      </c>
      <c r="AA334" s="8">
        <f t="shared" si="29"/>
        <v>7.05</v>
      </c>
      <c r="AB334" s="8">
        <f>VLOOKUP(Z334,Table!$A$2:$C$121,2,0)</f>
        <v>16</v>
      </c>
      <c r="AC334" s="7">
        <f>VLOOKUP(Z334,Table!$A$2:$C$121,3,0)</f>
        <v>2</v>
      </c>
      <c r="AD334" s="5" t="str">
        <f>VLOOKUP(A334,Table!$U$1:$V$230,2,0)</f>
        <v>Orthorhombic</v>
      </c>
    </row>
    <row r="335" spans="1:30" ht="18.75" customHeight="1" x14ac:dyDescent="0.4">
      <c r="A335" s="5">
        <v>47</v>
      </c>
      <c r="B335" s="5">
        <v>87279</v>
      </c>
      <c r="C335" s="5" t="s">
        <v>605</v>
      </c>
      <c r="D335" s="5" t="s">
        <v>639</v>
      </c>
      <c r="E335" s="6" t="s">
        <v>3035</v>
      </c>
      <c r="F335" s="8" t="str">
        <f>LEFT(E335,MIN(FIND({0,1,2,3,4,5,6,7,8,9},ASC(E335)&amp;1234567890))-1)</f>
        <v>Y</v>
      </c>
      <c r="G335" s="8">
        <f t="shared" si="25"/>
        <v>0.91</v>
      </c>
      <c r="H335" s="8">
        <f>VLOOKUP(F335,Table!$A$2:$C$121,2,0)</f>
        <v>3</v>
      </c>
      <c r="I335" s="7">
        <f>VLOOKUP(F335,Table!$A$2:$C$121,3,0)</f>
        <v>5</v>
      </c>
      <c r="J335" s="6" t="s">
        <v>3064</v>
      </c>
      <c r="K335" s="8" t="str">
        <f>LEFT(J335,MIN(FIND({0,1,2,3,4,5,6,7,8,9},ASC(J335)&amp;1234567890))-1)</f>
        <v>Ca</v>
      </c>
      <c r="L335" s="8">
        <f t="shared" si="26"/>
        <v>0.09</v>
      </c>
      <c r="M335" s="8">
        <f>VLOOKUP(K335,Table!$A$2:$C$121,2,0)</f>
        <v>2</v>
      </c>
      <c r="N335" s="7">
        <f>VLOOKUP(K335,Table!$A$2:$C$121,3,0)</f>
        <v>4</v>
      </c>
      <c r="O335" s="6" t="s">
        <v>2294</v>
      </c>
      <c r="P335" s="8" t="str">
        <f>LEFT(O335,MIN(FIND({0,1,2,3,4,5,6,7,8,9},ASC(O335)&amp;1234567890))-1)</f>
        <v>Ba</v>
      </c>
      <c r="Q335" s="8">
        <f t="shared" si="27"/>
        <v>2</v>
      </c>
      <c r="R335" s="8">
        <f>VLOOKUP(P335,Table!$A$2:$C$121,2,0)</f>
        <v>2</v>
      </c>
      <c r="S335" s="7">
        <f>VLOOKUP(P335,Table!$A$2:$C$121,3,0)</f>
        <v>6</v>
      </c>
      <c r="T335" s="6" t="s">
        <v>2300</v>
      </c>
      <c r="U335" s="8" t="str">
        <f>LEFT(T335,MIN(FIND({0,1,2,3,4,5,6,7,8,9},ASC(T335)&amp;1234567890))-1)</f>
        <v>Cu</v>
      </c>
      <c r="V335" s="8">
        <f t="shared" si="28"/>
        <v>3</v>
      </c>
      <c r="W335" s="8">
        <f>VLOOKUP(U335,Table!$A$2:$C$121,2,0)</f>
        <v>11</v>
      </c>
      <c r="X335" s="7">
        <f>VLOOKUP(U335,Table!$A$2:$C$121,3,0)</f>
        <v>4</v>
      </c>
      <c r="Y335" s="6" t="s">
        <v>3065</v>
      </c>
      <c r="Z335" s="8" t="str">
        <f>LEFT(Y335,MIN(FIND({0,1,2,3,4,5,6,7,8,9},ASC(Y335)&amp;1234567890))-1)</f>
        <v>O</v>
      </c>
      <c r="AA335" s="8">
        <f t="shared" si="29"/>
        <v>6.96</v>
      </c>
      <c r="AB335" s="8">
        <f>VLOOKUP(Z335,Table!$A$2:$C$121,2,0)</f>
        <v>16</v>
      </c>
      <c r="AC335" s="7">
        <f>VLOOKUP(Z335,Table!$A$2:$C$121,3,0)</f>
        <v>2</v>
      </c>
      <c r="AD335" s="5" t="str">
        <f>VLOOKUP(A335,Table!$U$1:$V$230,2,0)</f>
        <v>Orthorhombic</v>
      </c>
    </row>
    <row r="336" spans="1:30" ht="18.75" customHeight="1" x14ac:dyDescent="0.4">
      <c r="A336" s="5">
        <v>47</v>
      </c>
      <c r="B336" s="5">
        <v>87280</v>
      </c>
      <c r="C336" s="5" t="s">
        <v>605</v>
      </c>
      <c r="D336" s="5" t="s">
        <v>640</v>
      </c>
      <c r="E336" s="6" t="s">
        <v>3066</v>
      </c>
      <c r="F336" s="8" t="str">
        <f>LEFT(E336,MIN(FIND({0,1,2,3,4,5,6,7,8,9},ASC(E336)&amp;1234567890))-1)</f>
        <v>Y</v>
      </c>
      <c r="G336" s="8">
        <f t="shared" si="25"/>
        <v>0.84</v>
      </c>
      <c r="H336" s="8">
        <f>VLOOKUP(F336,Table!$A$2:$C$121,2,0)</f>
        <v>3</v>
      </c>
      <c r="I336" s="7">
        <f>VLOOKUP(F336,Table!$A$2:$C$121,3,0)</f>
        <v>5</v>
      </c>
      <c r="J336" s="6" t="s">
        <v>3067</v>
      </c>
      <c r="K336" s="8" t="str">
        <f>LEFT(J336,MIN(FIND({0,1,2,3,4,5,6,7,8,9},ASC(J336)&amp;1234567890))-1)</f>
        <v>Ca</v>
      </c>
      <c r="L336" s="8">
        <f t="shared" si="26"/>
        <v>0.16</v>
      </c>
      <c r="M336" s="8">
        <f>VLOOKUP(K336,Table!$A$2:$C$121,2,0)</f>
        <v>2</v>
      </c>
      <c r="N336" s="7">
        <f>VLOOKUP(K336,Table!$A$2:$C$121,3,0)</f>
        <v>4</v>
      </c>
      <c r="O336" s="6" t="s">
        <v>2294</v>
      </c>
      <c r="P336" s="8" t="str">
        <f>LEFT(O336,MIN(FIND({0,1,2,3,4,5,6,7,8,9},ASC(O336)&amp;1234567890))-1)</f>
        <v>Ba</v>
      </c>
      <c r="Q336" s="8">
        <f t="shared" si="27"/>
        <v>2</v>
      </c>
      <c r="R336" s="8">
        <f>VLOOKUP(P336,Table!$A$2:$C$121,2,0)</f>
        <v>2</v>
      </c>
      <c r="S336" s="7">
        <f>VLOOKUP(P336,Table!$A$2:$C$121,3,0)</f>
        <v>6</v>
      </c>
      <c r="T336" s="6" t="s">
        <v>2300</v>
      </c>
      <c r="U336" s="8" t="str">
        <f>LEFT(T336,MIN(FIND({0,1,2,3,4,5,6,7,8,9},ASC(T336)&amp;1234567890))-1)</f>
        <v>Cu</v>
      </c>
      <c r="V336" s="8">
        <f t="shared" si="28"/>
        <v>3</v>
      </c>
      <c r="W336" s="8">
        <f>VLOOKUP(U336,Table!$A$2:$C$121,2,0)</f>
        <v>11</v>
      </c>
      <c r="X336" s="7">
        <f>VLOOKUP(U336,Table!$A$2:$C$121,3,0)</f>
        <v>4</v>
      </c>
      <c r="Y336" s="6" t="s">
        <v>3068</v>
      </c>
      <c r="Z336" s="8" t="str">
        <f>LEFT(Y336,MIN(FIND({0,1,2,3,4,5,6,7,8,9},ASC(Y336)&amp;1234567890))-1)</f>
        <v>O</v>
      </c>
      <c r="AA336" s="8">
        <f t="shared" si="29"/>
        <v>6.95</v>
      </c>
      <c r="AB336" s="8">
        <f>VLOOKUP(Z336,Table!$A$2:$C$121,2,0)</f>
        <v>16</v>
      </c>
      <c r="AC336" s="7">
        <f>VLOOKUP(Z336,Table!$A$2:$C$121,3,0)</f>
        <v>2</v>
      </c>
      <c r="AD336" s="5" t="str">
        <f>VLOOKUP(A336,Table!$U$1:$V$230,2,0)</f>
        <v>Orthorhombic</v>
      </c>
    </row>
    <row r="337" spans="1:30" ht="18.75" customHeight="1" x14ac:dyDescent="0.4">
      <c r="A337" s="5">
        <v>47</v>
      </c>
      <c r="B337" s="5">
        <v>91980</v>
      </c>
      <c r="C337" s="5" t="s">
        <v>605</v>
      </c>
      <c r="D337" s="5" t="s">
        <v>641</v>
      </c>
      <c r="E337" s="6" t="s">
        <v>2295</v>
      </c>
      <c r="F337" s="8" t="str">
        <f>LEFT(E337,MIN(FIND({0,1,2,3,4,5,6,7,8,9},ASC(E337)&amp;1234567890))-1)</f>
        <v>Y</v>
      </c>
      <c r="G337" s="8">
        <f t="shared" si="25"/>
        <v>1</v>
      </c>
      <c r="H337" s="8">
        <f>VLOOKUP(F337,Table!$A$2:$C$121,2,0)</f>
        <v>3</v>
      </c>
      <c r="I337" s="7">
        <f>VLOOKUP(F337,Table!$A$2:$C$121,3,0)</f>
        <v>5</v>
      </c>
      <c r="J337" s="6" t="s">
        <v>2294</v>
      </c>
      <c r="K337" s="8" t="str">
        <f>LEFT(J337,MIN(FIND({0,1,2,3,4,5,6,7,8,9},ASC(J337)&amp;1234567890))-1)</f>
        <v>Ba</v>
      </c>
      <c r="L337" s="8">
        <f t="shared" si="26"/>
        <v>2</v>
      </c>
      <c r="M337" s="8">
        <f>VLOOKUP(K337,Table!$A$2:$C$121,2,0)</f>
        <v>2</v>
      </c>
      <c r="N337" s="7">
        <f>VLOOKUP(K337,Table!$A$2:$C$121,3,0)</f>
        <v>6</v>
      </c>
      <c r="O337" s="6" t="s">
        <v>3069</v>
      </c>
      <c r="P337" s="8" t="str">
        <f>LEFT(O337,MIN(FIND({0,1,2,3,4,5,6,7,8,9},ASC(O337)&amp;1234567890))-1)</f>
        <v>Cu</v>
      </c>
      <c r="Q337" s="8">
        <f t="shared" si="27"/>
        <v>2.91</v>
      </c>
      <c r="R337" s="8">
        <f>VLOOKUP(P337,Table!$A$2:$C$121,2,0)</f>
        <v>11</v>
      </c>
      <c r="S337" s="7">
        <f>VLOOKUP(P337,Table!$A$2:$C$121,3,0)</f>
        <v>4</v>
      </c>
      <c r="T337" s="6" t="s">
        <v>3070</v>
      </c>
      <c r="U337" s="8" t="str">
        <f>LEFT(T337,MIN(FIND({0,1,2,3,4,5,6,7,8,9},ASC(T337)&amp;1234567890))-1)</f>
        <v>Li</v>
      </c>
      <c r="V337" s="8">
        <f t="shared" si="28"/>
        <v>0.09</v>
      </c>
      <c r="W337" s="8">
        <f>VLOOKUP(U337,Table!$A$2:$C$121,2,0)</f>
        <v>1</v>
      </c>
      <c r="X337" s="7">
        <f>VLOOKUP(U337,Table!$A$2:$C$121,3,0)</f>
        <v>2</v>
      </c>
      <c r="Y337" s="6" t="s">
        <v>3065</v>
      </c>
      <c r="Z337" s="8" t="str">
        <f>LEFT(Y337,MIN(FIND({0,1,2,3,4,5,6,7,8,9},ASC(Y337)&amp;1234567890))-1)</f>
        <v>O</v>
      </c>
      <c r="AA337" s="8">
        <f t="shared" si="29"/>
        <v>6.96</v>
      </c>
      <c r="AB337" s="8">
        <f>VLOOKUP(Z337,Table!$A$2:$C$121,2,0)</f>
        <v>16</v>
      </c>
      <c r="AC337" s="7">
        <f>VLOOKUP(Z337,Table!$A$2:$C$121,3,0)</f>
        <v>2</v>
      </c>
      <c r="AD337" s="5" t="str">
        <f>VLOOKUP(A337,Table!$U$1:$V$230,2,0)</f>
        <v>Orthorhombic</v>
      </c>
    </row>
    <row r="338" spans="1:30" ht="18.75" customHeight="1" x14ac:dyDescent="0.4">
      <c r="A338" s="5">
        <v>47</v>
      </c>
      <c r="B338" s="5">
        <v>91981</v>
      </c>
      <c r="C338" s="5" t="s">
        <v>605</v>
      </c>
      <c r="D338" s="5" t="s">
        <v>642</v>
      </c>
      <c r="E338" s="6" t="s">
        <v>2295</v>
      </c>
      <c r="F338" s="8" t="str">
        <f>LEFT(E338,MIN(FIND({0,1,2,3,4,5,6,7,8,9},ASC(E338)&amp;1234567890))-1)</f>
        <v>Y</v>
      </c>
      <c r="G338" s="8">
        <f t="shared" si="25"/>
        <v>1</v>
      </c>
      <c r="H338" s="8">
        <f>VLOOKUP(F338,Table!$A$2:$C$121,2,0)</f>
        <v>3</v>
      </c>
      <c r="I338" s="7">
        <f>VLOOKUP(F338,Table!$A$2:$C$121,3,0)</f>
        <v>5</v>
      </c>
      <c r="J338" s="6" t="s">
        <v>2294</v>
      </c>
      <c r="K338" s="8" t="str">
        <f>LEFT(J338,MIN(FIND({0,1,2,3,4,5,6,7,8,9},ASC(J338)&amp;1234567890))-1)</f>
        <v>Ba</v>
      </c>
      <c r="L338" s="8">
        <f t="shared" si="26"/>
        <v>2</v>
      </c>
      <c r="M338" s="8">
        <f>VLOOKUP(K338,Table!$A$2:$C$121,2,0)</f>
        <v>2</v>
      </c>
      <c r="N338" s="7">
        <f>VLOOKUP(K338,Table!$A$2:$C$121,3,0)</f>
        <v>6</v>
      </c>
      <c r="O338" s="6" t="s">
        <v>3069</v>
      </c>
      <c r="P338" s="8" t="str">
        <f>LEFT(O338,MIN(FIND({0,1,2,3,4,5,6,7,8,9},ASC(O338)&amp;1234567890))-1)</f>
        <v>Cu</v>
      </c>
      <c r="Q338" s="8">
        <f t="shared" si="27"/>
        <v>2.91</v>
      </c>
      <c r="R338" s="8">
        <f>VLOOKUP(P338,Table!$A$2:$C$121,2,0)</f>
        <v>11</v>
      </c>
      <c r="S338" s="7">
        <f>VLOOKUP(P338,Table!$A$2:$C$121,3,0)</f>
        <v>4</v>
      </c>
      <c r="T338" s="6" t="s">
        <v>3070</v>
      </c>
      <c r="U338" s="8" t="str">
        <f>LEFT(T338,MIN(FIND({0,1,2,3,4,5,6,7,8,9},ASC(T338)&amp;1234567890))-1)</f>
        <v>Li</v>
      </c>
      <c r="V338" s="8">
        <f t="shared" si="28"/>
        <v>0.09</v>
      </c>
      <c r="W338" s="8">
        <f>VLOOKUP(U338,Table!$A$2:$C$121,2,0)</f>
        <v>1</v>
      </c>
      <c r="X338" s="7">
        <f>VLOOKUP(U338,Table!$A$2:$C$121,3,0)</f>
        <v>2</v>
      </c>
      <c r="Y338" s="6" t="s">
        <v>3048</v>
      </c>
      <c r="Z338" s="8" t="str">
        <f>LEFT(Y338,MIN(FIND({0,1,2,3,4,5,6,7,8,9},ASC(Y338)&amp;1234567890))-1)</f>
        <v>O</v>
      </c>
      <c r="AA338" s="8">
        <f t="shared" si="29"/>
        <v>6.89</v>
      </c>
      <c r="AB338" s="8">
        <f>VLOOKUP(Z338,Table!$A$2:$C$121,2,0)</f>
        <v>16</v>
      </c>
      <c r="AC338" s="7">
        <f>VLOOKUP(Z338,Table!$A$2:$C$121,3,0)</f>
        <v>2</v>
      </c>
      <c r="AD338" s="5" t="str">
        <f>VLOOKUP(A338,Table!$U$1:$V$230,2,0)</f>
        <v>Orthorhombic</v>
      </c>
    </row>
    <row r="339" spans="1:30" ht="18.75" customHeight="1" x14ac:dyDescent="0.4">
      <c r="A339" s="5">
        <v>47</v>
      </c>
      <c r="B339" s="5">
        <v>91982</v>
      </c>
      <c r="C339" s="5" t="s">
        <v>605</v>
      </c>
      <c r="D339" s="5" t="s">
        <v>643</v>
      </c>
      <c r="E339" s="6" t="s">
        <v>3071</v>
      </c>
      <c r="F339" s="8" t="str">
        <f>LEFT(E339,MIN(FIND({0,1,2,3,4,5,6,7,8,9},ASC(E339)&amp;1234567890))-1)</f>
        <v>Y</v>
      </c>
      <c r="G339" s="8">
        <f t="shared" si="25"/>
        <v>0.98</v>
      </c>
      <c r="H339" s="8">
        <f>VLOOKUP(F339,Table!$A$2:$C$121,2,0)</f>
        <v>3</v>
      </c>
      <c r="I339" s="7">
        <f>VLOOKUP(F339,Table!$A$2:$C$121,3,0)</f>
        <v>5</v>
      </c>
      <c r="J339" s="6" t="s">
        <v>2294</v>
      </c>
      <c r="K339" s="8" t="str">
        <f>LEFT(J339,MIN(FIND({0,1,2,3,4,5,6,7,8,9},ASC(J339)&amp;1234567890))-1)</f>
        <v>Ba</v>
      </c>
      <c r="L339" s="8">
        <f t="shared" si="26"/>
        <v>2</v>
      </c>
      <c r="M339" s="8">
        <f>VLOOKUP(K339,Table!$A$2:$C$121,2,0)</f>
        <v>2</v>
      </c>
      <c r="N339" s="7">
        <f>VLOOKUP(K339,Table!$A$2:$C$121,3,0)</f>
        <v>6</v>
      </c>
      <c r="O339" s="6" t="s">
        <v>3072</v>
      </c>
      <c r="P339" s="8" t="str">
        <f>LEFT(O339,MIN(FIND({0,1,2,3,4,5,6,7,8,9},ASC(O339)&amp;1234567890))-1)</f>
        <v>Cu</v>
      </c>
      <c r="Q339" s="8">
        <f t="shared" si="27"/>
        <v>2.82</v>
      </c>
      <c r="R339" s="8">
        <f>VLOOKUP(P339,Table!$A$2:$C$121,2,0)</f>
        <v>11</v>
      </c>
      <c r="S339" s="7">
        <f>VLOOKUP(P339,Table!$A$2:$C$121,3,0)</f>
        <v>4</v>
      </c>
      <c r="T339" s="6" t="s">
        <v>3073</v>
      </c>
      <c r="U339" s="8" t="str">
        <f>LEFT(T339,MIN(FIND({0,1,2,3,4,5,6,7,8,9},ASC(T339)&amp;1234567890))-1)</f>
        <v>Li</v>
      </c>
      <c r="V339" s="8">
        <f t="shared" si="28"/>
        <v>0.18</v>
      </c>
      <c r="W339" s="8">
        <f>VLOOKUP(U339,Table!$A$2:$C$121,2,0)</f>
        <v>1</v>
      </c>
      <c r="X339" s="7">
        <f>VLOOKUP(U339,Table!$A$2:$C$121,3,0)</f>
        <v>2</v>
      </c>
      <c r="Y339" s="6" t="s">
        <v>3074</v>
      </c>
      <c r="Z339" s="8" t="str">
        <f>LEFT(Y339,MIN(FIND({0,1,2,3,4,5,6,7,8,9},ASC(Y339)&amp;1234567890))-1)</f>
        <v>O</v>
      </c>
      <c r="AA339" s="8">
        <f t="shared" si="29"/>
        <v>6.77</v>
      </c>
      <c r="AB339" s="8">
        <f>VLOOKUP(Z339,Table!$A$2:$C$121,2,0)</f>
        <v>16</v>
      </c>
      <c r="AC339" s="7">
        <f>VLOOKUP(Z339,Table!$A$2:$C$121,3,0)</f>
        <v>2</v>
      </c>
      <c r="AD339" s="5" t="str">
        <f>VLOOKUP(A339,Table!$U$1:$V$230,2,0)</f>
        <v>Orthorhombic</v>
      </c>
    </row>
    <row r="340" spans="1:30" ht="18.75" customHeight="1" x14ac:dyDescent="0.4">
      <c r="A340" s="5">
        <v>47</v>
      </c>
      <c r="B340" s="5">
        <v>91983</v>
      </c>
      <c r="C340" s="5" t="s">
        <v>605</v>
      </c>
      <c r="D340" s="5" t="s">
        <v>644</v>
      </c>
      <c r="E340" s="6" t="s">
        <v>2295</v>
      </c>
      <c r="F340" s="8" t="str">
        <f>LEFT(E340,MIN(FIND({0,1,2,3,4,5,6,7,8,9},ASC(E340)&amp;1234567890))-1)</f>
        <v>Y</v>
      </c>
      <c r="G340" s="8">
        <f t="shared" si="25"/>
        <v>1</v>
      </c>
      <c r="H340" s="8">
        <f>VLOOKUP(F340,Table!$A$2:$C$121,2,0)</f>
        <v>3</v>
      </c>
      <c r="I340" s="7">
        <f>VLOOKUP(F340,Table!$A$2:$C$121,3,0)</f>
        <v>5</v>
      </c>
      <c r="J340" s="6" t="s">
        <v>2294</v>
      </c>
      <c r="K340" s="8" t="str">
        <f>LEFT(J340,MIN(FIND({0,1,2,3,4,5,6,7,8,9},ASC(J340)&amp;1234567890))-1)</f>
        <v>Ba</v>
      </c>
      <c r="L340" s="8">
        <f t="shared" si="26"/>
        <v>2</v>
      </c>
      <c r="M340" s="8">
        <f>VLOOKUP(K340,Table!$A$2:$C$121,2,0)</f>
        <v>2</v>
      </c>
      <c r="N340" s="7">
        <f>VLOOKUP(K340,Table!$A$2:$C$121,3,0)</f>
        <v>6</v>
      </c>
      <c r="O340" s="6" t="s">
        <v>3075</v>
      </c>
      <c r="P340" s="8" t="str">
        <f>LEFT(O340,MIN(FIND({0,1,2,3,4,5,6,7,8,9},ASC(O340)&amp;1234567890))-1)</f>
        <v>Cu</v>
      </c>
      <c r="Q340" s="8">
        <f t="shared" si="27"/>
        <v>2.94</v>
      </c>
      <c r="R340" s="8">
        <f>VLOOKUP(P340,Table!$A$2:$C$121,2,0)</f>
        <v>11</v>
      </c>
      <c r="S340" s="7">
        <f>VLOOKUP(P340,Table!$A$2:$C$121,3,0)</f>
        <v>4</v>
      </c>
      <c r="T340" s="6" t="s">
        <v>3076</v>
      </c>
      <c r="U340" s="8" t="str">
        <f>LEFT(T340,MIN(FIND({0,1,2,3,4,5,6,7,8,9},ASC(T340)&amp;1234567890))-1)</f>
        <v>Li</v>
      </c>
      <c r="V340" s="8">
        <f t="shared" si="28"/>
        <v>0.06</v>
      </c>
      <c r="W340" s="8">
        <f>VLOOKUP(U340,Table!$A$2:$C$121,2,0)</f>
        <v>1</v>
      </c>
      <c r="X340" s="7">
        <f>VLOOKUP(U340,Table!$A$2:$C$121,3,0)</f>
        <v>2</v>
      </c>
      <c r="Y340" s="6" t="s">
        <v>2994</v>
      </c>
      <c r="Z340" s="8" t="str">
        <f>LEFT(Y340,MIN(FIND({0,1,2,3,4,5,6,7,8,9},ASC(Y340)&amp;1234567890))-1)</f>
        <v>O</v>
      </c>
      <c r="AA340" s="8">
        <f t="shared" si="29"/>
        <v>6.91</v>
      </c>
      <c r="AB340" s="8">
        <f>VLOOKUP(Z340,Table!$A$2:$C$121,2,0)</f>
        <v>16</v>
      </c>
      <c r="AC340" s="7">
        <f>VLOOKUP(Z340,Table!$A$2:$C$121,3,0)</f>
        <v>2</v>
      </c>
      <c r="AD340" s="5" t="str">
        <f>VLOOKUP(A340,Table!$U$1:$V$230,2,0)</f>
        <v>Orthorhombic</v>
      </c>
    </row>
    <row r="341" spans="1:30" ht="18.75" customHeight="1" x14ac:dyDescent="0.4">
      <c r="A341" s="5">
        <v>47</v>
      </c>
      <c r="B341" s="5">
        <v>94365</v>
      </c>
      <c r="C341" s="5" t="s">
        <v>605</v>
      </c>
      <c r="D341" s="5" t="s">
        <v>645</v>
      </c>
      <c r="E341" s="6" t="s">
        <v>3077</v>
      </c>
      <c r="F341" s="8" t="str">
        <f>LEFT(E341,MIN(FIND({0,1,2,3,4,5,6,7,8,9},ASC(E341)&amp;1234567890))-1)</f>
        <v>Gd</v>
      </c>
      <c r="G341" s="8">
        <f t="shared" si="25"/>
        <v>0.94</v>
      </c>
      <c r="H341" s="8">
        <f>VLOOKUP(F341,Table!$A$2:$C$121,2,0)</f>
        <v>3</v>
      </c>
      <c r="I341" s="7">
        <f>VLOOKUP(F341,Table!$A$2:$C$121,3,0)</f>
        <v>6</v>
      </c>
      <c r="J341" s="6" t="s">
        <v>3078</v>
      </c>
      <c r="K341" s="8" t="str">
        <f>LEFT(J341,MIN(FIND({0,1,2,3,4,5,6,7,8,9},ASC(J341)&amp;1234567890))-1)</f>
        <v>Ca</v>
      </c>
      <c r="L341" s="8">
        <f t="shared" si="26"/>
        <v>0.04</v>
      </c>
      <c r="M341" s="8">
        <f>VLOOKUP(K341,Table!$A$2:$C$121,2,0)</f>
        <v>2</v>
      </c>
      <c r="N341" s="7">
        <f>VLOOKUP(K341,Table!$A$2:$C$121,3,0)</f>
        <v>4</v>
      </c>
      <c r="O341" s="6" t="s">
        <v>2294</v>
      </c>
      <c r="P341" s="8" t="str">
        <f>LEFT(O341,MIN(FIND({0,1,2,3,4,5,6,7,8,9},ASC(O341)&amp;1234567890))-1)</f>
        <v>Ba</v>
      </c>
      <c r="Q341" s="8">
        <f t="shared" si="27"/>
        <v>2</v>
      </c>
      <c r="R341" s="8">
        <f>VLOOKUP(P341,Table!$A$2:$C$121,2,0)</f>
        <v>2</v>
      </c>
      <c r="S341" s="7">
        <f>VLOOKUP(P341,Table!$A$2:$C$121,3,0)</f>
        <v>6</v>
      </c>
      <c r="T341" s="6" t="s">
        <v>2300</v>
      </c>
      <c r="U341" s="8" t="str">
        <f>LEFT(T341,MIN(FIND({0,1,2,3,4,5,6,7,8,9},ASC(T341)&amp;1234567890))-1)</f>
        <v>Cu</v>
      </c>
      <c r="V341" s="8">
        <f t="shared" si="28"/>
        <v>3</v>
      </c>
      <c r="W341" s="8">
        <f>VLOOKUP(U341,Table!$A$2:$C$121,2,0)</f>
        <v>11</v>
      </c>
      <c r="X341" s="7">
        <f>VLOOKUP(U341,Table!$A$2:$C$121,3,0)</f>
        <v>4</v>
      </c>
      <c r="Y341" s="6" t="s">
        <v>3079</v>
      </c>
      <c r="Z341" s="8" t="str">
        <f>LEFT(Y341,MIN(FIND({0,1,2,3,4,5,6,7,8,9},ASC(Y341)&amp;1234567890))-1)</f>
        <v>O</v>
      </c>
      <c r="AA341" s="8">
        <f t="shared" si="29"/>
        <v>6.88</v>
      </c>
      <c r="AB341" s="8">
        <f>VLOOKUP(Z341,Table!$A$2:$C$121,2,0)</f>
        <v>16</v>
      </c>
      <c r="AC341" s="7">
        <f>VLOOKUP(Z341,Table!$A$2:$C$121,3,0)</f>
        <v>2</v>
      </c>
      <c r="AD341" s="5" t="str">
        <f>VLOOKUP(A341,Table!$U$1:$V$230,2,0)</f>
        <v>Orthorhombic</v>
      </c>
    </row>
    <row r="342" spans="1:30" ht="18.75" customHeight="1" x14ac:dyDescent="0.4">
      <c r="A342" s="5">
        <v>47</v>
      </c>
      <c r="B342" s="5">
        <v>94366</v>
      </c>
      <c r="C342" s="5" t="s">
        <v>605</v>
      </c>
      <c r="D342" s="5" t="s">
        <v>646</v>
      </c>
      <c r="E342" s="6" t="s">
        <v>3080</v>
      </c>
      <c r="F342" s="8" t="str">
        <f>LEFT(E342,MIN(FIND({0,1,2,3,4,5,6,7,8,9},ASC(E342)&amp;1234567890))-1)</f>
        <v>Gd</v>
      </c>
      <c r="G342" s="8">
        <f t="shared" si="25"/>
        <v>0.84799999999999998</v>
      </c>
      <c r="H342" s="8">
        <f>VLOOKUP(F342,Table!$A$2:$C$121,2,0)</f>
        <v>3</v>
      </c>
      <c r="I342" s="7">
        <f>VLOOKUP(F342,Table!$A$2:$C$121,3,0)</f>
        <v>6</v>
      </c>
      <c r="J342" s="6" t="s">
        <v>3081</v>
      </c>
      <c r="K342" s="8" t="str">
        <f>LEFT(J342,MIN(FIND({0,1,2,3,4,5,6,7,8,9},ASC(J342)&amp;1234567890))-1)</f>
        <v>Ca</v>
      </c>
      <c r="L342" s="8">
        <f t="shared" si="26"/>
        <v>0.14799999999999999</v>
      </c>
      <c r="M342" s="8">
        <f>VLOOKUP(K342,Table!$A$2:$C$121,2,0)</f>
        <v>2</v>
      </c>
      <c r="N342" s="7">
        <f>VLOOKUP(K342,Table!$A$2:$C$121,3,0)</f>
        <v>4</v>
      </c>
      <c r="O342" s="6" t="s">
        <v>2294</v>
      </c>
      <c r="P342" s="8" t="str">
        <f>LEFT(O342,MIN(FIND({0,1,2,3,4,5,6,7,8,9},ASC(O342)&amp;1234567890))-1)</f>
        <v>Ba</v>
      </c>
      <c r="Q342" s="8">
        <f t="shared" si="27"/>
        <v>2</v>
      </c>
      <c r="R342" s="8">
        <f>VLOOKUP(P342,Table!$A$2:$C$121,2,0)</f>
        <v>2</v>
      </c>
      <c r="S342" s="7">
        <f>VLOOKUP(P342,Table!$A$2:$C$121,3,0)</f>
        <v>6</v>
      </c>
      <c r="T342" s="6" t="s">
        <v>2300</v>
      </c>
      <c r="U342" s="8" t="str">
        <f>LEFT(T342,MIN(FIND({0,1,2,3,4,5,6,7,8,9},ASC(T342)&amp;1234567890))-1)</f>
        <v>Cu</v>
      </c>
      <c r="V342" s="8">
        <f t="shared" si="28"/>
        <v>3</v>
      </c>
      <c r="W342" s="8">
        <f>VLOOKUP(U342,Table!$A$2:$C$121,2,0)</f>
        <v>11</v>
      </c>
      <c r="X342" s="7">
        <f>VLOOKUP(U342,Table!$A$2:$C$121,3,0)</f>
        <v>4</v>
      </c>
      <c r="Y342" s="6" t="s">
        <v>3082</v>
      </c>
      <c r="Z342" s="8" t="str">
        <f>LEFT(Y342,MIN(FIND({0,1,2,3,4,5,6,7,8,9},ASC(Y342)&amp;1234567890))-1)</f>
        <v>O</v>
      </c>
      <c r="AA342" s="8">
        <f t="shared" si="29"/>
        <v>6.8559999999999999</v>
      </c>
      <c r="AB342" s="8">
        <f>VLOOKUP(Z342,Table!$A$2:$C$121,2,0)</f>
        <v>16</v>
      </c>
      <c r="AC342" s="7">
        <f>VLOOKUP(Z342,Table!$A$2:$C$121,3,0)</f>
        <v>2</v>
      </c>
      <c r="AD342" s="5" t="str">
        <f>VLOOKUP(A342,Table!$U$1:$V$230,2,0)</f>
        <v>Orthorhombic</v>
      </c>
    </row>
    <row r="343" spans="1:30" ht="18.75" customHeight="1" x14ac:dyDescent="0.4">
      <c r="A343" s="5">
        <v>47</v>
      </c>
      <c r="B343" s="5">
        <v>68189</v>
      </c>
      <c r="C343" s="5" t="s">
        <v>605</v>
      </c>
      <c r="D343" s="5" t="s">
        <v>647</v>
      </c>
      <c r="E343" s="6" t="s">
        <v>3083</v>
      </c>
      <c r="F343" s="8" t="str">
        <f>LEFT(E343,MIN(FIND({0,1,2,3,4,5,6,7,8,9},ASC(E343)&amp;1234567890))-1)</f>
        <v>Bi</v>
      </c>
      <c r="G343" s="8">
        <f t="shared" si="25"/>
        <v>4</v>
      </c>
      <c r="H343" s="8">
        <f>VLOOKUP(F343,Table!$A$2:$C$121,2,0)</f>
        <v>15</v>
      </c>
      <c r="I343" s="7">
        <f>VLOOKUP(F343,Table!$A$2:$C$121,3,0)</f>
        <v>6</v>
      </c>
      <c r="J343" s="6" t="s">
        <v>2948</v>
      </c>
      <c r="K343" s="8" t="str">
        <f>LEFT(J343,MIN(FIND({0,1,2,3,4,5,6,7,8,9},ASC(J343)&amp;1234567890))-1)</f>
        <v>Sr</v>
      </c>
      <c r="L343" s="8">
        <f t="shared" si="26"/>
        <v>4</v>
      </c>
      <c r="M343" s="8">
        <f>VLOOKUP(K343,Table!$A$2:$C$121,2,0)</f>
        <v>2</v>
      </c>
      <c r="N343" s="7">
        <f>VLOOKUP(K343,Table!$A$2:$C$121,3,0)</f>
        <v>5</v>
      </c>
      <c r="O343" s="6" t="s">
        <v>2552</v>
      </c>
      <c r="P343" s="8" t="str">
        <f>LEFT(O343,MIN(FIND({0,1,2,3,4,5,6,7,8,9},ASC(O343)&amp;1234567890))-1)</f>
        <v>Ca</v>
      </c>
      <c r="Q343" s="8">
        <f t="shared" si="27"/>
        <v>2</v>
      </c>
      <c r="R343" s="8">
        <f>VLOOKUP(P343,Table!$A$2:$C$121,2,0)</f>
        <v>2</v>
      </c>
      <c r="S343" s="7">
        <f>VLOOKUP(P343,Table!$A$2:$C$121,3,0)</f>
        <v>4</v>
      </c>
      <c r="T343" s="6" t="s">
        <v>2631</v>
      </c>
      <c r="U343" s="8" t="str">
        <f>LEFT(T343,MIN(FIND({0,1,2,3,4,5,6,7,8,9},ASC(T343)&amp;1234567890))-1)</f>
        <v>Cu</v>
      </c>
      <c r="V343" s="8">
        <f t="shared" si="28"/>
        <v>4</v>
      </c>
      <c r="W343" s="8">
        <f>VLOOKUP(U343,Table!$A$2:$C$121,2,0)</f>
        <v>11</v>
      </c>
      <c r="X343" s="7">
        <f>VLOOKUP(U343,Table!$A$2:$C$121,3,0)</f>
        <v>4</v>
      </c>
      <c r="Y343" s="6" t="s">
        <v>2502</v>
      </c>
      <c r="Z343" s="8" t="str">
        <f>LEFT(Y343,MIN(FIND({0,1,2,3,4,5,6,7,8,9},ASC(Y343)&amp;1234567890))-1)</f>
        <v>O</v>
      </c>
      <c r="AA343" s="8">
        <f t="shared" si="29"/>
        <v>20</v>
      </c>
      <c r="AB343" s="8">
        <f>VLOOKUP(Z343,Table!$A$2:$C$121,2,0)</f>
        <v>16</v>
      </c>
      <c r="AC343" s="7">
        <f>VLOOKUP(Z343,Table!$A$2:$C$121,3,0)</f>
        <v>2</v>
      </c>
      <c r="AD343" s="5" t="str">
        <f>VLOOKUP(A343,Table!$U$1:$V$230,2,0)</f>
        <v>Orthorhombic</v>
      </c>
    </row>
    <row r="344" spans="1:30" ht="18.75" customHeight="1" x14ac:dyDescent="0.4">
      <c r="A344" s="5">
        <v>47</v>
      </c>
      <c r="B344" s="5">
        <v>173902</v>
      </c>
      <c r="C344" s="5" t="s">
        <v>605</v>
      </c>
      <c r="D344" s="5" t="s">
        <v>648</v>
      </c>
      <c r="E344" s="6" t="s">
        <v>2294</v>
      </c>
      <c r="F344" s="8" t="str">
        <f>LEFT(E344,MIN(FIND({0,1,2,3,4,5,6,7,8,9},ASC(E344)&amp;1234567890))-1)</f>
        <v>Ba</v>
      </c>
      <c r="G344" s="8">
        <f t="shared" si="25"/>
        <v>2</v>
      </c>
      <c r="H344" s="8">
        <f>VLOOKUP(F344,Table!$A$2:$C$121,2,0)</f>
        <v>2</v>
      </c>
      <c r="I344" s="7">
        <f>VLOOKUP(F344,Table!$A$2:$C$121,3,0)</f>
        <v>6</v>
      </c>
      <c r="J344" s="6" t="s">
        <v>2295</v>
      </c>
      <c r="K344" s="8" t="str">
        <f>LEFT(J344,MIN(FIND({0,1,2,3,4,5,6,7,8,9},ASC(J344)&amp;1234567890))-1)</f>
        <v>Y</v>
      </c>
      <c r="L344" s="8">
        <f t="shared" si="26"/>
        <v>1</v>
      </c>
      <c r="M344" s="8">
        <f>VLOOKUP(K344,Table!$A$2:$C$121,2,0)</f>
        <v>3</v>
      </c>
      <c r="N344" s="7">
        <f>VLOOKUP(K344,Table!$A$2:$C$121,3,0)</f>
        <v>5</v>
      </c>
      <c r="O344" s="6" t="s">
        <v>3084</v>
      </c>
      <c r="P344" s="8" t="str">
        <f>LEFT(O344,MIN(FIND({0,1,2,3,4,5,6,7,8,9},ASC(O344)&amp;1234567890))-1)</f>
        <v>Cu</v>
      </c>
      <c r="Q344" s="8">
        <f t="shared" si="27"/>
        <v>2.89</v>
      </c>
      <c r="R344" s="8">
        <f>VLOOKUP(P344,Table!$A$2:$C$121,2,0)</f>
        <v>11</v>
      </c>
      <c r="S344" s="7">
        <f>VLOOKUP(P344,Table!$A$2:$C$121,3,0)</f>
        <v>4</v>
      </c>
      <c r="T344" s="6" t="s">
        <v>3085</v>
      </c>
      <c r="U344" s="8" t="str">
        <f>LEFT(T344,MIN(FIND({0,1,2,3,4,5,6,7,8,9},ASC(T344)&amp;1234567890))-1)</f>
        <v>Al</v>
      </c>
      <c r="V344" s="8">
        <f t="shared" si="28"/>
        <v>0.11</v>
      </c>
      <c r="W344" s="8">
        <f>VLOOKUP(U344,Table!$A$2:$C$121,2,0)</f>
        <v>13</v>
      </c>
      <c r="X344" s="7">
        <f>VLOOKUP(U344,Table!$A$2:$C$121,3,0)</f>
        <v>3</v>
      </c>
      <c r="Y344" s="6" t="s">
        <v>2381</v>
      </c>
      <c r="Z344" s="8" t="str">
        <f>LEFT(Y344,MIN(FIND({0,1,2,3,4,5,6,7,8,9},ASC(Y344)&amp;1234567890))-1)</f>
        <v>O</v>
      </c>
      <c r="AA344" s="8">
        <f t="shared" si="29"/>
        <v>7</v>
      </c>
      <c r="AB344" s="8">
        <f>VLOOKUP(Z344,Table!$A$2:$C$121,2,0)</f>
        <v>16</v>
      </c>
      <c r="AC344" s="7">
        <f>VLOOKUP(Z344,Table!$A$2:$C$121,3,0)</f>
        <v>2</v>
      </c>
      <c r="AD344" s="5" t="str">
        <f>VLOOKUP(A344,Table!$U$1:$V$230,2,0)</f>
        <v>Orthorhombic</v>
      </c>
    </row>
    <row r="345" spans="1:30" ht="18.75" customHeight="1" x14ac:dyDescent="0.4">
      <c r="A345" s="5">
        <v>47</v>
      </c>
      <c r="B345" s="5">
        <v>156843</v>
      </c>
      <c r="C345" s="5" t="s">
        <v>605</v>
      </c>
      <c r="D345" s="5" t="s">
        <v>649</v>
      </c>
      <c r="E345" s="6" t="s">
        <v>3086</v>
      </c>
      <c r="F345" s="8" t="str">
        <f>LEFT(E345,MIN(FIND({0,1,2,3,4,5,6,7,8,9},ASC(E345)&amp;1234567890))-1)</f>
        <v>Y</v>
      </c>
      <c r="G345" s="8">
        <f t="shared" si="25"/>
        <v>0.95</v>
      </c>
      <c r="H345" s="8">
        <f>VLOOKUP(F345,Table!$A$2:$C$121,2,0)</f>
        <v>3</v>
      </c>
      <c r="I345" s="7">
        <f>VLOOKUP(F345,Table!$A$2:$C$121,3,0)</f>
        <v>5</v>
      </c>
      <c r="J345" s="6" t="s">
        <v>3087</v>
      </c>
      <c r="K345" s="8" t="str">
        <f>LEFT(J345,MIN(FIND({0,1,2,3,4,5,6,7,8,9},ASC(J345)&amp;1234567890))-1)</f>
        <v>Pr</v>
      </c>
      <c r="L345" s="8">
        <f t="shared" si="26"/>
        <v>0.05</v>
      </c>
      <c r="M345" s="8">
        <f>VLOOKUP(K345,Table!$A$2:$C$121,2,0)</f>
        <v>3</v>
      </c>
      <c r="N345" s="7">
        <f>VLOOKUP(K345,Table!$A$2:$C$121,3,0)</f>
        <v>6</v>
      </c>
      <c r="O345" s="6" t="s">
        <v>2294</v>
      </c>
      <c r="P345" s="8" t="str">
        <f>LEFT(O345,MIN(FIND({0,1,2,3,4,5,6,7,8,9},ASC(O345)&amp;1234567890))-1)</f>
        <v>Ba</v>
      </c>
      <c r="Q345" s="8">
        <f t="shared" si="27"/>
        <v>2</v>
      </c>
      <c r="R345" s="8">
        <f>VLOOKUP(P345,Table!$A$2:$C$121,2,0)</f>
        <v>2</v>
      </c>
      <c r="S345" s="7">
        <f>VLOOKUP(P345,Table!$A$2:$C$121,3,0)</f>
        <v>6</v>
      </c>
      <c r="T345" s="6" t="s">
        <v>2300</v>
      </c>
      <c r="U345" s="8" t="str">
        <f>LEFT(T345,MIN(FIND({0,1,2,3,4,5,6,7,8,9},ASC(T345)&amp;1234567890))-1)</f>
        <v>Cu</v>
      </c>
      <c r="V345" s="8">
        <f t="shared" si="28"/>
        <v>3</v>
      </c>
      <c r="W345" s="8">
        <f>VLOOKUP(U345,Table!$A$2:$C$121,2,0)</f>
        <v>11</v>
      </c>
      <c r="X345" s="7">
        <f>VLOOKUP(U345,Table!$A$2:$C$121,3,0)</f>
        <v>4</v>
      </c>
      <c r="Y345" s="6" t="s">
        <v>2381</v>
      </c>
      <c r="Z345" s="8" t="str">
        <f>LEFT(Y345,MIN(FIND({0,1,2,3,4,5,6,7,8,9},ASC(Y345)&amp;1234567890))-1)</f>
        <v>O</v>
      </c>
      <c r="AA345" s="8">
        <f t="shared" si="29"/>
        <v>7</v>
      </c>
      <c r="AB345" s="8">
        <f>VLOOKUP(Z345,Table!$A$2:$C$121,2,0)</f>
        <v>16</v>
      </c>
      <c r="AC345" s="7">
        <f>VLOOKUP(Z345,Table!$A$2:$C$121,3,0)</f>
        <v>2</v>
      </c>
      <c r="AD345" s="5" t="str">
        <f>VLOOKUP(A345,Table!$U$1:$V$230,2,0)</f>
        <v>Orthorhombic</v>
      </c>
    </row>
    <row r="346" spans="1:30" ht="18.75" customHeight="1" x14ac:dyDescent="0.4">
      <c r="A346" s="5">
        <v>47</v>
      </c>
      <c r="B346" s="5">
        <v>156844</v>
      </c>
      <c r="C346" s="5" t="s">
        <v>605</v>
      </c>
      <c r="D346" s="5" t="s">
        <v>650</v>
      </c>
      <c r="E346" s="6" t="s">
        <v>3088</v>
      </c>
      <c r="F346" s="8" t="str">
        <f>LEFT(E346,MIN(FIND({0,1,2,3,4,5,6,7,8,9},ASC(E346)&amp;1234567890))-1)</f>
        <v>Y</v>
      </c>
      <c r="G346" s="8">
        <f t="shared" si="25"/>
        <v>0.9</v>
      </c>
      <c r="H346" s="8">
        <f>VLOOKUP(F346,Table!$A$2:$C$121,2,0)</f>
        <v>3</v>
      </c>
      <c r="I346" s="7">
        <f>VLOOKUP(F346,Table!$A$2:$C$121,3,0)</f>
        <v>5</v>
      </c>
      <c r="J346" s="6" t="s">
        <v>3089</v>
      </c>
      <c r="K346" s="8" t="str">
        <f>LEFT(J346,MIN(FIND({0,1,2,3,4,5,6,7,8,9},ASC(J346)&amp;1234567890))-1)</f>
        <v>Pr</v>
      </c>
      <c r="L346" s="8">
        <f t="shared" si="26"/>
        <v>0.1</v>
      </c>
      <c r="M346" s="8">
        <f>VLOOKUP(K346,Table!$A$2:$C$121,2,0)</f>
        <v>3</v>
      </c>
      <c r="N346" s="7">
        <f>VLOOKUP(K346,Table!$A$2:$C$121,3,0)</f>
        <v>6</v>
      </c>
      <c r="O346" s="6" t="s">
        <v>2294</v>
      </c>
      <c r="P346" s="8" t="str">
        <f>LEFT(O346,MIN(FIND({0,1,2,3,4,5,6,7,8,9},ASC(O346)&amp;1234567890))-1)</f>
        <v>Ba</v>
      </c>
      <c r="Q346" s="8">
        <f t="shared" si="27"/>
        <v>2</v>
      </c>
      <c r="R346" s="8">
        <f>VLOOKUP(P346,Table!$A$2:$C$121,2,0)</f>
        <v>2</v>
      </c>
      <c r="S346" s="7">
        <f>VLOOKUP(P346,Table!$A$2:$C$121,3,0)</f>
        <v>6</v>
      </c>
      <c r="T346" s="6" t="s">
        <v>2300</v>
      </c>
      <c r="U346" s="8" t="str">
        <f>LEFT(T346,MIN(FIND({0,1,2,3,4,5,6,7,8,9},ASC(T346)&amp;1234567890))-1)</f>
        <v>Cu</v>
      </c>
      <c r="V346" s="8">
        <f t="shared" si="28"/>
        <v>3</v>
      </c>
      <c r="W346" s="8">
        <f>VLOOKUP(U346,Table!$A$2:$C$121,2,0)</f>
        <v>11</v>
      </c>
      <c r="X346" s="7">
        <f>VLOOKUP(U346,Table!$A$2:$C$121,3,0)</f>
        <v>4</v>
      </c>
      <c r="Y346" s="6" t="s">
        <v>2381</v>
      </c>
      <c r="Z346" s="8" t="str">
        <f>LEFT(Y346,MIN(FIND({0,1,2,3,4,5,6,7,8,9},ASC(Y346)&amp;1234567890))-1)</f>
        <v>O</v>
      </c>
      <c r="AA346" s="8">
        <f t="shared" si="29"/>
        <v>7</v>
      </c>
      <c r="AB346" s="8">
        <f>VLOOKUP(Z346,Table!$A$2:$C$121,2,0)</f>
        <v>16</v>
      </c>
      <c r="AC346" s="7">
        <f>VLOOKUP(Z346,Table!$A$2:$C$121,3,0)</f>
        <v>2</v>
      </c>
      <c r="AD346" s="5" t="str">
        <f>VLOOKUP(A346,Table!$U$1:$V$230,2,0)</f>
        <v>Orthorhombic</v>
      </c>
    </row>
    <row r="347" spans="1:30" ht="18.75" customHeight="1" x14ac:dyDescent="0.4">
      <c r="A347" s="5">
        <v>47</v>
      </c>
      <c r="B347" s="5">
        <v>156845</v>
      </c>
      <c r="C347" s="5" t="s">
        <v>605</v>
      </c>
      <c r="D347" s="5" t="s">
        <v>651</v>
      </c>
      <c r="E347" s="6" t="s">
        <v>3090</v>
      </c>
      <c r="F347" s="8" t="str">
        <f>LEFT(E347,MIN(FIND({0,1,2,3,4,5,6,7,8,9},ASC(E347)&amp;1234567890))-1)</f>
        <v>Y</v>
      </c>
      <c r="G347" s="8">
        <f t="shared" si="25"/>
        <v>0.85</v>
      </c>
      <c r="H347" s="8">
        <f>VLOOKUP(F347,Table!$A$2:$C$121,2,0)</f>
        <v>3</v>
      </c>
      <c r="I347" s="7">
        <f>VLOOKUP(F347,Table!$A$2:$C$121,3,0)</f>
        <v>5</v>
      </c>
      <c r="J347" s="6" t="s">
        <v>3091</v>
      </c>
      <c r="K347" s="8" t="str">
        <f>LEFT(J347,MIN(FIND({0,1,2,3,4,5,6,7,8,9},ASC(J347)&amp;1234567890))-1)</f>
        <v>Pr</v>
      </c>
      <c r="L347" s="8">
        <f t="shared" si="26"/>
        <v>0.15</v>
      </c>
      <c r="M347" s="8">
        <f>VLOOKUP(K347,Table!$A$2:$C$121,2,0)</f>
        <v>3</v>
      </c>
      <c r="N347" s="7">
        <f>VLOOKUP(K347,Table!$A$2:$C$121,3,0)</f>
        <v>6</v>
      </c>
      <c r="O347" s="6" t="s">
        <v>2294</v>
      </c>
      <c r="P347" s="8" t="str">
        <f>LEFT(O347,MIN(FIND({0,1,2,3,4,5,6,7,8,9},ASC(O347)&amp;1234567890))-1)</f>
        <v>Ba</v>
      </c>
      <c r="Q347" s="8">
        <f t="shared" si="27"/>
        <v>2</v>
      </c>
      <c r="R347" s="8">
        <f>VLOOKUP(P347,Table!$A$2:$C$121,2,0)</f>
        <v>2</v>
      </c>
      <c r="S347" s="7">
        <f>VLOOKUP(P347,Table!$A$2:$C$121,3,0)</f>
        <v>6</v>
      </c>
      <c r="T347" s="6" t="s">
        <v>2300</v>
      </c>
      <c r="U347" s="8" t="str">
        <f>LEFT(T347,MIN(FIND({0,1,2,3,4,5,6,7,8,9},ASC(T347)&amp;1234567890))-1)</f>
        <v>Cu</v>
      </c>
      <c r="V347" s="8">
        <f t="shared" si="28"/>
        <v>3</v>
      </c>
      <c r="W347" s="8">
        <f>VLOOKUP(U347,Table!$A$2:$C$121,2,0)</f>
        <v>11</v>
      </c>
      <c r="X347" s="7">
        <f>VLOOKUP(U347,Table!$A$2:$C$121,3,0)</f>
        <v>4</v>
      </c>
      <c r="Y347" s="6" t="s">
        <v>2381</v>
      </c>
      <c r="Z347" s="8" t="str">
        <f>LEFT(Y347,MIN(FIND({0,1,2,3,4,5,6,7,8,9},ASC(Y347)&amp;1234567890))-1)</f>
        <v>O</v>
      </c>
      <c r="AA347" s="8">
        <f t="shared" si="29"/>
        <v>7</v>
      </c>
      <c r="AB347" s="8">
        <f>VLOOKUP(Z347,Table!$A$2:$C$121,2,0)</f>
        <v>16</v>
      </c>
      <c r="AC347" s="7">
        <f>VLOOKUP(Z347,Table!$A$2:$C$121,3,0)</f>
        <v>2</v>
      </c>
      <c r="AD347" s="5" t="str">
        <f>VLOOKUP(A347,Table!$U$1:$V$230,2,0)</f>
        <v>Orthorhombic</v>
      </c>
    </row>
    <row r="348" spans="1:30" ht="18.75" customHeight="1" x14ac:dyDescent="0.4">
      <c r="A348" s="5">
        <v>47</v>
      </c>
      <c r="B348" s="5">
        <v>156846</v>
      </c>
      <c r="C348" s="5" t="s">
        <v>605</v>
      </c>
      <c r="D348" s="5" t="s">
        <v>652</v>
      </c>
      <c r="E348" s="6" t="s">
        <v>3046</v>
      </c>
      <c r="F348" s="8" t="str">
        <f>LEFT(E348,MIN(FIND({0,1,2,3,4,5,6,7,8,9},ASC(E348)&amp;1234567890))-1)</f>
        <v>Y</v>
      </c>
      <c r="G348" s="8">
        <f t="shared" si="25"/>
        <v>0.8</v>
      </c>
      <c r="H348" s="8">
        <f>VLOOKUP(F348,Table!$A$2:$C$121,2,0)</f>
        <v>3</v>
      </c>
      <c r="I348" s="7">
        <f>VLOOKUP(F348,Table!$A$2:$C$121,3,0)</f>
        <v>5</v>
      </c>
      <c r="J348" s="6" t="s">
        <v>3092</v>
      </c>
      <c r="K348" s="8" t="str">
        <f>LEFT(J348,MIN(FIND({0,1,2,3,4,5,6,7,8,9},ASC(J348)&amp;1234567890))-1)</f>
        <v>Pr</v>
      </c>
      <c r="L348" s="8">
        <f t="shared" si="26"/>
        <v>0.2</v>
      </c>
      <c r="M348" s="8">
        <f>VLOOKUP(K348,Table!$A$2:$C$121,2,0)</f>
        <v>3</v>
      </c>
      <c r="N348" s="7">
        <f>VLOOKUP(K348,Table!$A$2:$C$121,3,0)</f>
        <v>6</v>
      </c>
      <c r="O348" s="6" t="s">
        <v>2294</v>
      </c>
      <c r="P348" s="8" t="str">
        <f>LEFT(O348,MIN(FIND({0,1,2,3,4,5,6,7,8,9},ASC(O348)&amp;1234567890))-1)</f>
        <v>Ba</v>
      </c>
      <c r="Q348" s="8">
        <f t="shared" si="27"/>
        <v>2</v>
      </c>
      <c r="R348" s="8">
        <f>VLOOKUP(P348,Table!$A$2:$C$121,2,0)</f>
        <v>2</v>
      </c>
      <c r="S348" s="7">
        <f>VLOOKUP(P348,Table!$A$2:$C$121,3,0)</f>
        <v>6</v>
      </c>
      <c r="T348" s="6" t="s">
        <v>2300</v>
      </c>
      <c r="U348" s="8" t="str">
        <f>LEFT(T348,MIN(FIND({0,1,2,3,4,5,6,7,8,9},ASC(T348)&amp;1234567890))-1)</f>
        <v>Cu</v>
      </c>
      <c r="V348" s="8">
        <f t="shared" si="28"/>
        <v>3</v>
      </c>
      <c r="W348" s="8">
        <f>VLOOKUP(U348,Table!$A$2:$C$121,2,0)</f>
        <v>11</v>
      </c>
      <c r="X348" s="7">
        <f>VLOOKUP(U348,Table!$A$2:$C$121,3,0)</f>
        <v>4</v>
      </c>
      <c r="Y348" s="6" t="s">
        <v>2381</v>
      </c>
      <c r="Z348" s="8" t="str">
        <f>LEFT(Y348,MIN(FIND({0,1,2,3,4,5,6,7,8,9},ASC(Y348)&amp;1234567890))-1)</f>
        <v>O</v>
      </c>
      <c r="AA348" s="8">
        <f t="shared" si="29"/>
        <v>7</v>
      </c>
      <c r="AB348" s="8">
        <f>VLOOKUP(Z348,Table!$A$2:$C$121,2,0)</f>
        <v>16</v>
      </c>
      <c r="AC348" s="7">
        <f>VLOOKUP(Z348,Table!$A$2:$C$121,3,0)</f>
        <v>2</v>
      </c>
      <c r="AD348" s="5" t="str">
        <f>VLOOKUP(A348,Table!$U$1:$V$230,2,0)</f>
        <v>Orthorhombic</v>
      </c>
    </row>
    <row r="349" spans="1:30" ht="18.75" customHeight="1" x14ac:dyDescent="0.4">
      <c r="A349" s="5">
        <v>47</v>
      </c>
      <c r="B349" s="5">
        <v>156847</v>
      </c>
      <c r="C349" s="5" t="s">
        <v>605</v>
      </c>
      <c r="D349" s="5" t="s">
        <v>653</v>
      </c>
      <c r="E349" s="6" t="s">
        <v>3093</v>
      </c>
      <c r="F349" s="8" t="str">
        <f>LEFT(E349,MIN(FIND({0,1,2,3,4,5,6,7,8,9},ASC(E349)&amp;1234567890))-1)</f>
        <v>Y</v>
      </c>
      <c r="G349" s="8">
        <f t="shared" si="25"/>
        <v>0.77</v>
      </c>
      <c r="H349" s="8">
        <f>VLOOKUP(F349,Table!$A$2:$C$121,2,0)</f>
        <v>3</v>
      </c>
      <c r="I349" s="7">
        <f>VLOOKUP(F349,Table!$A$2:$C$121,3,0)</f>
        <v>5</v>
      </c>
      <c r="J349" s="6" t="s">
        <v>3094</v>
      </c>
      <c r="K349" s="8" t="str">
        <f>LEFT(J349,MIN(FIND({0,1,2,3,4,5,6,7,8,9},ASC(J349)&amp;1234567890))-1)</f>
        <v>Pr</v>
      </c>
      <c r="L349" s="8">
        <f t="shared" si="26"/>
        <v>0.25</v>
      </c>
      <c r="M349" s="8">
        <f>VLOOKUP(K349,Table!$A$2:$C$121,2,0)</f>
        <v>3</v>
      </c>
      <c r="N349" s="7">
        <f>VLOOKUP(K349,Table!$A$2:$C$121,3,0)</f>
        <v>6</v>
      </c>
      <c r="O349" s="6" t="s">
        <v>2975</v>
      </c>
      <c r="P349" s="8" t="str">
        <f>LEFT(O349,MIN(FIND({0,1,2,3,4,5,6,7,8,9},ASC(O349)&amp;1234567890))-1)</f>
        <v>Ba</v>
      </c>
      <c r="Q349" s="8">
        <f t="shared" si="27"/>
        <v>1.98</v>
      </c>
      <c r="R349" s="8">
        <f>VLOOKUP(P349,Table!$A$2:$C$121,2,0)</f>
        <v>2</v>
      </c>
      <c r="S349" s="7">
        <f>VLOOKUP(P349,Table!$A$2:$C$121,3,0)</f>
        <v>6</v>
      </c>
      <c r="T349" s="6" t="s">
        <v>2300</v>
      </c>
      <c r="U349" s="8" t="str">
        <f>LEFT(T349,MIN(FIND({0,1,2,3,4,5,6,7,8,9},ASC(T349)&amp;1234567890))-1)</f>
        <v>Cu</v>
      </c>
      <c r="V349" s="8">
        <f t="shared" si="28"/>
        <v>3</v>
      </c>
      <c r="W349" s="8">
        <f>VLOOKUP(U349,Table!$A$2:$C$121,2,0)</f>
        <v>11</v>
      </c>
      <c r="X349" s="7">
        <f>VLOOKUP(U349,Table!$A$2:$C$121,3,0)</f>
        <v>4</v>
      </c>
      <c r="Y349" s="6" t="s">
        <v>2381</v>
      </c>
      <c r="Z349" s="8" t="str">
        <f>LEFT(Y349,MIN(FIND({0,1,2,3,4,5,6,7,8,9},ASC(Y349)&amp;1234567890))-1)</f>
        <v>O</v>
      </c>
      <c r="AA349" s="8">
        <f t="shared" si="29"/>
        <v>7</v>
      </c>
      <c r="AB349" s="8">
        <f>VLOOKUP(Z349,Table!$A$2:$C$121,2,0)</f>
        <v>16</v>
      </c>
      <c r="AC349" s="7">
        <f>VLOOKUP(Z349,Table!$A$2:$C$121,3,0)</f>
        <v>2</v>
      </c>
      <c r="AD349" s="5" t="str">
        <f>VLOOKUP(A349,Table!$U$1:$V$230,2,0)</f>
        <v>Orthorhombic</v>
      </c>
    </row>
    <row r="350" spans="1:30" ht="18.75" customHeight="1" x14ac:dyDescent="0.4">
      <c r="A350" s="5">
        <v>47</v>
      </c>
      <c r="B350" s="5">
        <v>156848</v>
      </c>
      <c r="C350" s="5" t="s">
        <v>605</v>
      </c>
      <c r="D350" s="5" t="s">
        <v>654</v>
      </c>
      <c r="E350" s="6" t="s">
        <v>3095</v>
      </c>
      <c r="F350" s="8" t="str">
        <f>LEFT(E350,MIN(FIND({0,1,2,3,4,5,6,7,8,9},ASC(E350)&amp;1234567890))-1)</f>
        <v>Y</v>
      </c>
      <c r="G350" s="8">
        <f t="shared" si="25"/>
        <v>0.73</v>
      </c>
      <c r="H350" s="8">
        <f>VLOOKUP(F350,Table!$A$2:$C$121,2,0)</f>
        <v>3</v>
      </c>
      <c r="I350" s="7">
        <f>VLOOKUP(F350,Table!$A$2:$C$121,3,0)</f>
        <v>5</v>
      </c>
      <c r="J350" s="6" t="s">
        <v>3096</v>
      </c>
      <c r="K350" s="8" t="str">
        <f>LEFT(J350,MIN(FIND({0,1,2,3,4,5,6,7,8,9},ASC(J350)&amp;1234567890))-1)</f>
        <v>Pr</v>
      </c>
      <c r="L350" s="8">
        <f t="shared" si="26"/>
        <v>0.3</v>
      </c>
      <c r="M350" s="8">
        <f>VLOOKUP(K350,Table!$A$2:$C$121,2,0)</f>
        <v>3</v>
      </c>
      <c r="N350" s="7">
        <f>VLOOKUP(K350,Table!$A$2:$C$121,3,0)</f>
        <v>6</v>
      </c>
      <c r="O350" s="6" t="s">
        <v>2999</v>
      </c>
      <c r="P350" s="8" t="str">
        <f>LEFT(O350,MIN(FIND({0,1,2,3,4,5,6,7,8,9},ASC(O350)&amp;1234567890))-1)</f>
        <v>Ba</v>
      </c>
      <c r="Q350" s="8">
        <f t="shared" si="27"/>
        <v>1.97</v>
      </c>
      <c r="R350" s="8">
        <f>VLOOKUP(P350,Table!$A$2:$C$121,2,0)</f>
        <v>2</v>
      </c>
      <c r="S350" s="7">
        <f>VLOOKUP(P350,Table!$A$2:$C$121,3,0)</f>
        <v>6</v>
      </c>
      <c r="T350" s="6" t="s">
        <v>2300</v>
      </c>
      <c r="U350" s="8" t="str">
        <f>LEFT(T350,MIN(FIND({0,1,2,3,4,5,6,7,8,9},ASC(T350)&amp;1234567890))-1)</f>
        <v>Cu</v>
      </c>
      <c r="V350" s="8">
        <f t="shared" si="28"/>
        <v>3</v>
      </c>
      <c r="W350" s="8">
        <f>VLOOKUP(U350,Table!$A$2:$C$121,2,0)</f>
        <v>11</v>
      </c>
      <c r="X350" s="7">
        <f>VLOOKUP(U350,Table!$A$2:$C$121,3,0)</f>
        <v>4</v>
      </c>
      <c r="Y350" s="6" t="s">
        <v>2381</v>
      </c>
      <c r="Z350" s="8" t="str">
        <f>LEFT(Y350,MIN(FIND({0,1,2,3,4,5,6,7,8,9},ASC(Y350)&amp;1234567890))-1)</f>
        <v>O</v>
      </c>
      <c r="AA350" s="8">
        <f t="shared" si="29"/>
        <v>7</v>
      </c>
      <c r="AB350" s="8">
        <f>VLOOKUP(Z350,Table!$A$2:$C$121,2,0)</f>
        <v>16</v>
      </c>
      <c r="AC350" s="7">
        <f>VLOOKUP(Z350,Table!$A$2:$C$121,3,0)</f>
        <v>2</v>
      </c>
      <c r="AD350" s="5" t="str">
        <f>VLOOKUP(A350,Table!$U$1:$V$230,2,0)</f>
        <v>Orthorhombic</v>
      </c>
    </row>
    <row r="351" spans="1:30" ht="18.75" customHeight="1" x14ac:dyDescent="0.4">
      <c r="A351" s="5">
        <v>47</v>
      </c>
      <c r="B351" s="5">
        <v>156849</v>
      </c>
      <c r="C351" s="5" t="s">
        <v>605</v>
      </c>
      <c r="D351" s="5" t="s">
        <v>655</v>
      </c>
      <c r="E351" s="6" t="s">
        <v>3097</v>
      </c>
      <c r="F351" s="8" t="str">
        <f>LEFT(E351,MIN(FIND({0,1,2,3,4,5,6,7,8,9},ASC(E351)&amp;1234567890))-1)</f>
        <v>Y</v>
      </c>
      <c r="G351" s="8">
        <f t="shared" si="25"/>
        <v>0.62</v>
      </c>
      <c r="H351" s="8">
        <f>VLOOKUP(F351,Table!$A$2:$C$121,2,0)</f>
        <v>3</v>
      </c>
      <c r="I351" s="7">
        <f>VLOOKUP(F351,Table!$A$2:$C$121,3,0)</f>
        <v>5</v>
      </c>
      <c r="J351" s="6" t="s">
        <v>3098</v>
      </c>
      <c r="K351" s="8" t="str">
        <f>LEFT(J351,MIN(FIND({0,1,2,3,4,5,6,7,8,9},ASC(J351)&amp;1234567890))-1)</f>
        <v>Pr</v>
      </c>
      <c r="L351" s="8">
        <f t="shared" si="26"/>
        <v>0.4</v>
      </c>
      <c r="M351" s="8">
        <f>VLOOKUP(K351,Table!$A$2:$C$121,2,0)</f>
        <v>3</v>
      </c>
      <c r="N351" s="7">
        <f>VLOOKUP(K351,Table!$A$2:$C$121,3,0)</f>
        <v>6</v>
      </c>
      <c r="O351" s="6" t="s">
        <v>2975</v>
      </c>
      <c r="P351" s="8" t="str">
        <f>LEFT(O351,MIN(FIND({0,1,2,3,4,5,6,7,8,9},ASC(O351)&amp;1234567890))-1)</f>
        <v>Ba</v>
      </c>
      <c r="Q351" s="8">
        <f t="shared" si="27"/>
        <v>1.98</v>
      </c>
      <c r="R351" s="8">
        <f>VLOOKUP(P351,Table!$A$2:$C$121,2,0)</f>
        <v>2</v>
      </c>
      <c r="S351" s="7">
        <f>VLOOKUP(P351,Table!$A$2:$C$121,3,0)</f>
        <v>6</v>
      </c>
      <c r="T351" s="6" t="s">
        <v>2300</v>
      </c>
      <c r="U351" s="8" t="str">
        <f>LEFT(T351,MIN(FIND({0,1,2,3,4,5,6,7,8,9},ASC(T351)&amp;1234567890))-1)</f>
        <v>Cu</v>
      </c>
      <c r="V351" s="8">
        <f t="shared" si="28"/>
        <v>3</v>
      </c>
      <c r="W351" s="8">
        <f>VLOOKUP(U351,Table!$A$2:$C$121,2,0)</f>
        <v>11</v>
      </c>
      <c r="X351" s="7">
        <f>VLOOKUP(U351,Table!$A$2:$C$121,3,0)</f>
        <v>4</v>
      </c>
      <c r="Y351" s="6" t="s">
        <v>2381</v>
      </c>
      <c r="Z351" s="8" t="str">
        <f>LEFT(Y351,MIN(FIND({0,1,2,3,4,5,6,7,8,9},ASC(Y351)&amp;1234567890))-1)</f>
        <v>O</v>
      </c>
      <c r="AA351" s="8">
        <f t="shared" si="29"/>
        <v>7</v>
      </c>
      <c r="AB351" s="8">
        <f>VLOOKUP(Z351,Table!$A$2:$C$121,2,0)</f>
        <v>16</v>
      </c>
      <c r="AC351" s="7">
        <f>VLOOKUP(Z351,Table!$A$2:$C$121,3,0)</f>
        <v>2</v>
      </c>
      <c r="AD351" s="5" t="str">
        <f>VLOOKUP(A351,Table!$U$1:$V$230,2,0)</f>
        <v>Orthorhombic</v>
      </c>
    </row>
    <row r="352" spans="1:30" ht="18.75" customHeight="1" x14ac:dyDescent="0.4">
      <c r="A352" s="5">
        <v>47</v>
      </c>
      <c r="B352" s="5">
        <v>156850</v>
      </c>
      <c r="C352" s="5" t="s">
        <v>605</v>
      </c>
      <c r="D352" s="5" t="s">
        <v>656</v>
      </c>
      <c r="E352" s="6" t="s">
        <v>3099</v>
      </c>
      <c r="F352" s="8" t="str">
        <f>LEFT(E352,MIN(FIND({0,1,2,3,4,5,6,7,8,9},ASC(E352)&amp;1234567890))-1)</f>
        <v>Y</v>
      </c>
      <c r="G352" s="8">
        <f t="shared" si="25"/>
        <v>0.53</v>
      </c>
      <c r="H352" s="8">
        <f>VLOOKUP(F352,Table!$A$2:$C$121,2,0)</f>
        <v>3</v>
      </c>
      <c r="I352" s="7">
        <f>VLOOKUP(F352,Table!$A$2:$C$121,3,0)</f>
        <v>5</v>
      </c>
      <c r="J352" s="6" t="s">
        <v>3100</v>
      </c>
      <c r="K352" s="8" t="str">
        <f>LEFT(J352,MIN(FIND({0,1,2,3,4,5,6,7,8,9},ASC(J352)&amp;1234567890))-1)</f>
        <v>Pr</v>
      </c>
      <c r="L352" s="8">
        <f t="shared" si="26"/>
        <v>0.5</v>
      </c>
      <c r="M352" s="8">
        <f>VLOOKUP(K352,Table!$A$2:$C$121,2,0)</f>
        <v>3</v>
      </c>
      <c r="N352" s="7">
        <f>VLOOKUP(K352,Table!$A$2:$C$121,3,0)</f>
        <v>6</v>
      </c>
      <c r="O352" s="6" t="s">
        <v>2999</v>
      </c>
      <c r="P352" s="8" t="str">
        <f>LEFT(O352,MIN(FIND({0,1,2,3,4,5,6,7,8,9},ASC(O352)&amp;1234567890))-1)</f>
        <v>Ba</v>
      </c>
      <c r="Q352" s="8">
        <f t="shared" si="27"/>
        <v>1.97</v>
      </c>
      <c r="R352" s="8">
        <f>VLOOKUP(P352,Table!$A$2:$C$121,2,0)</f>
        <v>2</v>
      </c>
      <c r="S352" s="7">
        <f>VLOOKUP(P352,Table!$A$2:$C$121,3,0)</f>
        <v>6</v>
      </c>
      <c r="T352" s="6" t="s">
        <v>2300</v>
      </c>
      <c r="U352" s="8" t="str">
        <f>LEFT(T352,MIN(FIND({0,1,2,3,4,5,6,7,8,9},ASC(T352)&amp;1234567890))-1)</f>
        <v>Cu</v>
      </c>
      <c r="V352" s="8">
        <f t="shared" si="28"/>
        <v>3</v>
      </c>
      <c r="W352" s="8">
        <f>VLOOKUP(U352,Table!$A$2:$C$121,2,0)</f>
        <v>11</v>
      </c>
      <c r="X352" s="7">
        <f>VLOOKUP(U352,Table!$A$2:$C$121,3,0)</f>
        <v>4</v>
      </c>
      <c r="Y352" s="6" t="s">
        <v>2381</v>
      </c>
      <c r="Z352" s="8" t="str">
        <f>LEFT(Y352,MIN(FIND({0,1,2,3,4,5,6,7,8,9},ASC(Y352)&amp;1234567890))-1)</f>
        <v>O</v>
      </c>
      <c r="AA352" s="8">
        <f t="shared" si="29"/>
        <v>7</v>
      </c>
      <c r="AB352" s="8">
        <f>VLOOKUP(Z352,Table!$A$2:$C$121,2,0)</f>
        <v>16</v>
      </c>
      <c r="AC352" s="7">
        <f>VLOOKUP(Z352,Table!$A$2:$C$121,3,0)</f>
        <v>2</v>
      </c>
      <c r="AD352" s="5" t="str">
        <f>VLOOKUP(A352,Table!$U$1:$V$230,2,0)</f>
        <v>Orthorhombic</v>
      </c>
    </row>
    <row r="353" spans="1:30" ht="18.75" customHeight="1" x14ac:dyDescent="0.4">
      <c r="A353" s="5">
        <v>47</v>
      </c>
      <c r="B353" s="5">
        <v>156851</v>
      </c>
      <c r="C353" s="5" t="s">
        <v>605</v>
      </c>
      <c r="D353" s="5" t="s">
        <v>657</v>
      </c>
      <c r="E353" s="6" t="s">
        <v>3101</v>
      </c>
      <c r="F353" s="8" t="str">
        <f>LEFT(E353,MIN(FIND({0,1,2,3,4,5,6,7,8,9},ASC(E353)&amp;1234567890))-1)</f>
        <v>Y</v>
      </c>
      <c r="G353" s="8">
        <f t="shared" si="25"/>
        <v>0.43</v>
      </c>
      <c r="H353" s="8">
        <f>VLOOKUP(F353,Table!$A$2:$C$121,2,0)</f>
        <v>3</v>
      </c>
      <c r="I353" s="7">
        <f>VLOOKUP(F353,Table!$A$2:$C$121,3,0)</f>
        <v>5</v>
      </c>
      <c r="J353" s="6" t="s">
        <v>3102</v>
      </c>
      <c r="K353" s="8" t="str">
        <f>LEFT(J353,MIN(FIND({0,1,2,3,4,5,6,7,8,9},ASC(J353)&amp;1234567890))-1)</f>
        <v>Pr</v>
      </c>
      <c r="L353" s="8">
        <f t="shared" si="26"/>
        <v>0.6</v>
      </c>
      <c r="M353" s="8">
        <f>VLOOKUP(K353,Table!$A$2:$C$121,2,0)</f>
        <v>3</v>
      </c>
      <c r="N353" s="7">
        <f>VLOOKUP(K353,Table!$A$2:$C$121,3,0)</f>
        <v>6</v>
      </c>
      <c r="O353" s="6" t="s">
        <v>2999</v>
      </c>
      <c r="P353" s="8" t="str">
        <f>LEFT(O353,MIN(FIND({0,1,2,3,4,5,6,7,8,9},ASC(O353)&amp;1234567890))-1)</f>
        <v>Ba</v>
      </c>
      <c r="Q353" s="8">
        <f t="shared" si="27"/>
        <v>1.97</v>
      </c>
      <c r="R353" s="8">
        <f>VLOOKUP(P353,Table!$A$2:$C$121,2,0)</f>
        <v>2</v>
      </c>
      <c r="S353" s="7">
        <f>VLOOKUP(P353,Table!$A$2:$C$121,3,0)</f>
        <v>6</v>
      </c>
      <c r="T353" s="6" t="s">
        <v>2300</v>
      </c>
      <c r="U353" s="8" t="str">
        <f>LEFT(T353,MIN(FIND({0,1,2,3,4,5,6,7,8,9},ASC(T353)&amp;1234567890))-1)</f>
        <v>Cu</v>
      </c>
      <c r="V353" s="8">
        <f t="shared" si="28"/>
        <v>3</v>
      </c>
      <c r="W353" s="8">
        <f>VLOOKUP(U353,Table!$A$2:$C$121,2,0)</f>
        <v>11</v>
      </c>
      <c r="X353" s="7">
        <f>VLOOKUP(U353,Table!$A$2:$C$121,3,0)</f>
        <v>4</v>
      </c>
      <c r="Y353" s="6" t="s">
        <v>2381</v>
      </c>
      <c r="Z353" s="8" t="str">
        <f>LEFT(Y353,MIN(FIND({0,1,2,3,4,5,6,7,8,9},ASC(Y353)&amp;1234567890))-1)</f>
        <v>O</v>
      </c>
      <c r="AA353" s="8">
        <f t="shared" si="29"/>
        <v>7</v>
      </c>
      <c r="AB353" s="8">
        <f>VLOOKUP(Z353,Table!$A$2:$C$121,2,0)</f>
        <v>16</v>
      </c>
      <c r="AC353" s="7">
        <f>VLOOKUP(Z353,Table!$A$2:$C$121,3,0)</f>
        <v>2</v>
      </c>
      <c r="AD353" s="5" t="str">
        <f>VLOOKUP(A353,Table!$U$1:$V$230,2,0)</f>
        <v>Orthorhombic</v>
      </c>
    </row>
    <row r="354" spans="1:30" ht="18.75" customHeight="1" x14ac:dyDescent="0.4">
      <c r="A354" s="5">
        <v>47</v>
      </c>
      <c r="B354" s="5">
        <v>181815</v>
      </c>
      <c r="C354" s="5" t="s">
        <v>605</v>
      </c>
      <c r="D354" s="5" t="s">
        <v>658</v>
      </c>
      <c r="E354" s="6" t="s">
        <v>2597</v>
      </c>
      <c r="F354" s="8" t="str">
        <f>LEFT(E354,MIN(FIND({0,1,2,3,4,5,6,7,8,9},ASC(E354)&amp;1234567890))-1)</f>
        <v>Ba</v>
      </c>
      <c r="G354" s="8">
        <f t="shared" si="25"/>
        <v>1</v>
      </c>
      <c r="H354" s="8">
        <f>VLOOKUP(F354,Table!$A$2:$C$121,2,0)</f>
        <v>2</v>
      </c>
      <c r="I354" s="7">
        <f>VLOOKUP(F354,Table!$A$2:$C$121,3,0)</f>
        <v>6</v>
      </c>
      <c r="J354" s="6" t="s">
        <v>2320</v>
      </c>
      <c r="K354" s="8" t="str">
        <f>LEFT(J354,MIN(FIND({0,1,2,3,4,5,6,7,8,9},ASC(J354)&amp;1234567890))-1)</f>
        <v>Sr</v>
      </c>
      <c r="L354" s="8">
        <f t="shared" si="26"/>
        <v>1</v>
      </c>
      <c r="M354" s="8">
        <f>VLOOKUP(K354,Table!$A$2:$C$121,2,0)</f>
        <v>2</v>
      </c>
      <c r="N354" s="7">
        <f>VLOOKUP(K354,Table!$A$2:$C$121,3,0)</f>
        <v>5</v>
      </c>
      <c r="O354" s="6" t="s">
        <v>2797</v>
      </c>
      <c r="P354" s="8" t="str">
        <f>LEFT(O354,MIN(FIND({0,1,2,3,4,5,6,7,8,9},ASC(O354)&amp;1234567890))-1)</f>
        <v>Eu</v>
      </c>
      <c r="Q354" s="8">
        <f t="shared" si="27"/>
        <v>1</v>
      </c>
      <c r="R354" s="8">
        <f>VLOOKUP(P354,Table!$A$2:$C$121,2,0)</f>
        <v>3</v>
      </c>
      <c r="S354" s="7">
        <f>VLOOKUP(P354,Table!$A$2:$C$121,3,0)</f>
        <v>6</v>
      </c>
      <c r="T354" s="6" t="s">
        <v>2300</v>
      </c>
      <c r="U354" s="8" t="str">
        <f>LEFT(T354,MIN(FIND({0,1,2,3,4,5,6,7,8,9},ASC(T354)&amp;1234567890))-1)</f>
        <v>Cu</v>
      </c>
      <c r="V354" s="8">
        <f t="shared" si="28"/>
        <v>3</v>
      </c>
      <c r="W354" s="8">
        <f>VLOOKUP(U354,Table!$A$2:$C$121,2,0)</f>
        <v>11</v>
      </c>
      <c r="X354" s="7">
        <f>VLOOKUP(U354,Table!$A$2:$C$121,3,0)</f>
        <v>4</v>
      </c>
      <c r="Y354" s="6" t="s">
        <v>3041</v>
      </c>
      <c r="Z354" s="8" t="str">
        <f>LEFT(Y354,MIN(FIND({0,1,2,3,4,5,6,7,8,9},ASC(Y354)&amp;1234567890))-1)</f>
        <v>O</v>
      </c>
      <c r="AA354" s="8">
        <f t="shared" si="29"/>
        <v>7.06</v>
      </c>
      <c r="AB354" s="8">
        <f>VLOOKUP(Z354,Table!$A$2:$C$121,2,0)</f>
        <v>16</v>
      </c>
      <c r="AC354" s="7">
        <f>VLOOKUP(Z354,Table!$A$2:$C$121,3,0)</f>
        <v>2</v>
      </c>
      <c r="AD354" s="5" t="str">
        <f>VLOOKUP(A354,Table!$U$1:$V$230,2,0)</f>
        <v>Orthorhombic</v>
      </c>
    </row>
    <row r="355" spans="1:30" ht="18.75" customHeight="1" x14ac:dyDescent="0.4">
      <c r="A355" s="5">
        <v>47</v>
      </c>
      <c r="B355" s="5">
        <v>181816</v>
      </c>
      <c r="C355" s="5" t="s">
        <v>605</v>
      </c>
      <c r="D355" s="5" t="s">
        <v>659</v>
      </c>
      <c r="E355" s="6" t="s">
        <v>2597</v>
      </c>
      <c r="F355" s="8" t="str">
        <f>LEFT(E355,MIN(FIND({0,1,2,3,4,5,6,7,8,9},ASC(E355)&amp;1234567890))-1)</f>
        <v>Ba</v>
      </c>
      <c r="G355" s="8">
        <f t="shared" si="25"/>
        <v>1</v>
      </c>
      <c r="H355" s="8">
        <f>VLOOKUP(F355,Table!$A$2:$C$121,2,0)</f>
        <v>2</v>
      </c>
      <c r="I355" s="7">
        <f>VLOOKUP(F355,Table!$A$2:$C$121,3,0)</f>
        <v>6</v>
      </c>
      <c r="J355" s="6" t="s">
        <v>2320</v>
      </c>
      <c r="K355" s="8" t="str">
        <f>LEFT(J355,MIN(FIND({0,1,2,3,4,5,6,7,8,9},ASC(J355)&amp;1234567890))-1)</f>
        <v>Sr</v>
      </c>
      <c r="L355" s="8">
        <f t="shared" si="26"/>
        <v>1</v>
      </c>
      <c r="M355" s="8">
        <f>VLOOKUP(K355,Table!$A$2:$C$121,2,0)</f>
        <v>2</v>
      </c>
      <c r="N355" s="7">
        <f>VLOOKUP(K355,Table!$A$2:$C$121,3,0)</f>
        <v>5</v>
      </c>
      <c r="O355" s="6" t="s">
        <v>2933</v>
      </c>
      <c r="P355" s="8" t="str">
        <f>LEFT(O355,MIN(FIND({0,1,2,3,4,5,6,7,8,9},ASC(O355)&amp;1234567890))-1)</f>
        <v>Gd</v>
      </c>
      <c r="Q355" s="8">
        <f t="shared" si="27"/>
        <v>1</v>
      </c>
      <c r="R355" s="8">
        <f>VLOOKUP(P355,Table!$A$2:$C$121,2,0)</f>
        <v>3</v>
      </c>
      <c r="S355" s="7">
        <f>VLOOKUP(P355,Table!$A$2:$C$121,3,0)</f>
        <v>6</v>
      </c>
      <c r="T355" s="6" t="s">
        <v>2300</v>
      </c>
      <c r="U355" s="8" t="str">
        <f>LEFT(T355,MIN(FIND({0,1,2,3,4,5,6,7,8,9},ASC(T355)&amp;1234567890))-1)</f>
        <v>Cu</v>
      </c>
      <c r="V355" s="8">
        <f t="shared" si="28"/>
        <v>3</v>
      </c>
      <c r="W355" s="8">
        <f>VLOOKUP(U355,Table!$A$2:$C$121,2,0)</f>
        <v>11</v>
      </c>
      <c r="X355" s="7">
        <f>VLOOKUP(U355,Table!$A$2:$C$121,3,0)</f>
        <v>4</v>
      </c>
      <c r="Y355" s="6" t="s">
        <v>3103</v>
      </c>
      <c r="Z355" s="8" t="str">
        <f>LEFT(Y355,MIN(FIND({0,1,2,3,4,5,6,7,8,9},ASC(Y355)&amp;1234567890))-1)</f>
        <v>O</v>
      </c>
      <c r="AA355" s="8">
        <f t="shared" si="29"/>
        <v>7.01</v>
      </c>
      <c r="AB355" s="8">
        <f>VLOOKUP(Z355,Table!$A$2:$C$121,2,0)</f>
        <v>16</v>
      </c>
      <c r="AC355" s="7">
        <f>VLOOKUP(Z355,Table!$A$2:$C$121,3,0)</f>
        <v>2</v>
      </c>
      <c r="AD355" s="5" t="str">
        <f>VLOOKUP(A355,Table!$U$1:$V$230,2,0)</f>
        <v>Orthorhombic</v>
      </c>
    </row>
    <row r="356" spans="1:30" ht="18.75" customHeight="1" x14ac:dyDescent="0.4">
      <c r="A356" s="5">
        <v>47</v>
      </c>
      <c r="B356" s="5">
        <v>181817</v>
      </c>
      <c r="C356" s="5" t="s">
        <v>605</v>
      </c>
      <c r="D356" s="5" t="s">
        <v>660</v>
      </c>
      <c r="E356" s="6" t="s">
        <v>2597</v>
      </c>
      <c r="F356" s="8" t="str">
        <f>LEFT(E356,MIN(FIND({0,1,2,3,4,5,6,7,8,9},ASC(E356)&amp;1234567890))-1)</f>
        <v>Ba</v>
      </c>
      <c r="G356" s="8">
        <f t="shared" si="25"/>
        <v>1</v>
      </c>
      <c r="H356" s="8">
        <f>VLOOKUP(F356,Table!$A$2:$C$121,2,0)</f>
        <v>2</v>
      </c>
      <c r="I356" s="7">
        <f>VLOOKUP(F356,Table!$A$2:$C$121,3,0)</f>
        <v>6</v>
      </c>
      <c r="J356" s="6" t="s">
        <v>2320</v>
      </c>
      <c r="K356" s="8" t="str">
        <f>LEFT(J356,MIN(FIND({0,1,2,3,4,5,6,7,8,9},ASC(J356)&amp;1234567890))-1)</f>
        <v>Sr</v>
      </c>
      <c r="L356" s="8">
        <f t="shared" si="26"/>
        <v>1</v>
      </c>
      <c r="M356" s="8">
        <f>VLOOKUP(K356,Table!$A$2:$C$121,2,0)</f>
        <v>2</v>
      </c>
      <c r="N356" s="7">
        <f>VLOOKUP(K356,Table!$A$2:$C$121,3,0)</f>
        <v>5</v>
      </c>
      <c r="O356" s="6" t="s">
        <v>2807</v>
      </c>
      <c r="P356" s="8" t="str">
        <f>LEFT(O356,MIN(FIND({0,1,2,3,4,5,6,7,8,9},ASC(O356)&amp;1234567890))-1)</f>
        <v>Dy</v>
      </c>
      <c r="Q356" s="8">
        <f t="shared" si="27"/>
        <v>1</v>
      </c>
      <c r="R356" s="8">
        <f>VLOOKUP(P356,Table!$A$2:$C$121,2,0)</f>
        <v>3</v>
      </c>
      <c r="S356" s="7">
        <f>VLOOKUP(P356,Table!$A$2:$C$121,3,0)</f>
        <v>6</v>
      </c>
      <c r="T356" s="6" t="s">
        <v>2300</v>
      </c>
      <c r="U356" s="8" t="str">
        <f>LEFT(T356,MIN(FIND({0,1,2,3,4,5,6,7,8,9},ASC(T356)&amp;1234567890))-1)</f>
        <v>Cu</v>
      </c>
      <c r="V356" s="8">
        <f t="shared" si="28"/>
        <v>3</v>
      </c>
      <c r="W356" s="8">
        <f>VLOOKUP(U356,Table!$A$2:$C$121,2,0)</f>
        <v>11</v>
      </c>
      <c r="X356" s="7">
        <f>VLOOKUP(U356,Table!$A$2:$C$121,3,0)</f>
        <v>4</v>
      </c>
      <c r="Y356" s="6" t="s">
        <v>3041</v>
      </c>
      <c r="Z356" s="8" t="str">
        <f>LEFT(Y356,MIN(FIND({0,1,2,3,4,5,6,7,8,9},ASC(Y356)&amp;1234567890))-1)</f>
        <v>O</v>
      </c>
      <c r="AA356" s="8">
        <f t="shared" si="29"/>
        <v>7.06</v>
      </c>
      <c r="AB356" s="8">
        <f>VLOOKUP(Z356,Table!$A$2:$C$121,2,0)</f>
        <v>16</v>
      </c>
      <c r="AC356" s="7">
        <f>VLOOKUP(Z356,Table!$A$2:$C$121,3,0)</f>
        <v>2</v>
      </c>
      <c r="AD356" s="5" t="str">
        <f>VLOOKUP(A356,Table!$U$1:$V$230,2,0)</f>
        <v>Orthorhombic</v>
      </c>
    </row>
    <row r="357" spans="1:30" ht="18.75" customHeight="1" x14ac:dyDescent="0.4">
      <c r="A357" s="5">
        <v>47</v>
      </c>
      <c r="B357" s="5">
        <v>181818</v>
      </c>
      <c r="C357" s="5" t="s">
        <v>605</v>
      </c>
      <c r="D357" s="5" t="s">
        <v>661</v>
      </c>
      <c r="E357" s="6" t="s">
        <v>2597</v>
      </c>
      <c r="F357" s="8" t="str">
        <f>LEFT(E357,MIN(FIND({0,1,2,3,4,5,6,7,8,9},ASC(E357)&amp;1234567890))-1)</f>
        <v>Ba</v>
      </c>
      <c r="G357" s="8">
        <f t="shared" si="25"/>
        <v>1</v>
      </c>
      <c r="H357" s="8">
        <f>VLOOKUP(F357,Table!$A$2:$C$121,2,0)</f>
        <v>2</v>
      </c>
      <c r="I357" s="7">
        <f>VLOOKUP(F357,Table!$A$2:$C$121,3,0)</f>
        <v>6</v>
      </c>
      <c r="J357" s="6" t="s">
        <v>2320</v>
      </c>
      <c r="K357" s="8" t="str">
        <f>LEFT(J357,MIN(FIND({0,1,2,3,4,5,6,7,8,9},ASC(J357)&amp;1234567890))-1)</f>
        <v>Sr</v>
      </c>
      <c r="L357" s="8">
        <f t="shared" si="26"/>
        <v>1</v>
      </c>
      <c r="M357" s="8">
        <f>VLOOKUP(K357,Table!$A$2:$C$121,2,0)</f>
        <v>2</v>
      </c>
      <c r="N357" s="7">
        <f>VLOOKUP(K357,Table!$A$2:$C$121,3,0)</f>
        <v>5</v>
      </c>
      <c r="O357" s="6" t="s">
        <v>2525</v>
      </c>
      <c r="P357" s="8" t="str">
        <f>LEFT(O357,MIN(FIND({0,1,2,3,4,5,6,7,8,9},ASC(O357)&amp;1234567890))-1)</f>
        <v>Ho</v>
      </c>
      <c r="Q357" s="8">
        <f t="shared" si="27"/>
        <v>1</v>
      </c>
      <c r="R357" s="8">
        <f>VLOOKUP(P357,Table!$A$2:$C$121,2,0)</f>
        <v>3</v>
      </c>
      <c r="S357" s="7">
        <f>VLOOKUP(P357,Table!$A$2:$C$121,3,0)</f>
        <v>6</v>
      </c>
      <c r="T357" s="6" t="s">
        <v>2300</v>
      </c>
      <c r="U357" s="8" t="str">
        <f>LEFT(T357,MIN(FIND({0,1,2,3,4,5,6,7,8,9},ASC(T357)&amp;1234567890))-1)</f>
        <v>Cu</v>
      </c>
      <c r="V357" s="8">
        <f t="shared" si="28"/>
        <v>3</v>
      </c>
      <c r="W357" s="8">
        <f>VLOOKUP(U357,Table!$A$2:$C$121,2,0)</f>
        <v>11</v>
      </c>
      <c r="X357" s="7">
        <f>VLOOKUP(U357,Table!$A$2:$C$121,3,0)</f>
        <v>4</v>
      </c>
      <c r="Y357" s="6" t="s">
        <v>3104</v>
      </c>
      <c r="Z357" s="8" t="str">
        <f>LEFT(Y357,MIN(FIND({0,1,2,3,4,5,6,7,8,9},ASC(Y357)&amp;1234567890))-1)</f>
        <v>O</v>
      </c>
      <c r="AA357" s="8">
        <f t="shared" si="29"/>
        <v>6.97</v>
      </c>
      <c r="AB357" s="8">
        <f>VLOOKUP(Z357,Table!$A$2:$C$121,2,0)</f>
        <v>16</v>
      </c>
      <c r="AC357" s="7">
        <f>VLOOKUP(Z357,Table!$A$2:$C$121,3,0)</f>
        <v>2</v>
      </c>
      <c r="AD357" s="5" t="str">
        <f>VLOOKUP(A357,Table!$U$1:$V$230,2,0)</f>
        <v>Orthorhombic</v>
      </c>
    </row>
    <row r="358" spans="1:30" ht="18.75" customHeight="1" x14ac:dyDescent="0.4">
      <c r="A358" s="5">
        <v>47</v>
      </c>
      <c r="B358" s="5">
        <v>181819</v>
      </c>
      <c r="C358" s="5" t="s">
        <v>605</v>
      </c>
      <c r="D358" s="5" t="s">
        <v>662</v>
      </c>
      <c r="E358" s="6" t="s">
        <v>2597</v>
      </c>
      <c r="F358" s="8" t="str">
        <f>LEFT(E358,MIN(FIND({0,1,2,3,4,5,6,7,8,9},ASC(E358)&amp;1234567890))-1)</f>
        <v>Ba</v>
      </c>
      <c r="G358" s="8">
        <f t="shared" si="25"/>
        <v>1</v>
      </c>
      <c r="H358" s="8">
        <f>VLOOKUP(F358,Table!$A$2:$C$121,2,0)</f>
        <v>2</v>
      </c>
      <c r="I358" s="7">
        <f>VLOOKUP(F358,Table!$A$2:$C$121,3,0)</f>
        <v>6</v>
      </c>
      <c r="J358" s="6" t="s">
        <v>2320</v>
      </c>
      <c r="K358" s="8" t="str">
        <f>LEFT(J358,MIN(FIND({0,1,2,3,4,5,6,7,8,9},ASC(J358)&amp;1234567890))-1)</f>
        <v>Sr</v>
      </c>
      <c r="L358" s="8">
        <f t="shared" si="26"/>
        <v>1</v>
      </c>
      <c r="M358" s="8">
        <f>VLOOKUP(K358,Table!$A$2:$C$121,2,0)</f>
        <v>2</v>
      </c>
      <c r="N358" s="7">
        <f>VLOOKUP(K358,Table!$A$2:$C$121,3,0)</f>
        <v>5</v>
      </c>
      <c r="O358" s="6" t="s">
        <v>2809</v>
      </c>
      <c r="P358" s="8" t="str">
        <f>LEFT(O358,MIN(FIND({0,1,2,3,4,5,6,7,8,9},ASC(O358)&amp;1234567890))-1)</f>
        <v>Er</v>
      </c>
      <c r="Q358" s="8">
        <f t="shared" si="27"/>
        <v>1</v>
      </c>
      <c r="R358" s="8">
        <f>VLOOKUP(P358,Table!$A$2:$C$121,2,0)</f>
        <v>3</v>
      </c>
      <c r="S358" s="7">
        <f>VLOOKUP(P358,Table!$A$2:$C$121,3,0)</f>
        <v>6</v>
      </c>
      <c r="T358" s="6" t="s">
        <v>2300</v>
      </c>
      <c r="U358" s="8" t="str">
        <f>LEFT(T358,MIN(FIND({0,1,2,3,4,5,6,7,8,9},ASC(T358)&amp;1234567890))-1)</f>
        <v>Cu</v>
      </c>
      <c r="V358" s="8">
        <f t="shared" si="28"/>
        <v>3</v>
      </c>
      <c r="W358" s="8">
        <f>VLOOKUP(U358,Table!$A$2:$C$121,2,0)</f>
        <v>11</v>
      </c>
      <c r="X358" s="7">
        <f>VLOOKUP(U358,Table!$A$2:$C$121,3,0)</f>
        <v>4</v>
      </c>
      <c r="Y358" s="6" t="s">
        <v>3105</v>
      </c>
      <c r="Z358" s="8" t="str">
        <f>LEFT(Y358,MIN(FIND({0,1,2,3,4,5,6,7,8,9},ASC(Y358)&amp;1234567890))-1)</f>
        <v>O</v>
      </c>
      <c r="AA358" s="8">
        <f t="shared" si="29"/>
        <v>6.94</v>
      </c>
      <c r="AB358" s="8">
        <f>VLOOKUP(Z358,Table!$A$2:$C$121,2,0)</f>
        <v>16</v>
      </c>
      <c r="AC358" s="7">
        <f>VLOOKUP(Z358,Table!$A$2:$C$121,3,0)</f>
        <v>2</v>
      </c>
      <c r="AD358" s="5" t="str">
        <f>VLOOKUP(A358,Table!$U$1:$V$230,2,0)</f>
        <v>Orthorhombic</v>
      </c>
    </row>
    <row r="359" spans="1:30" ht="18.75" customHeight="1" x14ac:dyDescent="0.4">
      <c r="A359" s="5">
        <v>47</v>
      </c>
      <c r="B359" s="5">
        <v>184689</v>
      </c>
      <c r="C359" s="5" t="s">
        <v>605</v>
      </c>
      <c r="D359" s="5" t="s">
        <v>663</v>
      </c>
      <c r="E359" s="6" t="s">
        <v>2933</v>
      </c>
      <c r="F359" s="8" t="str">
        <f>LEFT(E359,MIN(FIND({0,1,2,3,4,5,6,7,8,9},ASC(E359)&amp;1234567890))-1)</f>
        <v>Gd</v>
      </c>
      <c r="G359" s="8">
        <f t="shared" si="25"/>
        <v>1</v>
      </c>
      <c r="H359" s="8">
        <f>VLOOKUP(F359,Table!$A$2:$C$121,2,0)</f>
        <v>3</v>
      </c>
      <c r="I359" s="7">
        <f>VLOOKUP(F359,Table!$A$2:$C$121,3,0)</f>
        <v>6</v>
      </c>
      <c r="J359" s="6" t="s">
        <v>2294</v>
      </c>
      <c r="K359" s="8" t="str">
        <f>LEFT(J359,MIN(FIND({0,1,2,3,4,5,6,7,8,9},ASC(J359)&amp;1234567890))-1)</f>
        <v>Ba</v>
      </c>
      <c r="L359" s="8">
        <f t="shared" si="26"/>
        <v>2</v>
      </c>
      <c r="M359" s="8">
        <f>VLOOKUP(K359,Table!$A$2:$C$121,2,0)</f>
        <v>2</v>
      </c>
      <c r="N359" s="7">
        <f>VLOOKUP(K359,Table!$A$2:$C$121,3,0)</f>
        <v>6</v>
      </c>
      <c r="O359" s="6" t="s">
        <v>3106</v>
      </c>
      <c r="P359" s="8" t="str">
        <f>LEFT(O359,MIN(FIND({0,1,2,3,4,5,6,7,8,9},ASC(O359)&amp;1234567890))-1)</f>
        <v>Cu</v>
      </c>
      <c r="Q359" s="8">
        <f t="shared" si="27"/>
        <v>2.9750000000000001</v>
      </c>
      <c r="R359" s="8">
        <f>VLOOKUP(P359,Table!$A$2:$C$121,2,0)</f>
        <v>11</v>
      </c>
      <c r="S359" s="7">
        <f>VLOOKUP(P359,Table!$A$2:$C$121,3,0)</f>
        <v>4</v>
      </c>
      <c r="T359" s="6" t="s">
        <v>3107</v>
      </c>
      <c r="U359" s="8" t="str">
        <f>LEFT(T359,MIN(FIND({0,1,2,3,4,5,6,7,8,9},ASC(T359)&amp;1234567890))-1)</f>
        <v>Ru</v>
      </c>
      <c r="V359" s="8">
        <f t="shared" si="28"/>
        <v>2.5000000000000001E-2</v>
      </c>
      <c r="W359" s="8">
        <f>VLOOKUP(U359,Table!$A$2:$C$121,2,0)</f>
        <v>8</v>
      </c>
      <c r="X359" s="7">
        <f>VLOOKUP(U359,Table!$A$2:$C$121,3,0)</f>
        <v>5</v>
      </c>
      <c r="Y359" s="6" t="s">
        <v>3108</v>
      </c>
      <c r="Z359" s="8" t="str">
        <f>LEFT(Y359,MIN(FIND({0,1,2,3,4,5,6,7,8,9},ASC(Y359)&amp;1234567890))-1)</f>
        <v>O</v>
      </c>
      <c r="AA359" s="8">
        <f t="shared" si="29"/>
        <v>6.8220000000000001</v>
      </c>
      <c r="AB359" s="8">
        <f>VLOOKUP(Z359,Table!$A$2:$C$121,2,0)</f>
        <v>16</v>
      </c>
      <c r="AC359" s="7">
        <f>VLOOKUP(Z359,Table!$A$2:$C$121,3,0)</f>
        <v>2</v>
      </c>
      <c r="AD359" s="5" t="str">
        <f>VLOOKUP(A359,Table!$U$1:$V$230,2,0)</f>
        <v>Orthorhombic</v>
      </c>
    </row>
    <row r="360" spans="1:30" ht="18.75" customHeight="1" x14ac:dyDescent="0.4">
      <c r="A360" s="5">
        <v>47</v>
      </c>
      <c r="B360" s="5">
        <v>184690</v>
      </c>
      <c r="C360" s="5" t="s">
        <v>605</v>
      </c>
      <c r="D360" s="5" t="s">
        <v>664</v>
      </c>
      <c r="E360" s="6" t="s">
        <v>2933</v>
      </c>
      <c r="F360" s="8" t="str">
        <f>LEFT(E360,MIN(FIND({0,1,2,3,4,5,6,7,8,9},ASC(E360)&amp;1234567890))-1)</f>
        <v>Gd</v>
      </c>
      <c r="G360" s="8">
        <f t="shared" si="25"/>
        <v>1</v>
      </c>
      <c r="H360" s="8">
        <f>VLOOKUP(F360,Table!$A$2:$C$121,2,0)</f>
        <v>3</v>
      </c>
      <c r="I360" s="7">
        <f>VLOOKUP(F360,Table!$A$2:$C$121,3,0)</f>
        <v>6</v>
      </c>
      <c r="J360" s="6" t="s">
        <v>2294</v>
      </c>
      <c r="K360" s="8" t="str">
        <f>LEFT(J360,MIN(FIND({0,1,2,3,4,5,6,7,8,9},ASC(J360)&amp;1234567890))-1)</f>
        <v>Ba</v>
      </c>
      <c r="L360" s="8">
        <f t="shared" si="26"/>
        <v>2</v>
      </c>
      <c r="M360" s="8">
        <f>VLOOKUP(K360,Table!$A$2:$C$121,2,0)</f>
        <v>2</v>
      </c>
      <c r="N360" s="7">
        <f>VLOOKUP(K360,Table!$A$2:$C$121,3,0)</f>
        <v>6</v>
      </c>
      <c r="O360" s="6" t="s">
        <v>3109</v>
      </c>
      <c r="P360" s="8" t="str">
        <f>LEFT(O360,MIN(FIND({0,1,2,3,4,5,6,7,8,9},ASC(O360)&amp;1234567890))-1)</f>
        <v>Cu</v>
      </c>
      <c r="Q360" s="8">
        <f t="shared" si="27"/>
        <v>2.95</v>
      </c>
      <c r="R360" s="8">
        <f>VLOOKUP(P360,Table!$A$2:$C$121,2,0)</f>
        <v>11</v>
      </c>
      <c r="S360" s="7">
        <f>VLOOKUP(P360,Table!$A$2:$C$121,3,0)</f>
        <v>4</v>
      </c>
      <c r="T360" s="6" t="s">
        <v>3110</v>
      </c>
      <c r="U360" s="8" t="str">
        <f>LEFT(T360,MIN(FIND({0,1,2,3,4,5,6,7,8,9},ASC(T360)&amp;1234567890))-1)</f>
        <v>Ru</v>
      </c>
      <c r="V360" s="8">
        <f t="shared" si="28"/>
        <v>0.05</v>
      </c>
      <c r="W360" s="8">
        <f>VLOOKUP(U360,Table!$A$2:$C$121,2,0)</f>
        <v>8</v>
      </c>
      <c r="X360" s="7">
        <f>VLOOKUP(U360,Table!$A$2:$C$121,3,0)</f>
        <v>5</v>
      </c>
      <c r="Y360" s="6" t="s">
        <v>3111</v>
      </c>
      <c r="Z360" s="8" t="str">
        <f>LEFT(Y360,MIN(FIND({0,1,2,3,4,5,6,7,8,9},ASC(Y360)&amp;1234567890))-1)</f>
        <v>O</v>
      </c>
      <c r="AA360" s="8">
        <f t="shared" si="29"/>
        <v>6.8689999999999998</v>
      </c>
      <c r="AB360" s="8">
        <f>VLOOKUP(Z360,Table!$A$2:$C$121,2,0)</f>
        <v>16</v>
      </c>
      <c r="AC360" s="7">
        <f>VLOOKUP(Z360,Table!$A$2:$C$121,3,0)</f>
        <v>2</v>
      </c>
      <c r="AD360" s="5" t="str">
        <f>VLOOKUP(A360,Table!$U$1:$V$230,2,0)</f>
        <v>Orthorhombic</v>
      </c>
    </row>
    <row r="361" spans="1:30" ht="18.75" customHeight="1" x14ac:dyDescent="0.4">
      <c r="A361" s="5">
        <v>47</v>
      </c>
      <c r="B361" s="5">
        <v>184691</v>
      </c>
      <c r="C361" s="5" t="s">
        <v>605</v>
      </c>
      <c r="D361" s="5" t="s">
        <v>665</v>
      </c>
      <c r="E361" s="6" t="s">
        <v>2933</v>
      </c>
      <c r="F361" s="8" t="str">
        <f>LEFT(E361,MIN(FIND({0,1,2,3,4,5,6,7,8,9},ASC(E361)&amp;1234567890))-1)</f>
        <v>Gd</v>
      </c>
      <c r="G361" s="8">
        <f t="shared" si="25"/>
        <v>1</v>
      </c>
      <c r="H361" s="8">
        <f>VLOOKUP(F361,Table!$A$2:$C$121,2,0)</f>
        <v>3</v>
      </c>
      <c r="I361" s="7">
        <f>VLOOKUP(F361,Table!$A$2:$C$121,3,0)</f>
        <v>6</v>
      </c>
      <c r="J361" s="6" t="s">
        <v>2294</v>
      </c>
      <c r="K361" s="8" t="str">
        <f>LEFT(J361,MIN(FIND({0,1,2,3,4,5,6,7,8,9},ASC(J361)&amp;1234567890))-1)</f>
        <v>Ba</v>
      </c>
      <c r="L361" s="8">
        <f t="shared" si="26"/>
        <v>2</v>
      </c>
      <c r="M361" s="8">
        <f>VLOOKUP(K361,Table!$A$2:$C$121,2,0)</f>
        <v>2</v>
      </c>
      <c r="N361" s="7">
        <f>VLOOKUP(K361,Table!$A$2:$C$121,3,0)</f>
        <v>6</v>
      </c>
      <c r="O361" s="6" t="s">
        <v>3112</v>
      </c>
      <c r="P361" s="8" t="str">
        <f>LEFT(O361,MIN(FIND({0,1,2,3,4,5,6,7,8,9},ASC(O361)&amp;1234567890))-1)</f>
        <v>Cu</v>
      </c>
      <c r="Q361" s="8">
        <f t="shared" si="27"/>
        <v>2.9249999999999998</v>
      </c>
      <c r="R361" s="8">
        <f>VLOOKUP(P361,Table!$A$2:$C$121,2,0)</f>
        <v>11</v>
      </c>
      <c r="S361" s="7">
        <f>VLOOKUP(P361,Table!$A$2:$C$121,3,0)</f>
        <v>4</v>
      </c>
      <c r="T361" s="6" t="s">
        <v>3113</v>
      </c>
      <c r="U361" s="8" t="str">
        <f>LEFT(T361,MIN(FIND({0,1,2,3,4,5,6,7,8,9},ASC(T361)&amp;1234567890))-1)</f>
        <v>Ru</v>
      </c>
      <c r="V361" s="8">
        <f t="shared" si="28"/>
        <v>7.4999999999999997E-2</v>
      </c>
      <c r="W361" s="8">
        <f>VLOOKUP(U361,Table!$A$2:$C$121,2,0)</f>
        <v>8</v>
      </c>
      <c r="X361" s="7">
        <f>VLOOKUP(U361,Table!$A$2:$C$121,3,0)</f>
        <v>5</v>
      </c>
      <c r="Y361" s="6" t="s">
        <v>3114</v>
      </c>
      <c r="Z361" s="8" t="str">
        <f>LEFT(Y361,MIN(FIND({0,1,2,3,4,5,6,7,8,9},ASC(Y361)&amp;1234567890))-1)</f>
        <v>O</v>
      </c>
      <c r="AA361" s="8">
        <f t="shared" si="29"/>
        <v>6.8970000000000002</v>
      </c>
      <c r="AB361" s="8">
        <f>VLOOKUP(Z361,Table!$A$2:$C$121,2,0)</f>
        <v>16</v>
      </c>
      <c r="AC361" s="7">
        <f>VLOOKUP(Z361,Table!$A$2:$C$121,3,0)</f>
        <v>2</v>
      </c>
      <c r="AD361" s="5" t="str">
        <f>VLOOKUP(A361,Table!$U$1:$V$230,2,0)</f>
        <v>Orthorhombic</v>
      </c>
    </row>
    <row r="362" spans="1:30" ht="18.75" customHeight="1" x14ac:dyDescent="0.4">
      <c r="A362" s="5">
        <v>47</v>
      </c>
      <c r="B362" s="5">
        <v>184692</v>
      </c>
      <c r="C362" s="5" t="s">
        <v>605</v>
      </c>
      <c r="D362" s="5" t="s">
        <v>666</v>
      </c>
      <c r="E362" s="6" t="s">
        <v>2933</v>
      </c>
      <c r="F362" s="8" t="str">
        <f>LEFT(E362,MIN(FIND({0,1,2,3,4,5,6,7,8,9},ASC(E362)&amp;1234567890))-1)</f>
        <v>Gd</v>
      </c>
      <c r="G362" s="8">
        <f t="shared" si="25"/>
        <v>1</v>
      </c>
      <c r="H362" s="8">
        <f>VLOOKUP(F362,Table!$A$2:$C$121,2,0)</f>
        <v>3</v>
      </c>
      <c r="I362" s="7">
        <f>VLOOKUP(F362,Table!$A$2:$C$121,3,0)</f>
        <v>6</v>
      </c>
      <c r="J362" s="6" t="s">
        <v>2294</v>
      </c>
      <c r="K362" s="8" t="str">
        <f>LEFT(J362,MIN(FIND({0,1,2,3,4,5,6,7,8,9},ASC(J362)&amp;1234567890))-1)</f>
        <v>Ba</v>
      </c>
      <c r="L362" s="8">
        <f t="shared" si="26"/>
        <v>2</v>
      </c>
      <c r="M362" s="8">
        <f>VLOOKUP(K362,Table!$A$2:$C$121,2,0)</f>
        <v>2</v>
      </c>
      <c r="N362" s="7">
        <f>VLOOKUP(K362,Table!$A$2:$C$121,3,0)</f>
        <v>6</v>
      </c>
      <c r="O362" s="6" t="s">
        <v>3115</v>
      </c>
      <c r="P362" s="8" t="str">
        <f>LEFT(O362,MIN(FIND({0,1,2,3,4,5,6,7,8,9},ASC(O362)&amp;1234567890))-1)</f>
        <v>Cu</v>
      </c>
      <c r="Q362" s="8">
        <f t="shared" si="27"/>
        <v>2.85</v>
      </c>
      <c r="R362" s="8">
        <f>VLOOKUP(P362,Table!$A$2:$C$121,2,0)</f>
        <v>11</v>
      </c>
      <c r="S362" s="7">
        <f>VLOOKUP(P362,Table!$A$2:$C$121,3,0)</f>
        <v>4</v>
      </c>
      <c r="T362" s="6" t="s">
        <v>3116</v>
      </c>
      <c r="U362" s="8" t="str">
        <f>LEFT(T362,MIN(FIND({0,1,2,3,4,5,6,7,8,9},ASC(T362)&amp;1234567890))-1)</f>
        <v>Ru</v>
      </c>
      <c r="V362" s="8">
        <f t="shared" si="28"/>
        <v>0.15</v>
      </c>
      <c r="W362" s="8">
        <f>VLOOKUP(U362,Table!$A$2:$C$121,2,0)</f>
        <v>8</v>
      </c>
      <c r="X362" s="7">
        <f>VLOOKUP(U362,Table!$A$2:$C$121,3,0)</f>
        <v>5</v>
      </c>
      <c r="Y362" s="6" t="s">
        <v>3117</v>
      </c>
      <c r="Z362" s="8" t="str">
        <f>LEFT(Y362,MIN(FIND({0,1,2,3,4,5,6,7,8,9},ASC(Y362)&amp;1234567890))-1)</f>
        <v>O</v>
      </c>
      <c r="AA362" s="8">
        <f t="shared" si="29"/>
        <v>6.952</v>
      </c>
      <c r="AB362" s="8">
        <f>VLOOKUP(Z362,Table!$A$2:$C$121,2,0)</f>
        <v>16</v>
      </c>
      <c r="AC362" s="7">
        <f>VLOOKUP(Z362,Table!$A$2:$C$121,3,0)</f>
        <v>2</v>
      </c>
      <c r="AD362" s="5" t="str">
        <f>VLOOKUP(A362,Table!$U$1:$V$230,2,0)</f>
        <v>Orthorhombic</v>
      </c>
    </row>
    <row r="363" spans="1:30" ht="18.75" customHeight="1" x14ac:dyDescent="0.4">
      <c r="A363" s="5">
        <v>47</v>
      </c>
      <c r="B363" s="5">
        <v>184693</v>
      </c>
      <c r="C363" s="5" t="s">
        <v>605</v>
      </c>
      <c r="D363" s="5" t="s">
        <v>667</v>
      </c>
      <c r="E363" s="6" t="s">
        <v>2933</v>
      </c>
      <c r="F363" s="8" t="str">
        <f>LEFT(E363,MIN(FIND({0,1,2,3,4,5,6,7,8,9},ASC(E363)&amp;1234567890))-1)</f>
        <v>Gd</v>
      </c>
      <c r="G363" s="8">
        <f t="shared" si="25"/>
        <v>1</v>
      </c>
      <c r="H363" s="8">
        <f>VLOOKUP(F363,Table!$A$2:$C$121,2,0)</f>
        <v>3</v>
      </c>
      <c r="I363" s="7">
        <f>VLOOKUP(F363,Table!$A$2:$C$121,3,0)</f>
        <v>6</v>
      </c>
      <c r="J363" s="6" t="s">
        <v>2294</v>
      </c>
      <c r="K363" s="8" t="str">
        <f>LEFT(J363,MIN(FIND({0,1,2,3,4,5,6,7,8,9},ASC(J363)&amp;1234567890))-1)</f>
        <v>Ba</v>
      </c>
      <c r="L363" s="8">
        <f t="shared" si="26"/>
        <v>2</v>
      </c>
      <c r="M363" s="8">
        <f>VLOOKUP(K363,Table!$A$2:$C$121,2,0)</f>
        <v>2</v>
      </c>
      <c r="N363" s="7">
        <f>VLOOKUP(K363,Table!$A$2:$C$121,3,0)</f>
        <v>6</v>
      </c>
      <c r="O363" s="6" t="s">
        <v>2971</v>
      </c>
      <c r="P363" s="8" t="str">
        <f>LEFT(O363,MIN(FIND({0,1,2,3,4,5,6,7,8,9},ASC(O363)&amp;1234567890))-1)</f>
        <v>Cu</v>
      </c>
      <c r="Q363" s="8">
        <f t="shared" si="27"/>
        <v>2.7</v>
      </c>
      <c r="R363" s="8">
        <f>VLOOKUP(P363,Table!$A$2:$C$121,2,0)</f>
        <v>11</v>
      </c>
      <c r="S363" s="7">
        <f>VLOOKUP(P363,Table!$A$2:$C$121,3,0)</f>
        <v>4</v>
      </c>
      <c r="T363" s="6" t="s">
        <v>3118</v>
      </c>
      <c r="U363" s="8" t="str">
        <f>LEFT(T363,MIN(FIND({0,1,2,3,4,5,6,7,8,9},ASC(T363)&amp;1234567890))-1)</f>
        <v>Ru</v>
      </c>
      <c r="V363" s="8">
        <f t="shared" si="28"/>
        <v>0.3</v>
      </c>
      <c r="W363" s="8">
        <f>VLOOKUP(U363,Table!$A$2:$C$121,2,0)</f>
        <v>8</v>
      </c>
      <c r="X363" s="7">
        <f>VLOOKUP(U363,Table!$A$2:$C$121,3,0)</f>
        <v>5</v>
      </c>
      <c r="Y363" s="6" t="s">
        <v>3119</v>
      </c>
      <c r="Z363" s="8" t="str">
        <f>LEFT(Y363,MIN(FIND({0,1,2,3,4,5,6,7,8,9},ASC(Y363)&amp;1234567890))-1)</f>
        <v>O</v>
      </c>
      <c r="AA363" s="8">
        <f t="shared" si="29"/>
        <v>7.0869999999999997</v>
      </c>
      <c r="AB363" s="8">
        <f>VLOOKUP(Z363,Table!$A$2:$C$121,2,0)</f>
        <v>16</v>
      </c>
      <c r="AC363" s="7">
        <f>VLOOKUP(Z363,Table!$A$2:$C$121,3,0)</f>
        <v>2</v>
      </c>
      <c r="AD363" s="5" t="str">
        <f>VLOOKUP(A363,Table!$U$1:$V$230,2,0)</f>
        <v>Orthorhombic</v>
      </c>
    </row>
    <row r="364" spans="1:30" ht="18.75" customHeight="1" x14ac:dyDescent="0.4">
      <c r="A364" s="5">
        <v>47</v>
      </c>
      <c r="B364" s="5">
        <v>191549</v>
      </c>
      <c r="C364" s="5" t="s">
        <v>605</v>
      </c>
      <c r="D364" s="5" t="s">
        <v>668</v>
      </c>
      <c r="E364" s="6" t="s">
        <v>2850</v>
      </c>
      <c r="F364" s="8" t="str">
        <f>LEFT(E364,MIN(FIND({0,1,2,3,4,5,6,7,8,9},ASC(E364)&amp;1234567890))-1)</f>
        <v>Sm</v>
      </c>
      <c r="G364" s="8">
        <f t="shared" si="25"/>
        <v>1</v>
      </c>
      <c r="H364" s="8">
        <f>VLOOKUP(F364,Table!$A$2:$C$121,2,0)</f>
        <v>3</v>
      </c>
      <c r="I364" s="7">
        <f>VLOOKUP(F364,Table!$A$2:$C$121,3,0)</f>
        <v>6</v>
      </c>
      <c r="J364" s="6" t="s">
        <v>2597</v>
      </c>
      <c r="K364" s="8" t="str">
        <f>LEFT(J364,MIN(FIND({0,1,2,3,4,5,6,7,8,9},ASC(J364)&amp;1234567890))-1)</f>
        <v>Ba</v>
      </c>
      <c r="L364" s="8">
        <f t="shared" si="26"/>
        <v>1</v>
      </c>
      <c r="M364" s="8">
        <f>VLOOKUP(K364,Table!$A$2:$C$121,2,0)</f>
        <v>2</v>
      </c>
      <c r="N364" s="7">
        <f>VLOOKUP(K364,Table!$A$2:$C$121,3,0)</f>
        <v>6</v>
      </c>
      <c r="O364" s="6" t="s">
        <v>3120</v>
      </c>
      <c r="P364" s="8" t="str">
        <f>LEFT(O364,MIN(FIND({0,1,2,3,4,5,6,7,8,9},ASC(O364)&amp;1234567890))-1)</f>
        <v>Co</v>
      </c>
      <c r="Q364" s="8">
        <f t="shared" si="27"/>
        <v>1.9</v>
      </c>
      <c r="R364" s="8">
        <f>VLOOKUP(P364,Table!$A$2:$C$121,2,0)</f>
        <v>9</v>
      </c>
      <c r="S364" s="7">
        <f>VLOOKUP(P364,Table!$A$2:$C$121,3,0)</f>
        <v>4</v>
      </c>
      <c r="T364" s="6" t="s">
        <v>3121</v>
      </c>
      <c r="U364" s="8" t="str">
        <f>LEFT(T364,MIN(FIND({0,1,2,3,4,5,6,7,8,9},ASC(T364)&amp;1234567890))-1)</f>
        <v>Cu</v>
      </c>
      <c r="V364" s="8">
        <f t="shared" si="28"/>
        <v>0.1</v>
      </c>
      <c r="W364" s="8">
        <f>VLOOKUP(U364,Table!$A$2:$C$121,2,0)</f>
        <v>11</v>
      </c>
      <c r="X364" s="7">
        <f>VLOOKUP(U364,Table!$A$2:$C$121,3,0)</f>
        <v>4</v>
      </c>
      <c r="Y364" s="6" t="s">
        <v>2332</v>
      </c>
      <c r="Z364" s="8" t="str">
        <f>LEFT(Y364,MIN(FIND({0,1,2,3,4,5,6,7,8,9},ASC(Y364)&amp;1234567890))-1)</f>
        <v>O</v>
      </c>
      <c r="AA364" s="8">
        <f t="shared" si="29"/>
        <v>6</v>
      </c>
      <c r="AB364" s="8">
        <f>VLOOKUP(Z364,Table!$A$2:$C$121,2,0)</f>
        <v>16</v>
      </c>
      <c r="AC364" s="7">
        <f>VLOOKUP(Z364,Table!$A$2:$C$121,3,0)</f>
        <v>2</v>
      </c>
      <c r="AD364" s="5" t="str">
        <f>VLOOKUP(A364,Table!$U$1:$V$230,2,0)</f>
        <v>Orthorhombic</v>
      </c>
    </row>
    <row r="365" spans="1:30" ht="18.75" customHeight="1" x14ac:dyDescent="0.4">
      <c r="A365" s="5">
        <v>47</v>
      </c>
      <c r="B365" s="5">
        <v>236922</v>
      </c>
      <c r="C365" s="5" t="s">
        <v>605</v>
      </c>
      <c r="D365" s="5" t="s">
        <v>669</v>
      </c>
      <c r="E365" s="6" t="s">
        <v>3122</v>
      </c>
      <c r="F365" s="8" t="str">
        <f>LEFT(E365,MIN(FIND({0,1,2,3,4,5,6,7,8,9},ASC(E365)&amp;1234567890))-1)</f>
        <v>Ba</v>
      </c>
      <c r="G365" s="8">
        <f t="shared" si="25"/>
        <v>1.96</v>
      </c>
      <c r="H365" s="8">
        <f>VLOOKUP(F365,Table!$A$2:$C$121,2,0)</f>
        <v>2</v>
      </c>
      <c r="I365" s="7">
        <f>VLOOKUP(F365,Table!$A$2:$C$121,3,0)</f>
        <v>6</v>
      </c>
      <c r="J365" s="6" t="s">
        <v>3087</v>
      </c>
      <c r="K365" s="8" t="str">
        <f>LEFT(J365,MIN(FIND({0,1,2,3,4,5,6,7,8,9},ASC(J365)&amp;1234567890))-1)</f>
        <v>Pr</v>
      </c>
      <c r="L365" s="8">
        <f t="shared" si="26"/>
        <v>0.05</v>
      </c>
      <c r="M365" s="8">
        <f>VLOOKUP(K365,Table!$A$2:$C$121,2,0)</f>
        <v>3</v>
      </c>
      <c r="N365" s="7">
        <f>VLOOKUP(K365,Table!$A$2:$C$121,3,0)</f>
        <v>6</v>
      </c>
      <c r="O365" s="6" t="s">
        <v>3123</v>
      </c>
      <c r="P365" s="8" t="str">
        <f>LEFT(O365,MIN(FIND({0,1,2,3,4,5,6,7,8,9},ASC(O365)&amp;1234567890))-1)</f>
        <v>Gd</v>
      </c>
      <c r="Q365" s="8">
        <f t="shared" si="27"/>
        <v>0.85</v>
      </c>
      <c r="R365" s="8">
        <f>VLOOKUP(P365,Table!$A$2:$C$121,2,0)</f>
        <v>3</v>
      </c>
      <c r="S365" s="7">
        <f>VLOOKUP(P365,Table!$A$2:$C$121,3,0)</f>
        <v>6</v>
      </c>
      <c r="T365" s="6" t="s">
        <v>2300</v>
      </c>
      <c r="U365" s="8" t="str">
        <f>LEFT(T365,MIN(FIND({0,1,2,3,4,5,6,7,8,9},ASC(T365)&amp;1234567890))-1)</f>
        <v>Cu</v>
      </c>
      <c r="V365" s="8">
        <f t="shared" si="28"/>
        <v>3</v>
      </c>
      <c r="W365" s="8">
        <f>VLOOKUP(U365,Table!$A$2:$C$121,2,0)</f>
        <v>11</v>
      </c>
      <c r="X365" s="7">
        <f>VLOOKUP(U365,Table!$A$2:$C$121,3,0)</f>
        <v>4</v>
      </c>
      <c r="Y365" s="6" t="s">
        <v>2381</v>
      </c>
      <c r="Z365" s="8" t="str">
        <f>LEFT(Y365,MIN(FIND({0,1,2,3,4,5,6,7,8,9},ASC(Y365)&amp;1234567890))-1)</f>
        <v>O</v>
      </c>
      <c r="AA365" s="8">
        <f t="shared" si="29"/>
        <v>7</v>
      </c>
      <c r="AB365" s="8">
        <f>VLOOKUP(Z365,Table!$A$2:$C$121,2,0)</f>
        <v>16</v>
      </c>
      <c r="AC365" s="7">
        <f>VLOOKUP(Z365,Table!$A$2:$C$121,3,0)</f>
        <v>2</v>
      </c>
      <c r="AD365" s="5" t="str">
        <f>VLOOKUP(A365,Table!$U$1:$V$230,2,0)</f>
        <v>Orthorhombic</v>
      </c>
    </row>
    <row r="366" spans="1:30" ht="18.75" customHeight="1" x14ac:dyDescent="0.4">
      <c r="A366" s="5">
        <v>47</v>
      </c>
      <c r="B366" s="5">
        <v>236923</v>
      </c>
      <c r="C366" s="5" t="s">
        <v>605</v>
      </c>
      <c r="D366" s="5" t="s">
        <v>670</v>
      </c>
      <c r="E366" s="6" t="s">
        <v>3124</v>
      </c>
      <c r="F366" s="8" t="str">
        <f>LEFT(E366,MIN(FIND({0,1,2,3,4,5,6,7,8,9},ASC(E366)&amp;1234567890))-1)</f>
        <v>Ba</v>
      </c>
      <c r="G366" s="8">
        <f t="shared" si="25"/>
        <v>1.93</v>
      </c>
      <c r="H366" s="8">
        <f>VLOOKUP(F366,Table!$A$2:$C$121,2,0)</f>
        <v>2</v>
      </c>
      <c r="I366" s="7">
        <f>VLOOKUP(F366,Table!$A$2:$C$121,3,0)</f>
        <v>6</v>
      </c>
      <c r="J366" s="6" t="s">
        <v>3125</v>
      </c>
      <c r="K366" s="8" t="str">
        <f>LEFT(J366,MIN(FIND({0,1,2,3,4,5,6,7,8,9},ASC(J366)&amp;1234567890))-1)</f>
        <v>Pr</v>
      </c>
      <c r="L366" s="8">
        <f t="shared" si="26"/>
        <v>0.08</v>
      </c>
      <c r="M366" s="8">
        <f>VLOOKUP(K366,Table!$A$2:$C$121,2,0)</f>
        <v>3</v>
      </c>
      <c r="N366" s="7">
        <f>VLOOKUP(K366,Table!$A$2:$C$121,3,0)</f>
        <v>6</v>
      </c>
      <c r="O366" s="6" t="s">
        <v>3126</v>
      </c>
      <c r="P366" s="8" t="str">
        <f>LEFT(O366,MIN(FIND({0,1,2,3,4,5,6,7,8,9},ASC(O366)&amp;1234567890))-1)</f>
        <v>Gd</v>
      </c>
      <c r="Q366" s="8">
        <f t="shared" si="27"/>
        <v>0.92</v>
      </c>
      <c r="R366" s="8">
        <f>VLOOKUP(P366,Table!$A$2:$C$121,2,0)</f>
        <v>3</v>
      </c>
      <c r="S366" s="7">
        <f>VLOOKUP(P366,Table!$A$2:$C$121,3,0)</f>
        <v>6</v>
      </c>
      <c r="T366" s="6" t="s">
        <v>2300</v>
      </c>
      <c r="U366" s="8" t="str">
        <f>LEFT(T366,MIN(FIND({0,1,2,3,4,5,6,7,8,9},ASC(T366)&amp;1234567890))-1)</f>
        <v>Cu</v>
      </c>
      <c r="V366" s="8">
        <f t="shared" si="28"/>
        <v>3</v>
      </c>
      <c r="W366" s="8">
        <f>VLOOKUP(U366,Table!$A$2:$C$121,2,0)</f>
        <v>11</v>
      </c>
      <c r="X366" s="7">
        <f>VLOOKUP(U366,Table!$A$2:$C$121,3,0)</f>
        <v>4</v>
      </c>
      <c r="Y366" s="6" t="s">
        <v>2381</v>
      </c>
      <c r="Z366" s="8" t="str">
        <f>LEFT(Y366,MIN(FIND({0,1,2,3,4,5,6,7,8,9},ASC(Y366)&amp;1234567890))-1)</f>
        <v>O</v>
      </c>
      <c r="AA366" s="8">
        <f t="shared" si="29"/>
        <v>7</v>
      </c>
      <c r="AB366" s="8">
        <f>VLOOKUP(Z366,Table!$A$2:$C$121,2,0)</f>
        <v>16</v>
      </c>
      <c r="AC366" s="7">
        <f>VLOOKUP(Z366,Table!$A$2:$C$121,3,0)</f>
        <v>2</v>
      </c>
      <c r="AD366" s="5" t="str">
        <f>VLOOKUP(A366,Table!$U$1:$V$230,2,0)</f>
        <v>Orthorhombic</v>
      </c>
    </row>
    <row r="367" spans="1:30" ht="18.75" customHeight="1" x14ac:dyDescent="0.4">
      <c r="A367" s="5">
        <v>47</v>
      </c>
      <c r="B367" s="5">
        <v>236925</v>
      </c>
      <c r="C367" s="5" t="s">
        <v>605</v>
      </c>
      <c r="D367" s="5" t="s">
        <v>671</v>
      </c>
      <c r="E367" s="6" t="s">
        <v>3122</v>
      </c>
      <c r="F367" s="8" t="str">
        <f>LEFT(E367,MIN(FIND({0,1,2,3,4,5,6,7,8,9},ASC(E367)&amp;1234567890))-1)</f>
        <v>Ba</v>
      </c>
      <c r="G367" s="8">
        <f t="shared" si="25"/>
        <v>1.96</v>
      </c>
      <c r="H367" s="8">
        <f>VLOOKUP(F367,Table!$A$2:$C$121,2,0)</f>
        <v>2</v>
      </c>
      <c r="I367" s="7">
        <f>VLOOKUP(F367,Table!$A$2:$C$121,3,0)</f>
        <v>6</v>
      </c>
      <c r="J367" s="6" t="s">
        <v>2300</v>
      </c>
      <c r="K367" s="8" t="str">
        <f>LEFT(J367,MIN(FIND({0,1,2,3,4,5,6,7,8,9},ASC(J367)&amp;1234567890))-1)</f>
        <v>Cu</v>
      </c>
      <c r="L367" s="8">
        <f t="shared" si="26"/>
        <v>3</v>
      </c>
      <c r="M367" s="8">
        <f>VLOOKUP(K367,Table!$A$2:$C$121,2,0)</f>
        <v>11</v>
      </c>
      <c r="N367" s="7">
        <f>VLOOKUP(K367,Table!$A$2:$C$121,3,0)</f>
        <v>4</v>
      </c>
      <c r="O367" s="6" t="s">
        <v>3127</v>
      </c>
      <c r="P367" s="8" t="str">
        <f>LEFT(O367,MIN(FIND({0,1,2,3,4,5,6,7,8,9},ASC(O367)&amp;1234567890))-1)</f>
        <v>Gd</v>
      </c>
      <c r="Q367" s="8">
        <f t="shared" si="27"/>
        <v>0.84</v>
      </c>
      <c r="R367" s="8">
        <f>VLOOKUP(P367,Table!$A$2:$C$121,2,0)</f>
        <v>3</v>
      </c>
      <c r="S367" s="7">
        <f>VLOOKUP(P367,Table!$A$2:$C$121,3,0)</f>
        <v>6</v>
      </c>
      <c r="T367" s="6" t="s">
        <v>3128</v>
      </c>
      <c r="U367" s="8" t="str">
        <f>LEFT(T367,MIN(FIND({0,1,2,3,4,5,6,7,8,9},ASC(T367)&amp;1234567890))-1)</f>
        <v>Pr</v>
      </c>
      <c r="V367" s="8">
        <f t="shared" si="28"/>
        <v>0.03</v>
      </c>
      <c r="W367" s="8">
        <f>VLOOKUP(U367,Table!$A$2:$C$121,2,0)</f>
        <v>3</v>
      </c>
      <c r="X367" s="7">
        <f>VLOOKUP(U367,Table!$A$2:$C$121,3,0)</f>
        <v>6</v>
      </c>
      <c r="Y367" s="6" t="s">
        <v>3129</v>
      </c>
      <c r="Z367" s="8" t="str">
        <f>LEFT(Y367,MIN(FIND({0,1,2,3,4,5,6,7,8,9},ASC(Y367)&amp;1234567890))-1)</f>
        <v>O</v>
      </c>
      <c r="AA367" s="8">
        <f t="shared" si="29"/>
        <v>6.48</v>
      </c>
      <c r="AB367" s="8">
        <f>VLOOKUP(Z367,Table!$A$2:$C$121,2,0)</f>
        <v>16</v>
      </c>
      <c r="AC367" s="7">
        <f>VLOOKUP(Z367,Table!$A$2:$C$121,3,0)</f>
        <v>2</v>
      </c>
      <c r="AD367" s="5" t="str">
        <f>VLOOKUP(A367,Table!$U$1:$V$230,2,0)</f>
        <v>Orthorhombic</v>
      </c>
    </row>
    <row r="368" spans="1:30" ht="18.75" customHeight="1" x14ac:dyDescent="0.4">
      <c r="A368" s="5">
        <v>47</v>
      </c>
      <c r="B368" s="5">
        <v>236926</v>
      </c>
      <c r="C368" s="5" t="s">
        <v>605</v>
      </c>
      <c r="D368" s="5" t="s">
        <v>672</v>
      </c>
      <c r="E368" s="6" t="s">
        <v>3130</v>
      </c>
      <c r="F368" s="8" t="str">
        <f>LEFT(E368,MIN(FIND({0,1,2,3,4,5,6,7,8,9},ASC(E368)&amp;1234567890))-1)</f>
        <v>Ba</v>
      </c>
      <c r="G368" s="8">
        <f t="shared" si="25"/>
        <v>1.95</v>
      </c>
      <c r="H368" s="8">
        <f>VLOOKUP(F368,Table!$A$2:$C$121,2,0)</f>
        <v>2</v>
      </c>
      <c r="I368" s="7">
        <f>VLOOKUP(F368,Table!$A$2:$C$121,3,0)</f>
        <v>6</v>
      </c>
      <c r="J368" s="6" t="s">
        <v>2300</v>
      </c>
      <c r="K368" s="8" t="str">
        <f>LEFT(J368,MIN(FIND({0,1,2,3,4,5,6,7,8,9},ASC(J368)&amp;1234567890))-1)</f>
        <v>Cu</v>
      </c>
      <c r="L368" s="8">
        <f t="shared" si="26"/>
        <v>3</v>
      </c>
      <c r="M368" s="8">
        <f>VLOOKUP(K368,Table!$A$2:$C$121,2,0)</f>
        <v>11</v>
      </c>
      <c r="N368" s="7">
        <f>VLOOKUP(K368,Table!$A$2:$C$121,3,0)</f>
        <v>4</v>
      </c>
      <c r="O368" s="6" t="s">
        <v>3131</v>
      </c>
      <c r="P368" s="8" t="str">
        <f>LEFT(O368,MIN(FIND({0,1,2,3,4,5,6,7,8,9},ASC(O368)&amp;1234567890))-1)</f>
        <v>Gd</v>
      </c>
      <c r="Q368" s="8">
        <f t="shared" si="27"/>
        <v>0.86</v>
      </c>
      <c r="R368" s="8">
        <f>VLOOKUP(P368,Table!$A$2:$C$121,2,0)</f>
        <v>3</v>
      </c>
      <c r="S368" s="7">
        <f>VLOOKUP(P368,Table!$A$2:$C$121,3,0)</f>
        <v>6</v>
      </c>
      <c r="T368" s="6" t="s">
        <v>3087</v>
      </c>
      <c r="U368" s="8" t="str">
        <f>LEFT(T368,MIN(FIND({0,1,2,3,4,5,6,7,8,9},ASC(T368)&amp;1234567890))-1)</f>
        <v>Pr</v>
      </c>
      <c r="V368" s="8">
        <f t="shared" si="28"/>
        <v>0.05</v>
      </c>
      <c r="W368" s="8">
        <f>VLOOKUP(U368,Table!$A$2:$C$121,2,0)</f>
        <v>3</v>
      </c>
      <c r="X368" s="7">
        <f>VLOOKUP(U368,Table!$A$2:$C$121,3,0)</f>
        <v>6</v>
      </c>
      <c r="Y368" s="6" t="s">
        <v>3132</v>
      </c>
      <c r="Z368" s="8" t="str">
        <f>LEFT(Y368,MIN(FIND({0,1,2,3,4,5,6,7,8,9},ASC(Y368)&amp;1234567890))-1)</f>
        <v>O</v>
      </c>
      <c r="AA368" s="8">
        <f t="shared" si="29"/>
        <v>6.44</v>
      </c>
      <c r="AB368" s="8">
        <f>VLOOKUP(Z368,Table!$A$2:$C$121,2,0)</f>
        <v>16</v>
      </c>
      <c r="AC368" s="7">
        <f>VLOOKUP(Z368,Table!$A$2:$C$121,3,0)</f>
        <v>2</v>
      </c>
      <c r="AD368" s="5" t="str">
        <f>VLOOKUP(A368,Table!$U$1:$V$230,2,0)</f>
        <v>Orthorhombic</v>
      </c>
    </row>
    <row r="369" spans="1:30" ht="18.75" customHeight="1" x14ac:dyDescent="0.4">
      <c r="A369" s="5">
        <v>47</v>
      </c>
      <c r="B369" s="5">
        <v>236927</v>
      </c>
      <c r="C369" s="5" t="s">
        <v>605</v>
      </c>
      <c r="D369" s="5" t="s">
        <v>673</v>
      </c>
      <c r="E369" s="6" t="s">
        <v>2995</v>
      </c>
      <c r="F369" s="8" t="str">
        <f>LEFT(E369,MIN(FIND({0,1,2,3,4,5,6,7,8,9},ASC(E369)&amp;1234567890))-1)</f>
        <v>Ba</v>
      </c>
      <c r="G369" s="8">
        <f t="shared" si="25"/>
        <v>1.91</v>
      </c>
      <c r="H369" s="8">
        <f>VLOOKUP(F369,Table!$A$2:$C$121,2,0)</f>
        <v>2</v>
      </c>
      <c r="I369" s="7">
        <f>VLOOKUP(F369,Table!$A$2:$C$121,3,0)</f>
        <v>6</v>
      </c>
      <c r="J369" s="6" t="s">
        <v>2300</v>
      </c>
      <c r="K369" s="8" t="str">
        <f>LEFT(J369,MIN(FIND({0,1,2,3,4,5,6,7,8,9},ASC(J369)&amp;1234567890))-1)</f>
        <v>Cu</v>
      </c>
      <c r="L369" s="8">
        <f t="shared" si="26"/>
        <v>3</v>
      </c>
      <c r="M369" s="8">
        <f>VLOOKUP(K369,Table!$A$2:$C$121,2,0)</f>
        <v>11</v>
      </c>
      <c r="N369" s="7">
        <f>VLOOKUP(K369,Table!$A$2:$C$121,3,0)</f>
        <v>4</v>
      </c>
      <c r="O369" s="6" t="s">
        <v>3133</v>
      </c>
      <c r="P369" s="8" t="str">
        <f>LEFT(O369,MIN(FIND({0,1,2,3,4,5,6,7,8,9},ASC(O369)&amp;1234567890))-1)</f>
        <v>Gd</v>
      </c>
      <c r="Q369" s="8">
        <f t="shared" si="27"/>
        <v>0.89</v>
      </c>
      <c r="R369" s="8">
        <f>VLOOKUP(P369,Table!$A$2:$C$121,2,0)</f>
        <v>3</v>
      </c>
      <c r="S369" s="7">
        <f>VLOOKUP(P369,Table!$A$2:$C$121,3,0)</f>
        <v>6</v>
      </c>
      <c r="T369" s="6" t="s">
        <v>3125</v>
      </c>
      <c r="U369" s="8" t="str">
        <f>LEFT(T369,MIN(FIND({0,1,2,3,4,5,6,7,8,9},ASC(T369)&amp;1234567890))-1)</f>
        <v>Pr</v>
      </c>
      <c r="V369" s="8">
        <f t="shared" si="28"/>
        <v>0.08</v>
      </c>
      <c r="W369" s="8">
        <f>VLOOKUP(U369,Table!$A$2:$C$121,2,0)</f>
        <v>3</v>
      </c>
      <c r="X369" s="7">
        <f>VLOOKUP(U369,Table!$A$2:$C$121,3,0)</f>
        <v>6</v>
      </c>
      <c r="Y369" s="6" t="s">
        <v>3134</v>
      </c>
      <c r="Z369" s="8" t="str">
        <f>LEFT(Y369,MIN(FIND({0,1,2,3,4,5,6,7,8,9},ASC(Y369)&amp;1234567890))-1)</f>
        <v>O</v>
      </c>
      <c r="AA369" s="8">
        <f t="shared" si="29"/>
        <v>6.32</v>
      </c>
      <c r="AB369" s="8">
        <f>VLOOKUP(Z369,Table!$A$2:$C$121,2,0)</f>
        <v>16</v>
      </c>
      <c r="AC369" s="7">
        <f>VLOOKUP(Z369,Table!$A$2:$C$121,3,0)</f>
        <v>2</v>
      </c>
      <c r="AD369" s="5" t="str">
        <f>VLOOKUP(A369,Table!$U$1:$V$230,2,0)</f>
        <v>Orthorhombic</v>
      </c>
    </row>
    <row r="370" spans="1:30" ht="18.75" customHeight="1" x14ac:dyDescent="0.4">
      <c r="A370" s="5">
        <v>48</v>
      </c>
      <c r="B370" s="5">
        <v>78442</v>
      </c>
      <c r="C370" s="5" t="s">
        <v>674</v>
      </c>
      <c r="D370" s="5" t="s">
        <v>675</v>
      </c>
      <c r="E370" s="6" t="s">
        <v>3135</v>
      </c>
      <c r="F370" s="8" t="str">
        <f>LEFT(E370,MIN(FIND({0,1,2,3,4,5,6,7,8,9},ASC(E370)&amp;1234567890))-1)</f>
        <v>Bi</v>
      </c>
      <c r="G370" s="8">
        <f t="shared" si="25"/>
        <v>1.94</v>
      </c>
      <c r="H370" s="8">
        <f>VLOOKUP(F370,Table!$A$2:$C$121,2,0)</f>
        <v>15</v>
      </c>
      <c r="I370" s="7">
        <f>VLOOKUP(F370,Table!$A$2:$C$121,3,0)</f>
        <v>6</v>
      </c>
      <c r="J370" s="6" t="s">
        <v>3136</v>
      </c>
      <c r="K370" s="8" t="str">
        <f>LEFT(J370,MIN(FIND({0,1,2,3,4,5,6,7,8,9},ASC(J370)&amp;1234567890))-1)</f>
        <v>Sr</v>
      </c>
      <c r="L370" s="8">
        <f t="shared" si="26"/>
        <v>1.78</v>
      </c>
      <c r="M370" s="8">
        <f>VLOOKUP(K370,Table!$A$2:$C$121,2,0)</f>
        <v>2</v>
      </c>
      <c r="N370" s="7">
        <f>VLOOKUP(K370,Table!$A$2:$C$121,3,0)</f>
        <v>5</v>
      </c>
      <c r="O370" s="6" t="s">
        <v>3137</v>
      </c>
      <c r="P370" s="8" t="str">
        <f>LEFT(O370,MIN(FIND({0,1,2,3,4,5,6,7,8,9},ASC(O370)&amp;1234567890))-1)</f>
        <v>Ca</v>
      </c>
      <c r="Q370" s="8">
        <f t="shared" si="27"/>
        <v>0.71599999999999997</v>
      </c>
      <c r="R370" s="8">
        <f>VLOOKUP(P370,Table!$A$2:$C$121,2,0)</f>
        <v>2</v>
      </c>
      <c r="S370" s="7">
        <f>VLOOKUP(P370,Table!$A$2:$C$121,3,0)</f>
        <v>4</v>
      </c>
      <c r="T370" s="6" t="s">
        <v>3138</v>
      </c>
      <c r="U370" s="8" t="str">
        <f>LEFT(T370,MIN(FIND({0,1,2,3,4,5,6,7,8,9},ASC(T370)&amp;1234567890))-1)</f>
        <v>Cu</v>
      </c>
      <c r="V370" s="8">
        <f t="shared" si="28"/>
        <v>1.8640000000000001</v>
      </c>
      <c r="W370" s="8">
        <f>VLOOKUP(U370,Table!$A$2:$C$121,2,0)</f>
        <v>11</v>
      </c>
      <c r="X370" s="7">
        <f>VLOOKUP(U370,Table!$A$2:$C$121,3,0)</f>
        <v>4</v>
      </c>
      <c r="Y370" s="6" t="s">
        <v>3139</v>
      </c>
      <c r="Z370" s="8" t="str">
        <f>LEFT(Y370,MIN(FIND({0,1,2,3,4,5,6,7,8,9},ASC(Y370)&amp;1234567890))-1)</f>
        <v>O</v>
      </c>
      <c r="AA370" s="8">
        <f t="shared" si="29"/>
        <v>8.4</v>
      </c>
      <c r="AB370" s="8">
        <f>VLOOKUP(Z370,Table!$A$2:$C$121,2,0)</f>
        <v>16</v>
      </c>
      <c r="AC370" s="7">
        <f>VLOOKUP(Z370,Table!$A$2:$C$121,3,0)</f>
        <v>2</v>
      </c>
      <c r="AD370" s="5" t="str">
        <f>VLOOKUP(A370,Table!$U$1:$V$230,2,0)</f>
        <v>Orthorhombic</v>
      </c>
    </row>
    <row r="371" spans="1:30" ht="18.75" customHeight="1" x14ac:dyDescent="0.4">
      <c r="A371" s="5">
        <v>51</v>
      </c>
      <c r="B371" s="5">
        <v>39840</v>
      </c>
      <c r="C371" s="5" t="s">
        <v>677</v>
      </c>
      <c r="D371" s="5" t="s">
        <v>678</v>
      </c>
      <c r="E371" s="6" t="s">
        <v>3140</v>
      </c>
      <c r="F371" s="8" t="str">
        <f>LEFT(E371,MIN(FIND({0,1,2,3,4,5,6,7,8,9},ASC(E371)&amp;1234567890))-1)</f>
        <v>Bi</v>
      </c>
      <c r="G371" s="8">
        <f t="shared" si="25"/>
        <v>3.86</v>
      </c>
      <c r="H371" s="8">
        <f>VLOOKUP(F371,Table!$A$2:$C$121,2,0)</f>
        <v>15</v>
      </c>
      <c r="I371" s="7">
        <f>VLOOKUP(F371,Table!$A$2:$C$121,3,0)</f>
        <v>6</v>
      </c>
      <c r="J371" s="6" t="s">
        <v>3141</v>
      </c>
      <c r="K371" s="8" t="str">
        <f>LEFT(J371,MIN(FIND({0,1,2,3,4,5,6,7,8,9},ASC(J371)&amp;1234567890))-1)</f>
        <v>Sr</v>
      </c>
      <c r="L371" s="8">
        <f t="shared" si="26"/>
        <v>3.62</v>
      </c>
      <c r="M371" s="8">
        <f>VLOOKUP(K371,Table!$A$2:$C$121,2,0)</f>
        <v>2</v>
      </c>
      <c r="N371" s="7">
        <f>VLOOKUP(K371,Table!$A$2:$C$121,3,0)</f>
        <v>5</v>
      </c>
      <c r="O371" s="6" t="s">
        <v>3142</v>
      </c>
      <c r="P371" s="8" t="str">
        <f>LEFT(O371,MIN(FIND({0,1,2,3,4,5,6,7,8,9},ASC(O371)&amp;1234567890))-1)</f>
        <v>Ca</v>
      </c>
      <c r="Q371" s="8">
        <f t="shared" si="27"/>
        <v>0.87</v>
      </c>
      <c r="R371" s="8">
        <f>VLOOKUP(P371,Table!$A$2:$C$121,2,0)</f>
        <v>2</v>
      </c>
      <c r="S371" s="7">
        <f>VLOOKUP(P371,Table!$A$2:$C$121,3,0)</f>
        <v>4</v>
      </c>
      <c r="T371" s="6" t="s">
        <v>3143</v>
      </c>
      <c r="U371" s="8" t="str">
        <f>LEFT(T371,MIN(FIND({0,1,2,3,4,5,6,7,8,9},ASC(T371)&amp;1234567890))-1)</f>
        <v>Cu</v>
      </c>
      <c r="V371" s="8">
        <f t="shared" si="28"/>
        <v>2.74</v>
      </c>
      <c r="W371" s="8">
        <f>VLOOKUP(U371,Table!$A$2:$C$121,2,0)</f>
        <v>11</v>
      </c>
      <c r="X371" s="7">
        <f>VLOOKUP(U371,Table!$A$2:$C$121,3,0)</f>
        <v>4</v>
      </c>
      <c r="Y371" s="6" t="s">
        <v>2414</v>
      </c>
      <c r="Z371" s="8" t="str">
        <f>LEFT(Y371,MIN(FIND({0,1,2,3,4,5,6,7,8,9},ASC(Y371)&amp;1234567890))-1)</f>
        <v>O</v>
      </c>
      <c r="AA371" s="8">
        <f t="shared" si="29"/>
        <v>14</v>
      </c>
      <c r="AB371" s="8">
        <f>VLOOKUP(Z371,Table!$A$2:$C$121,2,0)</f>
        <v>16</v>
      </c>
      <c r="AC371" s="7">
        <f>VLOOKUP(Z371,Table!$A$2:$C$121,3,0)</f>
        <v>2</v>
      </c>
      <c r="AD371" s="5" t="str">
        <f>VLOOKUP(A371,Table!$U$1:$V$230,2,0)</f>
        <v>Orthorhombic</v>
      </c>
    </row>
    <row r="372" spans="1:30" ht="18.75" customHeight="1" x14ac:dyDescent="0.4">
      <c r="A372" s="5">
        <v>51</v>
      </c>
      <c r="B372" s="5">
        <v>74091</v>
      </c>
      <c r="C372" s="5" t="s">
        <v>677</v>
      </c>
      <c r="D372" s="5" t="s">
        <v>679</v>
      </c>
      <c r="E372" s="6" t="s">
        <v>3083</v>
      </c>
      <c r="F372" s="8" t="str">
        <f>LEFT(E372,MIN(FIND({0,1,2,3,4,5,6,7,8,9},ASC(E372)&amp;1234567890))-1)</f>
        <v>Bi</v>
      </c>
      <c r="G372" s="8">
        <f t="shared" si="25"/>
        <v>4</v>
      </c>
      <c r="H372" s="8">
        <f>VLOOKUP(F372,Table!$A$2:$C$121,2,0)</f>
        <v>15</v>
      </c>
      <c r="I372" s="7">
        <f>VLOOKUP(F372,Table!$A$2:$C$121,3,0)</f>
        <v>6</v>
      </c>
      <c r="J372" s="6" t="s">
        <v>2948</v>
      </c>
      <c r="K372" s="8" t="str">
        <f>LEFT(J372,MIN(FIND({0,1,2,3,4,5,6,7,8,9},ASC(J372)&amp;1234567890))-1)</f>
        <v>Sr</v>
      </c>
      <c r="L372" s="8">
        <f t="shared" si="26"/>
        <v>4</v>
      </c>
      <c r="M372" s="8">
        <f>VLOOKUP(K372,Table!$A$2:$C$121,2,0)</f>
        <v>2</v>
      </c>
      <c r="N372" s="7">
        <f>VLOOKUP(K372,Table!$A$2:$C$121,3,0)</f>
        <v>5</v>
      </c>
      <c r="O372" s="6" t="s">
        <v>2341</v>
      </c>
      <c r="P372" s="8" t="str">
        <f>LEFT(O372,MIN(FIND({0,1,2,3,4,5,6,7,8,9},ASC(O372)&amp;1234567890))-1)</f>
        <v>Ca</v>
      </c>
      <c r="Q372" s="8">
        <f t="shared" si="27"/>
        <v>1</v>
      </c>
      <c r="R372" s="8">
        <f>VLOOKUP(P372,Table!$A$2:$C$121,2,0)</f>
        <v>2</v>
      </c>
      <c r="S372" s="7">
        <f>VLOOKUP(P372,Table!$A$2:$C$121,3,0)</f>
        <v>4</v>
      </c>
      <c r="T372" s="6" t="s">
        <v>2300</v>
      </c>
      <c r="U372" s="8" t="str">
        <f>LEFT(T372,MIN(FIND({0,1,2,3,4,5,6,7,8,9},ASC(T372)&amp;1234567890))-1)</f>
        <v>Cu</v>
      </c>
      <c r="V372" s="8">
        <f t="shared" si="28"/>
        <v>3</v>
      </c>
      <c r="W372" s="8">
        <f>VLOOKUP(U372,Table!$A$2:$C$121,2,0)</f>
        <v>11</v>
      </c>
      <c r="X372" s="7">
        <f>VLOOKUP(U372,Table!$A$2:$C$121,3,0)</f>
        <v>4</v>
      </c>
      <c r="Y372" s="6" t="s">
        <v>2414</v>
      </c>
      <c r="Z372" s="8" t="str">
        <f>LEFT(Y372,MIN(FIND({0,1,2,3,4,5,6,7,8,9},ASC(Y372)&amp;1234567890))-1)</f>
        <v>O</v>
      </c>
      <c r="AA372" s="8">
        <f t="shared" si="29"/>
        <v>14</v>
      </c>
      <c r="AB372" s="8">
        <f>VLOOKUP(Z372,Table!$A$2:$C$121,2,0)</f>
        <v>16</v>
      </c>
      <c r="AC372" s="7">
        <f>VLOOKUP(Z372,Table!$A$2:$C$121,3,0)</f>
        <v>2</v>
      </c>
      <c r="AD372" s="5" t="str">
        <f>VLOOKUP(A372,Table!$U$1:$V$230,2,0)</f>
        <v>Orthorhombic</v>
      </c>
    </row>
    <row r="373" spans="1:30" ht="18.75" customHeight="1" x14ac:dyDescent="0.4">
      <c r="A373" s="5">
        <v>51</v>
      </c>
      <c r="B373" s="5">
        <v>202463</v>
      </c>
      <c r="C373" s="5" t="s">
        <v>676</v>
      </c>
      <c r="D373" s="5" t="s">
        <v>680</v>
      </c>
      <c r="E373" s="6" t="s">
        <v>2337</v>
      </c>
      <c r="F373" s="8" t="str">
        <f>LEFT(E373,MIN(FIND({0,1,2,3,4,5,6,7,8,9},ASC(E373)&amp;1234567890))-1)</f>
        <v>Cs</v>
      </c>
      <c r="G373" s="8">
        <f t="shared" si="25"/>
        <v>1</v>
      </c>
      <c r="H373" s="8">
        <f>VLOOKUP(F373,Table!$A$2:$C$121,2,0)</f>
        <v>1</v>
      </c>
      <c r="I373" s="7">
        <f>VLOOKUP(F373,Table!$A$2:$C$121,3,0)</f>
        <v>6</v>
      </c>
      <c r="J373" s="6" t="s">
        <v>2310</v>
      </c>
      <c r="K373" s="8" t="str">
        <f>LEFT(J373,MIN(FIND({0,1,2,3,4,5,6,7,8,9},ASC(J373)&amp;1234567890))-1)</f>
        <v>K</v>
      </c>
      <c r="L373" s="8">
        <f t="shared" si="26"/>
        <v>1</v>
      </c>
      <c r="M373" s="8">
        <f>VLOOKUP(K373,Table!$A$2:$C$121,2,0)</f>
        <v>1</v>
      </c>
      <c r="N373" s="7">
        <f>VLOOKUP(K373,Table!$A$2:$C$121,3,0)</f>
        <v>4</v>
      </c>
      <c r="O373" s="6" t="s">
        <v>3144</v>
      </c>
      <c r="P373" s="8" t="str">
        <f>LEFT(O373,MIN(FIND({0,1,2,3,4,5,6,7,8,9},ASC(O373)&amp;1234567890))-1)</f>
        <v>Zr</v>
      </c>
      <c r="Q373" s="8">
        <f t="shared" si="27"/>
        <v>6</v>
      </c>
      <c r="R373" s="8">
        <f>VLOOKUP(P373,Table!$A$2:$C$121,2,0)</f>
        <v>4</v>
      </c>
      <c r="S373" s="7">
        <f>VLOOKUP(P373,Table!$A$2:$C$121,3,0)</f>
        <v>5</v>
      </c>
      <c r="T373" s="6" t="s">
        <v>3145</v>
      </c>
      <c r="U373" s="8" t="str">
        <f>LEFT(T373,MIN(FIND({0,1,2,3,4,5,6,7,8,9},ASC(T373)&amp;1234567890))-1)</f>
        <v>Cl</v>
      </c>
      <c r="V373" s="8">
        <f t="shared" si="28"/>
        <v>15</v>
      </c>
      <c r="W373" s="8">
        <f>VLOOKUP(U373,Table!$A$2:$C$121,2,0)</f>
        <v>17</v>
      </c>
      <c r="X373" s="7">
        <f>VLOOKUP(U373,Table!$A$2:$C$121,3,0)</f>
        <v>3</v>
      </c>
      <c r="Y373" s="6" t="s">
        <v>2438</v>
      </c>
      <c r="Z373" s="8" t="str">
        <f>LEFT(Y373,MIN(FIND({0,1,2,3,4,5,6,7,8,9},ASC(Y373)&amp;1234567890))-1)</f>
        <v>B</v>
      </c>
      <c r="AA373" s="8">
        <f t="shared" si="29"/>
        <v>1</v>
      </c>
      <c r="AB373" s="8">
        <f>VLOOKUP(Z373,Table!$A$2:$C$121,2,0)</f>
        <v>13</v>
      </c>
      <c r="AC373" s="7">
        <f>VLOOKUP(Z373,Table!$A$2:$C$121,3,0)</f>
        <v>2</v>
      </c>
      <c r="AD373" s="5" t="str">
        <f>VLOOKUP(A373,Table!$U$1:$V$230,2,0)</f>
        <v>Orthorhombic</v>
      </c>
    </row>
    <row r="374" spans="1:30" ht="18.75" customHeight="1" x14ac:dyDescent="0.4">
      <c r="A374" s="5">
        <v>52</v>
      </c>
      <c r="B374" s="5">
        <v>79254</v>
      </c>
      <c r="C374" s="5" t="s">
        <v>681</v>
      </c>
      <c r="D374" s="5" t="s">
        <v>682</v>
      </c>
      <c r="E374" s="6" t="s">
        <v>3146</v>
      </c>
      <c r="F374" s="8" t="str">
        <f>LEFT(E374,MIN(FIND({0,1,2,3,4,5,6,7,8,9},ASC(E374)&amp;1234567890))-1)</f>
        <v>Bi</v>
      </c>
      <c r="G374" s="8">
        <f t="shared" si="25"/>
        <v>1.9</v>
      </c>
      <c r="H374" s="8">
        <f>VLOOKUP(F374,Table!$A$2:$C$121,2,0)</f>
        <v>15</v>
      </c>
      <c r="I374" s="7">
        <f>VLOOKUP(F374,Table!$A$2:$C$121,3,0)</f>
        <v>6</v>
      </c>
      <c r="J374" s="6" t="s">
        <v>3147</v>
      </c>
      <c r="K374" s="8" t="str">
        <f>LEFT(J374,MIN(FIND({0,1,2,3,4,5,6,7,8,9},ASC(J374)&amp;1234567890))-1)</f>
        <v>Ca</v>
      </c>
      <c r="L374" s="8">
        <f t="shared" si="26"/>
        <v>1.3</v>
      </c>
      <c r="M374" s="8">
        <f>VLOOKUP(K374,Table!$A$2:$C$121,2,0)</f>
        <v>2</v>
      </c>
      <c r="N374" s="7">
        <f>VLOOKUP(K374,Table!$A$2:$C$121,3,0)</f>
        <v>4</v>
      </c>
      <c r="O374" s="6" t="s">
        <v>3148</v>
      </c>
      <c r="P374" s="8" t="str">
        <f>LEFT(O374,MIN(FIND({0,1,2,3,4,5,6,7,8,9},ASC(O374)&amp;1234567890))-1)</f>
        <v>Nd</v>
      </c>
      <c r="Q374" s="8">
        <f t="shared" si="27"/>
        <v>0.7</v>
      </c>
      <c r="R374" s="8">
        <f>VLOOKUP(P374,Table!$A$2:$C$121,2,0)</f>
        <v>3</v>
      </c>
      <c r="S374" s="7">
        <f>VLOOKUP(P374,Table!$A$2:$C$121,3,0)</f>
        <v>6</v>
      </c>
      <c r="T374" s="6" t="s">
        <v>3149</v>
      </c>
      <c r="U374" s="8" t="str">
        <f>LEFT(T374,MIN(FIND({0,1,2,3,4,5,6,7,8,9},ASC(T374)&amp;1234567890))-1)</f>
        <v>Cu</v>
      </c>
      <c r="V374" s="8">
        <f t="shared" si="28"/>
        <v>0.88</v>
      </c>
      <c r="W374" s="8">
        <f>VLOOKUP(U374,Table!$A$2:$C$121,2,0)</f>
        <v>11</v>
      </c>
      <c r="X374" s="7">
        <f>VLOOKUP(U374,Table!$A$2:$C$121,3,0)</f>
        <v>4</v>
      </c>
      <c r="Y374" s="6" t="s">
        <v>3150</v>
      </c>
      <c r="Z374" s="8" t="str">
        <f>LEFT(Y374,MIN(FIND({0,1,2,3,4,5,6,7,8,9},ASC(Y374)&amp;1234567890))-1)</f>
        <v>O</v>
      </c>
      <c r="AA374" s="8">
        <f t="shared" si="29"/>
        <v>5.24</v>
      </c>
      <c r="AB374" s="8">
        <f>VLOOKUP(Z374,Table!$A$2:$C$121,2,0)</f>
        <v>16</v>
      </c>
      <c r="AC374" s="7">
        <f>VLOOKUP(Z374,Table!$A$2:$C$121,3,0)</f>
        <v>2</v>
      </c>
      <c r="AD374" s="5" t="str">
        <f>VLOOKUP(A374,Table!$U$1:$V$230,2,0)</f>
        <v>Orthorhombic</v>
      </c>
    </row>
    <row r="375" spans="1:30" ht="18.75" customHeight="1" x14ac:dyDescent="0.4">
      <c r="A375" s="5">
        <v>53</v>
      </c>
      <c r="B375" s="5">
        <v>75787</v>
      </c>
      <c r="C375" s="5" t="s">
        <v>683</v>
      </c>
      <c r="D375" s="5" t="s">
        <v>684</v>
      </c>
      <c r="E375" s="6" t="s">
        <v>2293</v>
      </c>
      <c r="F375" s="8" t="str">
        <f>LEFT(E375,MIN(FIND({0,1,2,3,4,5,6,7,8,9},ASC(E375)&amp;1234567890))-1)</f>
        <v>Pb</v>
      </c>
      <c r="G375" s="8">
        <f t="shared" si="25"/>
        <v>2</v>
      </c>
      <c r="H375" s="8">
        <f>VLOOKUP(F375,Table!$A$2:$C$121,2,0)</f>
        <v>14</v>
      </c>
      <c r="I375" s="7">
        <f>VLOOKUP(F375,Table!$A$2:$C$121,3,0)</f>
        <v>6</v>
      </c>
      <c r="J375" s="6" t="s">
        <v>2320</v>
      </c>
      <c r="K375" s="8" t="str">
        <f>LEFT(J375,MIN(FIND({0,1,2,3,4,5,6,7,8,9},ASC(J375)&amp;1234567890))-1)</f>
        <v>Sr</v>
      </c>
      <c r="L375" s="8">
        <f t="shared" si="26"/>
        <v>1</v>
      </c>
      <c r="M375" s="8">
        <f>VLOOKUP(K375,Table!$A$2:$C$121,2,0)</f>
        <v>2</v>
      </c>
      <c r="N375" s="7">
        <f>VLOOKUP(K375,Table!$A$2:$C$121,3,0)</f>
        <v>5</v>
      </c>
      <c r="O375" s="6" t="s">
        <v>2363</v>
      </c>
      <c r="P375" s="8" t="str">
        <f>LEFT(O375,MIN(FIND({0,1,2,3,4,5,6,7,8,9},ASC(O375)&amp;1234567890))-1)</f>
        <v>La</v>
      </c>
      <c r="Q375" s="8">
        <f t="shared" si="27"/>
        <v>1</v>
      </c>
      <c r="R375" s="8">
        <f>VLOOKUP(P375,Table!$A$2:$C$121,2,0)</f>
        <v>3</v>
      </c>
      <c r="S375" s="7">
        <f>VLOOKUP(P375,Table!$A$2:$C$121,3,0)</f>
        <v>6</v>
      </c>
      <c r="T375" s="6" t="s">
        <v>3152</v>
      </c>
      <c r="U375" s="8" t="str">
        <f>LEFT(T375,MIN(FIND({0,1,2,3,4,5,6,7,8,9},ASC(T375)&amp;1234567890))-1)</f>
        <v>Cu</v>
      </c>
      <c r="V375" s="8">
        <f t="shared" si="28"/>
        <v>1.835</v>
      </c>
      <c r="W375" s="8">
        <f>VLOOKUP(U375,Table!$A$2:$C$121,2,0)</f>
        <v>11</v>
      </c>
      <c r="X375" s="7">
        <f>VLOOKUP(U375,Table!$A$2:$C$121,3,0)</f>
        <v>4</v>
      </c>
      <c r="Y375" s="6" t="s">
        <v>2332</v>
      </c>
      <c r="Z375" s="8" t="str">
        <f>LEFT(Y375,MIN(FIND({0,1,2,3,4,5,6,7,8,9},ASC(Y375)&amp;1234567890))-1)</f>
        <v>O</v>
      </c>
      <c r="AA375" s="8">
        <f t="shared" si="29"/>
        <v>6</v>
      </c>
      <c r="AB375" s="8">
        <f>VLOOKUP(Z375,Table!$A$2:$C$121,2,0)</f>
        <v>16</v>
      </c>
      <c r="AC375" s="7">
        <f>VLOOKUP(Z375,Table!$A$2:$C$121,3,0)</f>
        <v>2</v>
      </c>
      <c r="AD375" s="5" t="str">
        <f>VLOOKUP(A375,Table!$U$1:$V$230,2,0)</f>
        <v>Orthorhombic</v>
      </c>
    </row>
    <row r="376" spans="1:30" ht="18.75" customHeight="1" x14ac:dyDescent="0.4">
      <c r="A376" s="5">
        <v>53</v>
      </c>
      <c r="B376" s="5">
        <v>75788</v>
      </c>
      <c r="C376" s="5" t="s">
        <v>683</v>
      </c>
      <c r="D376" s="5" t="s">
        <v>685</v>
      </c>
      <c r="E376" s="6" t="s">
        <v>2293</v>
      </c>
      <c r="F376" s="8" t="str">
        <f>LEFT(E376,MIN(FIND({0,1,2,3,4,5,6,7,8,9},ASC(E376)&amp;1234567890))-1)</f>
        <v>Pb</v>
      </c>
      <c r="G376" s="8">
        <f t="shared" si="25"/>
        <v>2</v>
      </c>
      <c r="H376" s="8">
        <f>VLOOKUP(F376,Table!$A$2:$C$121,2,0)</f>
        <v>14</v>
      </c>
      <c r="I376" s="7">
        <f>VLOOKUP(F376,Table!$A$2:$C$121,3,0)</f>
        <v>6</v>
      </c>
      <c r="J376" s="6" t="s">
        <v>2320</v>
      </c>
      <c r="K376" s="8" t="str">
        <f>LEFT(J376,MIN(FIND({0,1,2,3,4,5,6,7,8,9},ASC(J376)&amp;1234567890))-1)</f>
        <v>Sr</v>
      </c>
      <c r="L376" s="8">
        <f t="shared" si="26"/>
        <v>1</v>
      </c>
      <c r="M376" s="8">
        <f>VLOOKUP(K376,Table!$A$2:$C$121,2,0)</f>
        <v>2</v>
      </c>
      <c r="N376" s="7">
        <f>VLOOKUP(K376,Table!$A$2:$C$121,3,0)</f>
        <v>5</v>
      </c>
      <c r="O376" s="6" t="s">
        <v>2363</v>
      </c>
      <c r="P376" s="8" t="str">
        <f>LEFT(O376,MIN(FIND({0,1,2,3,4,5,6,7,8,9},ASC(O376)&amp;1234567890))-1)</f>
        <v>La</v>
      </c>
      <c r="Q376" s="8">
        <f t="shared" si="27"/>
        <v>1</v>
      </c>
      <c r="R376" s="8">
        <f>VLOOKUP(P376,Table!$A$2:$C$121,2,0)</f>
        <v>3</v>
      </c>
      <c r="S376" s="7">
        <f>VLOOKUP(P376,Table!$A$2:$C$121,3,0)</f>
        <v>6</v>
      </c>
      <c r="T376" s="6" t="s">
        <v>3153</v>
      </c>
      <c r="U376" s="8" t="str">
        <f>LEFT(T376,MIN(FIND({0,1,2,3,4,5,6,7,8,9},ASC(T376)&amp;1234567890))-1)</f>
        <v>Cu</v>
      </c>
      <c r="V376" s="8">
        <f t="shared" si="28"/>
        <v>1.84</v>
      </c>
      <c r="W376" s="8">
        <f>VLOOKUP(U376,Table!$A$2:$C$121,2,0)</f>
        <v>11</v>
      </c>
      <c r="X376" s="7">
        <f>VLOOKUP(U376,Table!$A$2:$C$121,3,0)</f>
        <v>4</v>
      </c>
      <c r="Y376" s="6" t="s">
        <v>2332</v>
      </c>
      <c r="Z376" s="8" t="str">
        <f>LEFT(Y376,MIN(FIND({0,1,2,3,4,5,6,7,8,9},ASC(Y376)&amp;1234567890))-1)</f>
        <v>O</v>
      </c>
      <c r="AA376" s="8">
        <f t="shared" si="29"/>
        <v>6</v>
      </c>
      <c r="AB376" s="8">
        <f>VLOOKUP(Z376,Table!$A$2:$C$121,2,0)</f>
        <v>16</v>
      </c>
      <c r="AC376" s="7">
        <f>VLOOKUP(Z376,Table!$A$2:$C$121,3,0)</f>
        <v>2</v>
      </c>
      <c r="AD376" s="5" t="str">
        <f>VLOOKUP(A376,Table!$U$1:$V$230,2,0)</f>
        <v>Orthorhombic</v>
      </c>
    </row>
    <row r="377" spans="1:30" ht="18.75" customHeight="1" x14ac:dyDescent="0.4">
      <c r="A377" s="5">
        <v>53</v>
      </c>
      <c r="B377" s="5">
        <v>85270</v>
      </c>
      <c r="C377" s="5" t="s">
        <v>686</v>
      </c>
      <c r="D377" s="5" t="s">
        <v>687</v>
      </c>
      <c r="E377" s="6" t="s">
        <v>3154</v>
      </c>
      <c r="F377" s="8" t="str">
        <f>LEFT(E377,MIN(FIND({0,1,2,3,4,5,6,7,8,9},ASC(E377)&amp;1234567890))-1)</f>
        <v>Bi</v>
      </c>
      <c r="G377" s="8">
        <f t="shared" si="25"/>
        <v>3.45</v>
      </c>
      <c r="H377" s="8">
        <f>VLOOKUP(F377,Table!$A$2:$C$121,2,0)</f>
        <v>15</v>
      </c>
      <c r="I377" s="7">
        <f>VLOOKUP(F377,Table!$A$2:$C$121,3,0)</f>
        <v>6</v>
      </c>
      <c r="J377" s="6" t="s">
        <v>3155</v>
      </c>
      <c r="K377" s="8" t="str">
        <f>LEFT(J377,MIN(FIND({0,1,2,3,4,5,6,7,8,9},ASC(J377)&amp;1234567890))-1)</f>
        <v>Sr</v>
      </c>
      <c r="L377" s="8">
        <f t="shared" si="26"/>
        <v>3.5</v>
      </c>
      <c r="M377" s="8">
        <f>VLOOKUP(K377,Table!$A$2:$C$121,2,0)</f>
        <v>2</v>
      </c>
      <c r="N377" s="7">
        <f>VLOOKUP(K377,Table!$A$2:$C$121,3,0)</f>
        <v>5</v>
      </c>
      <c r="O377" s="6" t="s">
        <v>3156</v>
      </c>
      <c r="P377" s="8" t="str">
        <f>LEFT(O377,MIN(FIND({0,1,2,3,4,5,6,7,8,9},ASC(O377)&amp;1234567890))-1)</f>
        <v>Ca</v>
      </c>
      <c r="Q377" s="8">
        <f t="shared" si="27"/>
        <v>1.42</v>
      </c>
      <c r="R377" s="8">
        <f>VLOOKUP(P377,Table!$A$2:$C$121,2,0)</f>
        <v>2</v>
      </c>
      <c r="S377" s="7">
        <f>VLOOKUP(P377,Table!$A$2:$C$121,3,0)</f>
        <v>4</v>
      </c>
      <c r="T377" s="6" t="s">
        <v>2971</v>
      </c>
      <c r="U377" s="8" t="str">
        <f>LEFT(T377,MIN(FIND({0,1,2,3,4,5,6,7,8,9},ASC(T377)&amp;1234567890))-1)</f>
        <v>Cu</v>
      </c>
      <c r="V377" s="8">
        <f t="shared" si="28"/>
        <v>2.7</v>
      </c>
      <c r="W377" s="8">
        <f>VLOOKUP(U377,Table!$A$2:$C$121,2,0)</f>
        <v>11</v>
      </c>
      <c r="X377" s="7">
        <f>VLOOKUP(U377,Table!$A$2:$C$121,3,0)</f>
        <v>4</v>
      </c>
      <c r="Y377" s="6" t="s">
        <v>2414</v>
      </c>
      <c r="Z377" s="8" t="str">
        <f>LEFT(Y377,MIN(FIND({0,1,2,3,4,5,6,7,8,9},ASC(Y377)&amp;1234567890))-1)</f>
        <v>O</v>
      </c>
      <c r="AA377" s="8">
        <f t="shared" si="29"/>
        <v>14</v>
      </c>
      <c r="AB377" s="8">
        <f>VLOOKUP(Z377,Table!$A$2:$C$121,2,0)</f>
        <v>16</v>
      </c>
      <c r="AC377" s="7">
        <f>VLOOKUP(Z377,Table!$A$2:$C$121,3,0)</f>
        <v>2</v>
      </c>
      <c r="AD377" s="5" t="str">
        <f>VLOOKUP(A377,Table!$U$1:$V$230,2,0)</f>
        <v>Orthorhombic</v>
      </c>
    </row>
    <row r="378" spans="1:30" ht="18.75" customHeight="1" x14ac:dyDescent="0.4">
      <c r="A378" s="5">
        <v>55</v>
      </c>
      <c r="B378" s="5">
        <v>71192</v>
      </c>
      <c r="C378" s="5" t="s">
        <v>688</v>
      </c>
      <c r="D378" s="5" t="s">
        <v>689</v>
      </c>
      <c r="E378" s="6" t="s">
        <v>3157</v>
      </c>
      <c r="F378" s="8" t="str">
        <f>LEFT(E378,MIN(FIND({0,1,2,3,4,5,6,7,8,9},ASC(E378)&amp;1234567890))-1)</f>
        <v>La</v>
      </c>
      <c r="G378" s="8">
        <f t="shared" si="25"/>
        <v>6.65</v>
      </c>
      <c r="H378" s="8">
        <f>VLOOKUP(F378,Table!$A$2:$C$121,2,0)</f>
        <v>3</v>
      </c>
      <c r="I378" s="7">
        <f>VLOOKUP(F378,Table!$A$2:$C$121,3,0)</f>
        <v>6</v>
      </c>
      <c r="J378" s="6" t="s">
        <v>3158</v>
      </c>
      <c r="K378" s="8" t="str">
        <f>LEFT(J378,MIN(FIND({0,1,2,3,4,5,6,7,8,9},ASC(J378)&amp;1234567890))-1)</f>
        <v>Sr</v>
      </c>
      <c r="L378" s="8">
        <f t="shared" si="26"/>
        <v>1.35</v>
      </c>
      <c r="M378" s="8">
        <f>VLOOKUP(K378,Table!$A$2:$C$121,2,0)</f>
        <v>2</v>
      </c>
      <c r="N378" s="7">
        <f>VLOOKUP(K378,Table!$A$2:$C$121,3,0)</f>
        <v>5</v>
      </c>
      <c r="O378" s="6" t="s">
        <v>3159</v>
      </c>
      <c r="P378" s="8" t="str">
        <f>LEFT(O378,MIN(FIND({0,1,2,3,4,5,6,7,8,9},ASC(O378)&amp;1234567890))-1)</f>
        <v>Cu</v>
      </c>
      <c r="Q378" s="8">
        <f t="shared" si="27"/>
        <v>7.38</v>
      </c>
      <c r="R378" s="8">
        <f>VLOOKUP(P378,Table!$A$2:$C$121,2,0)</f>
        <v>11</v>
      </c>
      <c r="S378" s="7">
        <f>VLOOKUP(P378,Table!$A$2:$C$121,3,0)</f>
        <v>4</v>
      </c>
      <c r="T378" s="6" t="s">
        <v>3160</v>
      </c>
      <c r="U378" s="8" t="str">
        <f>LEFT(T378,MIN(FIND({0,1,2,3,4,5,6,7,8,9},ASC(T378)&amp;1234567890))-1)</f>
        <v>Pt</v>
      </c>
      <c r="V378" s="8">
        <f t="shared" si="28"/>
        <v>0.34</v>
      </c>
      <c r="W378" s="8">
        <f>VLOOKUP(U378,Table!$A$2:$C$121,2,0)</f>
        <v>10</v>
      </c>
      <c r="X378" s="7">
        <f>VLOOKUP(U378,Table!$A$2:$C$121,3,0)</f>
        <v>6</v>
      </c>
      <c r="Y378" s="6" t="s">
        <v>2502</v>
      </c>
      <c r="Z378" s="8" t="str">
        <f>LEFT(Y378,MIN(FIND({0,1,2,3,4,5,6,7,8,9},ASC(Y378)&amp;1234567890))-1)</f>
        <v>O</v>
      </c>
      <c r="AA378" s="8">
        <f t="shared" si="29"/>
        <v>20</v>
      </c>
      <c r="AB378" s="8">
        <f>VLOOKUP(Z378,Table!$A$2:$C$121,2,0)</f>
        <v>16</v>
      </c>
      <c r="AC378" s="7">
        <f>VLOOKUP(Z378,Table!$A$2:$C$121,3,0)</f>
        <v>2</v>
      </c>
      <c r="AD378" s="5" t="str">
        <f>VLOOKUP(A378,Table!$U$1:$V$230,2,0)</f>
        <v>Orthorhombic</v>
      </c>
    </row>
    <row r="379" spans="1:30" ht="18.75" customHeight="1" x14ac:dyDescent="0.4">
      <c r="A379" s="5">
        <v>55</v>
      </c>
      <c r="B379" s="5">
        <v>88845</v>
      </c>
      <c r="C379" s="5" t="s">
        <v>688</v>
      </c>
      <c r="D379" s="5" t="s">
        <v>690</v>
      </c>
      <c r="E379" s="6" t="s">
        <v>2394</v>
      </c>
      <c r="F379" s="8" t="str">
        <f>LEFT(E379,MIN(FIND({0,1,2,3,4,5,6,7,8,9},ASC(E379)&amp;1234567890))-1)</f>
        <v>Ba</v>
      </c>
      <c r="G379" s="8">
        <f t="shared" si="25"/>
        <v>4</v>
      </c>
      <c r="H379" s="8">
        <f>VLOOKUP(F379,Table!$A$2:$C$121,2,0)</f>
        <v>2</v>
      </c>
      <c r="I379" s="7">
        <f>VLOOKUP(F379,Table!$A$2:$C$121,3,0)</f>
        <v>6</v>
      </c>
      <c r="J379" s="6" t="s">
        <v>3161</v>
      </c>
      <c r="K379" s="8" t="str">
        <f>LEFT(J379,MIN(FIND({0,1,2,3,4,5,6,7,8,9},ASC(J379)&amp;1234567890))-1)</f>
        <v>Nd</v>
      </c>
      <c r="L379" s="8">
        <f t="shared" si="26"/>
        <v>2</v>
      </c>
      <c r="M379" s="8">
        <f>VLOOKUP(K379,Table!$A$2:$C$121,2,0)</f>
        <v>3</v>
      </c>
      <c r="N379" s="7">
        <f>VLOOKUP(K379,Table!$A$2:$C$121,3,0)</f>
        <v>6</v>
      </c>
      <c r="O379" s="6" t="s">
        <v>3162</v>
      </c>
      <c r="P379" s="8" t="str">
        <f>LEFT(O379,MIN(FIND({0,1,2,3,4,5,6,7,8,9},ASC(O379)&amp;1234567890))-1)</f>
        <v>Ti</v>
      </c>
      <c r="Q379" s="8">
        <f t="shared" si="27"/>
        <v>4</v>
      </c>
      <c r="R379" s="8">
        <f>VLOOKUP(P379,Table!$A$2:$C$121,2,0)</f>
        <v>4</v>
      </c>
      <c r="S379" s="7">
        <f>VLOOKUP(P379,Table!$A$2:$C$121,3,0)</f>
        <v>4</v>
      </c>
      <c r="T379" s="6" t="s">
        <v>3163</v>
      </c>
      <c r="U379" s="8" t="str">
        <f>LEFT(T379,MIN(FIND({0,1,2,3,4,5,6,7,8,9},ASC(T379)&amp;1234567890))-1)</f>
        <v>Ta</v>
      </c>
      <c r="V379" s="8">
        <f t="shared" si="28"/>
        <v>6</v>
      </c>
      <c r="W379" s="8">
        <f>VLOOKUP(U379,Table!$A$2:$C$121,2,0)</f>
        <v>5</v>
      </c>
      <c r="X379" s="7">
        <f>VLOOKUP(U379,Table!$A$2:$C$121,3,0)</f>
        <v>6</v>
      </c>
      <c r="Y379" s="6" t="s">
        <v>3164</v>
      </c>
      <c r="Z379" s="8" t="str">
        <f>LEFT(Y379,MIN(FIND({0,1,2,3,4,5,6,7,8,9},ASC(Y379)&amp;1234567890))-1)</f>
        <v>O</v>
      </c>
      <c r="AA379" s="8">
        <f t="shared" si="29"/>
        <v>30</v>
      </c>
      <c r="AB379" s="8">
        <f>VLOOKUP(Z379,Table!$A$2:$C$121,2,0)</f>
        <v>16</v>
      </c>
      <c r="AC379" s="7">
        <f>VLOOKUP(Z379,Table!$A$2:$C$121,3,0)</f>
        <v>2</v>
      </c>
      <c r="AD379" s="5" t="str">
        <f>VLOOKUP(A379,Table!$U$1:$V$230,2,0)</f>
        <v>Orthorhombic</v>
      </c>
    </row>
    <row r="380" spans="1:30" ht="18.75" customHeight="1" x14ac:dyDescent="0.4">
      <c r="A380" s="5">
        <v>55</v>
      </c>
      <c r="B380" s="5">
        <v>88846</v>
      </c>
      <c r="C380" s="5" t="s">
        <v>688</v>
      </c>
      <c r="D380" s="5" t="s">
        <v>691</v>
      </c>
      <c r="E380" s="6" t="s">
        <v>2440</v>
      </c>
      <c r="F380" s="8" t="str">
        <f>LEFT(E380,MIN(FIND({0,1,2,3,4,5,6,7,8,9},ASC(E380)&amp;1234567890))-1)</f>
        <v>Ba</v>
      </c>
      <c r="G380" s="8">
        <f t="shared" si="25"/>
        <v>5</v>
      </c>
      <c r="H380" s="8">
        <f>VLOOKUP(F380,Table!$A$2:$C$121,2,0)</f>
        <v>2</v>
      </c>
      <c r="I380" s="7">
        <f>VLOOKUP(F380,Table!$A$2:$C$121,3,0)</f>
        <v>6</v>
      </c>
      <c r="J380" s="6" t="s">
        <v>2700</v>
      </c>
      <c r="K380" s="8" t="str">
        <f>LEFT(J380,MIN(FIND({0,1,2,3,4,5,6,7,8,9},ASC(J380)&amp;1234567890))-1)</f>
        <v>Nd</v>
      </c>
      <c r="L380" s="8">
        <f t="shared" si="26"/>
        <v>1</v>
      </c>
      <c r="M380" s="8">
        <f>VLOOKUP(K380,Table!$A$2:$C$121,2,0)</f>
        <v>3</v>
      </c>
      <c r="N380" s="7">
        <f>VLOOKUP(K380,Table!$A$2:$C$121,3,0)</f>
        <v>6</v>
      </c>
      <c r="O380" s="6" t="s">
        <v>2786</v>
      </c>
      <c r="P380" s="8" t="str">
        <f>LEFT(O380,MIN(FIND({0,1,2,3,4,5,6,7,8,9},ASC(O380)&amp;1234567890))-1)</f>
        <v>Ti</v>
      </c>
      <c r="Q380" s="8">
        <f t="shared" si="27"/>
        <v>3</v>
      </c>
      <c r="R380" s="8">
        <f>VLOOKUP(P380,Table!$A$2:$C$121,2,0)</f>
        <v>4</v>
      </c>
      <c r="S380" s="7">
        <f>VLOOKUP(P380,Table!$A$2:$C$121,3,0)</f>
        <v>4</v>
      </c>
      <c r="T380" s="6" t="s">
        <v>3165</v>
      </c>
      <c r="U380" s="8" t="str">
        <f>LEFT(T380,MIN(FIND({0,1,2,3,4,5,6,7,8,9},ASC(T380)&amp;1234567890))-1)</f>
        <v>Ta</v>
      </c>
      <c r="V380" s="8">
        <f t="shared" si="28"/>
        <v>7</v>
      </c>
      <c r="W380" s="8">
        <f>VLOOKUP(U380,Table!$A$2:$C$121,2,0)</f>
        <v>5</v>
      </c>
      <c r="X380" s="7">
        <f>VLOOKUP(U380,Table!$A$2:$C$121,3,0)</f>
        <v>6</v>
      </c>
      <c r="Y380" s="6" t="s">
        <v>3164</v>
      </c>
      <c r="Z380" s="8" t="str">
        <f>LEFT(Y380,MIN(FIND({0,1,2,3,4,5,6,7,8,9},ASC(Y380)&amp;1234567890))-1)</f>
        <v>O</v>
      </c>
      <c r="AA380" s="8">
        <f t="shared" si="29"/>
        <v>30</v>
      </c>
      <c r="AB380" s="8">
        <f>VLOOKUP(Z380,Table!$A$2:$C$121,2,0)</f>
        <v>16</v>
      </c>
      <c r="AC380" s="7">
        <f>VLOOKUP(Z380,Table!$A$2:$C$121,3,0)</f>
        <v>2</v>
      </c>
      <c r="AD380" s="5" t="str">
        <f>VLOOKUP(A380,Table!$U$1:$V$230,2,0)</f>
        <v>Orthorhombic</v>
      </c>
    </row>
    <row r="381" spans="1:30" ht="18.75" customHeight="1" x14ac:dyDescent="0.4">
      <c r="A381" s="5">
        <v>55</v>
      </c>
      <c r="B381" s="5">
        <v>413670</v>
      </c>
      <c r="C381" s="5" t="s">
        <v>688</v>
      </c>
      <c r="D381" s="5" t="s">
        <v>692</v>
      </c>
      <c r="E381" s="6" t="s">
        <v>2295</v>
      </c>
      <c r="F381" s="8" t="str">
        <f>LEFT(E381,MIN(FIND({0,1,2,3,4,5,6,7,8,9},ASC(E381)&amp;1234567890))-1)</f>
        <v>Y</v>
      </c>
      <c r="G381" s="8">
        <f t="shared" si="25"/>
        <v>1</v>
      </c>
      <c r="H381" s="8">
        <f>VLOOKUP(F381,Table!$A$2:$C$121,2,0)</f>
        <v>3</v>
      </c>
      <c r="I381" s="7">
        <f>VLOOKUP(F381,Table!$A$2:$C$121,3,0)</f>
        <v>5</v>
      </c>
      <c r="J381" s="6" t="s">
        <v>2597</v>
      </c>
      <c r="K381" s="8" t="str">
        <f>LEFT(J381,MIN(FIND({0,1,2,3,4,5,6,7,8,9},ASC(J381)&amp;1234567890))-1)</f>
        <v>Ba</v>
      </c>
      <c r="L381" s="8">
        <f t="shared" si="26"/>
        <v>1</v>
      </c>
      <c r="M381" s="8">
        <f>VLOOKUP(K381,Table!$A$2:$C$121,2,0)</f>
        <v>2</v>
      </c>
      <c r="N381" s="7">
        <f>VLOOKUP(K381,Table!$A$2:$C$121,3,0)</f>
        <v>6</v>
      </c>
      <c r="O381" s="6" t="s">
        <v>2636</v>
      </c>
      <c r="P381" s="8" t="str">
        <f>LEFT(O381,MIN(FIND({0,1,2,3,4,5,6,7,8,9},ASC(O381)&amp;1234567890))-1)</f>
        <v>Co</v>
      </c>
      <c r="Q381" s="8">
        <f t="shared" si="27"/>
        <v>1</v>
      </c>
      <c r="R381" s="8">
        <f>VLOOKUP(P381,Table!$A$2:$C$121,2,0)</f>
        <v>9</v>
      </c>
      <c r="S381" s="7">
        <f>VLOOKUP(P381,Table!$A$2:$C$121,3,0)</f>
        <v>4</v>
      </c>
      <c r="T381" s="6" t="s">
        <v>2598</v>
      </c>
      <c r="U381" s="8" t="str">
        <f>LEFT(T381,MIN(FIND({0,1,2,3,4,5,6,7,8,9},ASC(T381)&amp;1234567890))-1)</f>
        <v>Mn</v>
      </c>
      <c r="V381" s="8">
        <f t="shared" si="28"/>
        <v>1</v>
      </c>
      <c r="W381" s="8">
        <f>VLOOKUP(U381,Table!$A$2:$C$121,2,0)</f>
        <v>7</v>
      </c>
      <c r="X381" s="7">
        <f>VLOOKUP(U381,Table!$A$2:$C$121,3,0)</f>
        <v>4</v>
      </c>
      <c r="Y381" s="6" t="s">
        <v>2863</v>
      </c>
      <c r="Z381" s="8" t="str">
        <f>LEFT(Y381,MIN(FIND({0,1,2,3,4,5,6,7,8,9},ASC(Y381)&amp;1234567890))-1)</f>
        <v>O</v>
      </c>
      <c r="AA381" s="8">
        <f t="shared" si="29"/>
        <v>5</v>
      </c>
      <c r="AB381" s="8">
        <f>VLOOKUP(Z381,Table!$A$2:$C$121,2,0)</f>
        <v>16</v>
      </c>
      <c r="AC381" s="7">
        <f>VLOOKUP(Z381,Table!$A$2:$C$121,3,0)</f>
        <v>2</v>
      </c>
      <c r="AD381" s="5" t="str">
        <f>VLOOKUP(A381,Table!$U$1:$V$230,2,0)</f>
        <v>Orthorhombic</v>
      </c>
    </row>
    <row r="382" spans="1:30" ht="18.75" customHeight="1" x14ac:dyDescent="0.4">
      <c r="A382" s="5">
        <v>55</v>
      </c>
      <c r="B382" s="5">
        <v>173629</v>
      </c>
      <c r="C382" s="5" t="s">
        <v>688</v>
      </c>
      <c r="D382" s="5" t="s">
        <v>693</v>
      </c>
      <c r="E382" s="6" t="s">
        <v>2824</v>
      </c>
      <c r="F382" s="8" t="str">
        <f>LEFT(E382,MIN(FIND({0,1,2,3,4,5,6,7,8,9},ASC(E382)&amp;1234567890))-1)</f>
        <v>Ca</v>
      </c>
      <c r="G382" s="8">
        <f t="shared" si="25"/>
        <v>1.8</v>
      </c>
      <c r="H382" s="8">
        <f>VLOOKUP(F382,Table!$A$2:$C$121,2,0)</f>
        <v>2</v>
      </c>
      <c r="I382" s="7">
        <f>VLOOKUP(F382,Table!$A$2:$C$121,3,0)</f>
        <v>4</v>
      </c>
      <c r="J382" s="6" t="s">
        <v>3166</v>
      </c>
      <c r="K382" s="8" t="str">
        <f>LEFT(J382,MIN(FIND({0,1,2,3,4,5,6,7,8,9},ASC(J382)&amp;1234567890))-1)</f>
        <v>Y</v>
      </c>
      <c r="L382" s="8">
        <f t="shared" si="26"/>
        <v>0.2</v>
      </c>
      <c r="M382" s="8">
        <f>VLOOKUP(K382,Table!$A$2:$C$121,2,0)</f>
        <v>3</v>
      </c>
      <c r="N382" s="7">
        <f>VLOOKUP(K382,Table!$A$2:$C$121,3,0)</f>
        <v>5</v>
      </c>
      <c r="O382" s="6" t="s">
        <v>3167</v>
      </c>
      <c r="P382" s="8" t="str">
        <f>LEFT(O382,MIN(FIND({0,1,2,3,4,5,6,7,8,9},ASC(O382)&amp;1234567890))-1)</f>
        <v>Eu</v>
      </c>
      <c r="Q382" s="8">
        <f t="shared" si="27"/>
        <v>0.2</v>
      </c>
      <c r="R382" s="8">
        <f>VLOOKUP(P382,Table!$A$2:$C$121,2,0)</f>
        <v>3</v>
      </c>
      <c r="S382" s="7">
        <f>VLOOKUP(P382,Table!$A$2:$C$121,3,0)</f>
        <v>6</v>
      </c>
      <c r="T382" s="6" t="s">
        <v>3168</v>
      </c>
      <c r="U382" s="8" t="str">
        <f>LEFT(T382,MIN(FIND({0,1,2,3,4,5,6,7,8,9},ASC(T382)&amp;1234567890))-1)</f>
        <v>Sn</v>
      </c>
      <c r="V382" s="8">
        <f t="shared" si="28"/>
        <v>0.8</v>
      </c>
      <c r="W382" s="8">
        <f>VLOOKUP(U382,Table!$A$2:$C$121,2,0)</f>
        <v>14</v>
      </c>
      <c r="X382" s="7">
        <f>VLOOKUP(U382,Table!$A$2:$C$121,3,0)</f>
        <v>5</v>
      </c>
      <c r="Y382" s="6" t="s">
        <v>2317</v>
      </c>
      <c r="Z382" s="8" t="str">
        <f>LEFT(Y382,MIN(FIND({0,1,2,3,4,5,6,7,8,9},ASC(Y382)&amp;1234567890))-1)</f>
        <v>O</v>
      </c>
      <c r="AA382" s="8">
        <f t="shared" si="29"/>
        <v>4</v>
      </c>
      <c r="AB382" s="8">
        <f>VLOOKUP(Z382,Table!$A$2:$C$121,2,0)</f>
        <v>16</v>
      </c>
      <c r="AC382" s="7">
        <f>VLOOKUP(Z382,Table!$A$2:$C$121,3,0)</f>
        <v>2</v>
      </c>
      <c r="AD382" s="5" t="str">
        <f>VLOOKUP(A382,Table!$U$1:$V$230,2,0)</f>
        <v>Orthorhombic</v>
      </c>
    </row>
    <row r="383" spans="1:30" ht="18.75" customHeight="1" x14ac:dyDescent="0.4">
      <c r="A383" s="5">
        <v>55</v>
      </c>
      <c r="B383" s="5">
        <v>245741</v>
      </c>
      <c r="C383" s="5" t="s">
        <v>688</v>
      </c>
      <c r="D383" s="5" t="s">
        <v>694</v>
      </c>
      <c r="E383" s="6" t="s">
        <v>2441</v>
      </c>
      <c r="F383" s="8" t="str">
        <f>LEFT(E383,MIN(FIND({0,1,2,3,4,5,6,7,8,9},ASC(E383)&amp;1234567890))-1)</f>
        <v>Ru</v>
      </c>
      <c r="G383" s="8">
        <f t="shared" si="25"/>
        <v>1</v>
      </c>
      <c r="H383" s="8">
        <f>VLOOKUP(F383,Table!$A$2:$C$121,2,0)</f>
        <v>8</v>
      </c>
      <c r="I383" s="7">
        <f>VLOOKUP(F383,Table!$A$2:$C$121,3,0)</f>
        <v>5</v>
      </c>
      <c r="J383" s="6" t="s">
        <v>2299</v>
      </c>
      <c r="K383" s="8" t="str">
        <f>LEFT(J383,MIN(FIND({0,1,2,3,4,5,6,7,8,9},ASC(J383)&amp;1234567890))-1)</f>
        <v>Sr</v>
      </c>
      <c r="L383" s="8">
        <f t="shared" si="26"/>
        <v>2</v>
      </c>
      <c r="M383" s="8">
        <f>VLOOKUP(K383,Table!$A$2:$C$121,2,0)</f>
        <v>2</v>
      </c>
      <c r="N383" s="7">
        <f>VLOOKUP(K383,Table!$A$2:$C$121,3,0)</f>
        <v>5</v>
      </c>
      <c r="O383" s="6" t="s">
        <v>2933</v>
      </c>
      <c r="P383" s="8" t="str">
        <f>LEFT(O383,MIN(FIND({0,1,2,3,4,5,6,7,8,9},ASC(O383)&amp;1234567890))-1)</f>
        <v>Gd</v>
      </c>
      <c r="Q383" s="8">
        <f t="shared" si="27"/>
        <v>1</v>
      </c>
      <c r="R383" s="8">
        <f>VLOOKUP(P383,Table!$A$2:$C$121,2,0)</f>
        <v>3</v>
      </c>
      <c r="S383" s="7">
        <f>VLOOKUP(P383,Table!$A$2:$C$121,3,0)</f>
        <v>6</v>
      </c>
      <c r="T383" s="6" t="s">
        <v>2297</v>
      </c>
      <c r="U383" s="8" t="str">
        <f>LEFT(T383,MIN(FIND({0,1,2,3,4,5,6,7,8,9},ASC(T383)&amp;1234567890))-1)</f>
        <v>Cu</v>
      </c>
      <c r="V383" s="8">
        <f t="shared" si="28"/>
        <v>2</v>
      </c>
      <c r="W383" s="8">
        <f>VLOOKUP(U383,Table!$A$2:$C$121,2,0)</f>
        <v>11</v>
      </c>
      <c r="X383" s="7">
        <f>VLOOKUP(U383,Table!$A$2:$C$121,3,0)</f>
        <v>4</v>
      </c>
      <c r="Y383" s="6" t="s">
        <v>2298</v>
      </c>
      <c r="Z383" s="8" t="str">
        <f>LEFT(Y383,MIN(FIND({0,1,2,3,4,5,6,7,8,9},ASC(Y383)&amp;1234567890))-1)</f>
        <v>O</v>
      </c>
      <c r="AA383" s="8">
        <f t="shared" si="29"/>
        <v>8</v>
      </c>
      <c r="AB383" s="8">
        <f>VLOOKUP(Z383,Table!$A$2:$C$121,2,0)</f>
        <v>16</v>
      </c>
      <c r="AC383" s="7">
        <f>VLOOKUP(Z383,Table!$A$2:$C$121,3,0)</f>
        <v>2</v>
      </c>
      <c r="AD383" s="5" t="str">
        <f>VLOOKUP(A383,Table!$U$1:$V$230,2,0)</f>
        <v>Orthorhombic</v>
      </c>
    </row>
    <row r="384" spans="1:30" ht="18.75" customHeight="1" x14ac:dyDescent="0.4">
      <c r="A384" s="5">
        <v>55</v>
      </c>
      <c r="B384" s="5">
        <v>251128</v>
      </c>
      <c r="C384" s="5" t="s">
        <v>688</v>
      </c>
      <c r="D384" s="5" t="s">
        <v>695</v>
      </c>
      <c r="E384" s="6" t="s">
        <v>2746</v>
      </c>
      <c r="F384" s="8" t="str">
        <f>LEFT(E384,MIN(FIND({0,1,2,3,4,5,6,7,8,9},ASC(E384)&amp;1234567890))-1)</f>
        <v>Pb</v>
      </c>
      <c r="G384" s="8">
        <f t="shared" si="25"/>
        <v>4</v>
      </c>
      <c r="H384" s="8">
        <f>VLOOKUP(F384,Table!$A$2:$C$121,2,0)</f>
        <v>14</v>
      </c>
      <c r="I384" s="7">
        <f>VLOOKUP(F384,Table!$A$2:$C$121,3,0)</f>
        <v>6</v>
      </c>
      <c r="J384" s="6" t="s">
        <v>2523</v>
      </c>
      <c r="K384" s="8" t="str">
        <f>LEFT(J384,MIN(FIND({0,1,2,3,4,5,6,7,8,9},ASC(J384)&amp;1234567890))-1)</f>
        <v>Bi</v>
      </c>
      <c r="L384" s="8">
        <f t="shared" si="26"/>
        <v>1</v>
      </c>
      <c r="M384" s="8">
        <f>VLOOKUP(K384,Table!$A$2:$C$121,2,0)</f>
        <v>15</v>
      </c>
      <c r="N384" s="7">
        <f>VLOOKUP(K384,Table!$A$2:$C$121,3,0)</f>
        <v>6</v>
      </c>
      <c r="O384" s="6" t="s">
        <v>3169</v>
      </c>
      <c r="P384" s="8" t="str">
        <f>LEFT(O384,MIN(FIND({0,1,2,3,4,5,6,7,8,9},ASC(O384)&amp;1234567890))-1)</f>
        <v>Fe</v>
      </c>
      <c r="Q384" s="8">
        <f t="shared" si="27"/>
        <v>4</v>
      </c>
      <c r="R384" s="8">
        <f>VLOOKUP(P384,Table!$A$2:$C$121,2,0)</f>
        <v>8</v>
      </c>
      <c r="S384" s="7">
        <f>VLOOKUP(P384,Table!$A$2:$C$121,3,0)</f>
        <v>4</v>
      </c>
      <c r="T384" s="6" t="s">
        <v>2534</v>
      </c>
      <c r="U384" s="8" t="str">
        <f>LEFT(T384,MIN(FIND({0,1,2,3,4,5,6,7,8,9},ASC(T384)&amp;1234567890))-1)</f>
        <v>O</v>
      </c>
      <c r="V384" s="8">
        <f t="shared" si="28"/>
        <v>11</v>
      </c>
      <c r="W384" s="8">
        <f>VLOOKUP(U384,Table!$A$2:$C$121,2,0)</f>
        <v>16</v>
      </c>
      <c r="X384" s="7">
        <f>VLOOKUP(U384,Table!$A$2:$C$121,3,0)</f>
        <v>2</v>
      </c>
      <c r="Y384" s="6" t="s">
        <v>2339</v>
      </c>
      <c r="Z384" s="8" t="str">
        <f>LEFT(Y384,MIN(FIND({0,1,2,3,4,5,6,7,8,9},ASC(Y384)&amp;1234567890))-1)</f>
        <v>Cl</v>
      </c>
      <c r="AA384" s="8">
        <f t="shared" si="29"/>
        <v>1</v>
      </c>
      <c r="AB384" s="8">
        <f>VLOOKUP(Z384,Table!$A$2:$C$121,2,0)</f>
        <v>17</v>
      </c>
      <c r="AC384" s="7">
        <f>VLOOKUP(Z384,Table!$A$2:$C$121,3,0)</f>
        <v>3</v>
      </c>
      <c r="AD384" s="5" t="str">
        <f>VLOOKUP(A384,Table!$U$1:$V$230,2,0)</f>
        <v>Orthorhombic</v>
      </c>
    </row>
    <row r="385" spans="1:30" ht="18.75" customHeight="1" x14ac:dyDescent="0.4">
      <c r="A385" s="5">
        <v>57</v>
      </c>
      <c r="B385" s="5">
        <v>15324</v>
      </c>
      <c r="C385" s="5" t="s">
        <v>696</v>
      </c>
      <c r="D385" s="5" t="s">
        <v>697</v>
      </c>
      <c r="E385" s="6" t="s">
        <v>2310</v>
      </c>
      <c r="F385" s="8" t="str">
        <f>LEFT(E385,MIN(FIND({0,1,2,3,4,5,6,7,8,9},ASC(E385)&amp;1234567890))-1)</f>
        <v>K</v>
      </c>
      <c r="G385" s="8">
        <f t="shared" si="25"/>
        <v>1</v>
      </c>
      <c r="H385" s="8">
        <f>VLOOKUP(F385,Table!$A$2:$C$121,2,0)</f>
        <v>1</v>
      </c>
      <c r="I385" s="7">
        <f>VLOOKUP(F385,Table!$A$2:$C$121,3,0)</f>
        <v>4</v>
      </c>
      <c r="J385" s="6" t="s">
        <v>2311</v>
      </c>
      <c r="K385" s="8" t="str">
        <f>LEFT(J385,MIN(FIND({0,1,2,3,4,5,6,7,8,9},ASC(J385)&amp;1234567890))-1)</f>
        <v>S</v>
      </c>
      <c r="L385" s="8">
        <f t="shared" si="26"/>
        <v>1</v>
      </c>
      <c r="M385" s="8">
        <f>VLOOKUP(K385,Table!$A$2:$C$121,2,0)</f>
        <v>16</v>
      </c>
      <c r="N385" s="7">
        <f>VLOOKUP(K385,Table!$A$2:$C$121,3,0)</f>
        <v>3</v>
      </c>
      <c r="O385" s="6" t="s">
        <v>2312</v>
      </c>
      <c r="P385" s="8" t="str">
        <f>LEFT(O385,MIN(FIND({0,1,2,3,4,5,6,7,8,9},ASC(O385)&amp;1234567890))-1)</f>
        <v>O</v>
      </c>
      <c r="Q385" s="8">
        <f t="shared" si="27"/>
        <v>3</v>
      </c>
      <c r="R385" s="8">
        <f>VLOOKUP(P385,Table!$A$2:$C$121,2,0)</f>
        <v>16</v>
      </c>
      <c r="S385" s="7">
        <f>VLOOKUP(P385,Table!$A$2:$C$121,3,0)</f>
        <v>2</v>
      </c>
      <c r="T385" s="6" t="s">
        <v>2313</v>
      </c>
      <c r="U385" s="8" t="str">
        <f>LEFT(T385,MIN(FIND({0,1,2,3,4,5,6,7,8,9},ASC(T385)&amp;1234567890))-1)</f>
        <v>N</v>
      </c>
      <c r="V385" s="8">
        <f t="shared" si="28"/>
        <v>1</v>
      </c>
      <c r="W385" s="8">
        <f>VLOOKUP(U385,Table!$A$2:$C$121,2,0)</f>
        <v>15</v>
      </c>
      <c r="X385" s="7">
        <f>VLOOKUP(U385,Table!$A$2:$C$121,3,0)</f>
        <v>2</v>
      </c>
      <c r="Y385" s="6" t="s">
        <v>2304</v>
      </c>
      <c r="Z385" s="8" t="str">
        <f>LEFT(Y385,MIN(FIND({0,1,2,3,4,5,6,7,8,9},ASC(Y385)&amp;1234567890))-1)</f>
        <v>H</v>
      </c>
      <c r="AA385" s="8">
        <f t="shared" si="29"/>
        <v>2</v>
      </c>
      <c r="AB385" s="8">
        <f>VLOOKUP(Z385,Table!$A$2:$C$121,2,0)</f>
        <v>1</v>
      </c>
      <c r="AC385" s="7">
        <f>VLOOKUP(Z385,Table!$A$2:$C$121,3,0)</f>
        <v>1</v>
      </c>
      <c r="AD385" s="5" t="str">
        <f>VLOOKUP(A385,Table!$U$1:$V$230,2,0)</f>
        <v>Orthorhombic</v>
      </c>
    </row>
    <row r="386" spans="1:30" ht="18.75" customHeight="1" x14ac:dyDescent="0.4">
      <c r="A386" s="5">
        <v>57</v>
      </c>
      <c r="B386" s="5">
        <v>36161</v>
      </c>
      <c r="C386" s="5" t="s">
        <v>698</v>
      </c>
      <c r="D386" s="5" t="s">
        <v>699</v>
      </c>
      <c r="E386" s="6" t="s">
        <v>2310</v>
      </c>
      <c r="F386" s="8" t="str">
        <f>LEFT(E386,MIN(FIND({0,1,2,3,4,5,6,7,8,9},ASC(E386)&amp;1234567890))-1)</f>
        <v>K</v>
      </c>
      <c r="G386" s="8">
        <f t="shared" ref="G386:G449" si="30">IF(SUBSTITUTE(E386,F386,"")="",1,SUBSTITUTE(E386,F386,""))*1</f>
        <v>1</v>
      </c>
      <c r="H386" s="8">
        <f>VLOOKUP(F386,Table!$A$2:$C$121,2,0)</f>
        <v>1</v>
      </c>
      <c r="I386" s="7">
        <f>VLOOKUP(F386,Table!$A$2:$C$121,3,0)</f>
        <v>4</v>
      </c>
      <c r="J386" s="6" t="s">
        <v>2313</v>
      </c>
      <c r="K386" s="8" t="str">
        <f>LEFT(J386,MIN(FIND({0,1,2,3,4,5,6,7,8,9},ASC(J386)&amp;1234567890))-1)</f>
        <v>N</v>
      </c>
      <c r="L386" s="8">
        <f t="shared" ref="L386:L449" si="31">IF(SUBSTITUTE(J386,K386,"")="",1,SUBSTITUTE(J386,K386,""))*1</f>
        <v>1</v>
      </c>
      <c r="M386" s="8">
        <f>VLOOKUP(K386,Table!$A$2:$C$121,2,0)</f>
        <v>15</v>
      </c>
      <c r="N386" s="7">
        <f>VLOOKUP(K386,Table!$A$2:$C$121,3,0)</f>
        <v>2</v>
      </c>
      <c r="O386" s="6" t="s">
        <v>2304</v>
      </c>
      <c r="P386" s="8" t="str">
        <f>LEFT(O386,MIN(FIND({0,1,2,3,4,5,6,7,8,9},ASC(O386)&amp;1234567890))-1)</f>
        <v>H</v>
      </c>
      <c r="Q386" s="8">
        <f t="shared" ref="Q386:Q449" si="32">IF(SUBSTITUTE(O386,P386,"")="",1,SUBSTITUTE(O386,P386,""))*1</f>
        <v>2</v>
      </c>
      <c r="R386" s="8">
        <f>VLOOKUP(P386,Table!$A$2:$C$121,2,0)</f>
        <v>1</v>
      </c>
      <c r="S386" s="7">
        <f>VLOOKUP(P386,Table!$A$2:$C$121,3,0)</f>
        <v>1</v>
      </c>
      <c r="T386" s="6" t="s">
        <v>2311</v>
      </c>
      <c r="U386" s="8" t="str">
        <f>LEFT(T386,MIN(FIND({0,1,2,3,4,5,6,7,8,9},ASC(T386)&amp;1234567890))-1)</f>
        <v>S</v>
      </c>
      <c r="V386" s="8">
        <f t="shared" ref="V386:V449" si="33">IF(SUBSTITUTE(T386,U386,"")="",1,SUBSTITUTE(T386,U386,""))*1</f>
        <v>1</v>
      </c>
      <c r="W386" s="8">
        <f>VLOOKUP(U386,Table!$A$2:$C$121,2,0)</f>
        <v>16</v>
      </c>
      <c r="X386" s="7">
        <f>VLOOKUP(U386,Table!$A$2:$C$121,3,0)</f>
        <v>3</v>
      </c>
      <c r="Y386" s="6" t="s">
        <v>2312</v>
      </c>
      <c r="Z386" s="8" t="str">
        <f>LEFT(Y386,MIN(FIND({0,1,2,3,4,5,6,7,8,9},ASC(Y386)&amp;1234567890))-1)</f>
        <v>O</v>
      </c>
      <c r="AA386" s="8">
        <f t="shared" ref="AA386:AA449" si="34">IF(SUBSTITUTE(Y386,Z386,"")="",1,SUBSTITUTE(Y386,Z386,""))*1</f>
        <v>3</v>
      </c>
      <c r="AB386" s="8">
        <f>VLOOKUP(Z386,Table!$A$2:$C$121,2,0)</f>
        <v>16</v>
      </c>
      <c r="AC386" s="7">
        <f>VLOOKUP(Z386,Table!$A$2:$C$121,3,0)</f>
        <v>2</v>
      </c>
      <c r="AD386" s="5" t="str">
        <f>VLOOKUP(A386,Table!$U$1:$V$230,2,0)</f>
        <v>Orthorhombic</v>
      </c>
    </row>
    <row r="387" spans="1:30" ht="18.75" customHeight="1" x14ac:dyDescent="0.4">
      <c r="A387" s="5">
        <v>57</v>
      </c>
      <c r="B387" s="5">
        <v>69036</v>
      </c>
      <c r="C387" s="5" t="s">
        <v>696</v>
      </c>
      <c r="D387" s="5" t="s">
        <v>700</v>
      </c>
      <c r="E387" s="6" t="s">
        <v>3170</v>
      </c>
      <c r="F387" s="8" t="str">
        <f>LEFT(E387,MIN(FIND({0,1,2,3,4,5,6,7,8,9},ASC(E387)&amp;1234567890))-1)</f>
        <v>La</v>
      </c>
      <c r="G387" s="8">
        <f t="shared" si="30"/>
        <v>0.96</v>
      </c>
      <c r="H387" s="8">
        <f>VLOOKUP(F387,Table!$A$2:$C$121,2,0)</f>
        <v>3</v>
      </c>
      <c r="I387" s="7">
        <f>VLOOKUP(F387,Table!$A$2:$C$121,3,0)</f>
        <v>6</v>
      </c>
      <c r="J387" s="6" t="s">
        <v>3171</v>
      </c>
      <c r="K387" s="8" t="str">
        <f>LEFT(J387,MIN(FIND({0,1,2,3,4,5,6,7,8,9},ASC(J387)&amp;1234567890))-1)</f>
        <v>Sr</v>
      </c>
      <c r="L387" s="8">
        <f t="shared" si="31"/>
        <v>1.04</v>
      </c>
      <c r="M387" s="8">
        <f>VLOOKUP(K387,Table!$A$2:$C$121,2,0)</f>
        <v>2</v>
      </c>
      <c r="N387" s="7">
        <f>VLOOKUP(K387,Table!$A$2:$C$121,3,0)</f>
        <v>5</v>
      </c>
      <c r="O387" s="6" t="s">
        <v>2296</v>
      </c>
      <c r="P387" s="8" t="str">
        <f>LEFT(O387,MIN(FIND({0,1,2,3,4,5,6,7,8,9},ASC(O387)&amp;1234567890))-1)</f>
        <v>Cu</v>
      </c>
      <c r="Q387" s="8">
        <f t="shared" si="32"/>
        <v>1</v>
      </c>
      <c r="R387" s="8">
        <f>VLOOKUP(P387,Table!$A$2:$C$121,2,0)</f>
        <v>11</v>
      </c>
      <c r="S387" s="7">
        <f>VLOOKUP(P387,Table!$A$2:$C$121,3,0)</f>
        <v>4</v>
      </c>
      <c r="T387" s="6" t="s">
        <v>2307</v>
      </c>
      <c r="U387" s="8" t="str">
        <f>LEFT(T387,MIN(FIND({0,1,2,3,4,5,6,7,8,9},ASC(T387)&amp;1234567890))-1)</f>
        <v>Al</v>
      </c>
      <c r="V387" s="8">
        <f t="shared" si="33"/>
        <v>1</v>
      </c>
      <c r="W387" s="8">
        <f>VLOOKUP(U387,Table!$A$2:$C$121,2,0)</f>
        <v>13</v>
      </c>
      <c r="X387" s="7">
        <f>VLOOKUP(U387,Table!$A$2:$C$121,3,0)</f>
        <v>3</v>
      </c>
      <c r="Y387" s="6" t="s">
        <v>2863</v>
      </c>
      <c r="Z387" s="8" t="str">
        <f>LEFT(Y387,MIN(FIND({0,1,2,3,4,5,6,7,8,9},ASC(Y387)&amp;1234567890))-1)</f>
        <v>O</v>
      </c>
      <c r="AA387" s="8">
        <f t="shared" si="34"/>
        <v>5</v>
      </c>
      <c r="AB387" s="8">
        <f>VLOOKUP(Z387,Table!$A$2:$C$121,2,0)</f>
        <v>16</v>
      </c>
      <c r="AC387" s="7">
        <f>VLOOKUP(Z387,Table!$A$2:$C$121,3,0)</f>
        <v>2</v>
      </c>
      <c r="AD387" s="5" t="str">
        <f>VLOOKUP(A387,Table!$U$1:$V$230,2,0)</f>
        <v>Orthorhombic</v>
      </c>
    </row>
    <row r="388" spans="1:30" ht="18.75" customHeight="1" x14ac:dyDescent="0.4">
      <c r="A388" s="5">
        <v>57</v>
      </c>
      <c r="B388" s="5">
        <v>429809</v>
      </c>
      <c r="C388" s="5" t="s">
        <v>696</v>
      </c>
      <c r="D388" s="5" t="s">
        <v>701</v>
      </c>
      <c r="E388" s="6" t="s">
        <v>3172</v>
      </c>
      <c r="F388" s="8" t="str">
        <f>LEFT(E388,MIN(FIND({0,1,2,3,4,5,6,7,8,9},ASC(E388)&amp;1234567890))-1)</f>
        <v>Nd</v>
      </c>
      <c r="G388" s="8">
        <f t="shared" si="30"/>
        <v>8</v>
      </c>
      <c r="H388" s="8">
        <f>VLOOKUP(F388,Table!$A$2:$C$121,2,0)</f>
        <v>3</v>
      </c>
      <c r="I388" s="7">
        <f>VLOOKUP(F388,Table!$A$2:$C$121,3,0)</f>
        <v>6</v>
      </c>
      <c r="J388" s="6" t="s">
        <v>3173</v>
      </c>
      <c r="K388" s="8" t="str">
        <f>LEFT(J388,MIN(FIND({0,1,2,3,4,5,6,7,8,9},ASC(J388)&amp;1234567890))-1)</f>
        <v>Co</v>
      </c>
      <c r="L388" s="8">
        <f t="shared" si="31"/>
        <v>3.35</v>
      </c>
      <c r="M388" s="8">
        <f>VLOOKUP(K388,Table!$A$2:$C$121,2,0)</f>
        <v>9</v>
      </c>
      <c r="N388" s="7">
        <f>VLOOKUP(K388,Table!$A$2:$C$121,3,0)</f>
        <v>4</v>
      </c>
      <c r="O388" s="6" t="s">
        <v>3174</v>
      </c>
      <c r="P388" s="8" t="str">
        <f>LEFT(O388,MIN(FIND({0,1,2,3,4,5,6,7,8,9},ASC(O388)&amp;1234567890))-1)</f>
        <v>Al</v>
      </c>
      <c r="Q388" s="8">
        <f t="shared" si="32"/>
        <v>0.65</v>
      </c>
      <c r="R388" s="8">
        <f>VLOOKUP(P388,Table!$A$2:$C$121,2,0)</f>
        <v>13</v>
      </c>
      <c r="S388" s="7">
        <f>VLOOKUP(P388,Table!$A$2:$C$121,3,0)</f>
        <v>3</v>
      </c>
      <c r="T388" s="6" t="s">
        <v>2380</v>
      </c>
      <c r="U388" s="8" t="str">
        <f>LEFT(T388,MIN(FIND({0,1,2,3,4,5,6,7,8,9},ASC(T388)&amp;1234567890))-1)</f>
        <v>Ge</v>
      </c>
      <c r="V388" s="8">
        <f t="shared" si="33"/>
        <v>2</v>
      </c>
      <c r="W388" s="8">
        <f>VLOOKUP(U388,Table!$A$2:$C$121,2,0)</f>
        <v>14</v>
      </c>
      <c r="X388" s="7">
        <f>VLOOKUP(U388,Table!$A$2:$C$121,3,0)</f>
        <v>4</v>
      </c>
      <c r="Y388" s="6" t="s">
        <v>2507</v>
      </c>
      <c r="Z388" s="8" t="str">
        <f>LEFT(Y388,MIN(FIND({0,1,2,3,4,5,6,7,8,9},ASC(Y388)&amp;1234567890))-1)</f>
        <v>C</v>
      </c>
      <c r="AA388" s="8">
        <f t="shared" si="34"/>
        <v>3</v>
      </c>
      <c r="AB388" s="8">
        <f>VLOOKUP(Z388,Table!$A$2:$C$121,2,0)</f>
        <v>14</v>
      </c>
      <c r="AC388" s="7">
        <f>VLOOKUP(Z388,Table!$A$2:$C$121,3,0)</f>
        <v>2</v>
      </c>
      <c r="AD388" s="5" t="str">
        <f>VLOOKUP(A388,Table!$U$1:$V$230,2,0)</f>
        <v>Orthorhombic</v>
      </c>
    </row>
    <row r="389" spans="1:30" ht="18.75" customHeight="1" x14ac:dyDescent="0.4">
      <c r="A389" s="5">
        <v>58</v>
      </c>
      <c r="B389" s="5">
        <v>430122</v>
      </c>
      <c r="C389" s="5" t="s">
        <v>702</v>
      </c>
      <c r="D389" s="5" t="s">
        <v>703</v>
      </c>
      <c r="E389" s="6" t="s">
        <v>2359</v>
      </c>
      <c r="F389" s="8" t="str">
        <f>LEFT(E389,MIN(FIND({0,1,2,3,4,5,6,7,8,9},ASC(E389)&amp;1234567890))-1)</f>
        <v>Ba</v>
      </c>
      <c r="G389" s="8">
        <f t="shared" si="30"/>
        <v>3</v>
      </c>
      <c r="H389" s="8">
        <f>VLOOKUP(F389,Table!$A$2:$C$121,2,0)</f>
        <v>2</v>
      </c>
      <c r="I389" s="7">
        <f>VLOOKUP(F389,Table!$A$2:$C$121,3,0)</f>
        <v>6</v>
      </c>
      <c r="J389" s="6" t="s">
        <v>2310</v>
      </c>
      <c r="K389" s="8" t="str">
        <f>LEFT(J389,MIN(FIND({0,1,2,3,4,5,6,7,8,9},ASC(J389)&amp;1234567890))-1)</f>
        <v>K</v>
      </c>
      <c r="L389" s="8">
        <f t="shared" si="31"/>
        <v>1</v>
      </c>
      <c r="M389" s="8">
        <f>VLOOKUP(K389,Table!$A$2:$C$121,2,0)</f>
        <v>1</v>
      </c>
      <c r="N389" s="7">
        <f>VLOOKUP(K389,Table!$A$2:$C$121,3,0)</f>
        <v>4</v>
      </c>
      <c r="O389" s="6" t="s">
        <v>2495</v>
      </c>
      <c r="P389" s="8" t="str">
        <f>LEFT(O389,MIN(FIND({0,1,2,3,4,5,6,7,8,9},ASC(O389)&amp;1234567890))-1)</f>
        <v>Sb</v>
      </c>
      <c r="Q389" s="8">
        <f t="shared" si="32"/>
        <v>4</v>
      </c>
      <c r="R389" s="8">
        <f>VLOOKUP(P389,Table!$A$2:$C$121,2,0)</f>
        <v>15</v>
      </c>
      <c r="S389" s="7">
        <f>VLOOKUP(P389,Table!$A$2:$C$121,3,0)</f>
        <v>5</v>
      </c>
      <c r="T389" s="6" t="s">
        <v>3175</v>
      </c>
      <c r="U389" s="8" t="str">
        <f>LEFT(T389,MIN(FIND({0,1,2,3,4,5,6,7,8,9},ASC(T389)&amp;1234567890))-1)</f>
        <v>S</v>
      </c>
      <c r="V389" s="8">
        <f t="shared" si="33"/>
        <v>9</v>
      </c>
      <c r="W389" s="8">
        <f>VLOOKUP(U389,Table!$A$2:$C$121,2,0)</f>
        <v>16</v>
      </c>
      <c r="X389" s="7">
        <f>VLOOKUP(U389,Table!$A$2:$C$121,3,0)</f>
        <v>3</v>
      </c>
      <c r="Y389" s="6" t="s">
        <v>2339</v>
      </c>
      <c r="Z389" s="8" t="str">
        <f>LEFT(Y389,MIN(FIND({0,1,2,3,4,5,6,7,8,9},ASC(Y389)&amp;1234567890))-1)</f>
        <v>Cl</v>
      </c>
      <c r="AA389" s="8">
        <f t="shared" si="34"/>
        <v>1</v>
      </c>
      <c r="AB389" s="8">
        <f>VLOOKUP(Z389,Table!$A$2:$C$121,2,0)</f>
        <v>17</v>
      </c>
      <c r="AC389" s="7">
        <f>VLOOKUP(Z389,Table!$A$2:$C$121,3,0)</f>
        <v>3</v>
      </c>
      <c r="AD389" s="5" t="str">
        <f>VLOOKUP(A389,Table!$U$1:$V$230,2,0)</f>
        <v>Orthorhombic</v>
      </c>
    </row>
    <row r="390" spans="1:30" ht="18.75" customHeight="1" x14ac:dyDescent="0.4">
      <c r="A390" s="5">
        <v>58</v>
      </c>
      <c r="B390" s="5">
        <v>252328</v>
      </c>
      <c r="C390" s="5" t="s">
        <v>702</v>
      </c>
      <c r="D390" s="5" t="s">
        <v>704</v>
      </c>
      <c r="E390" s="6" t="s">
        <v>2383</v>
      </c>
      <c r="F390" s="8" t="str">
        <f>LEFT(E390,MIN(FIND({0,1,2,3,4,5,6,7,8,9},ASC(E390)&amp;1234567890))-1)</f>
        <v>La</v>
      </c>
      <c r="G390" s="8">
        <f t="shared" si="30"/>
        <v>2</v>
      </c>
      <c r="H390" s="8">
        <f>VLOOKUP(F390,Table!$A$2:$C$121,2,0)</f>
        <v>3</v>
      </c>
      <c r="I390" s="7">
        <f>VLOOKUP(F390,Table!$A$2:$C$121,3,0)</f>
        <v>6</v>
      </c>
      <c r="J390" s="6" t="s">
        <v>2931</v>
      </c>
      <c r="K390" s="8" t="str">
        <f>LEFT(J390,MIN(FIND({0,1,2,3,4,5,6,7,8,9},ASC(J390)&amp;1234567890))-1)</f>
        <v>Ta</v>
      </c>
      <c r="L390" s="8">
        <f t="shared" si="31"/>
        <v>2</v>
      </c>
      <c r="M390" s="8">
        <f>VLOOKUP(K390,Table!$A$2:$C$121,2,0)</f>
        <v>5</v>
      </c>
      <c r="N390" s="7">
        <f>VLOOKUP(K390,Table!$A$2:$C$121,3,0)</f>
        <v>6</v>
      </c>
      <c r="O390" s="6" t="s">
        <v>2504</v>
      </c>
      <c r="P390" s="8" t="str">
        <f>LEFT(O390,MIN(FIND({0,1,2,3,4,5,6,7,8,9},ASC(O390)&amp;1234567890))-1)</f>
        <v>Zr</v>
      </c>
      <c r="Q390" s="8">
        <f t="shared" si="32"/>
        <v>1</v>
      </c>
      <c r="R390" s="8">
        <f>VLOOKUP(P390,Table!$A$2:$C$121,2,0)</f>
        <v>4</v>
      </c>
      <c r="S390" s="7">
        <f>VLOOKUP(P390,Table!$A$2:$C$121,3,0)</f>
        <v>5</v>
      </c>
      <c r="T390" s="6" t="s">
        <v>2815</v>
      </c>
      <c r="U390" s="8" t="str">
        <f>LEFT(T390,MIN(FIND({0,1,2,3,4,5,6,7,8,9},ASC(T390)&amp;1234567890))-1)</f>
        <v>S</v>
      </c>
      <c r="V390" s="8">
        <f t="shared" si="33"/>
        <v>2</v>
      </c>
      <c r="W390" s="8">
        <f>VLOOKUP(U390,Table!$A$2:$C$121,2,0)</f>
        <v>16</v>
      </c>
      <c r="X390" s="7">
        <f>VLOOKUP(U390,Table!$A$2:$C$121,3,0)</f>
        <v>3</v>
      </c>
      <c r="Y390" s="6" t="s">
        <v>2298</v>
      </c>
      <c r="Z390" s="8" t="str">
        <f>LEFT(Y390,MIN(FIND({0,1,2,3,4,5,6,7,8,9},ASC(Y390)&amp;1234567890))-1)</f>
        <v>O</v>
      </c>
      <c r="AA390" s="8">
        <f t="shared" si="34"/>
        <v>8</v>
      </c>
      <c r="AB390" s="8">
        <f>VLOOKUP(Z390,Table!$A$2:$C$121,2,0)</f>
        <v>16</v>
      </c>
      <c r="AC390" s="7">
        <f>VLOOKUP(Z390,Table!$A$2:$C$121,3,0)</f>
        <v>2</v>
      </c>
      <c r="AD390" s="5" t="str">
        <f>VLOOKUP(A390,Table!$U$1:$V$230,2,0)</f>
        <v>Orthorhombic</v>
      </c>
    </row>
    <row r="391" spans="1:30" ht="18.75" customHeight="1" x14ac:dyDescent="0.4">
      <c r="A391" s="5">
        <v>58</v>
      </c>
      <c r="B391" s="5">
        <v>252329</v>
      </c>
      <c r="C391" s="5" t="s">
        <v>702</v>
      </c>
      <c r="D391" s="5" t="s">
        <v>705</v>
      </c>
      <c r="E391" s="6" t="s">
        <v>2383</v>
      </c>
      <c r="F391" s="8" t="str">
        <f>LEFT(E391,MIN(FIND({0,1,2,3,4,5,6,7,8,9},ASC(E391)&amp;1234567890))-1)</f>
        <v>La</v>
      </c>
      <c r="G391" s="8">
        <f t="shared" si="30"/>
        <v>2</v>
      </c>
      <c r="H391" s="8">
        <f>VLOOKUP(F391,Table!$A$2:$C$121,2,0)</f>
        <v>3</v>
      </c>
      <c r="I391" s="7">
        <f>VLOOKUP(F391,Table!$A$2:$C$121,3,0)</f>
        <v>6</v>
      </c>
      <c r="J391" s="6" t="s">
        <v>2931</v>
      </c>
      <c r="K391" s="8" t="str">
        <f>LEFT(J391,MIN(FIND({0,1,2,3,4,5,6,7,8,9},ASC(J391)&amp;1234567890))-1)</f>
        <v>Ta</v>
      </c>
      <c r="L391" s="8">
        <f t="shared" si="31"/>
        <v>2</v>
      </c>
      <c r="M391" s="8">
        <f>VLOOKUP(K391,Table!$A$2:$C$121,2,0)</f>
        <v>5</v>
      </c>
      <c r="N391" s="7">
        <f>VLOOKUP(K391,Table!$A$2:$C$121,3,0)</f>
        <v>6</v>
      </c>
      <c r="O391" s="6" t="s">
        <v>2608</v>
      </c>
      <c r="P391" s="8" t="str">
        <f>LEFT(O391,MIN(FIND({0,1,2,3,4,5,6,7,8,9},ASC(O391)&amp;1234567890))-1)</f>
        <v>Ti</v>
      </c>
      <c r="Q391" s="8">
        <f t="shared" si="32"/>
        <v>1</v>
      </c>
      <c r="R391" s="8">
        <f>VLOOKUP(P391,Table!$A$2:$C$121,2,0)</f>
        <v>4</v>
      </c>
      <c r="S391" s="7">
        <f>VLOOKUP(P391,Table!$A$2:$C$121,3,0)</f>
        <v>4</v>
      </c>
      <c r="T391" s="6" t="s">
        <v>2815</v>
      </c>
      <c r="U391" s="8" t="str">
        <f>LEFT(T391,MIN(FIND({0,1,2,3,4,5,6,7,8,9},ASC(T391)&amp;1234567890))-1)</f>
        <v>S</v>
      </c>
      <c r="V391" s="8">
        <f t="shared" si="33"/>
        <v>2</v>
      </c>
      <c r="W391" s="8">
        <f>VLOOKUP(U391,Table!$A$2:$C$121,2,0)</f>
        <v>16</v>
      </c>
      <c r="X391" s="7">
        <f>VLOOKUP(U391,Table!$A$2:$C$121,3,0)</f>
        <v>3</v>
      </c>
      <c r="Y391" s="6" t="s">
        <v>2298</v>
      </c>
      <c r="Z391" s="8" t="str">
        <f>LEFT(Y391,MIN(FIND({0,1,2,3,4,5,6,7,8,9},ASC(Y391)&amp;1234567890))-1)</f>
        <v>O</v>
      </c>
      <c r="AA391" s="8">
        <f t="shared" si="34"/>
        <v>8</v>
      </c>
      <c r="AB391" s="8">
        <f>VLOOKUP(Z391,Table!$A$2:$C$121,2,0)</f>
        <v>16</v>
      </c>
      <c r="AC391" s="7">
        <f>VLOOKUP(Z391,Table!$A$2:$C$121,3,0)</f>
        <v>2</v>
      </c>
      <c r="AD391" s="5" t="str">
        <f>VLOOKUP(A391,Table!$U$1:$V$230,2,0)</f>
        <v>Orthorhombic</v>
      </c>
    </row>
    <row r="392" spans="1:30" ht="18.75" customHeight="1" x14ac:dyDescent="0.4">
      <c r="A392" s="5">
        <v>58</v>
      </c>
      <c r="B392" s="5">
        <v>252330</v>
      </c>
      <c r="C392" s="5" t="s">
        <v>702</v>
      </c>
      <c r="D392" s="5" t="s">
        <v>706</v>
      </c>
      <c r="E392" s="6" t="s">
        <v>2383</v>
      </c>
      <c r="F392" s="8" t="str">
        <f>LEFT(E392,MIN(FIND({0,1,2,3,4,5,6,7,8,9},ASC(E392)&amp;1234567890))-1)</f>
        <v>La</v>
      </c>
      <c r="G392" s="8">
        <f t="shared" si="30"/>
        <v>2</v>
      </c>
      <c r="H392" s="8">
        <f>VLOOKUP(F392,Table!$A$2:$C$121,2,0)</f>
        <v>3</v>
      </c>
      <c r="I392" s="7">
        <f>VLOOKUP(F392,Table!$A$2:$C$121,3,0)</f>
        <v>6</v>
      </c>
      <c r="J392" s="6" t="s">
        <v>2469</v>
      </c>
      <c r="K392" s="8" t="str">
        <f>LEFT(J392,MIN(FIND({0,1,2,3,4,5,6,7,8,9},ASC(J392)&amp;1234567890))-1)</f>
        <v>Nb</v>
      </c>
      <c r="L392" s="8">
        <f t="shared" si="31"/>
        <v>2</v>
      </c>
      <c r="M392" s="8">
        <f>VLOOKUP(K392,Table!$A$2:$C$121,2,0)</f>
        <v>5</v>
      </c>
      <c r="N392" s="7">
        <f>VLOOKUP(K392,Table!$A$2:$C$121,3,0)</f>
        <v>5</v>
      </c>
      <c r="O392" s="6" t="s">
        <v>2608</v>
      </c>
      <c r="P392" s="8" t="str">
        <f>LEFT(O392,MIN(FIND({0,1,2,3,4,5,6,7,8,9},ASC(O392)&amp;1234567890))-1)</f>
        <v>Ti</v>
      </c>
      <c r="Q392" s="8">
        <f t="shared" si="32"/>
        <v>1</v>
      </c>
      <c r="R392" s="8">
        <f>VLOOKUP(P392,Table!$A$2:$C$121,2,0)</f>
        <v>4</v>
      </c>
      <c r="S392" s="7">
        <f>VLOOKUP(P392,Table!$A$2:$C$121,3,0)</f>
        <v>4</v>
      </c>
      <c r="T392" s="6" t="s">
        <v>2815</v>
      </c>
      <c r="U392" s="8" t="str">
        <f>LEFT(T392,MIN(FIND({0,1,2,3,4,5,6,7,8,9},ASC(T392)&amp;1234567890))-1)</f>
        <v>S</v>
      </c>
      <c r="V392" s="8">
        <f t="shared" si="33"/>
        <v>2</v>
      </c>
      <c r="W392" s="8">
        <f>VLOOKUP(U392,Table!$A$2:$C$121,2,0)</f>
        <v>16</v>
      </c>
      <c r="X392" s="7">
        <f>VLOOKUP(U392,Table!$A$2:$C$121,3,0)</f>
        <v>3</v>
      </c>
      <c r="Y392" s="6" t="s">
        <v>2298</v>
      </c>
      <c r="Z392" s="8" t="str">
        <f>LEFT(Y392,MIN(FIND({0,1,2,3,4,5,6,7,8,9},ASC(Y392)&amp;1234567890))-1)</f>
        <v>O</v>
      </c>
      <c r="AA392" s="8">
        <f t="shared" si="34"/>
        <v>8</v>
      </c>
      <c r="AB392" s="8">
        <f>VLOOKUP(Z392,Table!$A$2:$C$121,2,0)</f>
        <v>16</v>
      </c>
      <c r="AC392" s="7">
        <f>VLOOKUP(Z392,Table!$A$2:$C$121,3,0)</f>
        <v>2</v>
      </c>
      <c r="AD392" s="5" t="str">
        <f>VLOOKUP(A392,Table!$U$1:$V$230,2,0)</f>
        <v>Orthorhombic</v>
      </c>
    </row>
    <row r="393" spans="1:30" ht="18.75" customHeight="1" x14ac:dyDescent="0.4">
      <c r="A393" s="5">
        <v>59</v>
      </c>
      <c r="B393" s="5">
        <v>26353</v>
      </c>
      <c r="C393" s="5" t="s">
        <v>707</v>
      </c>
      <c r="D393" s="5" t="s">
        <v>708</v>
      </c>
      <c r="E393" s="6" t="s">
        <v>3176</v>
      </c>
      <c r="F393" s="8" t="str">
        <f>LEFT(E393,MIN(FIND({0,1,2,3,4,5,6,7,8,9},ASC(E393)&amp;1234567890))-1)</f>
        <v>Ca</v>
      </c>
      <c r="G393" s="8">
        <f t="shared" si="30"/>
        <v>20</v>
      </c>
      <c r="H393" s="8">
        <f>VLOOKUP(F393,Table!$A$2:$C$121,2,0)</f>
        <v>2</v>
      </c>
      <c r="I393" s="7">
        <f>VLOOKUP(F393,Table!$A$2:$C$121,3,0)</f>
        <v>4</v>
      </c>
      <c r="J393" s="6" t="s">
        <v>3177</v>
      </c>
      <c r="K393" s="8" t="str">
        <f>LEFT(J393,MIN(FIND({0,1,2,3,4,5,6,7,8,9},ASC(J393)&amp;1234567890))-1)</f>
        <v>Al</v>
      </c>
      <c r="L393" s="8">
        <f t="shared" si="31"/>
        <v>26</v>
      </c>
      <c r="M393" s="8">
        <f>VLOOKUP(K393,Table!$A$2:$C$121,2,0)</f>
        <v>13</v>
      </c>
      <c r="N393" s="7">
        <f>VLOOKUP(K393,Table!$A$2:$C$121,3,0)</f>
        <v>3</v>
      </c>
      <c r="O393" s="6" t="s">
        <v>2429</v>
      </c>
      <c r="P393" s="8" t="str">
        <f>LEFT(O393,MIN(FIND({0,1,2,3,4,5,6,7,8,9},ASC(O393)&amp;1234567890))-1)</f>
        <v>Mg</v>
      </c>
      <c r="Q393" s="8">
        <f t="shared" si="32"/>
        <v>3</v>
      </c>
      <c r="R393" s="8">
        <f>VLOOKUP(P393,Table!$A$2:$C$121,2,0)</f>
        <v>2</v>
      </c>
      <c r="S393" s="7">
        <f>VLOOKUP(P393,Table!$A$2:$C$121,3,0)</f>
        <v>3</v>
      </c>
      <c r="T393" s="6" t="s">
        <v>2541</v>
      </c>
      <c r="U393" s="8" t="str">
        <f>LEFT(T393,MIN(FIND({0,1,2,3,4,5,6,7,8,9},ASC(T393)&amp;1234567890))-1)</f>
        <v>Si</v>
      </c>
      <c r="V393" s="8">
        <f t="shared" si="33"/>
        <v>3</v>
      </c>
      <c r="W393" s="8">
        <f>VLOOKUP(U393,Table!$A$2:$C$121,2,0)</f>
        <v>14</v>
      </c>
      <c r="X393" s="7">
        <f>VLOOKUP(U393,Table!$A$2:$C$121,3,0)</f>
        <v>3</v>
      </c>
      <c r="Y393" s="6" t="s">
        <v>3178</v>
      </c>
      <c r="Z393" s="8" t="str">
        <f>LEFT(Y393,MIN(FIND({0,1,2,3,4,5,6,7,8,9},ASC(Y393)&amp;1234567890))-1)</f>
        <v>O</v>
      </c>
      <c r="AA393" s="8">
        <f t="shared" si="34"/>
        <v>68</v>
      </c>
      <c r="AB393" s="8">
        <f>VLOOKUP(Z393,Table!$A$2:$C$121,2,0)</f>
        <v>16</v>
      </c>
      <c r="AC393" s="7">
        <f>VLOOKUP(Z393,Table!$A$2:$C$121,3,0)</f>
        <v>2</v>
      </c>
      <c r="AD393" s="5" t="str">
        <f>VLOOKUP(A393,Table!$U$1:$V$230,2,0)</f>
        <v>Orthorhombic</v>
      </c>
    </row>
    <row r="394" spans="1:30" ht="18.75" customHeight="1" x14ac:dyDescent="0.4">
      <c r="A394" s="5">
        <v>59</v>
      </c>
      <c r="B394" s="5">
        <v>300160</v>
      </c>
      <c r="C394" s="5" t="s">
        <v>707</v>
      </c>
      <c r="D394" s="5" t="s">
        <v>709</v>
      </c>
      <c r="E394" s="6" t="s">
        <v>3179</v>
      </c>
      <c r="F394" s="8" t="str">
        <f>LEFT(E394,MIN(FIND({0,1,2,3,4,5,6,7,8,9},ASC(E394)&amp;1234567890))-1)</f>
        <v>Cs</v>
      </c>
      <c r="G394" s="8">
        <f t="shared" si="30"/>
        <v>3.31</v>
      </c>
      <c r="H394" s="8">
        <f>VLOOKUP(F394,Table!$A$2:$C$121,2,0)</f>
        <v>1</v>
      </c>
      <c r="I394" s="7">
        <f>VLOOKUP(F394,Table!$A$2:$C$121,3,0)</f>
        <v>6</v>
      </c>
      <c r="J394" s="6" t="s">
        <v>3180</v>
      </c>
      <c r="K394" s="8" t="str">
        <f>LEFT(J394,MIN(FIND({0,1,2,3,4,5,6,7,8,9},ASC(J394)&amp;1234567890))-1)</f>
        <v>K</v>
      </c>
      <c r="L394" s="8">
        <f t="shared" si="31"/>
        <v>2.25</v>
      </c>
      <c r="M394" s="8">
        <f>VLOOKUP(K394,Table!$A$2:$C$121,2,0)</f>
        <v>1</v>
      </c>
      <c r="N394" s="7">
        <f>VLOOKUP(K394,Table!$A$2:$C$121,3,0)</f>
        <v>4</v>
      </c>
      <c r="O394" s="6" t="s">
        <v>3181</v>
      </c>
      <c r="P394" s="8" t="str">
        <f>LEFT(O394,MIN(FIND({0,1,2,3,4,5,6,7,8,9},ASC(O394)&amp;1234567890))-1)</f>
        <v>Rb</v>
      </c>
      <c r="Q394" s="8">
        <f t="shared" si="32"/>
        <v>1.44</v>
      </c>
      <c r="R394" s="8">
        <f>VLOOKUP(P394,Table!$A$2:$C$121,2,0)</f>
        <v>1</v>
      </c>
      <c r="S394" s="7">
        <f>VLOOKUP(P394,Table!$A$2:$C$121,3,0)</f>
        <v>5</v>
      </c>
      <c r="T394" s="6" t="s">
        <v>2384</v>
      </c>
      <c r="U394" s="8" t="str">
        <f>LEFT(T394,MIN(FIND({0,1,2,3,4,5,6,7,8,9},ASC(T394)&amp;1234567890))-1)</f>
        <v>Ga</v>
      </c>
      <c r="V394" s="8">
        <f t="shared" si="33"/>
        <v>2</v>
      </c>
      <c r="W394" s="8">
        <f>VLOOKUP(U394,Table!$A$2:$C$121,2,0)</f>
        <v>13</v>
      </c>
      <c r="X394" s="7">
        <f>VLOOKUP(U394,Table!$A$2:$C$121,3,0)</f>
        <v>4</v>
      </c>
      <c r="Y394" s="6" t="s">
        <v>3182</v>
      </c>
      <c r="Z394" s="8" t="str">
        <f>LEFT(Y394,MIN(FIND({0,1,2,3,4,5,6,7,8,9},ASC(Y394)&amp;1234567890))-1)</f>
        <v>Sb</v>
      </c>
      <c r="AA394" s="8">
        <f t="shared" si="34"/>
        <v>5</v>
      </c>
      <c r="AB394" s="8">
        <f>VLOOKUP(Z394,Table!$A$2:$C$121,2,0)</f>
        <v>15</v>
      </c>
      <c r="AC394" s="7">
        <f>VLOOKUP(Z394,Table!$A$2:$C$121,3,0)</f>
        <v>5</v>
      </c>
      <c r="AD394" s="5" t="str">
        <f>VLOOKUP(A394,Table!$U$1:$V$230,2,0)</f>
        <v>Orthorhombic</v>
      </c>
    </row>
    <row r="395" spans="1:30" ht="18.75" customHeight="1" x14ac:dyDescent="0.4">
      <c r="A395" s="5">
        <v>59</v>
      </c>
      <c r="B395" s="5">
        <v>170901</v>
      </c>
      <c r="C395" s="5" t="s">
        <v>707</v>
      </c>
      <c r="D395" s="5" t="s">
        <v>710</v>
      </c>
      <c r="E395" s="6" t="s">
        <v>2363</v>
      </c>
      <c r="F395" s="8" t="str">
        <f>LEFT(E395,MIN(FIND({0,1,2,3,4,5,6,7,8,9},ASC(E395)&amp;1234567890))-1)</f>
        <v>La</v>
      </c>
      <c r="G395" s="8">
        <f t="shared" si="30"/>
        <v>1</v>
      </c>
      <c r="H395" s="8">
        <f>VLOOKUP(F395,Table!$A$2:$C$121,2,0)</f>
        <v>3</v>
      </c>
      <c r="I395" s="7">
        <f>VLOOKUP(F395,Table!$A$2:$C$121,3,0)</f>
        <v>6</v>
      </c>
      <c r="J395" s="6" t="s">
        <v>3183</v>
      </c>
      <c r="K395" s="8" t="str">
        <f>LEFT(J395,MIN(FIND({0,1,2,3,4,5,6,7,8,9},ASC(J395)&amp;1234567890))-1)</f>
        <v>Cu</v>
      </c>
      <c r="L395" s="8">
        <f t="shared" si="31"/>
        <v>0.73</v>
      </c>
      <c r="M395" s="8">
        <f>VLOOKUP(K395,Table!$A$2:$C$121,2,0)</f>
        <v>11</v>
      </c>
      <c r="N395" s="7">
        <f>VLOOKUP(K395,Table!$A$2:$C$121,3,0)</f>
        <v>4</v>
      </c>
      <c r="O395" s="6" t="s">
        <v>3184</v>
      </c>
      <c r="P395" s="8" t="str">
        <f>LEFT(O395,MIN(FIND({0,1,2,3,4,5,6,7,8,9},ASC(O395)&amp;1234567890))-1)</f>
        <v>Zn</v>
      </c>
      <c r="Q395" s="8">
        <f t="shared" si="32"/>
        <v>0.03</v>
      </c>
      <c r="R395" s="8">
        <f>VLOOKUP(P395,Table!$A$2:$C$121,2,0)</f>
        <v>12</v>
      </c>
      <c r="S395" s="7">
        <f>VLOOKUP(P395,Table!$A$2:$C$121,3,0)</f>
        <v>4</v>
      </c>
      <c r="T395" s="6" t="s">
        <v>3185</v>
      </c>
      <c r="U395" s="8" t="str">
        <f>LEFT(T395,MIN(FIND({0,1,2,3,4,5,6,7,8,9},ASC(T395)&amp;1234567890))-1)</f>
        <v>Mo</v>
      </c>
      <c r="V395" s="8">
        <f t="shared" si="33"/>
        <v>0.25</v>
      </c>
      <c r="W395" s="8">
        <f>VLOOKUP(U395,Table!$A$2:$C$121,2,0)</f>
        <v>6</v>
      </c>
      <c r="X395" s="7">
        <f>VLOOKUP(U395,Table!$A$2:$C$121,3,0)</f>
        <v>5</v>
      </c>
      <c r="Y395" s="6" t="s">
        <v>2312</v>
      </c>
      <c r="Z395" s="8" t="str">
        <f>LEFT(Y395,MIN(FIND({0,1,2,3,4,5,6,7,8,9},ASC(Y395)&amp;1234567890))-1)</f>
        <v>O</v>
      </c>
      <c r="AA395" s="8">
        <f t="shared" si="34"/>
        <v>3</v>
      </c>
      <c r="AB395" s="8">
        <f>VLOOKUP(Z395,Table!$A$2:$C$121,2,0)</f>
        <v>16</v>
      </c>
      <c r="AC395" s="7">
        <f>VLOOKUP(Z395,Table!$A$2:$C$121,3,0)</f>
        <v>2</v>
      </c>
      <c r="AD395" s="5" t="str">
        <f>VLOOKUP(A395,Table!$U$1:$V$230,2,0)</f>
        <v>Orthorhombic</v>
      </c>
    </row>
    <row r="396" spans="1:30" ht="18.75" customHeight="1" x14ac:dyDescent="0.4">
      <c r="A396" s="5">
        <v>60</v>
      </c>
      <c r="B396" s="5">
        <v>15626</v>
      </c>
      <c r="C396" s="5" t="s">
        <v>711</v>
      </c>
      <c r="D396" s="5" t="s">
        <v>712</v>
      </c>
      <c r="E396" s="6" t="s">
        <v>2310</v>
      </c>
      <c r="F396" s="8" t="str">
        <f>LEFT(E396,MIN(FIND({0,1,2,3,4,5,6,7,8,9},ASC(E396)&amp;1234567890))-1)</f>
        <v>K</v>
      </c>
      <c r="G396" s="8">
        <f t="shared" si="30"/>
        <v>1</v>
      </c>
      <c r="H396" s="8">
        <f>VLOOKUP(F396,Table!$A$2:$C$121,2,0)</f>
        <v>1</v>
      </c>
      <c r="I396" s="7">
        <f>VLOOKUP(F396,Table!$A$2:$C$121,3,0)</f>
        <v>4</v>
      </c>
      <c r="J396" s="6" t="s">
        <v>2585</v>
      </c>
      <c r="K396" s="8" t="str">
        <f>LEFT(J396,MIN(FIND({0,1,2,3,4,5,6,7,8,9},ASC(J396)&amp;1234567890))-1)</f>
        <v>As</v>
      </c>
      <c r="L396" s="8">
        <f t="shared" si="31"/>
        <v>1</v>
      </c>
      <c r="M396" s="8">
        <f>VLOOKUP(K396,Table!$A$2:$C$121,2,0)</f>
        <v>15</v>
      </c>
      <c r="N396" s="7">
        <f>VLOOKUP(K396,Table!$A$2:$C$121,3,0)</f>
        <v>4</v>
      </c>
      <c r="O396" s="6" t="s">
        <v>2305</v>
      </c>
      <c r="P396" s="8" t="str">
        <f>LEFT(O396,MIN(FIND({0,1,2,3,4,5,6,7,8,9},ASC(O396)&amp;1234567890))-1)</f>
        <v>O</v>
      </c>
      <c r="Q396" s="8">
        <f t="shared" si="32"/>
        <v>1</v>
      </c>
      <c r="R396" s="8">
        <f>VLOOKUP(P396,Table!$A$2:$C$121,2,0)</f>
        <v>16</v>
      </c>
      <c r="S396" s="7">
        <f>VLOOKUP(P396,Table!$A$2:$C$121,3,0)</f>
        <v>2</v>
      </c>
      <c r="T396" s="6" t="s">
        <v>2314</v>
      </c>
      <c r="U396" s="8" t="str">
        <f>LEFT(T396,MIN(FIND({0,1,2,3,4,5,6,7,8,9},ASC(T396)&amp;1234567890))-1)</f>
        <v>H</v>
      </c>
      <c r="V396" s="8">
        <f t="shared" si="33"/>
        <v>1</v>
      </c>
      <c r="W396" s="8">
        <f>VLOOKUP(U396,Table!$A$2:$C$121,2,0)</f>
        <v>1</v>
      </c>
      <c r="X396" s="7">
        <f>VLOOKUP(U396,Table!$A$2:$C$121,3,0)</f>
        <v>1</v>
      </c>
      <c r="Y396" s="6" t="s">
        <v>2512</v>
      </c>
      <c r="Z396" s="8" t="str">
        <f>LEFT(Y396,MIN(FIND({0,1,2,3,4,5,6,7,8,9},ASC(Y396)&amp;1234567890))-1)</f>
        <v>F</v>
      </c>
      <c r="AA396" s="8">
        <f t="shared" si="34"/>
        <v>5</v>
      </c>
      <c r="AB396" s="8">
        <f>VLOOKUP(Z396,Table!$A$2:$C$121,2,0)</f>
        <v>17</v>
      </c>
      <c r="AC396" s="7">
        <f>VLOOKUP(Z396,Table!$A$2:$C$121,3,0)</f>
        <v>2</v>
      </c>
      <c r="AD396" s="5" t="str">
        <f>VLOOKUP(A396,Table!$U$1:$V$230,2,0)</f>
        <v>Orthorhombic</v>
      </c>
    </row>
    <row r="397" spans="1:30" ht="18.75" customHeight="1" x14ac:dyDescent="0.4">
      <c r="A397" s="5">
        <v>60</v>
      </c>
      <c r="B397" s="5">
        <v>12141</v>
      </c>
      <c r="C397" s="5" t="s">
        <v>711</v>
      </c>
      <c r="D397" s="5" t="s">
        <v>5558</v>
      </c>
      <c r="E397" s="6" t="s">
        <v>5358</v>
      </c>
      <c r="F397" s="8" t="str">
        <f>LEFT(E397,MIN(FIND({0,1,2,3,4,5,6,7,8,9},ASC(E397)&amp;1234567890))-1)</f>
        <v>Ta</v>
      </c>
      <c r="G397" s="8">
        <f t="shared" si="30"/>
        <v>0.42</v>
      </c>
      <c r="H397" s="8">
        <f>VLOOKUP(F397,Table!$A$2:$C$121,2,0)</f>
        <v>5</v>
      </c>
      <c r="I397" s="7">
        <f>VLOOKUP(F397,Table!$A$2:$C$121,3,0)</f>
        <v>6</v>
      </c>
      <c r="J397" s="6" t="s">
        <v>5394</v>
      </c>
      <c r="K397" s="8" t="str">
        <f>LEFT(J397,MIN(FIND({0,1,2,3,4,5,6,7,8,9},ASC(J397)&amp;1234567890))-1)</f>
        <v>Mn</v>
      </c>
      <c r="L397" s="8">
        <f t="shared" si="31"/>
        <v>0.3</v>
      </c>
      <c r="M397" s="8">
        <f>VLOOKUP(K397,Table!$A$2:$C$121,2,0)</f>
        <v>7</v>
      </c>
      <c r="N397" s="7">
        <f>VLOOKUP(K397,Table!$A$2:$C$121,3,0)</f>
        <v>4</v>
      </c>
      <c r="O397" s="6" t="s">
        <v>5446</v>
      </c>
      <c r="P397" s="8" t="str">
        <f>LEFT(O397,MIN(FIND({0,1,2,3,4,5,6,7,8,9},ASC(O397)&amp;1234567890))-1)</f>
        <v>Nb</v>
      </c>
      <c r="Q397" s="8">
        <f t="shared" si="32"/>
        <v>0.24</v>
      </c>
      <c r="R397" s="8">
        <f>VLOOKUP(P397,Table!$A$2:$C$121,2,0)</f>
        <v>5</v>
      </c>
      <c r="S397" s="7">
        <f>VLOOKUP(P397,Table!$A$2:$C$121,3,0)</f>
        <v>5</v>
      </c>
      <c r="T397" s="6" t="s">
        <v>3186</v>
      </c>
      <c r="U397" s="8" t="str">
        <f>LEFT(T397,MIN(FIND({0,1,2,3,4,5,6,7,8,9},ASC(T397)&amp;1234567890))-1)</f>
        <v>Ti</v>
      </c>
      <c r="V397" s="8">
        <f t="shared" si="33"/>
        <v>0.02</v>
      </c>
      <c r="W397" s="8">
        <f>VLOOKUP(U397,Table!$A$2:$C$121,2,0)</f>
        <v>4</v>
      </c>
      <c r="X397" s="7">
        <f>VLOOKUP(U397,Table!$A$2:$C$121,3,0)</f>
        <v>4</v>
      </c>
      <c r="Y397" s="6" t="s">
        <v>2493</v>
      </c>
      <c r="Z397" s="8" t="str">
        <f>LEFT(Y397,MIN(FIND({0,1,2,3,4,5,6,7,8,9},ASC(Y397)&amp;1234567890))-1)</f>
        <v>O</v>
      </c>
      <c r="AA397" s="8">
        <f t="shared" si="34"/>
        <v>2</v>
      </c>
      <c r="AB397" s="8">
        <f>VLOOKUP(Z397,Table!$A$2:$C$121,2,0)</f>
        <v>16</v>
      </c>
      <c r="AC397" s="7">
        <f>VLOOKUP(Z397,Table!$A$2:$C$121,3,0)</f>
        <v>2</v>
      </c>
      <c r="AD397" s="5" t="str">
        <f>VLOOKUP(A397,Table!$U$1:$V$230,2,0)</f>
        <v>Orthorhombic</v>
      </c>
    </row>
    <row r="398" spans="1:30" ht="18.75" customHeight="1" x14ac:dyDescent="0.4">
      <c r="A398" s="5">
        <v>60</v>
      </c>
      <c r="B398" s="5">
        <v>59360</v>
      </c>
      <c r="C398" s="5" t="s">
        <v>711</v>
      </c>
      <c r="D398" s="5" t="s">
        <v>713</v>
      </c>
      <c r="E398" s="6" t="s">
        <v>2293</v>
      </c>
      <c r="F398" s="8" t="str">
        <f>LEFT(E398,MIN(FIND({0,1,2,3,4,5,6,7,8,9},ASC(E398)&amp;1234567890))-1)</f>
        <v>Pb</v>
      </c>
      <c r="G398" s="8">
        <f t="shared" si="30"/>
        <v>2</v>
      </c>
      <c r="H398" s="8">
        <f>VLOOKUP(F398,Table!$A$2:$C$121,2,0)</f>
        <v>14</v>
      </c>
      <c r="I398" s="7">
        <f>VLOOKUP(F398,Table!$A$2:$C$121,3,0)</f>
        <v>6</v>
      </c>
      <c r="J398" s="6" t="s">
        <v>3187</v>
      </c>
      <c r="K398" s="8" t="str">
        <f>LEFT(J398,MIN(FIND({0,1,2,3,4,5,6,7,8,9},ASC(J398)&amp;1234567890))-1)</f>
        <v>Fe</v>
      </c>
      <c r="L398" s="8">
        <f t="shared" si="31"/>
        <v>1.78</v>
      </c>
      <c r="M398" s="8">
        <f>VLOOKUP(K398,Table!$A$2:$C$121,2,0)</f>
        <v>8</v>
      </c>
      <c r="N398" s="7">
        <f>VLOOKUP(K398,Table!$A$2:$C$121,3,0)</f>
        <v>4</v>
      </c>
      <c r="O398" s="6" t="s">
        <v>3188</v>
      </c>
      <c r="P398" s="8" t="str">
        <f>LEFT(O398,MIN(FIND({0,1,2,3,4,5,6,7,8,9},ASC(O398)&amp;1234567890))-1)</f>
        <v>Ge</v>
      </c>
      <c r="Q398" s="8">
        <f t="shared" si="32"/>
        <v>2.11</v>
      </c>
      <c r="R398" s="8">
        <f>VLOOKUP(P398,Table!$A$2:$C$121,2,0)</f>
        <v>14</v>
      </c>
      <c r="S398" s="7">
        <f>VLOOKUP(P398,Table!$A$2:$C$121,3,0)</f>
        <v>4</v>
      </c>
      <c r="T398" s="6" t="s">
        <v>3189</v>
      </c>
      <c r="U398" s="8" t="str">
        <f>LEFT(T398,MIN(FIND({0,1,2,3,4,5,6,7,8,9},ASC(T398)&amp;1234567890))-1)</f>
        <v>Mg</v>
      </c>
      <c r="V398" s="8">
        <f t="shared" si="33"/>
        <v>0.11</v>
      </c>
      <c r="W398" s="8">
        <f>VLOOKUP(U398,Table!$A$2:$C$121,2,0)</f>
        <v>2</v>
      </c>
      <c r="X398" s="7">
        <f>VLOOKUP(U398,Table!$A$2:$C$121,3,0)</f>
        <v>3</v>
      </c>
      <c r="Y398" s="6" t="s">
        <v>2442</v>
      </c>
      <c r="Z398" s="8" t="str">
        <f>LEFT(Y398,MIN(FIND({0,1,2,3,4,5,6,7,8,9},ASC(Y398)&amp;1234567890))-1)</f>
        <v>O</v>
      </c>
      <c r="AA398" s="8">
        <f t="shared" si="34"/>
        <v>9</v>
      </c>
      <c r="AB398" s="8">
        <f>VLOOKUP(Z398,Table!$A$2:$C$121,2,0)</f>
        <v>16</v>
      </c>
      <c r="AC398" s="7">
        <f>VLOOKUP(Z398,Table!$A$2:$C$121,3,0)</f>
        <v>2</v>
      </c>
      <c r="AD398" s="5" t="str">
        <f>VLOOKUP(A398,Table!$U$1:$V$230,2,0)</f>
        <v>Orthorhombic</v>
      </c>
    </row>
    <row r="399" spans="1:30" ht="18.75" customHeight="1" x14ac:dyDescent="0.4">
      <c r="A399" s="5">
        <v>60</v>
      </c>
      <c r="B399" s="5">
        <v>69005</v>
      </c>
      <c r="C399" s="5" t="s">
        <v>711</v>
      </c>
      <c r="D399" s="5" t="s">
        <v>714</v>
      </c>
      <c r="E399" s="6" t="s">
        <v>3190</v>
      </c>
      <c r="F399" s="8" t="str">
        <f>LEFT(E399,MIN(FIND({0,1,2,3,4,5,6,7,8,9},ASC(E399)&amp;1234567890))-1)</f>
        <v>Ta</v>
      </c>
      <c r="G399" s="8">
        <f t="shared" si="30"/>
        <v>0.9</v>
      </c>
      <c r="H399" s="8">
        <f>VLOOKUP(F399,Table!$A$2:$C$121,2,0)</f>
        <v>5</v>
      </c>
      <c r="I399" s="7">
        <f>VLOOKUP(F399,Table!$A$2:$C$121,3,0)</f>
        <v>6</v>
      </c>
      <c r="J399" s="6" t="s">
        <v>3191</v>
      </c>
      <c r="K399" s="8" t="str">
        <f>LEFT(J399,MIN(FIND({0,1,2,3,4,5,6,7,8,9},ASC(J399)&amp;1234567890))-1)</f>
        <v>Fe</v>
      </c>
      <c r="L399" s="8">
        <f t="shared" si="31"/>
        <v>0.9</v>
      </c>
      <c r="M399" s="8">
        <f>VLOOKUP(K399,Table!$A$2:$C$121,2,0)</f>
        <v>8</v>
      </c>
      <c r="N399" s="7">
        <f>VLOOKUP(K399,Table!$A$2:$C$121,3,0)</f>
        <v>4</v>
      </c>
      <c r="O399" s="6" t="s">
        <v>3016</v>
      </c>
      <c r="P399" s="8" t="str">
        <f>LEFT(O399,MIN(FIND({0,1,2,3,4,5,6,7,8,9},ASC(O399)&amp;1234567890))-1)</f>
        <v>Zn</v>
      </c>
      <c r="Q399" s="8">
        <f t="shared" si="32"/>
        <v>0.1</v>
      </c>
      <c r="R399" s="8">
        <f>VLOOKUP(P399,Table!$A$2:$C$121,2,0)</f>
        <v>12</v>
      </c>
      <c r="S399" s="7">
        <f>VLOOKUP(P399,Table!$A$2:$C$121,3,0)</f>
        <v>4</v>
      </c>
      <c r="T399" s="6" t="s">
        <v>3192</v>
      </c>
      <c r="U399" s="8" t="str">
        <f>LEFT(T399,MIN(FIND({0,1,2,3,4,5,6,7,8,9},ASC(T399)&amp;1234567890))-1)</f>
        <v>O</v>
      </c>
      <c r="V399" s="8">
        <f t="shared" si="33"/>
        <v>3.6</v>
      </c>
      <c r="W399" s="8">
        <f>VLOOKUP(U399,Table!$A$2:$C$121,2,0)</f>
        <v>16</v>
      </c>
      <c r="X399" s="7">
        <f>VLOOKUP(U399,Table!$A$2:$C$121,3,0)</f>
        <v>2</v>
      </c>
      <c r="Y399" s="6" t="s">
        <v>3193</v>
      </c>
      <c r="Z399" s="8" t="str">
        <f>LEFT(Y399,MIN(FIND({0,1,2,3,4,5,6,7,8,9},ASC(Y399)&amp;1234567890))-1)</f>
        <v>F</v>
      </c>
      <c r="AA399" s="8">
        <f t="shared" si="34"/>
        <v>0.2</v>
      </c>
      <c r="AB399" s="8">
        <f>VLOOKUP(Z399,Table!$A$2:$C$121,2,0)</f>
        <v>17</v>
      </c>
      <c r="AC399" s="7">
        <f>VLOOKUP(Z399,Table!$A$2:$C$121,3,0)</f>
        <v>2</v>
      </c>
      <c r="AD399" s="5" t="str">
        <f>VLOOKUP(A399,Table!$U$1:$V$230,2,0)</f>
        <v>Orthorhombic</v>
      </c>
    </row>
    <row r="400" spans="1:30" ht="18.75" customHeight="1" x14ac:dyDescent="0.4">
      <c r="A400" s="5">
        <v>60</v>
      </c>
      <c r="B400" s="5">
        <v>69006</v>
      </c>
      <c r="C400" s="5" t="s">
        <v>711</v>
      </c>
      <c r="D400" s="5" t="s">
        <v>715</v>
      </c>
      <c r="E400" s="6" t="s">
        <v>3194</v>
      </c>
      <c r="F400" s="8" t="str">
        <f>LEFT(E400,MIN(FIND({0,1,2,3,4,5,6,7,8,9},ASC(E400)&amp;1234567890))-1)</f>
        <v>Nb</v>
      </c>
      <c r="G400" s="8">
        <f t="shared" si="30"/>
        <v>0.75</v>
      </c>
      <c r="H400" s="8">
        <f>VLOOKUP(F400,Table!$A$2:$C$121,2,0)</f>
        <v>5</v>
      </c>
      <c r="I400" s="7">
        <f>VLOOKUP(F400,Table!$A$2:$C$121,3,0)</f>
        <v>5</v>
      </c>
      <c r="J400" s="6" t="s">
        <v>3195</v>
      </c>
      <c r="K400" s="8" t="str">
        <f>LEFT(J400,MIN(FIND({0,1,2,3,4,5,6,7,8,9},ASC(J400)&amp;1234567890))-1)</f>
        <v>Fe</v>
      </c>
      <c r="L400" s="8">
        <f t="shared" si="31"/>
        <v>0.75</v>
      </c>
      <c r="M400" s="8">
        <f>VLOOKUP(K400,Table!$A$2:$C$121,2,0)</f>
        <v>8</v>
      </c>
      <c r="N400" s="7">
        <f>VLOOKUP(K400,Table!$A$2:$C$121,3,0)</f>
        <v>4</v>
      </c>
      <c r="O400" s="6" t="s">
        <v>3196</v>
      </c>
      <c r="P400" s="8" t="str">
        <f>LEFT(O400,MIN(FIND({0,1,2,3,4,5,6,7,8,9},ASC(O400)&amp;1234567890))-1)</f>
        <v>Zn</v>
      </c>
      <c r="Q400" s="8">
        <f t="shared" si="32"/>
        <v>0.25</v>
      </c>
      <c r="R400" s="8">
        <f>VLOOKUP(P400,Table!$A$2:$C$121,2,0)</f>
        <v>12</v>
      </c>
      <c r="S400" s="7">
        <f>VLOOKUP(P400,Table!$A$2:$C$121,3,0)</f>
        <v>4</v>
      </c>
      <c r="T400" s="6" t="s">
        <v>2312</v>
      </c>
      <c r="U400" s="8" t="str">
        <f>LEFT(T400,MIN(FIND({0,1,2,3,4,5,6,7,8,9},ASC(T400)&amp;1234567890))-1)</f>
        <v>O</v>
      </c>
      <c r="V400" s="8">
        <f t="shared" si="33"/>
        <v>3</v>
      </c>
      <c r="W400" s="8">
        <f>VLOOKUP(U400,Table!$A$2:$C$121,2,0)</f>
        <v>16</v>
      </c>
      <c r="X400" s="7">
        <f>VLOOKUP(U400,Table!$A$2:$C$121,3,0)</f>
        <v>2</v>
      </c>
      <c r="Y400" s="6" t="s">
        <v>3197</v>
      </c>
      <c r="Z400" s="8" t="str">
        <f>LEFT(Y400,MIN(FIND({0,1,2,3,4,5,6,7,8,9},ASC(Y400)&amp;1234567890))-1)</f>
        <v>F</v>
      </c>
      <c r="AA400" s="8">
        <f t="shared" si="34"/>
        <v>0.5</v>
      </c>
      <c r="AB400" s="8">
        <f>VLOOKUP(Z400,Table!$A$2:$C$121,2,0)</f>
        <v>17</v>
      </c>
      <c r="AC400" s="7">
        <f>VLOOKUP(Z400,Table!$A$2:$C$121,3,0)</f>
        <v>2</v>
      </c>
      <c r="AD400" s="5" t="str">
        <f>VLOOKUP(A400,Table!$U$1:$V$230,2,0)</f>
        <v>Orthorhombic</v>
      </c>
    </row>
    <row r="401" spans="1:30" x14ac:dyDescent="0.4">
      <c r="A401" s="5">
        <v>60</v>
      </c>
      <c r="B401" s="5">
        <v>171769</v>
      </c>
      <c r="C401" s="5" t="s">
        <v>711</v>
      </c>
      <c r="D401" s="5" t="s">
        <v>5559</v>
      </c>
      <c r="E401" s="6" t="s">
        <v>5359</v>
      </c>
      <c r="F401" s="8" t="str">
        <f>LEFT(E401,MIN(FIND({0,1,2,3,4,5,6,7,8,9},ASC(E401)&amp;1234567890))-1)</f>
        <v>Fe</v>
      </c>
      <c r="G401" s="8">
        <f t="shared" si="30"/>
        <v>0.26400000000000001</v>
      </c>
      <c r="H401" s="8">
        <f>VLOOKUP(F401,Table!$A$2:$C$121,2,0)</f>
        <v>8</v>
      </c>
      <c r="I401" s="7">
        <f>VLOOKUP(F401,Table!$A$2:$C$121,3,0)</f>
        <v>4</v>
      </c>
      <c r="J401" s="6" t="s">
        <v>5395</v>
      </c>
      <c r="K401" s="8" t="str">
        <f>LEFT(J401,MIN(FIND({0,1,2,3,4,5,6,7,8,9},ASC(J401)&amp;1234567890))-1)</f>
        <v>Mn</v>
      </c>
      <c r="L401" s="8">
        <f t="shared" si="31"/>
        <v>7.0000000000000007E-2</v>
      </c>
      <c r="M401" s="8">
        <f>VLOOKUP(K401,Table!$A$2:$C$121,2,0)</f>
        <v>7</v>
      </c>
      <c r="N401" s="7">
        <f>VLOOKUP(K401,Table!$A$2:$C$121,3,0)</f>
        <v>4</v>
      </c>
      <c r="O401" s="6" t="s">
        <v>5447</v>
      </c>
      <c r="P401" s="8" t="str">
        <f>LEFT(O401,MIN(FIND({0,1,2,3,4,5,6,7,8,9},ASC(O401)&amp;1234567890))-1)</f>
        <v>Nb</v>
      </c>
      <c r="Q401" s="8">
        <f t="shared" si="32"/>
        <v>0.63300000000000001</v>
      </c>
      <c r="R401" s="8">
        <f>VLOOKUP(P401,Table!$A$2:$C$121,2,0)</f>
        <v>5</v>
      </c>
      <c r="S401" s="7">
        <f>VLOOKUP(P401,Table!$A$2:$C$121,3,0)</f>
        <v>5</v>
      </c>
      <c r="T401" s="6" t="s">
        <v>5481</v>
      </c>
      <c r="U401" s="8" t="str">
        <f>LEFT(T401,MIN(FIND({0,1,2,3,4,5,6,7,8,9},ASC(T401)&amp;1234567890))-1)</f>
        <v>Ta</v>
      </c>
      <c r="V401" s="8">
        <f t="shared" si="33"/>
        <v>3.4000000000000002E-2</v>
      </c>
      <c r="W401" s="8">
        <f>VLOOKUP(U401,Table!$A$2:$C$121,2,0)</f>
        <v>5</v>
      </c>
      <c r="X401" s="7">
        <f>VLOOKUP(U401,Table!$A$2:$C$121,3,0)</f>
        <v>6</v>
      </c>
      <c r="Y401" s="6" t="s">
        <v>2493</v>
      </c>
      <c r="Z401" s="8" t="str">
        <f>LEFT(Y401,MIN(FIND({0,1,2,3,4,5,6,7,8,9},ASC(Y401)&amp;1234567890))-1)</f>
        <v>O</v>
      </c>
      <c r="AA401" s="8">
        <f t="shared" si="34"/>
        <v>2</v>
      </c>
      <c r="AB401" s="8">
        <f>VLOOKUP(Z401,Table!$A$2:$C$121,2,0)</f>
        <v>16</v>
      </c>
      <c r="AC401" s="7">
        <f>VLOOKUP(Z401,Table!$A$2:$C$121,3,0)</f>
        <v>2</v>
      </c>
      <c r="AD401" s="5" t="str">
        <f>VLOOKUP(A401,Table!$U$1:$V$230,2,0)</f>
        <v>Orthorhombic</v>
      </c>
    </row>
    <row r="402" spans="1:30" x14ac:dyDescent="0.4">
      <c r="A402" s="5">
        <v>60</v>
      </c>
      <c r="B402" s="5">
        <v>171770</v>
      </c>
      <c r="C402" s="5" t="s">
        <v>711</v>
      </c>
      <c r="D402" s="5" t="s">
        <v>5560</v>
      </c>
      <c r="E402" s="6" t="s">
        <v>5360</v>
      </c>
      <c r="F402" s="8" t="str">
        <f>LEFT(E402,MIN(FIND({0,1,2,3,4,5,6,7,8,9},ASC(E402)&amp;1234567890))-1)</f>
        <v>Fe</v>
      </c>
      <c r="G402" s="8">
        <f t="shared" si="30"/>
        <v>0.79</v>
      </c>
      <c r="H402" s="8">
        <f>VLOOKUP(F402,Table!$A$2:$C$121,2,0)</f>
        <v>8</v>
      </c>
      <c r="I402" s="7">
        <f>VLOOKUP(F402,Table!$A$2:$C$121,3,0)</f>
        <v>4</v>
      </c>
      <c r="J402" s="6" t="s">
        <v>3201</v>
      </c>
      <c r="K402" s="8" t="str">
        <f>LEFT(J402,MIN(FIND({0,1,2,3,4,5,6,7,8,9},ASC(J402)&amp;1234567890))-1)</f>
        <v>Mn</v>
      </c>
      <c r="L402" s="8">
        <f t="shared" si="31"/>
        <v>0.20899999999999999</v>
      </c>
      <c r="M402" s="8">
        <f>VLOOKUP(K402,Table!$A$2:$C$121,2,0)</f>
        <v>7</v>
      </c>
      <c r="N402" s="7">
        <f>VLOOKUP(K402,Table!$A$2:$C$121,3,0)</f>
        <v>4</v>
      </c>
      <c r="O402" s="6" t="s">
        <v>3198</v>
      </c>
      <c r="P402" s="8" t="str">
        <f>LEFT(O402,MIN(FIND({0,1,2,3,4,5,6,7,8,9},ASC(O402)&amp;1234567890))-1)</f>
        <v>Nb</v>
      </c>
      <c r="Q402" s="8">
        <f t="shared" si="32"/>
        <v>1.901</v>
      </c>
      <c r="R402" s="8">
        <f>VLOOKUP(P402,Table!$A$2:$C$121,2,0)</f>
        <v>5</v>
      </c>
      <c r="S402" s="7">
        <f>VLOOKUP(P402,Table!$A$2:$C$121,3,0)</f>
        <v>5</v>
      </c>
      <c r="T402" s="6" t="s">
        <v>2453</v>
      </c>
      <c r="U402" s="8" t="str">
        <f>LEFT(T402,MIN(FIND({0,1,2,3,4,5,6,7,8,9},ASC(T402)&amp;1234567890))-1)</f>
        <v>Ta</v>
      </c>
      <c r="V402" s="8">
        <f t="shared" si="33"/>
        <v>0.1</v>
      </c>
      <c r="W402" s="8">
        <f>VLOOKUP(U402,Table!$A$2:$C$121,2,0)</f>
        <v>5</v>
      </c>
      <c r="X402" s="7">
        <f>VLOOKUP(U402,Table!$A$2:$C$121,3,0)</f>
        <v>6</v>
      </c>
      <c r="Y402" s="6" t="s">
        <v>2332</v>
      </c>
      <c r="Z402" s="8" t="str">
        <f>LEFT(Y402,MIN(FIND({0,1,2,3,4,5,6,7,8,9},ASC(Y402)&amp;1234567890))-1)</f>
        <v>O</v>
      </c>
      <c r="AA402" s="8">
        <f t="shared" si="34"/>
        <v>6</v>
      </c>
      <c r="AB402" s="8">
        <f>VLOOKUP(Z402,Table!$A$2:$C$121,2,0)</f>
        <v>16</v>
      </c>
      <c r="AC402" s="7">
        <f>VLOOKUP(Z402,Table!$A$2:$C$121,3,0)</f>
        <v>2</v>
      </c>
      <c r="AD402" s="5" t="str">
        <f>VLOOKUP(A402,Table!$U$1:$V$230,2,0)</f>
        <v>Orthorhombic</v>
      </c>
    </row>
    <row r="403" spans="1:30" x14ac:dyDescent="0.4">
      <c r="A403" s="5">
        <v>60</v>
      </c>
      <c r="B403" s="5">
        <v>171771</v>
      </c>
      <c r="C403" s="5" t="s">
        <v>711</v>
      </c>
      <c r="D403" s="5" t="s">
        <v>5561</v>
      </c>
      <c r="E403" s="6" t="s">
        <v>3200</v>
      </c>
      <c r="F403" s="8" t="str">
        <f>LEFT(E403,MIN(FIND({0,1,2,3,4,5,6,7,8,9},ASC(E403)&amp;1234567890))-1)</f>
        <v>Fe</v>
      </c>
      <c r="G403" s="8">
        <f t="shared" si="30"/>
        <v>0.79100000000000004</v>
      </c>
      <c r="H403" s="8">
        <f>VLOOKUP(F403,Table!$A$2:$C$121,2,0)</f>
        <v>8</v>
      </c>
      <c r="I403" s="7">
        <f>VLOOKUP(F403,Table!$A$2:$C$121,3,0)</f>
        <v>4</v>
      </c>
      <c r="J403" s="6" t="s">
        <v>3201</v>
      </c>
      <c r="K403" s="8" t="str">
        <f>LEFT(J403,MIN(FIND({0,1,2,3,4,5,6,7,8,9},ASC(J403)&amp;1234567890))-1)</f>
        <v>Mn</v>
      </c>
      <c r="L403" s="8">
        <f t="shared" si="31"/>
        <v>0.20899999999999999</v>
      </c>
      <c r="M403" s="8">
        <f>VLOOKUP(K403,Table!$A$2:$C$121,2,0)</f>
        <v>7</v>
      </c>
      <c r="N403" s="7">
        <f>VLOOKUP(K403,Table!$A$2:$C$121,3,0)</f>
        <v>4</v>
      </c>
      <c r="O403" s="6" t="s">
        <v>3199</v>
      </c>
      <c r="P403" s="8" t="str">
        <f>LEFT(O403,MIN(FIND({0,1,2,3,4,5,6,7,8,9},ASC(O403)&amp;1234567890))-1)</f>
        <v>Nb</v>
      </c>
      <c r="Q403" s="8">
        <f t="shared" si="32"/>
        <v>1.9</v>
      </c>
      <c r="R403" s="8">
        <f>VLOOKUP(P403,Table!$A$2:$C$121,2,0)</f>
        <v>5</v>
      </c>
      <c r="S403" s="7">
        <f>VLOOKUP(P403,Table!$A$2:$C$121,3,0)</f>
        <v>5</v>
      </c>
      <c r="T403" s="6" t="s">
        <v>2453</v>
      </c>
      <c r="U403" s="8" t="str">
        <f>LEFT(T403,MIN(FIND({0,1,2,3,4,5,6,7,8,9},ASC(T403)&amp;1234567890))-1)</f>
        <v>Ta</v>
      </c>
      <c r="V403" s="8">
        <f t="shared" si="33"/>
        <v>0.1</v>
      </c>
      <c r="W403" s="8">
        <f>VLOOKUP(U403,Table!$A$2:$C$121,2,0)</f>
        <v>5</v>
      </c>
      <c r="X403" s="7">
        <f>VLOOKUP(U403,Table!$A$2:$C$121,3,0)</f>
        <v>6</v>
      </c>
      <c r="Y403" s="6" t="s">
        <v>2332</v>
      </c>
      <c r="Z403" s="8" t="str">
        <f>LEFT(Y403,MIN(FIND({0,1,2,3,4,5,6,7,8,9},ASC(Y403)&amp;1234567890))-1)</f>
        <v>O</v>
      </c>
      <c r="AA403" s="8">
        <f t="shared" si="34"/>
        <v>6</v>
      </c>
      <c r="AB403" s="8">
        <f>VLOOKUP(Z403,Table!$A$2:$C$121,2,0)</f>
        <v>16</v>
      </c>
      <c r="AC403" s="7">
        <f>VLOOKUP(Z403,Table!$A$2:$C$121,3,0)</f>
        <v>2</v>
      </c>
      <c r="AD403" s="5" t="str">
        <f>VLOOKUP(A403,Table!$U$1:$V$230,2,0)</f>
        <v>Orthorhombic</v>
      </c>
    </row>
    <row r="404" spans="1:30" ht="18.75" customHeight="1" x14ac:dyDescent="0.4">
      <c r="A404" s="5">
        <v>60</v>
      </c>
      <c r="B404" s="5">
        <v>171773</v>
      </c>
      <c r="C404" s="5" t="s">
        <v>711</v>
      </c>
      <c r="D404" s="5" t="s">
        <v>716</v>
      </c>
      <c r="E404" s="6" t="s">
        <v>3200</v>
      </c>
      <c r="F404" s="8" t="str">
        <f>LEFT(E404,MIN(FIND({0,1,2,3,4,5,6,7,8,9},ASC(E404)&amp;1234567890))-1)</f>
        <v>Fe</v>
      </c>
      <c r="G404" s="8">
        <f t="shared" si="30"/>
        <v>0.79100000000000004</v>
      </c>
      <c r="H404" s="8">
        <f>VLOOKUP(F404,Table!$A$2:$C$121,2,0)</f>
        <v>8</v>
      </c>
      <c r="I404" s="7">
        <f>VLOOKUP(F404,Table!$A$2:$C$121,3,0)</f>
        <v>4</v>
      </c>
      <c r="J404" s="6" t="s">
        <v>3201</v>
      </c>
      <c r="K404" s="8" t="str">
        <f>LEFT(J404,MIN(FIND({0,1,2,3,4,5,6,7,8,9},ASC(J404)&amp;1234567890))-1)</f>
        <v>Mn</v>
      </c>
      <c r="L404" s="8">
        <f t="shared" si="31"/>
        <v>0.20899999999999999</v>
      </c>
      <c r="M404" s="8">
        <f>VLOOKUP(K404,Table!$A$2:$C$121,2,0)</f>
        <v>7</v>
      </c>
      <c r="N404" s="7">
        <f>VLOOKUP(K404,Table!$A$2:$C$121,3,0)</f>
        <v>4</v>
      </c>
      <c r="O404" s="6" t="s">
        <v>3202</v>
      </c>
      <c r="P404" s="8" t="str">
        <f>LEFT(O404,MIN(FIND({0,1,2,3,4,5,6,7,8,9},ASC(O404)&amp;1234567890))-1)</f>
        <v>Nb</v>
      </c>
      <c r="Q404" s="8">
        <f t="shared" si="32"/>
        <v>1.8979999999999999</v>
      </c>
      <c r="R404" s="8">
        <f>VLOOKUP(P404,Table!$A$2:$C$121,2,0)</f>
        <v>5</v>
      </c>
      <c r="S404" s="7">
        <f>VLOOKUP(P404,Table!$A$2:$C$121,3,0)</f>
        <v>5</v>
      </c>
      <c r="T404" s="6" t="s">
        <v>3203</v>
      </c>
      <c r="U404" s="8" t="str">
        <f>LEFT(T404,MIN(FIND({0,1,2,3,4,5,6,7,8,9},ASC(T404)&amp;1234567890))-1)</f>
        <v>Ta</v>
      </c>
      <c r="V404" s="8">
        <f t="shared" si="33"/>
        <v>0.10199999999999999</v>
      </c>
      <c r="W404" s="8">
        <f>VLOOKUP(U404,Table!$A$2:$C$121,2,0)</f>
        <v>5</v>
      </c>
      <c r="X404" s="7">
        <f>VLOOKUP(U404,Table!$A$2:$C$121,3,0)</f>
        <v>6</v>
      </c>
      <c r="Y404" s="6" t="s">
        <v>2332</v>
      </c>
      <c r="Z404" s="8" t="str">
        <f>LEFT(Y404,MIN(FIND({0,1,2,3,4,5,6,7,8,9},ASC(Y404)&amp;1234567890))-1)</f>
        <v>O</v>
      </c>
      <c r="AA404" s="8">
        <f t="shared" si="34"/>
        <v>6</v>
      </c>
      <c r="AB404" s="8">
        <f>VLOOKUP(Z404,Table!$A$2:$C$121,2,0)</f>
        <v>16</v>
      </c>
      <c r="AC404" s="7">
        <f>VLOOKUP(Z404,Table!$A$2:$C$121,3,0)</f>
        <v>2</v>
      </c>
      <c r="AD404" s="5" t="str">
        <f>VLOOKUP(A404,Table!$U$1:$V$230,2,0)</f>
        <v>Orthorhombic</v>
      </c>
    </row>
    <row r="405" spans="1:30" ht="18.75" customHeight="1" x14ac:dyDescent="0.4">
      <c r="A405" s="5">
        <v>60</v>
      </c>
      <c r="B405" s="5">
        <v>421689</v>
      </c>
      <c r="C405" s="5" t="s">
        <v>711</v>
      </c>
      <c r="D405" s="5" t="s">
        <v>717</v>
      </c>
      <c r="E405" s="6" t="s">
        <v>2700</v>
      </c>
      <c r="F405" s="8" t="str">
        <f>LEFT(E405,MIN(FIND({0,1,2,3,4,5,6,7,8,9},ASC(E405)&amp;1234567890))-1)</f>
        <v>Nd</v>
      </c>
      <c r="G405" s="8">
        <f t="shared" si="30"/>
        <v>1</v>
      </c>
      <c r="H405" s="8">
        <f>VLOOKUP(F405,Table!$A$2:$C$121,2,0)</f>
        <v>3</v>
      </c>
      <c r="I405" s="7">
        <f>VLOOKUP(F405,Table!$A$2:$C$121,3,0)</f>
        <v>6</v>
      </c>
      <c r="J405" s="6" t="s">
        <v>3204</v>
      </c>
      <c r="K405" s="8" t="str">
        <f>LEFT(J405,MIN(FIND({0,1,2,3,4,5,6,7,8,9},ASC(J405)&amp;1234567890))-1)</f>
        <v>Si</v>
      </c>
      <c r="L405" s="8">
        <f t="shared" si="31"/>
        <v>5.6</v>
      </c>
      <c r="M405" s="8">
        <f>VLOOKUP(K405,Table!$A$2:$C$121,2,0)</f>
        <v>14</v>
      </c>
      <c r="N405" s="7">
        <f>VLOOKUP(K405,Table!$A$2:$C$121,3,0)</f>
        <v>3</v>
      </c>
      <c r="O405" s="6" t="s">
        <v>3205</v>
      </c>
      <c r="P405" s="8" t="str">
        <f>LEFT(O405,MIN(FIND({0,1,2,3,4,5,6,7,8,9},ASC(O405)&amp;1234567890))-1)</f>
        <v>Al</v>
      </c>
      <c r="Q405" s="8">
        <f t="shared" si="32"/>
        <v>1.4</v>
      </c>
      <c r="R405" s="8">
        <f>VLOOKUP(P405,Table!$A$2:$C$121,2,0)</f>
        <v>13</v>
      </c>
      <c r="S405" s="7">
        <f>VLOOKUP(P405,Table!$A$2:$C$121,3,0)</f>
        <v>3</v>
      </c>
      <c r="T405" s="6" t="s">
        <v>3206</v>
      </c>
      <c r="U405" s="8" t="str">
        <f>LEFT(T405,MIN(FIND({0,1,2,3,4,5,6,7,8,9},ASC(T405)&amp;1234567890))-1)</f>
        <v>O</v>
      </c>
      <c r="V405" s="8">
        <f t="shared" si="33"/>
        <v>0.4</v>
      </c>
      <c r="W405" s="8">
        <f>VLOOKUP(U405,Table!$A$2:$C$121,2,0)</f>
        <v>16</v>
      </c>
      <c r="X405" s="7">
        <f>VLOOKUP(U405,Table!$A$2:$C$121,3,0)</f>
        <v>2</v>
      </c>
      <c r="Y405" s="6" t="s">
        <v>3207</v>
      </c>
      <c r="Z405" s="8" t="str">
        <f>LEFT(Y405,MIN(FIND({0,1,2,3,4,5,6,7,8,9},ASC(Y405)&amp;1234567890))-1)</f>
        <v>N</v>
      </c>
      <c r="AA405" s="8">
        <f t="shared" si="34"/>
        <v>9.6</v>
      </c>
      <c r="AB405" s="8">
        <f>VLOOKUP(Z405,Table!$A$2:$C$121,2,0)</f>
        <v>15</v>
      </c>
      <c r="AC405" s="7">
        <f>VLOOKUP(Z405,Table!$A$2:$C$121,3,0)</f>
        <v>2</v>
      </c>
      <c r="AD405" s="5" t="str">
        <f>VLOOKUP(A405,Table!$U$1:$V$230,2,0)</f>
        <v>Orthorhombic</v>
      </c>
    </row>
    <row r="406" spans="1:30" ht="18.75" customHeight="1" x14ac:dyDescent="0.4">
      <c r="A406" s="5">
        <v>61</v>
      </c>
      <c r="B406" s="5">
        <v>6262</v>
      </c>
      <c r="C406" s="5" t="s">
        <v>718</v>
      </c>
      <c r="D406" s="5" t="s">
        <v>719</v>
      </c>
      <c r="E406" s="6" t="s">
        <v>3208</v>
      </c>
      <c r="F406" s="8" t="str">
        <f>LEFT(E406,MIN(FIND({0,1,2,3,4,5,6,7,8,9},ASC(E406)&amp;1234567890))-1)</f>
        <v>Mg</v>
      </c>
      <c r="G406" s="8">
        <f t="shared" si="30"/>
        <v>1.56</v>
      </c>
      <c r="H406" s="8">
        <f>VLOOKUP(F406,Table!$A$2:$C$121,2,0)</f>
        <v>2</v>
      </c>
      <c r="I406" s="7">
        <f>VLOOKUP(F406,Table!$A$2:$C$121,3,0)</f>
        <v>3</v>
      </c>
      <c r="J406" s="6" t="s">
        <v>3209</v>
      </c>
      <c r="K406" s="8" t="str">
        <f>LEFT(J406,MIN(FIND({0,1,2,3,4,5,6,7,8,9},ASC(J406)&amp;1234567890))-1)</f>
        <v>Fe</v>
      </c>
      <c r="L406" s="8">
        <f t="shared" si="31"/>
        <v>0.39</v>
      </c>
      <c r="M406" s="8">
        <f>VLOOKUP(K406,Table!$A$2:$C$121,2,0)</f>
        <v>8</v>
      </c>
      <c r="N406" s="7">
        <f>VLOOKUP(K406,Table!$A$2:$C$121,3,0)</f>
        <v>4</v>
      </c>
      <c r="O406" s="6" t="s">
        <v>3210</v>
      </c>
      <c r="P406" s="8" t="str">
        <f>LEFT(O406,MIN(FIND({0,1,2,3,4,5,6,7,8,9},ASC(O406)&amp;1234567890))-1)</f>
        <v>Ca</v>
      </c>
      <c r="Q406" s="8">
        <f t="shared" si="32"/>
        <v>0.05</v>
      </c>
      <c r="R406" s="8">
        <f>VLOOKUP(P406,Table!$A$2:$C$121,2,0)</f>
        <v>2</v>
      </c>
      <c r="S406" s="7">
        <f>VLOOKUP(P406,Table!$A$2:$C$121,3,0)</f>
        <v>4</v>
      </c>
      <c r="T406" s="6" t="s">
        <v>2309</v>
      </c>
      <c r="U406" s="8" t="str">
        <f>LEFT(T406,MIN(FIND({0,1,2,3,4,5,6,7,8,9},ASC(T406)&amp;1234567890))-1)</f>
        <v>Si</v>
      </c>
      <c r="V406" s="8">
        <f t="shared" si="33"/>
        <v>2</v>
      </c>
      <c r="W406" s="8">
        <f>VLOOKUP(U406,Table!$A$2:$C$121,2,0)</f>
        <v>14</v>
      </c>
      <c r="X406" s="7">
        <f>VLOOKUP(U406,Table!$A$2:$C$121,3,0)</f>
        <v>3</v>
      </c>
      <c r="Y406" s="6" t="s">
        <v>2332</v>
      </c>
      <c r="Z406" s="8" t="str">
        <f>LEFT(Y406,MIN(FIND({0,1,2,3,4,5,6,7,8,9},ASC(Y406)&amp;1234567890))-1)</f>
        <v>O</v>
      </c>
      <c r="AA406" s="8">
        <f t="shared" si="34"/>
        <v>6</v>
      </c>
      <c r="AB406" s="8">
        <f>VLOOKUP(Z406,Table!$A$2:$C$121,2,0)</f>
        <v>16</v>
      </c>
      <c r="AC406" s="7">
        <f>VLOOKUP(Z406,Table!$A$2:$C$121,3,0)</f>
        <v>2</v>
      </c>
      <c r="AD406" s="5" t="str">
        <f>VLOOKUP(A406,Table!$U$1:$V$230,2,0)</f>
        <v>Orthorhombic</v>
      </c>
    </row>
    <row r="407" spans="1:30" ht="18.75" customHeight="1" x14ac:dyDescent="0.4">
      <c r="A407" s="5">
        <v>61</v>
      </c>
      <c r="B407" s="5">
        <v>15259</v>
      </c>
      <c r="C407" s="5" t="s">
        <v>718</v>
      </c>
      <c r="D407" s="5" t="s">
        <v>720</v>
      </c>
      <c r="E407" s="6" t="s">
        <v>2310</v>
      </c>
      <c r="F407" s="8" t="str">
        <f>LEFT(E407,MIN(FIND({0,1,2,3,4,5,6,7,8,9},ASC(E407)&amp;1234567890))-1)</f>
        <v>K</v>
      </c>
      <c r="G407" s="8">
        <f t="shared" si="30"/>
        <v>1</v>
      </c>
      <c r="H407" s="8">
        <f>VLOOKUP(F407,Table!$A$2:$C$121,2,0)</f>
        <v>1</v>
      </c>
      <c r="I407" s="7">
        <f>VLOOKUP(F407,Table!$A$2:$C$121,3,0)</f>
        <v>4</v>
      </c>
      <c r="J407" s="6" t="s">
        <v>2318</v>
      </c>
      <c r="K407" s="8" t="str">
        <f>LEFT(J407,MIN(FIND({0,1,2,3,4,5,6,7,8,9},ASC(J407)&amp;1234567890))-1)</f>
        <v>Sb</v>
      </c>
      <c r="L407" s="8">
        <f t="shared" si="31"/>
        <v>1</v>
      </c>
      <c r="M407" s="8">
        <f>VLOOKUP(K407,Table!$A$2:$C$121,2,0)</f>
        <v>15</v>
      </c>
      <c r="N407" s="7">
        <f>VLOOKUP(K407,Table!$A$2:$C$121,3,0)</f>
        <v>5</v>
      </c>
      <c r="O407" s="6" t="s">
        <v>2319</v>
      </c>
      <c r="P407" s="8" t="str">
        <f>LEFT(O407,MIN(FIND({0,1,2,3,4,5,6,7,8,9},ASC(O407)&amp;1234567890))-1)</f>
        <v>F</v>
      </c>
      <c r="Q407" s="8">
        <f t="shared" si="32"/>
        <v>3</v>
      </c>
      <c r="R407" s="8">
        <f>VLOOKUP(P407,Table!$A$2:$C$121,2,0)</f>
        <v>17</v>
      </c>
      <c r="S407" s="7">
        <f>VLOOKUP(P407,Table!$A$2:$C$121,3,0)</f>
        <v>2</v>
      </c>
      <c r="T407" s="6" t="s">
        <v>2313</v>
      </c>
      <c r="U407" s="8" t="str">
        <f>LEFT(T407,MIN(FIND({0,1,2,3,4,5,6,7,8,9},ASC(T407)&amp;1234567890))-1)</f>
        <v>N</v>
      </c>
      <c r="V407" s="8">
        <f t="shared" si="33"/>
        <v>1</v>
      </c>
      <c r="W407" s="8">
        <f>VLOOKUP(U407,Table!$A$2:$C$121,2,0)</f>
        <v>15</v>
      </c>
      <c r="X407" s="7">
        <f>VLOOKUP(U407,Table!$A$2:$C$121,3,0)</f>
        <v>2</v>
      </c>
      <c r="Y407" s="6" t="s">
        <v>2312</v>
      </c>
      <c r="Z407" s="8" t="str">
        <f>LEFT(Y407,MIN(FIND({0,1,2,3,4,5,6,7,8,9},ASC(Y407)&amp;1234567890))-1)</f>
        <v>O</v>
      </c>
      <c r="AA407" s="8">
        <f t="shared" si="34"/>
        <v>3</v>
      </c>
      <c r="AB407" s="8">
        <f>VLOOKUP(Z407,Table!$A$2:$C$121,2,0)</f>
        <v>16</v>
      </c>
      <c r="AC407" s="7">
        <f>VLOOKUP(Z407,Table!$A$2:$C$121,3,0)</f>
        <v>2</v>
      </c>
      <c r="AD407" s="5" t="str">
        <f>VLOOKUP(A407,Table!$U$1:$V$230,2,0)</f>
        <v>Orthorhombic</v>
      </c>
    </row>
    <row r="408" spans="1:30" ht="18.75" customHeight="1" x14ac:dyDescent="0.4">
      <c r="A408" s="5">
        <v>61</v>
      </c>
      <c r="B408" s="5">
        <v>23023</v>
      </c>
      <c r="C408" s="5" t="s">
        <v>718</v>
      </c>
      <c r="D408" s="5" t="s">
        <v>721</v>
      </c>
      <c r="E408" s="6" t="s">
        <v>2328</v>
      </c>
      <c r="F408" s="8" t="str">
        <f>LEFT(E408,MIN(FIND({0,1,2,3,4,5,6,7,8,9},ASC(E408)&amp;1234567890))-1)</f>
        <v>Na</v>
      </c>
      <c r="G408" s="8">
        <f t="shared" si="30"/>
        <v>2</v>
      </c>
      <c r="H408" s="8">
        <f>VLOOKUP(F408,Table!$A$2:$C$121,2,0)</f>
        <v>1</v>
      </c>
      <c r="I408" s="7">
        <f>VLOOKUP(F408,Table!$A$2:$C$121,3,0)</f>
        <v>3</v>
      </c>
      <c r="J408" s="6" t="s">
        <v>2608</v>
      </c>
      <c r="K408" s="8" t="str">
        <f>LEFT(J408,MIN(FIND({0,1,2,3,4,5,6,7,8,9},ASC(J408)&amp;1234567890))-1)</f>
        <v>Ti</v>
      </c>
      <c r="L408" s="8">
        <f t="shared" si="31"/>
        <v>1</v>
      </c>
      <c r="M408" s="8">
        <f>VLOOKUP(K408,Table!$A$2:$C$121,2,0)</f>
        <v>4</v>
      </c>
      <c r="N408" s="7">
        <f>VLOOKUP(K408,Table!$A$2:$C$121,3,0)</f>
        <v>4</v>
      </c>
      <c r="O408" s="6" t="s">
        <v>2886</v>
      </c>
      <c r="P408" s="8" t="str">
        <f>LEFT(O408,MIN(FIND({0,1,2,3,4,5,6,7,8,9},ASC(O408)&amp;1234567890))-1)</f>
        <v>Zn</v>
      </c>
      <c r="Q408" s="8">
        <f t="shared" si="32"/>
        <v>2</v>
      </c>
      <c r="R408" s="8">
        <f>VLOOKUP(P408,Table!$A$2:$C$121,2,0)</f>
        <v>12</v>
      </c>
      <c r="S408" s="7">
        <f>VLOOKUP(P408,Table!$A$2:$C$121,3,0)</f>
        <v>4</v>
      </c>
      <c r="T408" s="6" t="s">
        <v>2321</v>
      </c>
      <c r="U408" s="8" t="str">
        <f>LEFT(T408,MIN(FIND({0,1,2,3,4,5,6,7,8,9},ASC(T408)&amp;1234567890))-1)</f>
        <v>Si</v>
      </c>
      <c r="V408" s="8">
        <f t="shared" si="33"/>
        <v>1</v>
      </c>
      <c r="W408" s="8">
        <f>VLOOKUP(U408,Table!$A$2:$C$121,2,0)</f>
        <v>14</v>
      </c>
      <c r="X408" s="7">
        <f>VLOOKUP(U408,Table!$A$2:$C$121,3,0)</f>
        <v>3</v>
      </c>
      <c r="Y408" s="6" t="s">
        <v>2381</v>
      </c>
      <c r="Z408" s="8" t="str">
        <f>LEFT(Y408,MIN(FIND({0,1,2,3,4,5,6,7,8,9},ASC(Y408)&amp;1234567890))-1)</f>
        <v>O</v>
      </c>
      <c r="AA408" s="8">
        <f t="shared" si="34"/>
        <v>7</v>
      </c>
      <c r="AB408" s="8">
        <f>VLOOKUP(Z408,Table!$A$2:$C$121,2,0)</f>
        <v>16</v>
      </c>
      <c r="AC408" s="7">
        <f>VLOOKUP(Z408,Table!$A$2:$C$121,3,0)</f>
        <v>2</v>
      </c>
      <c r="AD408" s="5" t="str">
        <f>VLOOKUP(A408,Table!$U$1:$V$230,2,0)</f>
        <v>Orthorhombic</v>
      </c>
    </row>
    <row r="409" spans="1:30" ht="18.75" customHeight="1" x14ac:dyDescent="0.4">
      <c r="A409" s="5">
        <v>61</v>
      </c>
      <c r="B409" s="5">
        <v>28217</v>
      </c>
      <c r="C409" s="5" t="s">
        <v>718</v>
      </c>
      <c r="D409" s="5" t="s">
        <v>722</v>
      </c>
      <c r="E409" s="6" t="s">
        <v>2328</v>
      </c>
      <c r="F409" s="8" t="str">
        <f>LEFT(E409,MIN(FIND({0,1,2,3,4,5,6,7,8,9},ASC(E409)&amp;1234567890))-1)</f>
        <v>Na</v>
      </c>
      <c r="G409" s="8">
        <f t="shared" si="30"/>
        <v>2</v>
      </c>
      <c r="H409" s="8">
        <f>VLOOKUP(F409,Table!$A$2:$C$121,2,0)</f>
        <v>1</v>
      </c>
      <c r="I409" s="7">
        <f>VLOOKUP(F409,Table!$A$2:$C$121,3,0)</f>
        <v>3</v>
      </c>
      <c r="J409" s="6" t="s">
        <v>2886</v>
      </c>
      <c r="K409" s="8" t="str">
        <f>LEFT(J409,MIN(FIND({0,1,2,3,4,5,6,7,8,9},ASC(J409)&amp;1234567890))-1)</f>
        <v>Zn</v>
      </c>
      <c r="L409" s="8">
        <f t="shared" si="31"/>
        <v>2</v>
      </c>
      <c r="M409" s="8">
        <f>VLOOKUP(K409,Table!$A$2:$C$121,2,0)</f>
        <v>12</v>
      </c>
      <c r="N409" s="7">
        <f>VLOOKUP(K409,Table!$A$2:$C$121,3,0)</f>
        <v>4</v>
      </c>
      <c r="O409" s="6" t="s">
        <v>2608</v>
      </c>
      <c r="P409" s="8" t="str">
        <f>LEFT(O409,MIN(FIND({0,1,2,3,4,5,6,7,8,9},ASC(O409)&amp;1234567890))-1)</f>
        <v>Ti</v>
      </c>
      <c r="Q409" s="8">
        <f t="shared" si="32"/>
        <v>1</v>
      </c>
      <c r="R409" s="8">
        <f>VLOOKUP(P409,Table!$A$2:$C$121,2,0)</f>
        <v>4</v>
      </c>
      <c r="S409" s="7">
        <f>VLOOKUP(P409,Table!$A$2:$C$121,3,0)</f>
        <v>4</v>
      </c>
      <c r="T409" s="6" t="s">
        <v>3211</v>
      </c>
      <c r="U409" s="8" t="str">
        <f>LEFT(T409,MIN(FIND({0,1,2,3,4,5,6,7,8,9},ASC(T409)&amp;1234567890))-1)</f>
        <v>Ge</v>
      </c>
      <c r="V409" s="8">
        <f t="shared" si="33"/>
        <v>1</v>
      </c>
      <c r="W409" s="8">
        <f>VLOOKUP(U409,Table!$A$2:$C$121,2,0)</f>
        <v>14</v>
      </c>
      <c r="X409" s="7">
        <f>VLOOKUP(U409,Table!$A$2:$C$121,3,0)</f>
        <v>4</v>
      </c>
      <c r="Y409" s="6" t="s">
        <v>2381</v>
      </c>
      <c r="Z409" s="8" t="str">
        <f>LEFT(Y409,MIN(FIND({0,1,2,3,4,5,6,7,8,9},ASC(Y409)&amp;1234567890))-1)</f>
        <v>O</v>
      </c>
      <c r="AA409" s="8">
        <f t="shared" si="34"/>
        <v>7</v>
      </c>
      <c r="AB409" s="8">
        <f>VLOOKUP(Z409,Table!$A$2:$C$121,2,0)</f>
        <v>16</v>
      </c>
      <c r="AC409" s="7">
        <f>VLOOKUP(Z409,Table!$A$2:$C$121,3,0)</f>
        <v>2</v>
      </c>
      <c r="AD409" s="5" t="str">
        <f>VLOOKUP(A409,Table!$U$1:$V$230,2,0)</f>
        <v>Orthorhombic</v>
      </c>
    </row>
    <row r="410" spans="1:30" ht="18.75" customHeight="1" x14ac:dyDescent="0.4">
      <c r="A410" s="5">
        <v>61</v>
      </c>
      <c r="B410" s="5">
        <v>20950</v>
      </c>
      <c r="C410" s="5" t="s">
        <v>718</v>
      </c>
      <c r="D410" s="5" t="s">
        <v>723</v>
      </c>
      <c r="E410" s="6" t="s">
        <v>3212</v>
      </c>
      <c r="F410" s="8" t="str">
        <f>LEFT(E410,MIN(FIND({0,1,2,3,4,5,6,7,8,9},ASC(E410)&amp;1234567890))-1)</f>
        <v>C</v>
      </c>
      <c r="G410" s="8">
        <f t="shared" si="30"/>
        <v>7</v>
      </c>
      <c r="H410" s="8">
        <f>VLOOKUP(F410,Table!$A$2:$C$121,2,0)</f>
        <v>14</v>
      </c>
      <c r="I410" s="7">
        <f>VLOOKUP(F410,Table!$A$2:$C$121,3,0)</f>
        <v>2</v>
      </c>
      <c r="J410" s="6" t="s">
        <v>2788</v>
      </c>
      <c r="K410" s="8" t="str">
        <f>LEFT(J410,MIN(FIND({0,1,2,3,4,5,6,7,8,9},ASC(J410)&amp;1234567890))-1)</f>
        <v>H</v>
      </c>
      <c r="L410" s="8">
        <f t="shared" si="31"/>
        <v>5</v>
      </c>
      <c r="M410" s="8">
        <f>VLOOKUP(K410,Table!$A$2:$C$121,2,0)</f>
        <v>1</v>
      </c>
      <c r="N410" s="7">
        <f>VLOOKUP(K410,Table!$A$2:$C$121,3,0)</f>
        <v>1</v>
      </c>
      <c r="O410" s="6" t="s">
        <v>2863</v>
      </c>
      <c r="P410" s="8" t="str">
        <f>LEFT(O410,MIN(FIND({0,1,2,3,4,5,6,7,8,9},ASC(O410)&amp;1234567890))-1)</f>
        <v>O</v>
      </c>
      <c r="Q410" s="8">
        <f t="shared" si="32"/>
        <v>5</v>
      </c>
      <c r="R410" s="8">
        <f>VLOOKUP(P410,Table!$A$2:$C$121,2,0)</f>
        <v>16</v>
      </c>
      <c r="S410" s="7">
        <f>VLOOKUP(P410,Table!$A$2:$C$121,3,0)</f>
        <v>2</v>
      </c>
      <c r="T410" s="6" t="s">
        <v>2311</v>
      </c>
      <c r="U410" s="8" t="str">
        <f>LEFT(T410,MIN(FIND({0,1,2,3,4,5,6,7,8,9},ASC(T410)&amp;1234567890))-1)</f>
        <v>S</v>
      </c>
      <c r="V410" s="8">
        <f t="shared" si="33"/>
        <v>1</v>
      </c>
      <c r="W410" s="8">
        <f>VLOOKUP(U410,Table!$A$2:$C$121,2,0)</f>
        <v>16</v>
      </c>
      <c r="X410" s="7">
        <f>VLOOKUP(U410,Table!$A$2:$C$121,3,0)</f>
        <v>3</v>
      </c>
      <c r="Y410" s="6" t="s">
        <v>2333</v>
      </c>
      <c r="Z410" s="8" t="str">
        <f>LEFT(Y410,MIN(FIND({0,1,2,3,4,5,6,7,8,9},ASC(Y410)&amp;1234567890))-1)</f>
        <v>Rb</v>
      </c>
      <c r="AA410" s="8">
        <f t="shared" si="34"/>
        <v>1</v>
      </c>
      <c r="AB410" s="8">
        <f>VLOOKUP(Z410,Table!$A$2:$C$121,2,0)</f>
        <v>1</v>
      </c>
      <c r="AC410" s="7">
        <f>VLOOKUP(Z410,Table!$A$2:$C$121,3,0)</f>
        <v>5</v>
      </c>
      <c r="AD410" s="5" t="str">
        <f>VLOOKUP(A410,Table!$U$1:$V$230,2,0)</f>
        <v>Orthorhombic</v>
      </c>
    </row>
    <row r="411" spans="1:30" ht="18.75" customHeight="1" x14ac:dyDescent="0.4">
      <c r="A411" s="5">
        <v>61</v>
      </c>
      <c r="B411" s="5">
        <v>22001</v>
      </c>
      <c r="C411" s="5" t="s">
        <v>718</v>
      </c>
      <c r="D411" s="5" t="s">
        <v>5562</v>
      </c>
      <c r="E411" s="6" t="s">
        <v>5361</v>
      </c>
      <c r="F411" s="8" t="str">
        <f>LEFT(E411,MIN(FIND({0,1,2,3,4,5,6,7,8,9},ASC(E411)&amp;1234567890))-1)</f>
        <v>Mg</v>
      </c>
      <c r="G411" s="8">
        <f t="shared" si="30"/>
        <v>0.318</v>
      </c>
      <c r="H411" s="8">
        <f>VLOOKUP(F411,Table!$A$2:$C$121,2,0)</f>
        <v>2</v>
      </c>
      <c r="I411" s="7">
        <f>VLOOKUP(F411,Table!$A$2:$C$121,3,0)</f>
        <v>3</v>
      </c>
      <c r="J411" s="6" t="s">
        <v>5396</v>
      </c>
      <c r="K411" s="8" t="str">
        <f>LEFT(J411,MIN(FIND({0,1,2,3,4,5,6,7,8,9},ASC(J411)&amp;1234567890))-1)</f>
        <v>Fe</v>
      </c>
      <c r="L411" s="8">
        <f t="shared" si="31"/>
        <v>0.66600000000000004</v>
      </c>
      <c r="M411" s="8">
        <f>VLOOKUP(K411,Table!$A$2:$C$121,2,0)</f>
        <v>8</v>
      </c>
      <c r="N411" s="7">
        <f>VLOOKUP(K411,Table!$A$2:$C$121,3,0)</f>
        <v>4</v>
      </c>
      <c r="O411" s="6" t="s">
        <v>5448</v>
      </c>
      <c r="P411" s="8" t="str">
        <f>LEFT(O411,MIN(FIND({0,1,2,3,4,5,6,7,8,9},ASC(O411)&amp;1234567890))-1)</f>
        <v>Ca</v>
      </c>
      <c r="Q411" s="8">
        <f t="shared" si="32"/>
        <v>1.6E-2</v>
      </c>
      <c r="R411" s="8">
        <f>VLOOKUP(P411,Table!$A$2:$C$121,2,0)</f>
        <v>2</v>
      </c>
      <c r="S411" s="7">
        <f>VLOOKUP(P411,Table!$A$2:$C$121,3,0)</f>
        <v>4</v>
      </c>
      <c r="T411" s="6" t="s">
        <v>2321</v>
      </c>
      <c r="U411" s="8" t="str">
        <f>LEFT(T411,MIN(FIND({0,1,2,3,4,5,6,7,8,9},ASC(T411)&amp;1234567890))-1)</f>
        <v>Si</v>
      </c>
      <c r="V411" s="8">
        <f t="shared" si="33"/>
        <v>1</v>
      </c>
      <c r="W411" s="8">
        <f>VLOOKUP(U411,Table!$A$2:$C$121,2,0)</f>
        <v>14</v>
      </c>
      <c r="X411" s="7">
        <f>VLOOKUP(U411,Table!$A$2:$C$121,3,0)</f>
        <v>3</v>
      </c>
      <c r="Y411" s="6" t="s">
        <v>2312</v>
      </c>
      <c r="Z411" s="8" t="str">
        <f>LEFT(Y411,MIN(FIND({0,1,2,3,4,5,6,7,8,9},ASC(Y411)&amp;1234567890))-1)</f>
        <v>O</v>
      </c>
      <c r="AA411" s="8">
        <f t="shared" si="34"/>
        <v>3</v>
      </c>
      <c r="AB411" s="8">
        <f>VLOOKUP(Z411,Table!$A$2:$C$121,2,0)</f>
        <v>16</v>
      </c>
      <c r="AC411" s="7">
        <f>VLOOKUP(Z411,Table!$A$2:$C$121,3,0)</f>
        <v>2</v>
      </c>
      <c r="AD411" s="5" t="str">
        <f>VLOOKUP(A411,Table!$U$1:$V$230,2,0)</f>
        <v>Orthorhombic</v>
      </c>
    </row>
    <row r="412" spans="1:30" ht="18.75" customHeight="1" x14ac:dyDescent="0.4">
      <c r="A412" s="5">
        <v>61</v>
      </c>
      <c r="B412" s="5">
        <v>36428</v>
      </c>
      <c r="C412" s="5" t="s">
        <v>718</v>
      </c>
      <c r="D412" s="5" t="s">
        <v>724</v>
      </c>
      <c r="E412" s="6" t="s">
        <v>3213</v>
      </c>
      <c r="F412" s="8" t="str">
        <f>LEFT(E412,MIN(FIND({0,1,2,3,4,5,6,7,8,9},ASC(E412)&amp;1234567890))-1)</f>
        <v>Os</v>
      </c>
      <c r="G412" s="8">
        <f t="shared" si="30"/>
        <v>3</v>
      </c>
      <c r="H412" s="8">
        <f>VLOOKUP(F412,Table!$A$2:$C$121,2,0)</f>
        <v>8</v>
      </c>
      <c r="I412" s="7">
        <f>VLOOKUP(F412,Table!$A$2:$C$121,3,0)</f>
        <v>6</v>
      </c>
      <c r="J412" s="6" t="s">
        <v>3214</v>
      </c>
      <c r="K412" s="8" t="str">
        <f>LEFT(J412,MIN(FIND({0,1,2,3,4,5,6,7,8,9},ASC(J412)&amp;1234567890))-1)</f>
        <v>C</v>
      </c>
      <c r="L412" s="8">
        <f t="shared" si="31"/>
        <v>12</v>
      </c>
      <c r="M412" s="8">
        <f>VLOOKUP(K412,Table!$A$2:$C$121,2,0)</f>
        <v>14</v>
      </c>
      <c r="N412" s="7">
        <f>VLOOKUP(K412,Table!$A$2:$C$121,3,0)</f>
        <v>2</v>
      </c>
      <c r="O412" s="6" t="s">
        <v>2336</v>
      </c>
      <c r="P412" s="8" t="str">
        <f>LEFT(O412,MIN(FIND({0,1,2,3,4,5,6,7,8,9},ASC(O412)&amp;1234567890))-1)</f>
        <v>O</v>
      </c>
      <c r="Q412" s="8">
        <f t="shared" si="32"/>
        <v>10</v>
      </c>
      <c r="R412" s="8">
        <f>VLOOKUP(P412,Table!$A$2:$C$121,2,0)</f>
        <v>16</v>
      </c>
      <c r="S412" s="7">
        <f>VLOOKUP(P412,Table!$A$2:$C$121,3,0)</f>
        <v>2</v>
      </c>
      <c r="T412" s="6" t="s">
        <v>2311</v>
      </c>
      <c r="U412" s="8" t="str">
        <f>LEFT(T412,MIN(FIND({0,1,2,3,4,5,6,7,8,9},ASC(T412)&amp;1234567890))-1)</f>
        <v>S</v>
      </c>
      <c r="V412" s="8">
        <f t="shared" si="33"/>
        <v>1</v>
      </c>
      <c r="W412" s="8">
        <f>VLOOKUP(U412,Table!$A$2:$C$121,2,0)</f>
        <v>16</v>
      </c>
      <c r="X412" s="7">
        <f>VLOOKUP(U412,Table!$A$2:$C$121,3,0)</f>
        <v>3</v>
      </c>
      <c r="Y412" s="6" t="s">
        <v>3215</v>
      </c>
      <c r="Z412" s="8" t="str">
        <f>LEFT(Y412,MIN(FIND({0,1,2,3,4,5,6,7,8,9},ASC(Y412)&amp;1234567890))-1)</f>
        <v>H</v>
      </c>
      <c r="AA412" s="8">
        <f t="shared" si="34"/>
        <v>6</v>
      </c>
      <c r="AB412" s="8">
        <f>VLOOKUP(Z412,Table!$A$2:$C$121,2,0)</f>
        <v>1</v>
      </c>
      <c r="AC412" s="7">
        <f>VLOOKUP(Z412,Table!$A$2:$C$121,3,0)</f>
        <v>1</v>
      </c>
      <c r="AD412" s="5" t="str">
        <f>VLOOKUP(A412,Table!$U$1:$V$230,2,0)</f>
        <v>Orthorhombic</v>
      </c>
    </row>
    <row r="413" spans="1:30" x14ac:dyDescent="0.4">
      <c r="A413" s="5">
        <v>61</v>
      </c>
      <c r="B413" s="5">
        <v>74765</v>
      </c>
      <c r="C413" s="5" t="s">
        <v>718</v>
      </c>
      <c r="D413" s="5" t="s">
        <v>5563</v>
      </c>
      <c r="E413" s="6" t="s">
        <v>2782</v>
      </c>
      <c r="F413" s="8" t="str">
        <f>LEFT(E413,MIN(FIND({0,1,2,3,4,5,6,7,8,9},ASC(E413)&amp;1234567890))-1)</f>
        <v>Tl</v>
      </c>
      <c r="G413" s="8">
        <f t="shared" si="30"/>
        <v>1</v>
      </c>
      <c r="H413" s="8">
        <f>VLOOKUP(F413,Table!$A$2:$C$121,2,0)</f>
        <v>13</v>
      </c>
      <c r="I413" s="7">
        <f>VLOOKUP(F413,Table!$A$2:$C$121,3,0)</f>
        <v>6</v>
      </c>
      <c r="J413" s="6" t="s">
        <v>2622</v>
      </c>
      <c r="K413" s="8" t="str">
        <f>LEFT(J413,MIN(FIND({0,1,2,3,4,5,6,7,8,9},ASC(J413)&amp;1234567890))-1)</f>
        <v>Pb</v>
      </c>
      <c r="L413" s="8">
        <f t="shared" si="31"/>
        <v>1</v>
      </c>
      <c r="M413" s="8">
        <f>VLOOKUP(K413,Table!$A$2:$C$121,2,0)</f>
        <v>14</v>
      </c>
      <c r="N413" s="7">
        <f>VLOOKUP(K413,Table!$A$2:$C$121,3,0)</f>
        <v>6</v>
      </c>
      <c r="O413" s="6" t="s">
        <v>3216</v>
      </c>
      <c r="P413" s="8" t="str">
        <f>LEFT(O413,MIN(FIND({0,1,2,3,4,5,6,7,8,9},ASC(O413)&amp;1234567890))-1)</f>
        <v>As</v>
      </c>
      <c r="Q413" s="8">
        <f t="shared" si="32"/>
        <v>4.782</v>
      </c>
      <c r="R413" s="8">
        <f>VLOOKUP(P413,Table!$A$2:$C$121,2,0)</f>
        <v>15</v>
      </c>
      <c r="S413" s="7">
        <f>VLOOKUP(P413,Table!$A$2:$C$121,3,0)</f>
        <v>4</v>
      </c>
      <c r="T413" s="6" t="s">
        <v>5482</v>
      </c>
      <c r="U413" s="8" t="str">
        <f>LEFT(T413,MIN(FIND({0,1,2,3,4,5,6,7,8,9},ASC(T413)&amp;1234567890))-1)</f>
        <v>Sb</v>
      </c>
      <c r="V413" s="8">
        <f t="shared" si="33"/>
        <v>0.218</v>
      </c>
      <c r="W413" s="8">
        <f>VLOOKUP(U413,Table!$A$2:$C$121,2,0)</f>
        <v>15</v>
      </c>
      <c r="X413" s="7">
        <f>VLOOKUP(U413,Table!$A$2:$C$121,3,0)</f>
        <v>5</v>
      </c>
      <c r="Y413" s="6" t="s">
        <v>3175</v>
      </c>
      <c r="Z413" s="8" t="str">
        <f>LEFT(Y413,MIN(FIND({0,1,2,3,4,5,6,7,8,9},ASC(Y413)&amp;1234567890))-1)</f>
        <v>S</v>
      </c>
      <c r="AA413" s="8">
        <f t="shared" si="34"/>
        <v>9</v>
      </c>
      <c r="AB413" s="8">
        <f>VLOOKUP(Z413,Table!$A$2:$C$121,2,0)</f>
        <v>16</v>
      </c>
      <c r="AC413" s="7">
        <f>VLOOKUP(Z413,Table!$A$2:$C$121,3,0)</f>
        <v>3</v>
      </c>
      <c r="AD413" s="5" t="str">
        <f>VLOOKUP(A413,Table!$U$1:$V$230,2,0)</f>
        <v>Orthorhombic</v>
      </c>
    </row>
    <row r="414" spans="1:30" ht="18.75" customHeight="1" x14ac:dyDescent="0.4">
      <c r="A414" s="5">
        <v>61</v>
      </c>
      <c r="B414" s="5">
        <v>237828</v>
      </c>
      <c r="C414" s="5" t="s">
        <v>718</v>
      </c>
      <c r="D414" s="5" t="s">
        <v>725</v>
      </c>
      <c r="E414" s="6" t="s">
        <v>2297</v>
      </c>
      <c r="F414" s="8" t="str">
        <f>LEFT(E414,MIN(FIND({0,1,2,3,4,5,6,7,8,9},ASC(E414)&amp;1234567890))-1)</f>
        <v>Cu</v>
      </c>
      <c r="G414" s="8">
        <f t="shared" si="30"/>
        <v>2</v>
      </c>
      <c r="H414" s="8">
        <f>VLOOKUP(F414,Table!$A$2:$C$121,2,0)</f>
        <v>11</v>
      </c>
      <c r="I414" s="7">
        <f>VLOOKUP(F414,Table!$A$2:$C$121,3,0)</f>
        <v>4</v>
      </c>
      <c r="J414" s="6" t="s">
        <v>2671</v>
      </c>
      <c r="K414" s="8" t="str">
        <f>LEFT(J414,MIN(FIND({0,1,2,3,4,5,6,7,8,9},ASC(J414)&amp;1234567890))-1)</f>
        <v>H</v>
      </c>
      <c r="L414" s="8">
        <f t="shared" si="31"/>
        <v>3</v>
      </c>
      <c r="M414" s="8">
        <f>VLOOKUP(K414,Table!$A$2:$C$121,2,0)</f>
        <v>1</v>
      </c>
      <c r="N414" s="7">
        <f>VLOOKUP(K414,Table!$A$2:$C$121,3,0)</f>
        <v>1</v>
      </c>
      <c r="O414" s="6" t="s">
        <v>2438</v>
      </c>
      <c r="P414" s="8" t="str">
        <f>LEFT(O414,MIN(FIND({0,1,2,3,4,5,6,7,8,9},ASC(O414)&amp;1234567890))-1)</f>
        <v>B</v>
      </c>
      <c r="Q414" s="8">
        <f t="shared" si="32"/>
        <v>1</v>
      </c>
      <c r="R414" s="8">
        <f>VLOOKUP(P414,Table!$A$2:$C$121,2,0)</f>
        <v>13</v>
      </c>
      <c r="S414" s="7">
        <f>VLOOKUP(P414,Table!$A$2:$C$121,3,0)</f>
        <v>2</v>
      </c>
      <c r="T414" s="6" t="s">
        <v>2422</v>
      </c>
      <c r="U414" s="8" t="str">
        <f>LEFT(T414,MIN(FIND({0,1,2,3,4,5,6,7,8,9},ASC(T414)&amp;1234567890))-1)</f>
        <v>P</v>
      </c>
      <c r="V414" s="8">
        <f t="shared" si="33"/>
        <v>2</v>
      </c>
      <c r="W414" s="8">
        <f>VLOOKUP(U414,Table!$A$2:$C$121,2,0)</f>
        <v>15</v>
      </c>
      <c r="X414" s="7">
        <f>VLOOKUP(U414,Table!$A$2:$C$121,3,0)</f>
        <v>3</v>
      </c>
      <c r="Y414" s="6" t="s">
        <v>2336</v>
      </c>
      <c r="Z414" s="8" t="str">
        <f>LEFT(Y414,MIN(FIND({0,1,2,3,4,5,6,7,8,9},ASC(Y414)&amp;1234567890))-1)</f>
        <v>O</v>
      </c>
      <c r="AA414" s="8">
        <f t="shared" si="34"/>
        <v>10</v>
      </c>
      <c r="AB414" s="8">
        <f>VLOOKUP(Z414,Table!$A$2:$C$121,2,0)</f>
        <v>16</v>
      </c>
      <c r="AC414" s="7">
        <f>VLOOKUP(Z414,Table!$A$2:$C$121,3,0)</f>
        <v>2</v>
      </c>
      <c r="AD414" s="5" t="str">
        <f>VLOOKUP(A414,Table!$U$1:$V$230,2,0)</f>
        <v>Orthorhombic</v>
      </c>
    </row>
    <row r="415" spans="1:30" ht="18.75" customHeight="1" x14ac:dyDescent="0.4">
      <c r="A415" s="5">
        <v>61</v>
      </c>
      <c r="B415" s="5">
        <v>239574</v>
      </c>
      <c r="C415" s="5" t="s">
        <v>718</v>
      </c>
      <c r="D415" s="5" t="s">
        <v>726</v>
      </c>
      <c r="E415" s="6" t="s">
        <v>2787</v>
      </c>
      <c r="F415" s="8" t="str">
        <f>LEFT(E415,MIN(FIND({0,1,2,3,4,5,6,7,8,9},ASC(E415)&amp;1234567890))-1)</f>
        <v>C</v>
      </c>
      <c r="G415" s="8">
        <f t="shared" si="30"/>
        <v>5</v>
      </c>
      <c r="H415" s="8">
        <f>VLOOKUP(F415,Table!$A$2:$C$121,2,0)</f>
        <v>14</v>
      </c>
      <c r="I415" s="7">
        <f>VLOOKUP(F415,Table!$A$2:$C$121,3,0)</f>
        <v>2</v>
      </c>
      <c r="J415" s="6" t="s">
        <v>2325</v>
      </c>
      <c r="K415" s="8" t="str">
        <f>LEFT(J415,MIN(FIND({0,1,2,3,4,5,6,7,8,9},ASC(J415)&amp;1234567890))-1)</f>
        <v>H</v>
      </c>
      <c r="L415" s="8">
        <f t="shared" si="31"/>
        <v>12</v>
      </c>
      <c r="M415" s="8">
        <f>VLOOKUP(K415,Table!$A$2:$C$121,2,0)</f>
        <v>1</v>
      </c>
      <c r="N415" s="7">
        <f>VLOOKUP(K415,Table!$A$2:$C$121,3,0)</f>
        <v>1</v>
      </c>
      <c r="O415" s="6" t="s">
        <v>2323</v>
      </c>
      <c r="P415" s="8" t="str">
        <f>LEFT(O415,MIN(FIND({0,1,2,3,4,5,6,7,8,9},ASC(O415)&amp;1234567890))-1)</f>
        <v>N</v>
      </c>
      <c r="Q415" s="8">
        <f t="shared" si="32"/>
        <v>2</v>
      </c>
      <c r="R415" s="8">
        <f>VLOOKUP(P415,Table!$A$2:$C$121,2,0)</f>
        <v>15</v>
      </c>
      <c r="S415" s="7">
        <f>VLOOKUP(P415,Table!$A$2:$C$121,3,0)</f>
        <v>2</v>
      </c>
      <c r="T415" s="6" t="s">
        <v>2317</v>
      </c>
      <c r="U415" s="8" t="str">
        <f>LEFT(T415,MIN(FIND({0,1,2,3,4,5,6,7,8,9},ASC(T415)&amp;1234567890))-1)</f>
        <v>O</v>
      </c>
      <c r="V415" s="8">
        <f t="shared" si="33"/>
        <v>4</v>
      </c>
      <c r="W415" s="8">
        <f>VLOOKUP(U415,Table!$A$2:$C$121,2,0)</f>
        <v>16</v>
      </c>
      <c r="X415" s="7">
        <f>VLOOKUP(U415,Table!$A$2:$C$121,3,0)</f>
        <v>2</v>
      </c>
      <c r="Y415" s="6" t="s">
        <v>2321</v>
      </c>
      <c r="Z415" s="8" t="str">
        <f>LEFT(Y415,MIN(FIND({0,1,2,3,4,5,6,7,8,9},ASC(Y415)&amp;1234567890))-1)</f>
        <v>Si</v>
      </c>
      <c r="AA415" s="8">
        <f t="shared" si="34"/>
        <v>1</v>
      </c>
      <c r="AB415" s="8">
        <f>VLOOKUP(Z415,Table!$A$2:$C$121,2,0)</f>
        <v>14</v>
      </c>
      <c r="AC415" s="7">
        <f>VLOOKUP(Z415,Table!$A$2:$C$121,3,0)</f>
        <v>3</v>
      </c>
      <c r="AD415" s="5" t="str">
        <f>VLOOKUP(A415,Table!$U$1:$V$230,2,0)</f>
        <v>Orthorhombic</v>
      </c>
    </row>
    <row r="416" spans="1:30" ht="18.75" customHeight="1" x14ac:dyDescent="0.4">
      <c r="A416" s="5">
        <v>62</v>
      </c>
      <c r="B416" s="5">
        <v>2418</v>
      </c>
      <c r="C416" s="5" t="s">
        <v>727</v>
      </c>
      <c r="D416" s="5" t="s">
        <v>728</v>
      </c>
      <c r="E416" s="6" t="s">
        <v>2358</v>
      </c>
      <c r="F416" s="8" t="str">
        <f>LEFT(E416,MIN(FIND({0,1,2,3,4,5,6,7,8,9},ASC(E416)&amp;1234567890))-1)</f>
        <v>Sn</v>
      </c>
      <c r="G416" s="8">
        <f t="shared" si="30"/>
        <v>1</v>
      </c>
      <c r="H416" s="8">
        <f>VLOOKUP(F416,Table!$A$2:$C$121,2,0)</f>
        <v>14</v>
      </c>
      <c r="I416" s="7">
        <f>VLOOKUP(F416,Table!$A$2:$C$121,3,0)</f>
        <v>5</v>
      </c>
      <c r="J416" s="6" t="s">
        <v>2313</v>
      </c>
      <c r="K416" s="8" t="str">
        <f>LEFT(J416,MIN(FIND({0,1,2,3,4,5,6,7,8,9},ASC(J416)&amp;1234567890))-1)</f>
        <v>N</v>
      </c>
      <c r="L416" s="8">
        <f t="shared" si="31"/>
        <v>1</v>
      </c>
      <c r="M416" s="8">
        <f>VLOOKUP(K416,Table!$A$2:$C$121,2,0)</f>
        <v>15</v>
      </c>
      <c r="N416" s="7">
        <f>VLOOKUP(K416,Table!$A$2:$C$121,3,0)</f>
        <v>2</v>
      </c>
      <c r="O416" s="6" t="s">
        <v>2494</v>
      </c>
      <c r="P416" s="8" t="str">
        <f>LEFT(O416,MIN(FIND({0,1,2,3,4,5,6,7,8,9},ASC(O416)&amp;1234567890))-1)</f>
        <v>C</v>
      </c>
      <c r="Q416" s="8">
        <f t="shared" si="32"/>
        <v>1</v>
      </c>
      <c r="R416" s="8">
        <f>VLOOKUP(P416,Table!$A$2:$C$121,2,0)</f>
        <v>14</v>
      </c>
      <c r="S416" s="7">
        <f>VLOOKUP(P416,Table!$A$2:$C$121,3,0)</f>
        <v>2</v>
      </c>
      <c r="T416" s="6" t="s">
        <v>2311</v>
      </c>
      <c r="U416" s="8" t="str">
        <f>LEFT(T416,MIN(FIND({0,1,2,3,4,5,6,7,8,9},ASC(T416)&amp;1234567890))-1)</f>
        <v>S</v>
      </c>
      <c r="V416" s="8">
        <f t="shared" si="33"/>
        <v>1</v>
      </c>
      <c r="W416" s="8">
        <f>VLOOKUP(U416,Table!$A$2:$C$121,2,0)</f>
        <v>16</v>
      </c>
      <c r="X416" s="7">
        <f>VLOOKUP(U416,Table!$A$2:$C$121,3,0)</f>
        <v>3</v>
      </c>
      <c r="Y416" s="6" t="s">
        <v>2492</v>
      </c>
      <c r="Z416" s="8" t="str">
        <f>LEFT(Y416,MIN(FIND({0,1,2,3,4,5,6,7,8,9},ASC(Y416)&amp;1234567890))-1)</f>
        <v>F</v>
      </c>
      <c r="AA416" s="8">
        <f t="shared" si="34"/>
        <v>1</v>
      </c>
      <c r="AB416" s="8">
        <f>VLOOKUP(Z416,Table!$A$2:$C$121,2,0)</f>
        <v>17</v>
      </c>
      <c r="AC416" s="7">
        <f>VLOOKUP(Z416,Table!$A$2:$C$121,3,0)</f>
        <v>2</v>
      </c>
      <c r="AD416" s="5" t="str">
        <f>VLOOKUP(A416,Table!$U$1:$V$230,2,0)</f>
        <v>Orthorhombic</v>
      </c>
    </row>
    <row r="417" spans="1:30" ht="18.75" customHeight="1" x14ac:dyDescent="0.4">
      <c r="A417" s="5">
        <v>62</v>
      </c>
      <c r="B417" s="5">
        <v>16146</v>
      </c>
      <c r="C417" s="5" t="s">
        <v>727</v>
      </c>
      <c r="D417" s="5" t="s">
        <v>732</v>
      </c>
      <c r="E417" s="6" t="s">
        <v>2313</v>
      </c>
      <c r="F417" s="8" t="str">
        <f>LEFT(E417,MIN(FIND({0,1,2,3,4,5,6,7,8,9},ASC(E417)&amp;1234567890))-1)</f>
        <v>N</v>
      </c>
      <c r="G417" s="8">
        <f t="shared" si="30"/>
        <v>1</v>
      </c>
      <c r="H417" s="8">
        <f>VLOOKUP(F417,Table!$A$2:$C$121,2,0)</f>
        <v>15</v>
      </c>
      <c r="I417" s="7">
        <f>VLOOKUP(F417,Table!$A$2:$C$121,3,0)</f>
        <v>2</v>
      </c>
      <c r="J417" s="6" t="s">
        <v>2354</v>
      </c>
      <c r="K417" s="8" t="str">
        <f>LEFT(J417,MIN(FIND({0,1,2,3,4,5,6,7,8,9},ASC(J417)&amp;1234567890))-1)</f>
        <v>H</v>
      </c>
      <c r="L417" s="8">
        <f t="shared" si="31"/>
        <v>4</v>
      </c>
      <c r="M417" s="8">
        <f>VLOOKUP(K417,Table!$A$2:$C$121,2,0)</f>
        <v>1</v>
      </c>
      <c r="N417" s="7">
        <f>VLOOKUP(K417,Table!$A$2:$C$121,3,0)</f>
        <v>1</v>
      </c>
      <c r="O417" s="6" t="s">
        <v>2311</v>
      </c>
      <c r="P417" s="8" t="str">
        <f>LEFT(O417,MIN(FIND({0,1,2,3,4,5,6,7,8,9},ASC(O417)&amp;1234567890))-1)</f>
        <v>S</v>
      </c>
      <c r="Q417" s="8">
        <f t="shared" si="32"/>
        <v>1</v>
      </c>
      <c r="R417" s="8">
        <f>VLOOKUP(P417,Table!$A$2:$C$121,2,0)</f>
        <v>16</v>
      </c>
      <c r="S417" s="7">
        <f>VLOOKUP(P417,Table!$A$2:$C$121,3,0)</f>
        <v>3</v>
      </c>
      <c r="T417" s="6" t="s">
        <v>2312</v>
      </c>
      <c r="U417" s="8" t="str">
        <f>LEFT(T417,MIN(FIND({0,1,2,3,4,5,6,7,8,9},ASC(T417)&amp;1234567890))-1)</f>
        <v>O</v>
      </c>
      <c r="V417" s="8">
        <f t="shared" si="33"/>
        <v>3</v>
      </c>
      <c r="W417" s="8">
        <f>VLOOKUP(U417,Table!$A$2:$C$121,2,0)</f>
        <v>16</v>
      </c>
      <c r="X417" s="7">
        <f>VLOOKUP(U417,Table!$A$2:$C$121,3,0)</f>
        <v>2</v>
      </c>
      <c r="Y417" s="6" t="s">
        <v>2492</v>
      </c>
      <c r="Z417" s="8" t="str">
        <f>LEFT(Y417,MIN(FIND({0,1,2,3,4,5,6,7,8,9},ASC(Y417)&amp;1234567890))-1)</f>
        <v>F</v>
      </c>
      <c r="AA417" s="8">
        <f t="shared" si="34"/>
        <v>1</v>
      </c>
      <c r="AB417" s="8">
        <f>VLOOKUP(Z417,Table!$A$2:$C$121,2,0)</f>
        <v>17</v>
      </c>
      <c r="AC417" s="7">
        <f>VLOOKUP(Z417,Table!$A$2:$C$121,3,0)</f>
        <v>2</v>
      </c>
      <c r="AD417" s="5" t="str">
        <f>VLOOKUP(A417,Table!$U$1:$V$230,2,0)</f>
        <v>Orthorhombic</v>
      </c>
    </row>
    <row r="418" spans="1:30" ht="18.75" customHeight="1" x14ac:dyDescent="0.4">
      <c r="A418" s="5">
        <v>62</v>
      </c>
      <c r="B418" s="5">
        <v>16286</v>
      </c>
      <c r="C418" s="5" t="s">
        <v>727</v>
      </c>
      <c r="D418" s="5" t="s">
        <v>733</v>
      </c>
      <c r="E418" s="6" t="s">
        <v>3218</v>
      </c>
      <c r="F418" s="8" t="str">
        <f>LEFT(E418,MIN(FIND({0,1,2,3,4,5,6,7,8,9},ASC(E418)&amp;1234567890))-1)</f>
        <v>La</v>
      </c>
      <c r="G418" s="8">
        <f t="shared" si="30"/>
        <v>0.95</v>
      </c>
      <c r="H418" s="8">
        <f>VLOOKUP(F418,Table!$A$2:$C$121,2,0)</f>
        <v>3</v>
      </c>
      <c r="I418" s="7">
        <f>VLOOKUP(F418,Table!$A$2:$C$121,3,0)</f>
        <v>6</v>
      </c>
      <c r="J418" s="6" t="s">
        <v>3219</v>
      </c>
      <c r="K418" s="8" t="str">
        <f>LEFT(J418,MIN(FIND({0,1,2,3,4,5,6,7,8,9},ASC(J418)&amp;1234567890))-1)</f>
        <v>Ba</v>
      </c>
      <c r="L418" s="8">
        <f t="shared" si="31"/>
        <v>0.05</v>
      </c>
      <c r="M418" s="8">
        <f>VLOOKUP(K418,Table!$A$2:$C$121,2,0)</f>
        <v>2</v>
      </c>
      <c r="N418" s="7">
        <f>VLOOKUP(K418,Table!$A$2:$C$121,3,0)</f>
        <v>6</v>
      </c>
      <c r="O418" s="6" t="s">
        <v>3220</v>
      </c>
      <c r="P418" s="8" t="str">
        <f>LEFT(O418,MIN(FIND({0,1,2,3,4,5,6,7,8,9},ASC(O418)&amp;1234567890))-1)</f>
        <v>Mn</v>
      </c>
      <c r="Q418" s="8">
        <f t="shared" si="32"/>
        <v>0.95</v>
      </c>
      <c r="R418" s="8">
        <f>VLOOKUP(P418,Table!$A$2:$C$121,2,0)</f>
        <v>7</v>
      </c>
      <c r="S418" s="7">
        <f>VLOOKUP(P418,Table!$A$2:$C$121,3,0)</f>
        <v>4</v>
      </c>
      <c r="T418" s="6" t="s">
        <v>3221</v>
      </c>
      <c r="U418" s="8" t="str">
        <f>LEFT(T418,MIN(FIND({0,1,2,3,4,5,6,7,8,9},ASC(T418)&amp;1234567890))-1)</f>
        <v>Ti</v>
      </c>
      <c r="V418" s="8">
        <f t="shared" si="33"/>
        <v>0.05</v>
      </c>
      <c r="W418" s="8">
        <f>VLOOKUP(U418,Table!$A$2:$C$121,2,0)</f>
        <v>4</v>
      </c>
      <c r="X418" s="7">
        <f>VLOOKUP(U418,Table!$A$2:$C$121,3,0)</f>
        <v>4</v>
      </c>
      <c r="Y418" s="6" t="s">
        <v>2312</v>
      </c>
      <c r="Z418" s="8" t="str">
        <f>LEFT(Y418,MIN(FIND({0,1,2,3,4,5,6,7,8,9},ASC(Y418)&amp;1234567890))-1)</f>
        <v>O</v>
      </c>
      <c r="AA418" s="8">
        <f t="shared" si="34"/>
        <v>3</v>
      </c>
      <c r="AB418" s="8">
        <f>VLOOKUP(Z418,Table!$A$2:$C$121,2,0)</f>
        <v>16</v>
      </c>
      <c r="AC418" s="7">
        <f>VLOOKUP(Z418,Table!$A$2:$C$121,3,0)</f>
        <v>2</v>
      </c>
      <c r="AD418" s="5" t="str">
        <f>VLOOKUP(A418,Table!$U$1:$V$230,2,0)</f>
        <v>Orthorhombic</v>
      </c>
    </row>
    <row r="419" spans="1:30" ht="18.75" customHeight="1" x14ac:dyDescent="0.4">
      <c r="A419" s="5">
        <v>62</v>
      </c>
      <c r="B419" s="5">
        <v>16288</v>
      </c>
      <c r="C419" s="5" t="s">
        <v>727</v>
      </c>
      <c r="D419" s="5" t="s">
        <v>734</v>
      </c>
      <c r="E419" s="6" t="s">
        <v>3222</v>
      </c>
      <c r="F419" s="8" t="str">
        <f>LEFT(E419,MIN(FIND({0,1,2,3,4,5,6,7,8,9},ASC(E419)&amp;1234567890))-1)</f>
        <v>La</v>
      </c>
      <c r="G419" s="8">
        <f t="shared" si="30"/>
        <v>0.9</v>
      </c>
      <c r="H419" s="8">
        <f>VLOOKUP(F419,Table!$A$2:$C$121,2,0)</f>
        <v>3</v>
      </c>
      <c r="I419" s="7">
        <f>VLOOKUP(F419,Table!$A$2:$C$121,3,0)</f>
        <v>6</v>
      </c>
      <c r="J419" s="6" t="s">
        <v>3223</v>
      </c>
      <c r="K419" s="8" t="str">
        <f>LEFT(J419,MIN(FIND({0,1,2,3,4,5,6,7,8,9},ASC(J419)&amp;1234567890))-1)</f>
        <v>Ba</v>
      </c>
      <c r="L419" s="8">
        <f t="shared" si="31"/>
        <v>0.1</v>
      </c>
      <c r="M419" s="8">
        <f>VLOOKUP(K419,Table!$A$2:$C$121,2,0)</f>
        <v>2</v>
      </c>
      <c r="N419" s="7">
        <f>VLOOKUP(K419,Table!$A$2:$C$121,3,0)</f>
        <v>6</v>
      </c>
      <c r="O419" s="6" t="s">
        <v>3224</v>
      </c>
      <c r="P419" s="8" t="str">
        <f>LEFT(O419,MIN(FIND({0,1,2,3,4,5,6,7,8,9},ASC(O419)&amp;1234567890))-1)</f>
        <v>Mn</v>
      </c>
      <c r="Q419" s="8">
        <f t="shared" si="32"/>
        <v>0.9</v>
      </c>
      <c r="R419" s="8">
        <f>VLOOKUP(P419,Table!$A$2:$C$121,2,0)</f>
        <v>7</v>
      </c>
      <c r="S419" s="7">
        <f>VLOOKUP(P419,Table!$A$2:$C$121,3,0)</f>
        <v>4</v>
      </c>
      <c r="T419" s="6" t="s">
        <v>3225</v>
      </c>
      <c r="U419" s="8" t="str">
        <f>LEFT(T419,MIN(FIND({0,1,2,3,4,5,6,7,8,9},ASC(T419)&amp;1234567890))-1)</f>
        <v>Ti</v>
      </c>
      <c r="V419" s="8">
        <f t="shared" si="33"/>
        <v>0.1</v>
      </c>
      <c r="W419" s="8">
        <f>VLOOKUP(U419,Table!$A$2:$C$121,2,0)</f>
        <v>4</v>
      </c>
      <c r="X419" s="7">
        <f>VLOOKUP(U419,Table!$A$2:$C$121,3,0)</f>
        <v>4</v>
      </c>
      <c r="Y419" s="6" t="s">
        <v>2312</v>
      </c>
      <c r="Z419" s="8" t="str">
        <f>LEFT(Y419,MIN(FIND({0,1,2,3,4,5,6,7,8,9},ASC(Y419)&amp;1234567890))-1)</f>
        <v>O</v>
      </c>
      <c r="AA419" s="8">
        <f t="shared" si="34"/>
        <v>3</v>
      </c>
      <c r="AB419" s="8">
        <f>VLOOKUP(Z419,Table!$A$2:$C$121,2,0)</f>
        <v>16</v>
      </c>
      <c r="AC419" s="7">
        <f>VLOOKUP(Z419,Table!$A$2:$C$121,3,0)</f>
        <v>2</v>
      </c>
      <c r="AD419" s="5" t="str">
        <f>VLOOKUP(A419,Table!$U$1:$V$230,2,0)</f>
        <v>Orthorhombic</v>
      </c>
    </row>
    <row r="420" spans="1:30" ht="18.75" customHeight="1" x14ac:dyDescent="0.4">
      <c r="A420" s="5">
        <v>62</v>
      </c>
      <c r="B420" s="5">
        <v>16290</v>
      </c>
      <c r="C420" s="5" t="s">
        <v>727</v>
      </c>
      <c r="D420" s="5" t="s">
        <v>735</v>
      </c>
      <c r="E420" s="6" t="s">
        <v>3226</v>
      </c>
      <c r="F420" s="8" t="str">
        <f>LEFT(E420,MIN(FIND({0,1,2,3,4,5,6,7,8,9},ASC(E420)&amp;1234567890))-1)</f>
        <v>La</v>
      </c>
      <c r="G420" s="8">
        <f t="shared" si="30"/>
        <v>0.875</v>
      </c>
      <c r="H420" s="8">
        <f>VLOOKUP(F420,Table!$A$2:$C$121,2,0)</f>
        <v>3</v>
      </c>
      <c r="I420" s="7">
        <f>VLOOKUP(F420,Table!$A$2:$C$121,3,0)</f>
        <v>6</v>
      </c>
      <c r="J420" s="6" t="s">
        <v>3227</v>
      </c>
      <c r="K420" s="8" t="str">
        <f>LEFT(J420,MIN(FIND({0,1,2,3,4,5,6,7,8,9},ASC(J420)&amp;1234567890))-1)</f>
        <v>Ba</v>
      </c>
      <c r="L420" s="8">
        <f t="shared" si="31"/>
        <v>0.125</v>
      </c>
      <c r="M420" s="8">
        <f>VLOOKUP(K420,Table!$A$2:$C$121,2,0)</f>
        <v>2</v>
      </c>
      <c r="N420" s="7">
        <f>VLOOKUP(K420,Table!$A$2:$C$121,3,0)</f>
        <v>6</v>
      </c>
      <c r="O420" s="6" t="s">
        <v>3228</v>
      </c>
      <c r="P420" s="8" t="str">
        <f>LEFT(O420,MIN(FIND({0,1,2,3,4,5,6,7,8,9},ASC(O420)&amp;1234567890))-1)</f>
        <v>Mn</v>
      </c>
      <c r="Q420" s="8">
        <f t="shared" si="32"/>
        <v>0.875</v>
      </c>
      <c r="R420" s="8">
        <f>VLOOKUP(P420,Table!$A$2:$C$121,2,0)</f>
        <v>7</v>
      </c>
      <c r="S420" s="7">
        <f>VLOOKUP(P420,Table!$A$2:$C$121,3,0)</f>
        <v>4</v>
      </c>
      <c r="T420" s="6" t="s">
        <v>3229</v>
      </c>
      <c r="U420" s="8" t="str">
        <f>LEFT(T420,MIN(FIND({0,1,2,3,4,5,6,7,8,9},ASC(T420)&amp;1234567890))-1)</f>
        <v>Ti</v>
      </c>
      <c r="V420" s="8">
        <f t="shared" si="33"/>
        <v>0.125</v>
      </c>
      <c r="W420" s="8">
        <f>VLOOKUP(U420,Table!$A$2:$C$121,2,0)</f>
        <v>4</v>
      </c>
      <c r="X420" s="7">
        <f>VLOOKUP(U420,Table!$A$2:$C$121,3,0)</f>
        <v>4</v>
      </c>
      <c r="Y420" s="6" t="s">
        <v>2312</v>
      </c>
      <c r="Z420" s="8" t="str">
        <f>LEFT(Y420,MIN(FIND({0,1,2,3,4,5,6,7,8,9},ASC(Y420)&amp;1234567890))-1)</f>
        <v>O</v>
      </c>
      <c r="AA420" s="8">
        <f t="shared" si="34"/>
        <v>3</v>
      </c>
      <c r="AB420" s="8">
        <f>VLOOKUP(Z420,Table!$A$2:$C$121,2,0)</f>
        <v>16</v>
      </c>
      <c r="AC420" s="7">
        <f>VLOOKUP(Z420,Table!$A$2:$C$121,3,0)</f>
        <v>2</v>
      </c>
      <c r="AD420" s="5" t="str">
        <f>VLOOKUP(A420,Table!$U$1:$V$230,2,0)</f>
        <v>Orthorhombic</v>
      </c>
    </row>
    <row r="421" spans="1:30" ht="18.75" customHeight="1" x14ac:dyDescent="0.4">
      <c r="A421" s="5">
        <v>62</v>
      </c>
      <c r="B421" s="5">
        <v>2941</v>
      </c>
      <c r="C421" s="5" t="s">
        <v>727</v>
      </c>
      <c r="D421" s="5" t="s">
        <v>737</v>
      </c>
      <c r="E421" s="6" t="s">
        <v>2315</v>
      </c>
      <c r="F421" s="8" t="str">
        <f>LEFT(E421,MIN(FIND({0,1,2,3,4,5,6,7,8,9},ASC(E421)&amp;1234567890))-1)</f>
        <v>Na</v>
      </c>
      <c r="G421" s="8">
        <f t="shared" si="30"/>
        <v>1</v>
      </c>
      <c r="H421" s="8">
        <f>VLOOKUP(F421,Table!$A$2:$C$121,2,0)</f>
        <v>1</v>
      </c>
      <c r="I421" s="7">
        <f>VLOOKUP(F421,Table!$A$2:$C$121,3,0)</f>
        <v>3</v>
      </c>
      <c r="J421" s="6" t="s">
        <v>2308</v>
      </c>
      <c r="K421" s="8" t="str">
        <f>LEFT(J421,MIN(FIND({0,1,2,3,4,5,6,7,8,9},ASC(J421)&amp;1234567890))-1)</f>
        <v>Be</v>
      </c>
      <c r="L421" s="8">
        <f t="shared" si="31"/>
        <v>1</v>
      </c>
      <c r="M421" s="8">
        <f>VLOOKUP(K421,Table!$A$2:$C$121,2,0)</f>
        <v>2</v>
      </c>
      <c r="N421" s="7">
        <f>VLOOKUP(K421,Table!$A$2:$C$121,3,0)</f>
        <v>2</v>
      </c>
      <c r="O421" s="6" t="s">
        <v>2314</v>
      </c>
      <c r="P421" s="8" t="str">
        <f>LEFT(O421,MIN(FIND({0,1,2,3,4,5,6,7,8,9},ASC(O421)&amp;1234567890))-1)</f>
        <v>H</v>
      </c>
      <c r="Q421" s="8">
        <f t="shared" si="32"/>
        <v>1</v>
      </c>
      <c r="R421" s="8">
        <f>VLOOKUP(P421,Table!$A$2:$C$121,2,0)</f>
        <v>1</v>
      </c>
      <c r="S421" s="7">
        <f>VLOOKUP(P421,Table!$A$2:$C$121,3,0)</f>
        <v>1</v>
      </c>
      <c r="T421" s="6" t="s">
        <v>2541</v>
      </c>
      <c r="U421" s="8" t="str">
        <f>LEFT(T421,MIN(FIND({0,1,2,3,4,5,6,7,8,9},ASC(T421)&amp;1234567890))-1)</f>
        <v>Si</v>
      </c>
      <c r="V421" s="8">
        <f t="shared" si="33"/>
        <v>3</v>
      </c>
      <c r="W421" s="8">
        <f>VLOOKUP(U421,Table!$A$2:$C$121,2,0)</f>
        <v>14</v>
      </c>
      <c r="X421" s="7">
        <f>VLOOKUP(U421,Table!$A$2:$C$121,3,0)</f>
        <v>3</v>
      </c>
      <c r="Y421" s="6" t="s">
        <v>2298</v>
      </c>
      <c r="Z421" s="8" t="str">
        <f>LEFT(Y421,MIN(FIND({0,1,2,3,4,5,6,7,8,9},ASC(Y421)&amp;1234567890))-1)</f>
        <v>O</v>
      </c>
      <c r="AA421" s="8">
        <f t="shared" si="34"/>
        <v>8</v>
      </c>
      <c r="AB421" s="8">
        <f>VLOOKUP(Z421,Table!$A$2:$C$121,2,0)</f>
        <v>16</v>
      </c>
      <c r="AC421" s="7">
        <f>VLOOKUP(Z421,Table!$A$2:$C$121,3,0)</f>
        <v>2</v>
      </c>
      <c r="AD421" s="5" t="str">
        <f>VLOOKUP(A421,Table!$U$1:$V$230,2,0)</f>
        <v>Orthorhombic</v>
      </c>
    </row>
    <row r="422" spans="1:30" ht="18.75" customHeight="1" x14ac:dyDescent="0.4">
      <c r="A422" s="5">
        <v>62</v>
      </c>
      <c r="B422" s="5">
        <v>9689</v>
      </c>
      <c r="C422" s="5" t="s">
        <v>731</v>
      </c>
      <c r="D422" s="5" t="s">
        <v>5564</v>
      </c>
      <c r="E422" s="6" t="s">
        <v>5362</v>
      </c>
      <c r="F422" s="8" t="str">
        <f>LEFT(E422,MIN(FIND({0,1,2,3,4,5,6,7,8,9},ASC(E422)&amp;1234567890))-1)</f>
        <v>Mg</v>
      </c>
      <c r="G422" s="8">
        <f t="shared" si="30"/>
        <v>0.75</v>
      </c>
      <c r="H422" s="8">
        <f>VLOOKUP(F422,Table!$A$2:$C$121,2,0)</f>
        <v>2</v>
      </c>
      <c r="I422" s="7">
        <f>VLOOKUP(F422,Table!$A$2:$C$121,3,0)</f>
        <v>3</v>
      </c>
      <c r="J422" s="6" t="s">
        <v>3230</v>
      </c>
      <c r="K422" s="8" t="str">
        <f>LEFT(J422,MIN(FIND({0,1,2,3,4,5,6,7,8,9},ASC(J422)&amp;1234567890))-1)</f>
        <v>Fe</v>
      </c>
      <c r="L422" s="8">
        <f t="shared" si="31"/>
        <v>1.1000000000000001</v>
      </c>
      <c r="M422" s="8">
        <f>VLOOKUP(K422,Table!$A$2:$C$121,2,0)</f>
        <v>8</v>
      </c>
      <c r="N422" s="7">
        <f>VLOOKUP(K422,Table!$A$2:$C$121,3,0)</f>
        <v>4</v>
      </c>
      <c r="O422" s="6" t="s">
        <v>4907</v>
      </c>
      <c r="P422" s="8" t="str">
        <f>LEFT(O422,MIN(FIND({0,1,2,3,4,5,6,7,8,9},ASC(O422)&amp;1234567890))-1)</f>
        <v>Mn</v>
      </c>
      <c r="Q422" s="8">
        <f t="shared" si="32"/>
        <v>0.15</v>
      </c>
      <c r="R422" s="8">
        <f>VLOOKUP(P422,Table!$A$2:$C$121,2,0)</f>
        <v>7</v>
      </c>
      <c r="S422" s="7">
        <f>VLOOKUP(P422,Table!$A$2:$C$121,3,0)</f>
        <v>4</v>
      </c>
      <c r="T422" s="6" t="s">
        <v>2321</v>
      </c>
      <c r="U422" s="8" t="str">
        <f>LEFT(T422,MIN(FIND({0,1,2,3,4,5,6,7,8,9},ASC(T422)&amp;1234567890))-1)</f>
        <v>Si</v>
      </c>
      <c r="V422" s="8">
        <f t="shared" si="33"/>
        <v>1</v>
      </c>
      <c r="W422" s="8">
        <f>VLOOKUP(U422,Table!$A$2:$C$121,2,0)</f>
        <v>14</v>
      </c>
      <c r="X422" s="7">
        <f>VLOOKUP(U422,Table!$A$2:$C$121,3,0)</f>
        <v>3</v>
      </c>
      <c r="Y422" s="6" t="s">
        <v>2317</v>
      </c>
      <c r="Z422" s="8" t="str">
        <f>LEFT(Y422,MIN(FIND({0,1,2,3,4,5,6,7,8,9},ASC(Y422)&amp;1234567890))-1)</f>
        <v>O</v>
      </c>
      <c r="AA422" s="8">
        <f t="shared" si="34"/>
        <v>4</v>
      </c>
      <c r="AB422" s="8">
        <f>VLOOKUP(Z422,Table!$A$2:$C$121,2,0)</f>
        <v>16</v>
      </c>
      <c r="AC422" s="7">
        <f>VLOOKUP(Z422,Table!$A$2:$C$121,3,0)</f>
        <v>2</v>
      </c>
      <c r="AD422" s="5" t="str">
        <f>VLOOKUP(A422,Table!$U$1:$V$230,2,0)</f>
        <v>Orthorhombic</v>
      </c>
    </row>
    <row r="423" spans="1:30" ht="18.75" customHeight="1" x14ac:dyDescent="0.4">
      <c r="A423" s="5">
        <v>62</v>
      </c>
      <c r="B423" s="5">
        <v>23482</v>
      </c>
      <c r="C423" s="5" t="s">
        <v>727</v>
      </c>
      <c r="D423" s="5" t="s">
        <v>738</v>
      </c>
      <c r="E423" s="6" t="s">
        <v>2315</v>
      </c>
      <c r="F423" s="8" t="str">
        <f>LEFT(E423,MIN(FIND({0,1,2,3,4,5,6,7,8,9},ASC(E423)&amp;1234567890))-1)</f>
        <v>Na</v>
      </c>
      <c r="G423" s="8">
        <f t="shared" si="30"/>
        <v>1</v>
      </c>
      <c r="H423" s="8">
        <f>VLOOKUP(F423,Table!$A$2:$C$121,2,0)</f>
        <v>1</v>
      </c>
      <c r="I423" s="7">
        <f>VLOOKUP(F423,Table!$A$2:$C$121,3,0)</f>
        <v>3</v>
      </c>
      <c r="J423" s="6" t="s">
        <v>2627</v>
      </c>
      <c r="K423" s="8" t="str">
        <f>LEFT(J423,MIN(FIND({0,1,2,3,4,5,6,7,8,9},ASC(J423)&amp;1234567890))-1)</f>
        <v>Mg</v>
      </c>
      <c r="L423" s="8">
        <f t="shared" si="31"/>
        <v>1</v>
      </c>
      <c r="M423" s="8">
        <f>VLOOKUP(K423,Table!$A$2:$C$121,2,0)</f>
        <v>2</v>
      </c>
      <c r="N423" s="7">
        <f>VLOOKUP(K423,Table!$A$2:$C$121,3,0)</f>
        <v>3</v>
      </c>
      <c r="O423" s="6" t="s">
        <v>2786</v>
      </c>
      <c r="P423" s="8" t="str">
        <f>LEFT(O423,MIN(FIND({0,1,2,3,4,5,6,7,8,9},ASC(O423)&amp;1234567890))-1)</f>
        <v>Ti</v>
      </c>
      <c r="Q423" s="8">
        <f t="shared" si="32"/>
        <v>3</v>
      </c>
      <c r="R423" s="8">
        <f>VLOOKUP(P423,Table!$A$2:$C$121,2,0)</f>
        <v>4</v>
      </c>
      <c r="S423" s="7">
        <f>VLOOKUP(P423,Table!$A$2:$C$121,3,0)</f>
        <v>4</v>
      </c>
      <c r="T423" s="6" t="s">
        <v>2381</v>
      </c>
      <c r="U423" s="8" t="str">
        <f>LEFT(T423,MIN(FIND({0,1,2,3,4,5,6,7,8,9},ASC(T423)&amp;1234567890))-1)</f>
        <v>O</v>
      </c>
      <c r="V423" s="8">
        <f t="shared" si="33"/>
        <v>7</v>
      </c>
      <c r="W423" s="8">
        <f>VLOOKUP(U423,Table!$A$2:$C$121,2,0)</f>
        <v>16</v>
      </c>
      <c r="X423" s="7">
        <f>VLOOKUP(U423,Table!$A$2:$C$121,3,0)</f>
        <v>2</v>
      </c>
      <c r="Y423" s="6" t="s">
        <v>2492</v>
      </c>
      <c r="Z423" s="8" t="str">
        <f>LEFT(Y423,MIN(FIND({0,1,2,3,4,5,6,7,8,9},ASC(Y423)&amp;1234567890))-1)</f>
        <v>F</v>
      </c>
      <c r="AA423" s="8">
        <f t="shared" si="34"/>
        <v>1</v>
      </c>
      <c r="AB423" s="8">
        <f>VLOOKUP(Z423,Table!$A$2:$C$121,2,0)</f>
        <v>17</v>
      </c>
      <c r="AC423" s="7">
        <f>VLOOKUP(Z423,Table!$A$2:$C$121,3,0)</f>
        <v>2</v>
      </c>
      <c r="AD423" s="5" t="str">
        <f>VLOOKUP(A423,Table!$U$1:$V$230,2,0)</f>
        <v>Orthorhombic</v>
      </c>
    </row>
    <row r="424" spans="1:30" x14ac:dyDescent="0.4">
      <c r="A424" s="5">
        <v>62</v>
      </c>
      <c r="B424" s="5">
        <v>26396</v>
      </c>
      <c r="C424" s="5" t="s">
        <v>727</v>
      </c>
      <c r="D424" s="5" t="s">
        <v>5565</v>
      </c>
      <c r="E424" s="6" t="s">
        <v>2333</v>
      </c>
      <c r="F424" s="8" t="str">
        <f>LEFT(E424,MIN(FIND({0,1,2,3,4,5,6,7,8,9},ASC(E424)&amp;1234567890))-1)</f>
        <v>Rb</v>
      </c>
      <c r="G424" s="8">
        <f t="shared" si="30"/>
        <v>1</v>
      </c>
      <c r="H424" s="8">
        <f>VLOOKUP(F424,Table!$A$2:$C$121,2,0)</f>
        <v>1</v>
      </c>
      <c r="I424" s="7">
        <f>VLOOKUP(F424,Table!$A$2:$C$121,3,0)</f>
        <v>5</v>
      </c>
      <c r="J424" s="6" t="s">
        <v>2588</v>
      </c>
      <c r="K424" s="8" t="str">
        <f>LEFT(J424,MIN(FIND({0,1,2,3,4,5,6,7,8,9},ASC(J424)&amp;1234567890))-1)</f>
        <v>Ag</v>
      </c>
      <c r="L424" s="8">
        <f t="shared" si="31"/>
        <v>1</v>
      </c>
      <c r="M424" s="8">
        <f>VLOOKUP(K424,Table!$A$2:$C$121,2,0)</f>
        <v>11</v>
      </c>
      <c r="N424" s="7">
        <f>VLOOKUP(K424,Table!$A$2:$C$121,3,0)</f>
        <v>5</v>
      </c>
      <c r="O424" s="6" t="s">
        <v>5449</v>
      </c>
      <c r="P424" s="8" t="str">
        <f>LEFT(O424,MIN(FIND({0,1,2,3,4,5,6,7,8,9},ASC(O424)&amp;1234567890))-1)</f>
        <v>Fe</v>
      </c>
      <c r="Q424" s="8">
        <f t="shared" si="32"/>
        <v>0.55000000000000004</v>
      </c>
      <c r="R424" s="8">
        <f>VLOOKUP(P424,Table!$A$2:$C$121,2,0)</f>
        <v>8</v>
      </c>
      <c r="S424" s="7">
        <f>VLOOKUP(P424,Table!$A$2:$C$121,3,0)</f>
        <v>4</v>
      </c>
      <c r="T424" s="6" t="s">
        <v>5483</v>
      </c>
      <c r="U424" s="8" t="str">
        <f>LEFT(T424,MIN(FIND({0,1,2,3,4,5,6,7,8,9},ASC(T424)&amp;1234567890))-1)</f>
        <v>Al</v>
      </c>
      <c r="V424" s="8">
        <f t="shared" si="33"/>
        <v>0.45</v>
      </c>
      <c r="W424" s="8">
        <f>VLOOKUP(U424,Table!$A$2:$C$121,2,0)</f>
        <v>13</v>
      </c>
      <c r="X424" s="7">
        <f>VLOOKUP(U424,Table!$A$2:$C$121,3,0)</f>
        <v>3</v>
      </c>
      <c r="Y424" s="6" t="s">
        <v>2508</v>
      </c>
      <c r="Z424" s="8" t="str">
        <f>LEFT(Y424,MIN(FIND({0,1,2,3,4,5,6,7,8,9},ASC(Y424)&amp;1234567890))-1)</f>
        <v>F</v>
      </c>
      <c r="AA424" s="8">
        <f t="shared" si="34"/>
        <v>6</v>
      </c>
      <c r="AB424" s="8">
        <f>VLOOKUP(Z424,Table!$A$2:$C$121,2,0)</f>
        <v>17</v>
      </c>
      <c r="AC424" s="7">
        <f>VLOOKUP(Z424,Table!$A$2:$C$121,3,0)</f>
        <v>2</v>
      </c>
      <c r="AD424" s="5" t="str">
        <f>VLOOKUP(A424,Table!$U$1:$V$230,2,0)</f>
        <v>Orthorhombic</v>
      </c>
    </row>
    <row r="425" spans="1:30" ht="18.75" customHeight="1" x14ac:dyDescent="0.4">
      <c r="A425" s="5">
        <v>62</v>
      </c>
      <c r="B425" s="5">
        <v>38226</v>
      </c>
      <c r="C425" s="5" t="s">
        <v>727</v>
      </c>
      <c r="D425" s="5" t="s">
        <v>740</v>
      </c>
      <c r="E425" s="6" t="s">
        <v>2316</v>
      </c>
      <c r="F425" s="8" t="str">
        <f>LEFT(E425,MIN(FIND({0,1,2,3,4,5,6,7,8,9},ASC(E425)&amp;1234567890))-1)</f>
        <v>K</v>
      </c>
      <c r="G425" s="8">
        <f t="shared" si="30"/>
        <v>2</v>
      </c>
      <c r="H425" s="8">
        <f>VLOOKUP(F425,Table!$A$2:$C$121,2,0)</f>
        <v>1</v>
      </c>
      <c r="I425" s="7">
        <f>VLOOKUP(F425,Table!$A$2:$C$121,3,0)</f>
        <v>4</v>
      </c>
      <c r="J425" s="6" t="s">
        <v>2765</v>
      </c>
      <c r="K425" s="8" t="str">
        <f>LEFT(J425,MIN(FIND({0,1,2,3,4,5,6,7,8,9},ASC(J425)&amp;1234567890))-1)</f>
        <v>Ir</v>
      </c>
      <c r="L425" s="8">
        <f t="shared" si="31"/>
        <v>1</v>
      </c>
      <c r="M425" s="8">
        <f>VLOOKUP(K425,Table!$A$2:$C$121,2,0)</f>
        <v>9</v>
      </c>
      <c r="N425" s="7">
        <f>VLOOKUP(K425,Table!$A$2:$C$121,3,0)</f>
        <v>6</v>
      </c>
      <c r="O425" s="6" t="s">
        <v>3231</v>
      </c>
      <c r="P425" s="8" t="str">
        <f>LEFT(O425,MIN(FIND({0,1,2,3,4,5,6,7,8,9},ASC(O425)&amp;1234567890))-1)</f>
        <v>Br</v>
      </c>
      <c r="Q425" s="8">
        <f t="shared" si="32"/>
        <v>5</v>
      </c>
      <c r="R425" s="8">
        <f>VLOOKUP(P425,Table!$A$2:$C$121,2,0)</f>
        <v>17</v>
      </c>
      <c r="S425" s="7">
        <f>VLOOKUP(P425,Table!$A$2:$C$121,3,0)</f>
        <v>4</v>
      </c>
      <c r="T425" s="6" t="s">
        <v>2494</v>
      </c>
      <c r="U425" s="8" t="str">
        <f>LEFT(T425,MIN(FIND({0,1,2,3,4,5,6,7,8,9},ASC(T425)&amp;1234567890))-1)</f>
        <v>C</v>
      </c>
      <c r="V425" s="8">
        <f t="shared" si="33"/>
        <v>1</v>
      </c>
      <c r="W425" s="8">
        <f>VLOOKUP(U425,Table!$A$2:$C$121,2,0)</f>
        <v>14</v>
      </c>
      <c r="X425" s="7">
        <f>VLOOKUP(U425,Table!$A$2:$C$121,3,0)</f>
        <v>2</v>
      </c>
      <c r="Y425" s="6" t="s">
        <v>2305</v>
      </c>
      <c r="Z425" s="8" t="str">
        <f>LEFT(Y425,MIN(FIND({0,1,2,3,4,5,6,7,8,9},ASC(Y425)&amp;1234567890))-1)</f>
        <v>O</v>
      </c>
      <c r="AA425" s="8">
        <f t="shared" si="34"/>
        <v>1</v>
      </c>
      <c r="AB425" s="8">
        <f>VLOOKUP(Z425,Table!$A$2:$C$121,2,0)</f>
        <v>16</v>
      </c>
      <c r="AC425" s="7">
        <f>VLOOKUP(Z425,Table!$A$2:$C$121,3,0)</f>
        <v>2</v>
      </c>
      <c r="AD425" s="5" t="str">
        <f>VLOOKUP(A425,Table!$U$1:$V$230,2,0)</f>
        <v>Orthorhombic</v>
      </c>
    </row>
    <row r="426" spans="1:30" ht="18.75" customHeight="1" x14ac:dyDescent="0.4">
      <c r="A426" s="5">
        <v>62</v>
      </c>
      <c r="B426" s="5">
        <v>30321</v>
      </c>
      <c r="C426" s="5" t="s">
        <v>727</v>
      </c>
      <c r="D426" s="5" t="s">
        <v>741</v>
      </c>
      <c r="E426" s="6" t="s">
        <v>2316</v>
      </c>
      <c r="F426" s="8" t="str">
        <f>LEFT(E426,MIN(FIND({0,1,2,3,4,5,6,7,8,9},ASC(E426)&amp;1234567890))-1)</f>
        <v>K</v>
      </c>
      <c r="G426" s="8">
        <f t="shared" si="30"/>
        <v>2</v>
      </c>
      <c r="H426" s="8">
        <f>VLOOKUP(F426,Table!$A$2:$C$121,2,0)</f>
        <v>1</v>
      </c>
      <c r="I426" s="7">
        <f>VLOOKUP(F426,Table!$A$2:$C$121,3,0)</f>
        <v>4</v>
      </c>
      <c r="J426" s="6" t="s">
        <v>2330</v>
      </c>
      <c r="K426" s="8" t="str">
        <f>LEFT(J426,MIN(FIND({0,1,2,3,4,5,6,7,8,9},ASC(J426)&amp;1234567890))-1)</f>
        <v>Fe</v>
      </c>
      <c r="L426" s="8">
        <f t="shared" si="31"/>
        <v>1</v>
      </c>
      <c r="M426" s="8">
        <f>VLOOKUP(K426,Table!$A$2:$C$121,2,0)</f>
        <v>8</v>
      </c>
      <c r="N426" s="7">
        <f>VLOOKUP(K426,Table!$A$2:$C$121,3,0)</f>
        <v>4</v>
      </c>
      <c r="O426" s="6" t="s">
        <v>3232</v>
      </c>
      <c r="P426" s="8" t="str">
        <f>LEFT(O426,MIN(FIND({0,1,2,3,4,5,6,7,8,9},ASC(O426)&amp;1234567890))-1)</f>
        <v>Cl</v>
      </c>
      <c r="Q426" s="8">
        <f t="shared" si="32"/>
        <v>5</v>
      </c>
      <c r="R426" s="8">
        <f>VLOOKUP(P426,Table!$A$2:$C$121,2,0)</f>
        <v>17</v>
      </c>
      <c r="S426" s="7">
        <f>VLOOKUP(P426,Table!$A$2:$C$121,3,0)</f>
        <v>3</v>
      </c>
      <c r="T426" s="6" t="s">
        <v>2304</v>
      </c>
      <c r="U426" s="8" t="str">
        <f>LEFT(T426,MIN(FIND({0,1,2,3,4,5,6,7,8,9},ASC(T426)&amp;1234567890))-1)</f>
        <v>H</v>
      </c>
      <c r="V426" s="8">
        <f t="shared" si="33"/>
        <v>2</v>
      </c>
      <c r="W426" s="8">
        <f>VLOOKUP(U426,Table!$A$2:$C$121,2,0)</f>
        <v>1</v>
      </c>
      <c r="X426" s="7">
        <f>VLOOKUP(U426,Table!$A$2:$C$121,3,0)</f>
        <v>1</v>
      </c>
      <c r="Y426" s="6" t="s">
        <v>2305</v>
      </c>
      <c r="Z426" s="8" t="str">
        <f>LEFT(Y426,MIN(FIND({0,1,2,3,4,5,6,7,8,9},ASC(Y426)&amp;1234567890))-1)</f>
        <v>O</v>
      </c>
      <c r="AA426" s="8">
        <f t="shared" si="34"/>
        <v>1</v>
      </c>
      <c r="AB426" s="8">
        <f>VLOOKUP(Z426,Table!$A$2:$C$121,2,0)</f>
        <v>16</v>
      </c>
      <c r="AC426" s="7">
        <f>VLOOKUP(Z426,Table!$A$2:$C$121,3,0)</f>
        <v>2</v>
      </c>
      <c r="AD426" s="5" t="str">
        <f>VLOOKUP(A426,Table!$U$1:$V$230,2,0)</f>
        <v>Orthorhombic</v>
      </c>
    </row>
    <row r="427" spans="1:30" ht="18.75" customHeight="1" x14ac:dyDescent="0.4">
      <c r="A427" s="5">
        <v>62</v>
      </c>
      <c r="B427" s="5">
        <v>31382</v>
      </c>
      <c r="C427" s="5" t="s">
        <v>727</v>
      </c>
      <c r="D427" s="5" t="s">
        <v>742</v>
      </c>
      <c r="E427" s="6" t="s">
        <v>2368</v>
      </c>
      <c r="F427" s="8" t="str">
        <f>LEFT(E427,MIN(FIND({0,1,2,3,4,5,6,7,8,9},ASC(E427)&amp;1234567890))-1)</f>
        <v>Cu</v>
      </c>
      <c r="G427" s="8">
        <f t="shared" si="30"/>
        <v>0.5</v>
      </c>
      <c r="H427" s="8">
        <f>VLOOKUP(F427,Table!$A$2:$C$121,2,0)</f>
        <v>11</v>
      </c>
      <c r="I427" s="7">
        <f>VLOOKUP(F427,Table!$A$2:$C$121,3,0)</f>
        <v>4</v>
      </c>
      <c r="J427" s="6" t="s">
        <v>3057</v>
      </c>
      <c r="K427" s="8" t="str">
        <f>LEFT(J427,MIN(FIND({0,1,2,3,4,5,6,7,8,9},ASC(J427)&amp;1234567890))-1)</f>
        <v>Fe</v>
      </c>
      <c r="L427" s="8">
        <f t="shared" si="31"/>
        <v>0.5</v>
      </c>
      <c r="M427" s="8">
        <f>VLOOKUP(K427,Table!$A$2:$C$121,2,0)</f>
        <v>8</v>
      </c>
      <c r="N427" s="7">
        <f>VLOOKUP(K427,Table!$A$2:$C$121,3,0)</f>
        <v>4</v>
      </c>
      <c r="O427" s="6" t="s">
        <v>3233</v>
      </c>
      <c r="P427" s="8" t="str">
        <f>LEFT(O427,MIN(FIND({0,1,2,3,4,5,6,7,8,9},ASC(O427)&amp;1234567890))-1)</f>
        <v>Pb</v>
      </c>
      <c r="Q427" s="8">
        <f t="shared" si="32"/>
        <v>9</v>
      </c>
      <c r="R427" s="8">
        <f>VLOOKUP(P427,Table!$A$2:$C$121,2,0)</f>
        <v>14</v>
      </c>
      <c r="S427" s="7">
        <f>VLOOKUP(P427,Table!$A$2:$C$121,3,0)</f>
        <v>6</v>
      </c>
      <c r="T427" s="6" t="s">
        <v>2623</v>
      </c>
      <c r="U427" s="8" t="str">
        <f>LEFT(T427,MIN(FIND({0,1,2,3,4,5,6,7,8,9},ASC(T427)&amp;1234567890))-1)</f>
        <v>Bi</v>
      </c>
      <c r="V427" s="8">
        <f t="shared" si="33"/>
        <v>12</v>
      </c>
      <c r="W427" s="8">
        <f>VLOOKUP(U427,Table!$A$2:$C$121,2,0)</f>
        <v>15</v>
      </c>
      <c r="X427" s="7">
        <f>VLOOKUP(U427,Table!$A$2:$C$121,3,0)</f>
        <v>6</v>
      </c>
      <c r="Y427" s="6" t="s">
        <v>3234</v>
      </c>
      <c r="Z427" s="8" t="str">
        <f>LEFT(Y427,MIN(FIND({0,1,2,3,4,5,6,7,8,9},ASC(Y427)&amp;1234567890))-1)</f>
        <v>S</v>
      </c>
      <c r="AA427" s="8">
        <f t="shared" si="34"/>
        <v>28</v>
      </c>
      <c r="AB427" s="8">
        <f>VLOOKUP(Z427,Table!$A$2:$C$121,2,0)</f>
        <v>16</v>
      </c>
      <c r="AC427" s="7">
        <f>VLOOKUP(Z427,Table!$A$2:$C$121,3,0)</f>
        <v>3</v>
      </c>
      <c r="AD427" s="5" t="str">
        <f>VLOOKUP(A427,Table!$U$1:$V$230,2,0)</f>
        <v>Orthorhombic</v>
      </c>
    </row>
    <row r="428" spans="1:30" ht="18.75" customHeight="1" x14ac:dyDescent="0.4">
      <c r="A428" s="5">
        <v>62</v>
      </c>
      <c r="B428" s="5">
        <v>30972</v>
      </c>
      <c r="C428" s="5" t="s">
        <v>731</v>
      </c>
      <c r="D428" s="5" t="s">
        <v>5566</v>
      </c>
      <c r="E428" s="6" t="s">
        <v>3235</v>
      </c>
      <c r="F428" s="8" t="str">
        <f>LEFT(E428,MIN(FIND({0,1,2,3,4,5,6,7,8,9},ASC(E428)&amp;1234567890))-1)</f>
        <v>Pb</v>
      </c>
      <c r="G428" s="8">
        <f t="shared" si="30"/>
        <v>1.65</v>
      </c>
      <c r="H428" s="8">
        <f>VLOOKUP(F428,Table!$A$2:$C$121,2,0)</f>
        <v>14</v>
      </c>
      <c r="I428" s="7">
        <f>VLOOKUP(F428,Table!$A$2:$C$121,3,0)</f>
        <v>6</v>
      </c>
      <c r="J428" s="6" t="s">
        <v>5397</v>
      </c>
      <c r="K428" s="8" t="str">
        <f>LEFT(J428,MIN(FIND({0,1,2,3,4,5,6,7,8,9},ASC(J428)&amp;1234567890))-1)</f>
        <v>Cu</v>
      </c>
      <c r="L428" s="8">
        <f t="shared" si="31"/>
        <v>0.16</v>
      </c>
      <c r="M428" s="8">
        <f>VLOOKUP(K428,Table!$A$2:$C$121,2,0)</f>
        <v>11</v>
      </c>
      <c r="N428" s="7">
        <f>VLOOKUP(K428,Table!$A$2:$C$121,3,0)</f>
        <v>4</v>
      </c>
      <c r="O428" s="6" t="s">
        <v>3236</v>
      </c>
      <c r="P428" s="8" t="str">
        <f>LEFT(O428,MIN(FIND({0,1,2,3,4,5,6,7,8,9},ASC(O428)&amp;1234567890))-1)</f>
        <v>Sb</v>
      </c>
      <c r="Q428" s="8">
        <f t="shared" si="32"/>
        <v>1.31</v>
      </c>
      <c r="R428" s="8">
        <f>VLOOKUP(P428,Table!$A$2:$C$121,2,0)</f>
        <v>15</v>
      </c>
      <c r="S428" s="7">
        <f>VLOOKUP(P428,Table!$A$2:$C$121,3,0)</f>
        <v>5</v>
      </c>
      <c r="T428" s="6" t="s">
        <v>3237</v>
      </c>
      <c r="U428" s="8" t="str">
        <f>LEFT(T428,MIN(FIND({0,1,2,3,4,5,6,7,8,9},ASC(T428)&amp;1234567890))-1)</f>
        <v>Bi</v>
      </c>
      <c r="V428" s="8">
        <f t="shared" si="33"/>
        <v>1.04</v>
      </c>
      <c r="W428" s="8">
        <f>VLOOKUP(U428,Table!$A$2:$C$121,2,0)</f>
        <v>15</v>
      </c>
      <c r="X428" s="7">
        <f>VLOOKUP(U428,Table!$A$2:$C$121,3,0)</f>
        <v>6</v>
      </c>
      <c r="Y428" s="6" t="s">
        <v>2498</v>
      </c>
      <c r="Z428" s="8" t="str">
        <f>LEFT(Y428,MIN(FIND({0,1,2,3,4,5,6,7,8,9},ASC(Y428)&amp;1234567890))-1)</f>
        <v>S</v>
      </c>
      <c r="AA428" s="8">
        <f t="shared" si="34"/>
        <v>5</v>
      </c>
      <c r="AB428" s="8">
        <f>VLOOKUP(Z428,Table!$A$2:$C$121,2,0)</f>
        <v>16</v>
      </c>
      <c r="AC428" s="7">
        <f>VLOOKUP(Z428,Table!$A$2:$C$121,3,0)</f>
        <v>3</v>
      </c>
      <c r="AD428" s="5" t="str">
        <f>VLOOKUP(A428,Table!$U$1:$V$230,2,0)</f>
        <v>Orthorhombic</v>
      </c>
    </row>
    <row r="429" spans="1:30" ht="18.75" customHeight="1" x14ac:dyDescent="0.4">
      <c r="A429" s="5">
        <v>62</v>
      </c>
      <c r="B429" s="5">
        <v>48011</v>
      </c>
      <c r="C429" s="5" t="s">
        <v>729</v>
      </c>
      <c r="D429" s="5" t="s">
        <v>743</v>
      </c>
      <c r="E429" s="6" t="s">
        <v>3238</v>
      </c>
      <c r="F429" s="8" t="str">
        <f>LEFT(E429,MIN(FIND({0,1,2,3,4,5,6,7,8,9},ASC(E429)&amp;1234567890))-1)</f>
        <v>Li</v>
      </c>
      <c r="G429" s="8">
        <f t="shared" si="30"/>
        <v>2.33</v>
      </c>
      <c r="H429" s="8">
        <f>VLOOKUP(F429,Table!$A$2:$C$121,2,0)</f>
        <v>1</v>
      </c>
      <c r="I429" s="7">
        <f>VLOOKUP(F429,Table!$A$2:$C$121,3,0)</f>
        <v>2</v>
      </c>
      <c r="J429" s="6" t="s">
        <v>2668</v>
      </c>
      <c r="K429" s="8" t="str">
        <f>LEFT(J429,MIN(FIND({0,1,2,3,4,5,6,7,8,9},ASC(J429)&amp;1234567890))-1)</f>
        <v>Fe</v>
      </c>
      <c r="L429" s="8">
        <f t="shared" si="31"/>
        <v>2</v>
      </c>
      <c r="M429" s="8">
        <f>VLOOKUP(K429,Table!$A$2:$C$121,2,0)</f>
        <v>8</v>
      </c>
      <c r="N429" s="7">
        <f>VLOOKUP(K429,Table!$A$2:$C$121,3,0)</f>
        <v>4</v>
      </c>
      <c r="O429" s="6" t="s">
        <v>2318</v>
      </c>
      <c r="P429" s="8" t="str">
        <f>LEFT(O429,MIN(FIND({0,1,2,3,4,5,6,7,8,9},ASC(O429)&amp;1234567890))-1)</f>
        <v>Sb</v>
      </c>
      <c r="Q429" s="8">
        <f t="shared" si="32"/>
        <v>1</v>
      </c>
      <c r="R429" s="8">
        <f>VLOOKUP(P429,Table!$A$2:$C$121,2,0)</f>
        <v>15</v>
      </c>
      <c r="S429" s="7">
        <f>VLOOKUP(P429,Table!$A$2:$C$121,3,0)</f>
        <v>5</v>
      </c>
      <c r="T429" s="6" t="s">
        <v>3239</v>
      </c>
      <c r="U429" s="8" t="str">
        <f>LEFT(T429,MIN(FIND({0,1,2,3,4,5,6,7,8,9},ASC(T429)&amp;1234567890))-1)</f>
        <v>Sn</v>
      </c>
      <c r="V429" s="8">
        <f t="shared" si="33"/>
        <v>0.66</v>
      </c>
      <c r="W429" s="8">
        <f>VLOOKUP(U429,Table!$A$2:$C$121,2,0)</f>
        <v>14</v>
      </c>
      <c r="X429" s="7">
        <f>VLOOKUP(U429,Table!$A$2:$C$121,3,0)</f>
        <v>5</v>
      </c>
      <c r="Y429" s="6" t="s">
        <v>2298</v>
      </c>
      <c r="Z429" s="8" t="str">
        <f>LEFT(Y429,MIN(FIND({0,1,2,3,4,5,6,7,8,9},ASC(Y429)&amp;1234567890))-1)</f>
        <v>O</v>
      </c>
      <c r="AA429" s="8">
        <f t="shared" si="34"/>
        <v>8</v>
      </c>
      <c r="AB429" s="8">
        <f>VLOOKUP(Z429,Table!$A$2:$C$121,2,0)</f>
        <v>16</v>
      </c>
      <c r="AC429" s="7">
        <f>VLOOKUP(Z429,Table!$A$2:$C$121,3,0)</f>
        <v>2</v>
      </c>
      <c r="AD429" s="5" t="str">
        <f>VLOOKUP(A429,Table!$U$1:$V$230,2,0)</f>
        <v>Orthorhombic</v>
      </c>
    </row>
    <row r="430" spans="1:30" ht="18.75" customHeight="1" x14ac:dyDescent="0.4">
      <c r="A430" s="5">
        <v>62</v>
      </c>
      <c r="B430" s="5">
        <v>62965</v>
      </c>
      <c r="C430" s="5" t="s">
        <v>727</v>
      </c>
      <c r="D430" s="5" t="s">
        <v>744</v>
      </c>
      <c r="E430" s="6" t="s">
        <v>2294</v>
      </c>
      <c r="F430" s="8" t="str">
        <f>LEFT(E430,MIN(FIND({0,1,2,3,4,5,6,7,8,9},ASC(E430)&amp;1234567890))-1)</f>
        <v>Ba</v>
      </c>
      <c r="G430" s="8">
        <f t="shared" si="30"/>
        <v>2</v>
      </c>
      <c r="H430" s="8">
        <f>VLOOKUP(F430,Table!$A$2:$C$121,2,0)</f>
        <v>2</v>
      </c>
      <c r="I430" s="7">
        <f>VLOOKUP(F430,Table!$A$2:$C$121,3,0)</f>
        <v>6</v>
      </c>
      <c r="J430" s="6" t="s">
        <v>2296</v>
      </c>
      <c r="K430" s="8" t="str">
        <f>LEFT(J430,MIN(FIND({0,1,2,3,4,5,6,7,8,9},ASC(J430)&amp;1234567890))-1)</f>
        <v>Cu</v>
      </c>
      <c r="L430" s="8">
        <f t="shared" si="31"/>
        <v>1</v>
      </c>
      <c r="M430" s="8">
        <f>VLOOKUP(K430,Table!$A$2:$C$121,2,0)</f>
        <v>11</v>
      </c>
      <c r="N430" s="7">
        <f>VLOOKUP(K430,Table!$A$2:$C$121,3,0)</f>
        <v>4</v>
      </c>
      <c r="O430" s="6" t="s">
        <v>2692</v>
      </c>
      <c r="P430" s="8" t="str">
        <f>LEFT(O430,MIN(FIND({0,1,2,3,4,5,6,7,8,9},ASC(O430)&amp;1234567890))-1)</f>
        <v>Pt</v>
      </c>
      <c r="Q430" s="8">
        <f t="shared" si="32"/>
        <v>1</v>
      </c>
      <c r="R430" s="8">
        <f>VLOOKUP(P430,Table!$A$2:$C$121,2,0)</f>
        <v>10</v>
      </c>
      <c r="S430" s="7">
        <f>VLOOKUP(P430,Table!$A$2:$C$121,3,0)</f>
        <v>6</v>
      </c>
      <c r="T430" s="6" t="s">
        <v>2691</v>
      </c>
      <c r="U430" s="8" t="str">
        <f>LEFT(T430,MIN(FIND({0,1,2,3,4,5,6,7,8,9},ASC(T430)&amp;1234567890))-1)</f>
        <v>Y</v>
      </c>
      <c r="V430" s="8">
        <f t="shared" si="33"/>
        <v>2</v>
      </c>
      <c r="W430" s="8">
        <f>VLOOKUP(U430,Table!$A$2:$C$121,2,0)</f>
        <v>3</v>
      </c>
      <c r="X430" s="7">
        <f>VLOOKUP(U430,Table!$A$2:$C$121,3,0)</f>
        <v>5</v>
      </c>
      <c r="Y430" s="6" t="s">
        <v>2298</v>
      </c>
      <c r="Z430" s="8" t="str">
        <f>LEFT(Y430,MIN(FIND({0,1,2,3,4,5,6,7,8,9},ASC(Y430)&amp;1234567890))-1)</f>
        <v>O</v>
      </c>
      <c r="AA430" s="8">
        <f t="shared" si="34"/>
        <v>8</v>
      </c>
      <c r="AB430" s="8">
        <f>VLOOKUP(Z430,Table!$A$2:$C$121,2,0)</f>
        <v>16</v>
      </c>
      <c r="AC430" s="7">
        <f>VLOOKUP(Z430,Table!$A$2:$C$121,3,0)</f>
        <v>2</v>
      </c>
      <c r="AD430" s="5" t="str">
        <f>VLOOKUP(A430,Table!$U$1:$V$230,2,0)</f>
        <v>Orthorhombic</v>
      </c>
    </row>
    <row r="431" spans="1:30" ht="18.75" customHeight="1" x14ac:dyDescent="0.4">
      <c r="A431" s="5">
        <v>62</v>
      </c>
      <c r="B431" s="5">
        <v>63004</v>
      </c>
      <c r="C431" s="5" t="s">
        <v>736</v>
      </c>
      <c r="D431" s="5" t="s">
        <v>745</v>
      </c>
      <c r="E431" s="6" t="s">
        <v>2693</v>
      </c>
      <c r="F431" s="8" t="str">
        <f>LEFT(E431,MIN(FIND({0,1,2,3,4,5,6,7,8,9},ASC(E431)&amp;1234567890))-1)</f>
        <v>Er</v>
      </c>
      <c r="G431" s="8">
        <f t="shared" si="30"/>
        <v>2</v>
      </c>
      <c r="H431" s="8">
        <f>VLOOKUP(F431,Table!$A$2:$C$121,2,0)</f>
        <v>3</v>
      </c>
      <c r="I431" s="7">
        <f>VLOOKUP(F431,Table!$A$2:$C$121,3,0)</f>
        <v>6</v>
      </c>
      <c r="J431" s="6" t="s">
        <v>2294</v>
      </c>
      <c r="K431" s="8" t="str">
        <f>LEFT(J431,MIN(FIND({0,1,2,3,4,5,6,7,8,9},ASC(J431)&amp;1234567890))-1)</f>
        <v>Ba</v>
      </c>
      <c r="L431" s="8">
        <f t="shared" si="31"/>
        <v>2</v>
      </c>
      <c r="M431" s="8">
        <f>VLOOKUP(K431,Table!$A$2:$C$121,2,0)</f>
        <v>2</v>
      </c>
      <c r="N431" s="7">
        <f>VLOOKUP(K431,Table!$A$2:$C$121,3,0)</f>
        <v>6</v>
      </c>
      <c r="O431" s="6" t="s">
        <v>2748</v>
      </c>
      <c r="P431" s="8" t="str">
        <f>LEFT(O431,MIN(FIND({0,1,2,3,4,5,6,7,8,9},ASC(O431)&amp;1234567890))-1)</f>
        <v>Cu</v>
      </c>
      <c r="Q431" s="8">
        <f t="shared" si="32"/>
        <v>1.1000000000000001</v>
      </c>
      <c r="R431" s="8">
        <f>VLOOKUP(P431,Table!$A$2:$C$121,2,0)</f>
        <v>11</v>
      </c>
      <c r="S431" s="7">
        <f>VLOOKUP(P431,Table!$A$2:$C$121,3,0)</f>
        <v>4</v>
      </c>
      <c r="T431" s="6" t="s">
        <v>3240</v>
      </c>
      <c r="U431" s="8" t="str">
        <f>LEFT(T431,MIN(FIND({0,1,2,3,4,5,6,7,8,9},ASC(T431)&amp;1234567890))-1)</f>
        <v>Pt</v>
      </c>
      <c r="V431" s="8">
        <f t="shared" si="33"/>
        <v>0.9</v>
      </c>
      <c r="W431" s="8">
        <f>VLOOKUP(U431,Table!$A$2:$C$121,2,0)</f>
        <v>10</v>
      </c>
      <c r="X431" s="7">
        <f>VLOOKUP(U431,Table!$A$2:$C$121,3,0)</f>
        <v>6</v>
      </c>
      <c r="Y431" s="6" t="s">
        <v>2298</v>
      </c>
      <c r="Z431" s="8" t="str">
        <f>LEFT(Y431,MIN(FIND({0,1,2,3,4,5,6,7,8,9},ASC(Y431)&amp;1234567890))-1)</f>
        <v>O</v>
      </c>
      <c r="AA431" s="8">
        <f t="shared" si="34"/>
        <v>8</v>
      </c>
      <c r="AB431" s="8">
        <f>VLOOKUP(Z431,Table!$A$2:$C$121,2,0)</f>
        <v>16</v>
      </c>
      <c r="AC431" s="7">
        <f>VLOOKUP(Z431,Table!$A$2:$C$121,3,0)</f>
        <v>2</v>
      </c>
      <c r="AD431" s="5" t="str">
        <f>VLOOKUP(A431,Table!$U$1:$V$230,2,0)</f>
        <v>Orthorhombic</v>
      </c>
    </row>
    <row r="432" spans="1:30" ht="18.75" customHeight="1" x14ac:dyDescent="0.4">
      <c r="A432" s="5">
        <v>62</v>
      </c>
      <c r="B432" s="5">
        <v>63103</v>
      </c>
      <c r="C432" s="5" t="s">
        <v>727</v>
      </c>
      <c r="D432" s="5" t="s">
        <v>746</v>
      </c>
      <c r="E432" s="6" t="s">
        <v>2691</v>
      </c>
      <c r="F432" s="8" t="str">
        <f>LEFT(E432,MIN(FIND({0,1,2,3,4,5,6,7,8,9},ASC(E432)&amp;1234567890))-1)</f>
        <v>Y</v>
      </c>
      <c r="G432" s="8">
        <f t="shared" si="30"/>
        <v>2</v>
      </c>
      <c r="H432" s="8">
        <f>VLOOKUP(F432,Table!$A$2:$C$121,2,0)</f>
        <v>3</v>
      </c>
      <c r="I432" s="7">
        <f>VLOOKUP(F432,Table!$A$2:$C$121,3,0)</f>
        <v>5</v>
      </c>
      <c r="J432" s="6" t="s">
        <v>2294</v>
      </c>
      <c r="K432" s="8" t="str">
        <f>LEFT(J432,MIN(FIND({0,1,2,3,4,5,6,7,8,9},ASC(J432)&amp;1234567890))-1)</f>
        <v>Ba</v>
      </c>
      <c r="L432" s="8">
        <f t="shared" si="31"/>
        <v>2</v>
      </c>
      <c r="M432" s="8">
        <f>VLOOKUP(K432,Table!$A$2:$C$121,2,0)</f>
        <v>2</v>
      </c>
      <c r="N432" s="7">
        <f>VLOOKUP(K432,Table!$A$2:$C$121,3,0)</f>
        <v>6</v>
      </c>
      <c r="O432" s="6" t="s">
        <v>2296</v>
      </c>
      <c r="P432" s="8" t="str">
        <f>LEFT(O432,MIN(FIND({0,1,2,3,4,5,6,7,8,9},ASC(O432)&amp;1234567890))-1)</f>
        <v>Cu</v>
      </c>
      <c r="Q432" s="8">
        <f t="shared" si="32"/>
        <v>1</v>
      </c>
      <c r="R432" s="8">
        <f>VLOOKUP(P432,Table!$A$2:$C$121,2,0)</f>
        <v>11</v>
      </c>
      <c r="S432" s="7">
        <f>VLOOKUP(P432,Table!$A$2:$C$121,3,0)</f>
        <v>4</v>
      </c>
      <c r="T432" s="6" t="s">
        <v>2692</v>
      </c>
      <c r="U432" s="8" t="str">
        <f>LEFT(T432,MIN(FIND({0,1,2,3,4,5,6,7,8,9},ASC(T432)&amp;1234567890))-1)</f>
        <v>Pt</v>
      </c>
      <c r="V432" s="8">
        <f t="shared" si="33"/>
        <v>1</v>
      </c>
      <c r="W432" s="8">
        <f>VLOOKUP(U432,Table!$A$2:$C$121,2,0)</f>
        <v>10</v>
      </c>
      <c r="X432" s="7">
        <f>VLOOKUP(U432,Table!$A$2:$C$121,3,0)</f>
        <v>6</v>
      </c>
      <c r="Y432" s="6" t="s">
        <v>2298</v>
      </c>
      <c r="Z432" s="8" t="str">
        <f>LEFT(Y432,MIN(FIND({0,1,2,3,4,5,6,7,8,9},ASC(Y432)&amp;1234567890))-1)</f>
        <v>O</v>
      </c>
      <c r="AA432" s="8">
        <f t="shared" si="34"/>
        <v>8</v>
      </c>
      <c r="AB432" s="8">
        <f>VLOOKUP(Z432,Table!$A$2:$C$121,2,0)</f>
        <v>16</v>
      </c>
      <c r="AC432" s="7">
        <f>VLOOKUP(Z432,Table!$A$2:$C$121,3,0)</f>
        <v>2</v>
      </c>
      <c r="AD432" s="5" t="str">
        <f>VLOOKUP(A432,Table!$U$1:$V$230,2,0)</f>
        <v>Orthorhombic</v>
      </c>
    </row>
    <row r="433" spans="1:30" ht="18.75" customHeight="1" x14ac:dyDescent="0.4">
      <c r="A433" s="5">
        <v>62</v>
      </c>
      <c r="B433" s="5">
        <v>63465</v>
      </c>
      <c r="C433" s="5" t="s">
        <v>727</v>
      </c>
      <c r="D433" s="5" t="s">
        <v>747</v>
      </c>
      <c r="E433" s="6" t="s">
        <v>2294</v>
      </c>
      <c r="F433" s="8" t="str">
        <f>LEFT(E433,MIN(FIND({0,1,2,3,4,5,6,7,8,9},ASC(E433)&amp;1234567890))-1)</f>
        <v>Ba</v>
      </c>
      <c r="G433" s="8">
        <f t="shared" si="30"/>
        <v>2</v>
      </c>
      <c r="H433" s="8">
        <f>VLOOKUP(F433,Table!$A$2:$C$121,2,0)</f>
        <v>2</v>
      </c>
      <c r="I433" s="7">
        <f>VLOOKUP(F433,Table!$A$2:$C$121,3,0)</f>
        <v>6</v>
      </c>
      <c r="J433" s="6" t="s">
        <v>2691</v>
      </c>
      <c r="K433" s="8" t="str">
        <f>LEFT(J433,MIN(FIND({0,1,2,3,4,5,6,7,8,9},ASC(J433)&amp;1234567890))-1)</f>
        <v>Y</v>
      </c>
      <c r="L433" s="8">
        <f t="shared" si="31"/>
        <v>2</v>
      </c>
      <c r="M433" s="8">
        <f>VLOOKUP(K433,Table!$A$2:$C$121,2,0)</f>
        <v>3</v>
      </c>
      <c r="N433" s="7">
        <f>VLOOKUP(K433,Table!$A$2:$C$121,3,0)</f>
        <v>5</v>
      </c>
      <c r="O433" s="6" t="s">
        <v>2296</v>
      </c>
      <c r="P433" s="8" t="str">
        <f>LEFT(O433,MIN(FIND({0,1,2,3,4,5,6,7,8,9},ASC(O433)&amp;1234567890))-1)</f>
        <v>Cu</v>
      </c>
      <c r="Q433" s="8">
        <f t="shared" si="32"/>
        <v>1</v>
      </c>
      <c r="R433" s="8">
        <f>VLOOKUP(P433,Table!$A$2:$C$121,2,0)</f>
        <v>11</v>
      </c>
      <c r="S433" s="7">
        <f>VLOOKUP(P433,Table!$A$2:$C$121,3,0)</f>
        <v>4</v>
      </c>
      <c r="T433" s="6" t="s">
        <v>2692</v>
      </c>
      <c r="U433" s="8" t="str">
        <f>LEFT(T433,MIN(FIND({0,1,2,3,4,5,6,7,8,9},ASC(T433)&amp;1234567890))-1)</f>
        <v>Pt</v>
      </c>
      <c r="V433" s="8">
        <f t="shared" si="33"/>
        <v>1</v>
      </c>
      <c r="W433" s="8">
        <f>VLOOKUP(U433,Table!$A$2:$C$121,2,0)</f>
        <v>10</v>
      </c>
      <c r="X433" s="7">
        <f>VLOOKUP(U433,Table!$A$2:$C$121,3,0)</f>
        <v>6</v>
      </c>
      <c r="Y433" s="6" t="s">
        <v>2298</v>
      </c>
      <c r="Z433" s="8" t="str">
        <f>LEFT(Y433,MIN(FIND({0,1,2,3,4,5,6,7,8,9},ASC(Y433)&amp;1234567890))-1)</f>
        <v>O</v>
      </c>
      <c r="AA433" s="8">
        <f t="shared" si="34"/>
        <v>8</v>
      </c>
      <c r="AB433" s="8">
        <f>VLOOKUP(Z433,Table!$A$2:$C$121,2,0)</f>
        <v>16</v>
      </c>
      <c r="AC433" s="7">
        <f>VLOOKUP(Z433,Table!$A$2:$C$121,3,0)</f>
        <v>2</v>
      </c>
      <c r="AD433" s="5" t="str">
        <f>VLOOKUP(A433,Table!$U$1:$V$230,2,0)</f>
        <v>Orthorhombic</v>
      </c>
    </row>
    <row r="434" spans="1:30" ht="18.75" customHeight="1" x14ac:dyDescent="0.4">
      <c r="A434" s="5">
        <v>62</v>
      </c>
      <c r="B434" s="5">
        <v>60147</v>
      </c>
      <c r="C434" s="5" t="s">
        <v>727</v>
      </c>
      <c r="D434" s="5" t="s">
        <v>748</v>
      </c>
      <c r="E434" s="6" t="s">
        <v>3241</v>
      </c>
      <c r="F434" s="8" t="str">
        <f>LEFT(E434,MIN(FIND({0,1,2,3,4,5,6,7,8,9},ASC(E434)&amp;1234567890))-1)</f>
        <v>Ag</v>
      </c>
      <c r="G434" s="8">
        <f t="shared" si="30"/>
        <v>0.32</v>
      </c>
      <c r="H434" s="8">
        <f>VLOOKUP(F434,Table!$A$2:$C$121,2,0)</f>
        <v>11</v>
      </c>
      <c r="I434" s="7">
        <f>VLOOKUP(F434,Table!$A$2:$C$121,3,0)</f>
        <v>5</v>
      </c>
      <c r="J434" s="6" t="s">
        <v>3242</v>
      </c>
      <c r="K434" s="8" t="str">
        <f>LEFT(J434,MIN(FIND({0,1,2,3,4,5,6,7,8,9},ASC(J434)&amp;1234567890))-1)</f>
        <v>Pb</v>
      </c>
      <c r="L434" s="8">
        <f t="shared" si="31"/>
        <v>5.09</v>
      </c>
      <c r="M434" s="8">
        <f>VLOOKUP(K434,Table!$A$2:$C$121,2,0)</f>
        <v>14</v>
      </c>
      <c r="N434" s="7">
        <f>VLOOKUP(K434,Table!$A$2:$C$121,3,0)</f>
        <v>6</v>
      </c>
      <c r="O434" s="6" t="s">
        <v>3243</v>
      </c>
      <c r="P434" s="8" t="str">
        <f>LEFT(O434,MIN(FIND({0,1,2,3,4,5,6,7,8,9},ASC(O434)&amp;1234567890))-1)</f>
        <v>Bi</v>
      </c>
      <c r="Q434" s="8">
        <f t="shared" si="32"/>
        <v>8.5500000000000007</v>
      </c>
      <c r="R434" s="8">
        <f>VLOOKUP(P434,Table!$A$2:$C$121,2,0)</f>
        <v>15</v>
      </c>
      <c r="S434" s="7">
        <f>VLOOKUP(P434,Table!$A$2:$C$121,3,0)</f>
        <v>6</v>
      </c>
      <c r="T434" s="6" t="s">
        <v>3244</v>
      </c>
      <c r="U434" s="8" t="str">
        <f>LEFT(T434,MIN(FIND({0,1,2,3,4,5,6,7,8,9},ASC(T434)&amp;1234567890))-1)</f>
        <v>Se</v>
      </c>
      <c r="V434" s="8">
        <f t="shared" si="33"/>
        <v>6.03</v>
      </c>
      <c r="W434" s="8">
        <f>VLOOKUP(U434,Table!$A$2:$C$121,2,0)</f>
        <v>16</v>
      </c>
      <c r="X434" s="7">
        <f>VLOOKUP(U434,Table!$A$2:$C$121,3,0)</f>
        <v>4</v>
      </c>
      <c r="Y434" s="6" t="s">
        <v>3245</v>
      </c>
      <c r="Z434" s="8" t="str">
        <f>LEFT(Y434,MIN(FIND({0,1,2,3,4,5,6,7,8,9},ASC(Y434)&amp;1234567890))-1)</f>
        <v>S</v>
      </c>
      <c r="AA434" s="8">
        <f t="shared" si="34"/>
        <v>11.97</v>
      </c>
      <c r="AB434" s="8">
        <f>VLOOKUP(Z434,Table!$A$2:$C$121,2,0)</f>
        <v>16</v>
      </c>
      <c r="AC434" s="7">
        <f>VLOOKUP(Z434,Table!$A$2:$C$121,3,0)</f>
        <v>3</v>
      </c>
      <c r="AD434" s="5" t="str">
        <f>VLOOKUP(A434,Table!$U$1:$V$230,2,0)</f>
        <v>Orthorhombic</v>
      </c>
    </row>
    <row r="435" spans="1:30" ht="18.75" customHeight="1" x14ac:dyDescent="0.4">
      <c r="A435" s="5">
        <v>62</v>
      </c>
      <c r="B435" s="5">
        <v>50258</v>
      </c>
      <c r="C435" s="5" t="s">
        <v>731</v>
      </c>
      <c r="D435" s="5" t="s">
        <v>749</v>
      </c>
      <c r="E435" s="6" t="s">
        <v>3246</v>
      </c>
      <c r="F435" s="8" t="str">
        <f>LEFT(E435,MIN(FIND({0,1,2,3,4,5,6,7,8,9},ASC(E435)&amp;1234567890))-1)</f>
        <v>Nd</v>
      </c>
      <c r="G435" s="8">
        <f t="shared" si="30"/>
        <v>0.65</v>
      </c>
      <c r="H435" s="8">
        <f>VLOOKUP(F435,Table!$A$2:$C$121,2,0)</f>
        <v>3</v>
      </c>
      <c r="I435" s="7">
        <f>VLOOKUP(F435,Table!$A$2:$C$121,3,0)</f>
        <v>6</v>
      </c>
      <c r="J435" s="6" t="s">
        <v>3247</v>
      </c>
      <c r="K435" s="8" t="str">
        <f>LEFT(J435,MIN(FIND({0,1,2,3,4,5,6,7,8,9},ASC(J435)&amp;1234567890))-1)</f>
        <v>Y</v>
      </c>
      <c r="L435" s="8">
        <f t="shared" si="31"/>
        <v>1.35</v>
      </c>
      <c r="M435" s="8">
        <f>VLOOKUP(K435,Table!$A$2:$C$121,2,0)</f>
        <v>3</v>
      </c>
      <c r="N435" s="7">
        <f>VLOOKUP(K435,Table!$A$2:$C$121,3,0)</f>
        <v>5</v>
      </c>
      <c r="O435" s="6" t="s">
        <v>2597</v>
      </c>
      <c r="P435" s="8" t="str">
        <f>LEFT(O435,MIN(FIND({0,1,2,3,4,5,6,7,8,9},ASC(O435)&amp;1234567890))-1)</f>
        <v>Ba</v>
      </c>
      <c r="Q435" s="8">
        <f t="shared" si="32"/>
        <v>1</v>
      </c>
      <c r="R435" s="8">
        <f>VLOOKUP(P435,Table!$A$2:$C$121,2,0)</f>
        <v>2</v>
      </c>
      <c r="S435" s="7">
        <f>VLOOKUP(P435,Table!$A$2:$C$121,3,0)</f>
        <v>6</v>
      </c>
      <c r="T435" s="6" t="s">
        <v>2296</v>
      </c>
      <c r="U435" s="8" t="str">
        <f>LEFT(T435,MIN(FIND({0,1,2,3,4,5,6,7,8,9},ASC(T435)&amp;1234567890))-1)</f>
        <v>Cu</v>
      </c>
      <c r="V435" s="8">
        <f t="shared" si="33"/>
        <v>1</v>
      </c>
      <c r="W435" s="8">
        <f>VLOOKUP(U435,Table!$A$2:$C$121,2,0)</f>
        <v>11</v>
      </c>
      <c r="X435" s="7">
        <f>VLOOKUP(U435,Table!$A$2:$C$121,3,0)</f>
        <v>4</v>
      </c>
      <c r="Y435" s="6" t="s">
        <v>3248</v>
      </c>
      <c r="Z435" s="8" t="str">
        <f>LEFT(Y435,MIN(FIND({0,1,2,3,4,5,6,7,8,9},ASC(Y435)&amp;1234567890))-1)</f>
        <v>O</v>
      </c>
      <c r="AA435" s="8">
        <f t="shared" si="34"/>
        <v>4.95</v>
      </c>
      <c r="AB435" s="8">
        <f>VLOOKUP(Z435,Table!$A$2:$C$121,2,0)</f>
        <v>16</v>
      </c>
      <c r="AC435" s="7">
        <f>VLOOKUP(Z435,Table!$A$2:$C$121,3,0)</f>
        <v>2</v>
      </c>
      <c r="AD435" s="5" t="str">
        <f>VLOOKUP(A435,Table!$U$1:$V$230,2,0)</f>
        <v>Orthorhombic</v>
      </c>
    </row>
    <row r="436" spans="1:30" ht="18.75" customHeight="1" x14ac:dyDescent="0.4">
      <c r="A436" s="5">
        <v>62</v>
      </c>
      <c r="B436" s="5">
        <v>68519</v>
      </c>
      <c r="C436" s="5" t="s">
        <v>736</v>
      </c>
      <c r="D436" s="5" t="s">
        <v>750</v>
      </c>
      <c r="E436" s="6" t="s">
        <v>2718</v>
      </c>
      <c r="F436" s="8" t="str">
        <f>LEFT(E436,MIN(FIND({0,1,2,3,4,5,6,7,8,9},ASC(E436)&amp;1234567890))-1)</f>
        <v>Ho</v>
      </c>
      <c r="G436" s="8">
        <f t="shared" si="30"/>
        <v>2</v>
      </c>
      <c r="H436" s="8">
        <f>VLOOKUP(F436,Table!$A$2:$C$121,2,0)</f>
        <v>3</v>
      </c>
      <c r="I436" s="7">
        <f>VLOOKUP(F436,Table!$A$2:$C$121,3,0)</f>
        <v>6</v>
      </c>
      <c r="J436" s="6" t="s">
        <v>2294</v>
      </c>
      <c r="K436" s="8" t="str">
        <f>LEFT(J436,MIN(FIND({0,1,2,3,4,5,6,7,8,9},ASC(J436)&amp;1234567890))-1)</f>
        <v>Ba</v>
      </c>
      <c r="L436" s="8">
        <f t="shared" si="31"/>
        <v>2</v>
      </c>
      <c r="M436" s="8">
        <f>VLOOKUP(K436,Table!$A$2:$C$121,2,0)</f>
        <v>2</v>
      </c>
      <c r="N436" s="7">
        <f>VLOOKUP(K436,Table!$A$2:$C$121,3,0)</f>
        <v>6</v>
      </c>
      <c r="O436" s="6" t="s">
        <v>2748</v>
      </c>
      <c r="P436" s="8" t="str">
        <f>LEFT(O436,MIN(FIND({0,1,2,3,4,5,6,7,8,9},ASC(O436)&amp;1234567890))-1)</f>
        <v>Cu</v>
      </c>
      <c r="Q436" s="8">
        <f t="shared" si="32"/>
        <v>1.1000000000000001</v>
      </c>
      <c r="R436" s="8">
        <f>VLOOKUP(P436,Table!$A$2:$C$121,2,0)</f>
        <v>11</v>
      </c>
      <c r="S436" s="7">
        <f>VLOOKUP(P436,Table!$A$2:$C$121,3,0)</f>
        <v>4</v>
      </c>
      <c r="T436" s="6" t="s">
        <v>3240</v>
      </c>
      <c r="U436" s="8" t="str">
        <f>LEFT(T436,MIN(FIND({0,1,2,3,4,5,6,7,8,9},ASC(T436)&amp;1234567890))-1)</f>
        <v>Pt</v>
      </c>
      <c r="V436" s="8">
        <f t="shared" si="33"/>
        <v>0.9</v>
      </c>
      <c r="W436" s="8">
        <f>VLOOKUP(U436,Table!$A$2:$C$121,2,0)</f>
        <v>10</v>
      </c>
      <c r="X436" s="7">
        <f>VLOOKUP(U436,Table!$A$2:$C$121,3,0)</f>
        <v>6</v>
      </c>
      <c r="Y436" s="6" t="s">
        <v>2298</v>
      </c>
      <c r="Z436" s="8" t="str">
        <f>LEFT(Y436,MIN(FIND({0,1,2,3,4,5,6,7,8,9},ASC(Y436)&amp;1234567890))-1)</f>
        <v>O</v>
      </c>
      <c r="AA436" s="8">
        <f t="shared" si="34"/>
        <v>8</v>
      </c>
      <c r="AB436" s="8">
        <f>VLOOKUP(Z436,Table!$A$2:$C$121,2,0)</f>
        <v>16</v>
      </c>
      <c r="AC436" s="7">
        <f>VLOOKUP(Z436,Table!$A$2:$C$121,3,0)</f>
        <v>2</v>
      </c>
      <c r="AD436" s="5" t="str">
        <f>VLOOKUP(A436,Table!$U$1:$V$230,2,0)</f>
        <v>Orthorhombic</v>
      </c>
    </row>
    <row r="437" spans="1:30" ht="18.75" customHeight="1" x14ac:dyDescent="0.4">
      <c r="A437" s="5">
        <v>62</v>
      </c>
      <c r="B437" s="5">
        <v>72573</v>
      </c>
      <c r="C437" s="5" t="s">
        <v>727</v>
      </c>
      <c r="D437" s="5" t="s">
        <v>751</v>
      </c>
      <c r="E437" s="6" t="s">
        <v>3249</v>
      </c>
      <c r="F437" s="8" t="str">
        <f>LEFT(E437,MIN(FIND({0,1,2,3,4,5,6,7,8,9},ASC(E437)&amp;1234567890))-1)</f>
        <v>D</v>
      </c>
      <c r="G437" s="8">
        <f t="shared" si="30"/>
        <v>0.61</v>
      </c>
      <c r="H437" s="8">
        <f>VLOOKUP(F437,Table!$A$2:$C$121,2,0)</f>
        <v>1</v>
      </c>
      <c r="I437" s="7">
        <f>VLOOKUP(F437,Table!$A$2:$C$121,3,0)</f>
        <v>1</v>
      </c>
      <c r="J437" s="6" t="s">
        <v>2691</v>
      </c>
      <c r="K437" s="8" t="str">
        <f>LEFT(J437,MIN(FIND({0,1,2,3,4,5,6,7,8,9},ASC(J437)&amp;1234567890))-1)</f>
        <v>Y</v>
      </c>
      <c r="L437" s="8">
        <f t="shared" si="31"/>
        <v>2</v>
      </c>
      <c r="M437" s="8">
        <f>VLOOKUP(K437,Table!$A$2:$C$121,2,0)</f>
        <v>3</v>
      </c>
      <c r="N437" s="7">
        <f>VLOOKUP(K437,Table!$A$2:$C$121,3,0)</f>
        <v>5</v>
      </c>
      <c r="O437" s="6" t="s">
        <v>2597</v>
      </c>
      <c r="P437" s="8" t="str">
        <f>LEFT(O437,MIN(FIND({0,1,2,3,4,5,6,7,8,9},ASC(O437)&amp;1234567890))-1)</f>
        <v>Ba</v>
      </c>
      <c r="Q437" s="8">
        <f t="shared" si="32"/>
        <v>1</v>
      </c>
      <c r="R437" s="8">
        <f>VLOOKUP(P437,Table!$A$2:$C$121,2,0)</f>
        <v>2</v>
      </c>
      <c r="S437" s="7">
        <f>VLOOKUP(P437,Table!$A$2:$C$121,3,0)</f>
        <v>6</v>
      </c>
      <c r="T437" s="6" t="s">
        <v>2296</v>
      </c>
      <c r="U437" s="8" t="str">
        <f>LEFT(T437,MIN(FIND({0,1,2,3,4,5,6,7,8,9},ASC(T437)&amp;1234567890))-1)</f>
        <v>Cu</v>
      </c>
      <c r="V437" s="8">
        <f t="shared" si="33"/>
        <v>1</v>
      </c>
      <c r="W437" s="8">
        <f>VLOOKUP(U437,Table!$A$2:$C$121,2,0)</f>
        <v>11</v>
      </c>
      <c r="X437" s="7">
        <f>VLOOKUP(U437,Table!$A$2:$C$121,3,0)</f>
        <v>4</v>
      </c>
      <c r="Y437" s="6" t="s">
        <v>2863</v>
      </c>
      <c r="Z437" s="8" t="str">
        <f>LEFT(Y437,MIN(FIND({0,1,2,3,4,5,6,7,8,9},ASC(Y437)&amp;1234567890))-1)</f>
        <v>O</v>
      </c>
      <c r="AA437" s="8">
        <f t="shared" si="34"/>
        <v>5</v>
      </c>
      <c r="AB437" s="8">
        <f>VLOOKUP(Z437,Table!$A$2:$C$121,2,0)</f>
        <v>16</v>
      </c>
      <c r="AC437" s="7">
        <f>VLOOKUP(Z437,Table!$A$2:$C$121,3,0)</f>
        <v>2</v>
      </c>
      <c r="AD437" s="5" t="str">
        <f>VLOOKUP(A437,Table!$U$1:$V$230,2,0)</f>
        <v>Orthorhombic</v>
      </c>
    </row>
    <row r="438" spans="1:30" ht="18.75" customHeight="1" x14ac:dyDescent="0.4">
      <c r="A438" s="5">
        <v>62</v>
      </c>
      <c r="B438" s="5">
        <v>72574</v>
      </c>
      <c r="C438" s="5" t="s">
        <v>727</v>
      </c>
      <c r="D438" s="5" t="s">
        <v>752</v>
      </c>
      <c r="E438" s="6" t="s">
        <v>3250</v>
      </c>
      <c r="F438" s="8" t="str">
        <f>LEFT(E438,MIN(FIND({0,1,2,3,4,5,6,7,8,9},ASC(E438)&amp;1234567890))-1)</f>
        <v>D</v>
      </c>
      <c r="G438" s="8">
        <f t="shared" si="30"/>
        <v>1.31</v>
      </c>
      <c r="H438" s="8">
        <f>VLOOKUP(F438,Table!$A$2:$C$121,2,0)</f>
        <v>1</v>
      </c>
      <c r="I438" s="7">
        <f>VLOOKUP(F438,Table!$A$2:$C$121,3,0)</f>
        <v>1</v>
      </c>
      <c r="J438" s="6" t="s">
        <v>2691</v>
      </c>
      <c r="K438" s="8" t="str">
        <f>LEFT(J438,MIN(FIND({0,1,2,3,4,5,6,7,8,9},ASC(J438)&amp;1234567890))-1)</f>
        <v>Y</v>
      </c>
      <c r="L438" s="8">
        <f t="shared" si="31"/>
        <v>2</v>
      </c>
      <c r="M438" s="8">
        <f>VLOOKUP(K438,Table!$A$2:$C$121,2,0)</f>
        <v>3</v>
      </c>
      <c r="N438" s="7">
        <f>VLOOKUP(K438,Table!$A$2:$C$121,3,0)</f>
        <v>5</v>
      </c>
      <c r="O438" s="6" t="s">
        <v>2597</v>
      </c>
      <c r="P438" s="8" t="str">
        <f>LEFT(O438,MIN(FIND({0,1,2,3,4,5,6,7,8,9},ASC(O438)&amp;1234567890))-1)</f>
        <v>Ba</v>
      </c>
      <c r="Q438" s="8">
        <f t="shared" si="32"/>
        <v>1</v>
      </c>
      <c r="R438" s="8">
        <f>VLOOKUP(P438,Table!$A$2:$C$121,2,0)</f>
        <v>2</v>
      </c>
      <c r="S438" s="7">
        <f>VLOOKUP(P438,Table!$A$2:$C$121,3,0)</f>
        <v>6</v>
      </c>
      <c r="T438" s="6" t="s">
        <v>2296</v>
      </c>
      <c r="U438" s="8" t="str">
        <f>LEFT(T438,MIN(FIND({0,1,2,3,4,5,6,7,8,9},ASC(T438)&amp;1234567890))-1)</f>
        <v>Cu</v>
      </c>
      <c r="V438" s="8">
        <f t="shared" si="33"/>
        <v>1</v>
      </c>
      <c r="W438" s="8">
        <f>VLOOKUP(U438,Table!$A$2:$C$121,2,0)</f>
        <v>11</v>
      </c>
      <c r="X438" s="7">
        <f>VLOOKUP(U438,Table!$A$2:$C$121,3,0)</f>
        <v>4</v>
      </c>
      <c r="Y438" s="6" t="s">
        <v>2863</v>
      </c>
      <c r="Z438" s="8" t="str">
        <f>LEFT(Y438,MIN(FIND({0,1,2,3,4,5,6,7,8,9},ASC(Y438)&amp;1234567890))-1)</f>
        <v>O</v>
      </c>
      <c r="AA438" s="8">
        <f t="shared" si="34"/>
        <v>5</v>
      </c>
      <c r="AB438" s="8">
        <f>VLOOKUP(Z438,Table!$A$2:$C$121,2,0)</f>
        <v>16</v>
      </c>
      <c r="AC438" s="7">
        <f>VLOOKUP(Z438,Table!$A$2:$C$121,3,0)</f>
        <v>2</v>
      </c>
      <c r="AD438" s="5" t="str">
        <f>VLOOKUP(A438,Table!$U$1:$V$230,2,0)</f>
        <v>Orthorhombic</v>
      </c>
    </row>
    <row r="439" spans="1:30" ht="18.75" customHeight="1" x14ac:dyDescent="0.4">
      <c r="A439" s="5">
        <v>62</v>
      </c>
      <c r="B439" s="5">
        <v>73988</v>
      </c>
      <c r="C439" s="5" t="s">
        <v>727</v>
      </c>
      <c r="D439" s="5" t="s">
        <v>753</v>
      </c>
      <c r="E439" s="6" t="s">
        <v>2417</v>
      </c>
      <c r="F439" s="8" t="str">
        <f>LEFT(E439,MIN(FIND({0,1,2,3,4,5,6,7,8,9},ASC(E439)&amp;1234567890))-1)</f>
        <v>La</v>
      </c>
      <c r="G439" s="8">
        <f t="shared" si="30"/>
        <v>3</v>
      </c>
      <c r="H439" s="8">
        <f>VLOOKUP(F439,Table!$A$2:$C$121,2,0)</f>
        <v>3</v>
      </c>
      <c r="I439" s="7">
        <f>VLOOKUP(F439,Table!$A$2:$C$121,3,0)</f>
        <v>6</v>
      </c>
      <c r="J439" s="6" t="s">
        <v>2731</v>
      </c>
      <c r="K439" s="8" t="str">
        <f>LEFT(J439,MIN(FIND({0,1,2,3,4,5,6,7,8,9},ASC(J439)&amp;1234567890))-1)</f>
        <v>Nb</v>
      </c>
      <c r="L439" s="8">
        <f t="shared" si="31"/>
        <v>1</v>
      </c>
      <c r="M439" s="8">
        <f>VLOOKUP(K439,Table!$A$2:$C$121,2,0)</f>
        <v>5</v>
      </c>
      <c r="N439" s="7">
        <f>VLOOKUP(K439,Table!$A$2:$C$121,3,0)</f>
        <v>5</v>
      </c>
      <c r="O439" s="6" t="s">
        <v>3251</v>
      </c>
      <c r="P439" s="8" t="str">
        <f>LEFT(O439,MIN(FIND({0,1,2,3,4,5,6,7,8,9},ASC(O439)&amp;1234567890))-1)</f>
        <v>Se</v>
      </c>
      <c r="Q439" s="8">
        <f t="shared" si="32"/>
        <v>2</v>
      </c>
      <c r="R439" s="8">
        <f>VLOOKUP(P439,Table!$A$2:$C$121,2,0)</f>
        <v>16</v>
      </c>
      <c r="S439" s="7">
        <f>VLOOKUP(P439,Table!$A$2:$C$121,3,0)</f>
        <v>4</v>
      </c>
      <c r="T439" s="6" t="s">
        <v>2317</v>
      </c>
      <c r="U439" s="8" t="str">
        <f>LEFT(T439,MIN(FIND({0,1,2,3,4,5,6,7,8,9},ASC(T439)&amp;1234567890))-1)</f>
        <v>O</v>
      </c>
      <c r="V439" s="8">
        <f t="shared" si="33"/>
        <v>4</v>
      </c>
      <c r="W439" s="8">
        <f>VLOOKUP(U439,Table!$A$2:$C$121,2,0)</f>
        <v>16</v>
      </c>
      <c r="X439" s="7">
        <f>VLOOKUP(U439,Table!$A$2:$C$121,3,0)</f>
        <v>2</v>
      </c>
      <c r="Y439" s="6" t="s">
        <v>2439</v>
      </c>
      <c r="Z439" s="8" t="str">
        <f>LEFT(Y439,MIN(FIND({0,1,2,3,4,5,6,7,8,9},ASC(Y439)&amp;1234567890))-1)</f>
        <v>F</v>
      </c>
      <c r="AA439" s="8">
        <f t="shared" si="34"/>
        <v>2</v>
      </c>
      <c r="AB439" s="8">
        <f>VLOOKUP(Z439,Table!$A$2:$C$121,2,0)</f>
        <v>17</v>
      </c>
      <c r="AC439" s="7">
        <f>VLOOKUP(Z439,Table!$A$2:$C$121,3,0)</f>
        <v>2</v>
      </c>
      <c r="AD439" s="5" t="str">
        <f>VLOOKUP(A439,Table!$U$1:$V$230,2,0)</f>
        <v>Orthorhombic</v>
      </c>
    </row>
    <row r="440" spans="1:30" ht="18.75" customHeight="1" x14ac:dyDescent="0.4">
      <c r="A440" s="5">
        <v>62</v>
      </c>
      <c r="B440" s="5">
        <v>75522</v>
      </c>
      <c r="C440" s="5" t="s">
        <v>731</v>
      </c>
      <c r="D440" s="5" t="s">
        <v>754</v>
      </c>
      <c r="E440" s="6" t="s">
        <v>3252</v>
      </c>
      <c r="F440" s="8" t="str">
        <f>LEFT(E440,MIN(FIND({0,1,2,3,4,5,6,7,8,9},ASC(E440)&amp;1234567890))-1)</f>
        <v>Sr</v>
      </c>
      <c r="G440" s="8">
        <f t="shared" si="30"/>
        <v>0.25</v>
      </c>
      <c r="H440" s="8">
        <f>VLOOKUP(F440,Table!$A$2:$C$121,2,0)</f>
        <v>2</v>
      </c>
      <c r="I440" s="7">
        <f>VLOOKUP(F440,Table!$A$2:$C$121,3,0)</f>
        <v>5</v>
      </c>
      <c r="J440" s="6" t="s">
        <v>3253</v>
      </c>
      <c r="K440" s="8" t="str">
        <f>LEFT(J440,MIN(FIND({0,1,2,3,4,5,6,7,8,9},ASC(J440)&amp;1234567890))-1)</f>
        <v>La</v>
      </c>
      <c r="L440" s="8">
        <f t="shared" si="31"/>
        <v>1.75</v>
      </c>
      <c r="M440" s="8">
        <f>VLOOKUP(K440,Table!$A$2:$C$121,2,0)</f>
        <v>3</v>
      </c>
      <c r="N440" s="7">
        <f>VLOOKUP(K440,Table!$A$2:$C$121,3,0)</f>
        <v>6</v>
      </c>
      <c r="O440" s="6" t="s">
        <v>2296</v>
      </c>
      <c r="P440" s="8" t="str">
        <f>LEFT(O440,MIN(FIND({0,1,2,3,4,5,6,7,8,9},ASC(O440)&amp;1234567890))-1)</f>
        <v>Cu</v>
      </c>
      <c r="Q440" s="8">
        <f t="shared" si="32"/>
        <v>1</v>
      </c>
      <c r="R440" s="8">
        <f>VLOOKUP(P440,Table!$A$2:$C$121,2,0)</f>
        <v>11</v>
      </c>
      <c r="S440" s="7">
        <f>VLOOKUP(P440,Table!$A$2:$C$121,3,0)</f>
        <v>4</v>
      </c>
      <c r="T440" s="6" t="s">
        <v>2608</v>
      </c>
      <c r="U440" s="8" t="str">
        <f>LEFT(T440,MIN(FIND({0,1,2,3,4,5,6,7,8,9},ASC(T440)&amp;1234567890))-1)</f>
        <v>Ti</v>
      </c>
      <c r="V440" s="8">
        <f t="shared" si="33"/>
        <v>1</v>
      </c>
      <c r="W440" s="8">
        <f>VLOOKUP(U440,Table!$A$2:$C$121,2,0)</f>
        <v>4</v>
      </c>
      <c r="X440" s="7">
        <f>VLOOKUP(U440,Table!$A$2:$C$121,3,0)</f>
        <v>4</v>
      </c>
      <c r="Y440" s="6" t="s">
        <v>2923</v>
      </c>
      <c r="Z440" s="8" t="str">
        <f>LEFT(Y440,MIN(FIND({0,1,2,3,4,5,6,7,8,9},ASC(Y440)&amp;1234567890))-1)</f>
        <v>O</v>
      </c>
      <c r="AA440" s="8">
        <f t="shared" si="34"/>
        <v>5.5</v>
      </c>
      <c r="AB440" s="8">
        <f>VLOOKUP(Z440,Table!$A$2:$C$121,2,0)</f>
        <v>16</v>
      </c>
      <c r="AC440" s="7">
        <f>VLOOKUP(Z440,Table!$A$2:$C$121,3,0)</f>
        <v>2</v>
      </c>
      <c r="AD440" s="5" t="str">
        <f>VLOOKUP(A440,Table!$U$1:$V$230,2,0)</f>
        <v>Orthorhombic</v>
      </c>
    </row>
    <row r="441" spans="1:30" ht="18.75" customHeight="1" x14ac:dyDescent="0.4">
      <c r="A441" s="5">
        <v>62</v>
      </c>
      <c r="B441" s="5">
        <v>75523</v>
      </c>
      <c r="C441" s="5" t="s">
        <v>731</v>
      </c>
      <c r="D441" s="5" t="s">
        <v>755</v>
      </c>
      <c r="E441" s="6" t="s">
        <v>2849</v>
      </c>
      <c r="F441" s="8" t="str">
        <f>LEFT(E441,MIN(FIND({0,1,2,3,4,5,6,7,8,9},ASC(E441)&amp;1234567890))-1)</f>
        <v>Sr</v>
      </c>
      <c r="G441" s="8">
        <f t="shared" si="30"/>
        <v>0.5</v>
      </c>
      <c r="H441" s="8">
        <f>VLOOKUP(F441,Table!$A$2:$C$121,2,0)</f>
        <v>2</v>
      </c>
      <c r="I441" s="7">
        <f>VLOOKUP(F441,Table!$A$2:$C$121,3,0)</f>
        <v>5</v>
      </c>
      <c r="J441" s="6" t="s">
        <v>2798</v>
      </c>
      <c r="K441" s="8" t="str">
        <f>LEFT(J441,MIN(FIND({0,1,2,3,4,5,6,7,8,9},ASC(J441)&amp;1234567890))-1)</f>
        <v>La</v>
      </c>
      <c r="L441" s="8">
        <f t="shared" si="31"/>
        <v>1.5</v>
      </c>
      <c r="M441" s="8">
        <f>VLOOKUP(K441,Table!$A$2:$C$121,2,0)</f>
        <v>3</v>
      </c>
      <c r="N441" s="7">
        <f>VLOOKUP(K441,Table!$A$2:$C$121,3,0)</f>
        <v>6</v>
      </c>
      <c r="O441" s="6" t="s">
        <v>2296</v>
      </c>
      <c r="P441" s="8" t="str">
        <f>LEFT(O441,MIN(FIND({0,1,2,3,4,5,6,7,8,9},ASC(O441)&amp;1234567890))-1)</f>
        <v>Cu</v>
      </c>
      <c r="Q441" s="8">
        <f t="shared" si="32"/>
        <v>1</v>
      </c>
      <c r="R441" s="8">
        <f>VLOOKUP(P441,Table!$A$2:$C$121,2,0)</f>
        <v>11</v>
      </c>
      <c r="S441" s="7">
        <f>VLOOKUP(P441,Table!$A$2:$C$121,3,0)</f>
        <v>4</v>
      </c>
      <c r="T441" s="6" t="s">
        <v>2608</v>
      </c>
      <c r="U441" s="8" t="str">
        <f>LEFT(T441,MIN(FIND({0,1,2,3,4,5,6,7,8,9},ASC(T441)&amp;1234567890))-1)</f>
        <v>Ti</v>
      </c>
      <c r="V441" s="8">
        <f t="shared" si="33"/>
        <v>1</v>
      </c>
      <c r="W441" s="8">
        <f>VLOOKUP(U441,Table!$A$2:$C$121,2,0)</f>
        <v>4</v>
      </c>
      <c r="X441" s="7">
        <f>VLOOKUP(U441,Table!$A$2:$C$121,3,0)</f>
        <v>4</v>
      </c>
      <c r="Y441" s="6" t="s">
        <v>3254</v>
      </c>
      <c r="Z441" s="8" t="str">
        <f>LEFT(Y441,MIN(FIND({0,1,2,3,4,5,6,7,8,9},ASC(Y441)&amp;1234567890))-1)</f>
        <v>O</v>
      </c>
      <c r="AA441" s="8">
        <f t="shared" si="34"/>
        <v>5.375</v>
      </c>
      <c r="AB441" s="8">
        <f>VLOOKUP(Z441,Table!$A$2:$C$121,2,0)</f>
        <v>16</v>
      </c>
      <c r="AC441" s="7">
        <f>VLOOKUP(Z441,Table!$A$2:$C$121,3,0)</f>
        <v>2</v>
      </c>
      <c r="AD441" s="5" t="str">
        <f>VLOOKUP(A441,Table!$U$1:$V$230,2,0)</f>
        <v>Orthorhombic</v>
      </c>
    </row>
    <row r="442" spans="1:30" ht="18.75" customHeight="1" x14ac:dyDescent="0.4">
      <c r="A442" s="5">
        <v>62</v>
      </c>
      <c r="B442" s="5">
        <v>82966</v>
      </c>
      <c r="C442" s="5" t="s">
        <v>736</v>
      </c>
      <c r="D442" s="5" t="s">
        <v>756</v>
      </c>
      <c r="E442" s="6" t="s">
        <v>2552</v>
      </c>
      <c r="F442" s="8" t="str">
        <f>LEFT(E442,MIN(FIND({0,1,2,3,4,5,6,7,8,9},ASC(E442)&amp;1234567890))-1)</f>
        <v>Ca</v>
      </c>
      <c r="G442" s="8">
        <f t="shared" si="30"/>
        <v>2</v>
      </c>
      <c r="H442" s="8">
        <f>VLOOKUP(F442,Table!$A$2:$C$121,2,0)</f>
        <v>2</v>
      </c>
      <c r="I442" s="7">
        <f>VLOOKUP(F442,Table!$A$2:$C$121,3,0)</f>
        <v>4</v>
      </c>
      <c r="J442" s="6" t="s">
        <v>3255</v>
      </c>
      <c r="K442" s="8" t="str">
        <f>LEFT(J442,MIN(FIND({0,1,2,3,4,5,6,7,8,9},ASC(J442)&amp;1234567890))-1)</f>
        <v>Fe</v>
      </c>
      <c r="L442" s="8">
        <f t="shared" si="31"/>
        <v>1.4</v>
      </c>
      <c r="M442" s="8">
        <f>VLOOKUP(K442,Table!$A$2:$C$121,2,0)</f>
        <v>8</v>
      </c>
      <c r="N442" s="7">
        <f>VLOOKUP(K442,Table!$A$2:$C$121,3,0)</f>
        <v>4</v>
      </c>
      <c r="O442" s="6" t="s">
        <v>3256</v>
      </c>
      <c r="P442" s="8" t="str">
        <f>LEFT(O442,MIN(FIND({0,1,2,3,4,5,6,7,8,9},ASC(O442)&amp;1234567890))-1)</f>
        <v>Mg</v>
      </c>
      <c r="Q442" s="8">
        <f t="shared" si="32"/>
        <v>0.3</v>
      </c>
      <c r="R442" s="8">
        <f>VLOOKUP(P442,Table!$A$2:$C$121,2,0)</f>
        <v>2</v>
      </c>
      <c r="S442" s="7">
        <f>VLOOKUP(P442,Table!$A$2:$C$121,3,0)</f>
        <v>3</v>
      </c>
      <c r="T442" s="6" t="s">
        <v>3257</v>
      </c>
      <c r="U442" s="8" t="str">
        <f>LEFT(T442,MIN(FIND({0,1,2,3,4,5,6,7,8,9},ASC(T442)&amp;1234567890))-1)</f>
        <v>Si</v>
      </c>
      <c r="V442" s="8">
        <f t="shared" si="33"/>
        <v>0.3</v>
      </c>
      <c r="W442" s="8">
        <f>VLOOKUP(U442,Table!$A$2:$C$121,2,0)</f>
        <v>14</v>
      </c>
      <c r="X442" s="7">
        <f>VLOOKUP(U442,Table!$A$2:$C$121,3,0)</f>
        <v>3</v>
      </c>
      <c r="Y442" s="6" t="s">
        <v>2863</v>
      </c>
      <c r="Z442" s="8" t="str">
        <f>LEFT(Y442,MIN(FIND({0,1,2,3,4,5,6,7,8,9},ASC(Y442)&amp;1234567890))-1)</f>
        <v>O</v>
      </c>
      <c r="AA442" s="8">
        <f t="shared" si="34"/>
        <v>5</v>
      </c>
      <c r="AB442" s="8">
        <f>VLOOKUP(Z442,Table!$A$2:$C$121,2,0)</f>
        <v>16</v>
      </c>
      <c r="AC442" s="7">
        <f>VLOOKUP(Z442,Table!$A$2:$C$121,3,0)</f>
        <v>2</v>
      </c>
      <c r="AD442" s="5" t="str">
        <f>VLOOKUP(A442,Table!$U$1:$V$230,2,0)</f>
        <v>Orthorhombic</v>
      </c>
    </row>
    <row r="443" spans="1:30" ht="18.75" customHeight="1" x14ac:dyDescent="0.4">
      <c r="A443" s="5">
        <v>62</v>
      </c>
      <c r="B443" s="5">
        <v>86124</v>
      </c>
      <c r="C443" s="5" t="s">
        <v>731</v>
      </c>
      <c r="D443" s="5" t="s">
        <v>757</v>
      </c>
      <c r="E443" s="6" t="s">
        <v>3258</v>
      </c>
      <c r="F443" s="8" t="str">
        <f>LEFT(E443,MIN(FIND({0,1,2,3,4,5,6,7,8,9},ASC(E443)&amp;1234567890))-1)</f>
        <v>La</v>
      </c>
      <c r="G443" s="8">
        <f t="shared" si="30"/>
        <v>0.7</v>
      </c>
      <c r="H443" s="8">
        <f>VLOOKUP(F443,Table!$A$2:$C$121,2,0)</f>
        <v>3</v>
      </c>
      <c r="I443" s="7">
        <f>VLOOKUP(F443,Table!$A$2:$C$121,3,0)</f>
        <v>6</v>
      </c>
      <c r="J443" s="6" t="s">
        <v>3259</v>
      </c>
      <c r="K443" s="8" t="str">
        <f>LEFT(J443,MIN(FIND({0,1,2,3,4,5,6,7,8,9},ASC(J443)&amp;1234567890))-1)</f>
        <v>Sr</v>
      </c>
      <c r="L443" s="8">
        <f t="shared" si="31"/>
        <v>0.3</v>
      </c>
      <c r="M443" s="8">
        <f>VLOOKUP(K443,Table!$A$2:$C$121,2,0)</f>
        <v>2</v>
      </c>
      <c r="N443" s="7">
        <f>VLOOKUP(K443,Table!$A$2:$C$121,3,0)</f>
        <v>5</v>
      </c>
      <c r="O443" s="6" t="s">
        <v>3260</v>
      </c>
      <c r="P443" s="8" t="str">
        <f>LEFT(O443,MIN(FIND({0,1,2,3,4,5,6,7,8,9},ASC(O443)&amp;1234567890))-1)</f>
        <v>Co</v>
      </c>
      <c r="Q443" s="8">
        <f t="shared" si="32"/>
        <v>0.5</v>
      </c>
      <c r="R443" s="8">
        <f>VLOOKUP(P443,Table!$A$2:$C$121,2,0)</f>
        <v>9</v>
      </c>
      <c r="S443" s="7">
        <f>VLOOKUP(P443,Table!$A$2:$C$121,3,0)</f>
        <v>4</v>
      </c>
      <c r="T443" s="6" t="s">
        <v>3057</v>
      </c>
      <c r="U443" s="8" t="str">
        <f>LEFT(T443,MIN(FIND({0,1,2,3,4,5,6,7,8,9},ASC(T443)&amp;1234567890))-1)</f>
        <v>Fe</v>
      </c>
      <c r="V443" s="8">
        <f t="shared" si="33"/>
        <v>0.5</v>
      </c>
      <c r="W443" s="8">
        <f>VLOOKUP(U443,Table!$A$2:$C$121,2,0)</f>
        <v>8</v>
      </c>
      <c r="X443" s="7">
        <f>VLOOKUP(U443,Table!$A$2:$C$121,3,0)</f>
        <v>4</v>
      </c>
      <c r="Y443" s="6" t="s">
        <v>2312</v>
      </c>
      <c r="Z443" s="8" t="str">
        <f>LEFT(Y443,MIN(FIND({0,1,2,3,4,5,6,7,8,9},ASC(Y443)&amp;1234567890))-1)</f>
        <v>O</v>
      </c>
      <c r="AA443" s="8">
        <f t="shared" si="34"/>
        <v>3</v>
      </c>
      <c r="AB443" s="8">
        <f>VLOOKUP(Z443,Table!$A$2:$C$121,2,0)</f>
        <v>16</v>
      </c>
      <c r="AC443" s="7">
        <f>VLOOKUP(Z443,Table!$A$2:$C$121,3,0)</f>
        <v>2</v>
      </c>
      <c r="AD443" s="5" t="str">
        <f>VLOOKUP(A443,Table!$U$1:$V$230,2,0)</f>
        <v>Orthorhombic</v>
      </c>
    </row>
    <row r="444" spans="1:30" ht="18.75" customHeight="1" x14ac:dyDescent="0.4">
      <c r="A444" s="5">
        <v>62</v>
      </c>
      <c r="B444" s="5">
        <v>86125</v>
      </c>
      <c r="C444" s="5" t="s">
        <v>731</v>
      </c>
      <c r="D444" s="5" t="s">
        <v>758</v>
      </c>
      <c r="E444" s="6" t="s">
        <v>3258</v>
      </c>
      <c r="F444" s="8" t="str">
        <f>LEFT(E444,MIN(FIND({0,1,2,3,4,5,6,7,8,9},ASC(E444)&amp;1234567890))-1)</f>
        <v>La</v>
      </c>
      <c r="G444" s="8">
        <f t="shared" si="30"/>
        <v>0.7</v>
      </c>
      <c r="H444" s="8">
        <f>VLOOKUP(F444,Table!$A$2:$C$121,2,0)</f>
        <v>3</v>
      </c>
      <c r="I444" s="7">
        <f>VLOOKUP(F444,Table!$A$2:$C$121,3,0)</f>
        <v>6</v>
      </c>
      <c r="J444" s="6" t="s">
        <v>3259</v>
      </c>
      <c r="K444" s="8" t="str">
        <f>LEFT(J444,MIN(FIND({0,1,2,3,4,5,6,7,8,9},ASC(J444)&amp;1234567890))-1)</f>
        <v>Sr</v>
      </c>
      <c r="L444" s="8">
        <f t="shared" si="31"/>
        <v>0.3</v>
      </c>
      <c r="M444" s="8">
        <f>VLOOKUP(K444,Table!$A$2:$C$121,2,0)</f>
        <v>2</v>
      </c>
      <c r="N444" s="7">
        <f>VLOOKUP(K444,Table!$A$2:$C$121,3,0)</f>
        <v>5</v>
      </c>
      <c r="O444" s="6" t="s">
        <v>3261</v>
      </c>
      <c r="P444" s="8" t="str">
        <f>LEFT(O444,MIN(FIND({0,1,2,3,4,5,6,7,8,9},ASC(O444)&amp;1234567890))-1)</f>
        <v>Co</v>
      </c>
      <c r="Q444" s="8">
        <f t="shared" si="32"/>
        <v>0.3</v>
      </c>
      <c r="R444" s="8">
        <f>VLOOKUP(P444,Table!$A$2:$C$121,2,0)</f>
        <v>9</v>
      </c>
      <c r="S444" s="7">
        <f>VLOOKUP(P444,Table!$A$2:$C$121,3,0)</f>
        <v>4</v>
      </c>
      <c r="T444" s="6" t="s">
        <v>2804</v>
      </c>
      <c r="U444" s="8" t="str">
        <f>LEFT(T444,MIN(FIND({0,1,2,3,4,5,6,7,8,9},ASC(T444)&amp;1234567890))-1)</f>
        <v>Fe</v>
      </c>
      <c r="V444" s="8">
        <f t="shared" si="33"/>
        <v>0.7</v>
      </c>
      <c r="W444" s="8">
        <f>VLOOKUP(U444,Table!$A$2:$C$121,2,0)</f>
        <v>8</v>
      </c>
      <c r="X444" s="7">
        <f>VLOOKUP(U444,Table!$A$2:$C$121,3,0)</f>
        <v>4</v>
      </c>
      <c r="Y444" s="6" t="s">
        <v>2312</v>
      </c>
      <c r="Z444" s="8" t="str">
        <f>LEFT(Y444,MIN(FIND({0,1,2,3,4,5,6,7,8,9},ASC(Y444)&amp;1234567890))-1)</f>
        <v>O</v>
      </c>
      <c r="AA444" s="8">
        <f t="shared" si="34"/>
        <v>3</v>
      </c>
      <c r="AB444" s="8">
        <f>VLOOKUP(Z444,Table!$A$2:$C$121,2,0)</f>
        <v>16</v>
      </c>
      <c r="AC444" s="7">
        <f>VLOOKUP(Z444,Table!$A$2:$C$121,3,0)</f>
        <v>2</v>
      </c>
      <c r="AD444" s="5" t="str">
        <f>VLOOKUP(A444,Table!$U$1:$V$230,2,0)</f>
        <v>Orthorhombic</v>
      </c>
    </row>
    <row r="445" spans="1:30" ht="18.75" customHeight="1" x14ac:dyDescent="0.4">
      <c r="A445" s="5">
        <v>62</v>
      </c>
      <c r="B445" s="5">
        <v>100154</v>
      </c>
      <c r="C445" s="5" t="s">
        <v>727</v>
      </c>
      <c r="D445" s="5" t="s">
        <v>759</v>
      </c>
      <c r="E445" s="6" t="s">
        <v>2859</v>
      </c>
      <c r="F445" s="8" t="str">
        <f>LEFT(E445,MIN(FIND({0,1,2,3,4,5,6,7,8,9},ASC(E445)&amp;1234567890))-1)</f>
        <v>Rb</v>
      </c>
      <c r="G445" s="8">
        <f t="shared" si="30"/>
        <v>2</v>
      </c>
      <c r="H445" s="8">
        <f>VLOOKUP(F445,Table!$A$2:$C$121,2,0)</f>
        <v>1</v>
      </c>
      <c r="I445" s="7">
        <f>VLOOKUP(F445,Table!$A$2:$C$121,3,0)</f>
        <v>5</v>
      </c>
      <c r="J445" s="6" t="s">
        <v>2692</v>
      </c>
      <c r="K445" s="8" t="str">
        <f>LEFT(J445,MIN(FIND({0,1,2,3,4,5,6,7,8,9},ASC(J445)&amp;1234567890))-1)</f>
        <v>Pt</v>
      </c>
      <c r="L445" s="8">
        <f t="shared" si="31"/>
        <v>1</v>
      </c>
      <c r="M445" s="8">
        <f>VLOOKUP(K445,Table!$A$2:$C$121,2,0)</f>
        <v>10</v>
      </c>
      <c r="N445" s="7">
        <f>VLOOKUP(K445,Table!$A$2:$C$121,3,0)</f>
        <v>6</v>
      </c>
      <c r="O445" s="6" t="s">
        <v>3262</v>
      </c>
      <c r="P445" s="8" t="str">
        <f>LEFT(O445,MIN(FIND({0,1,2,3,4,5,6,7,8,9},ASC(O445)&amp;1234567890))-1)</f>
        <v>Br</v>
      </c>
      <c r="Q445" s="8">
        <f t="shared" si="32"/>
        <v>4</v>
      </c>
      <c r="R445" s="8">
        <f>VLOOKUP(P445,Table!$A$2:$C$121,2,0)</f>
        <v>17</v>
      </c>
      <c r="S445" s="7">
        <f>VLOOKUP(P445,Table!$A$2:$C$121,3,0)</f>
        <v>4</v>
      </c>
      <c r="T445" s="6" t="s">
        <v>2304</v>
      </c>
      <c r="U445" s="8" t="str">
        <f>LEFT(T445,MIN(FIND({0,1,2,3,4,5,6,7,8,9},ASC(T445)&amp;1234567890))-1)</f>
        <v>H</v>
      </c>
      <c r="V445" s="8">
        <f t="shared" si="33"/>
        <v>2</v>
      </c>
      <c r="W445" s="8">
        <f>VLOOKUP(U445,Table!$A$2:$C$121,2,0)</f>
        <v>1</v>
      </c>
      <c r="X445" s="7">
        <f>VLOOKUP(U445,Table!$A$2:$C$121,3,0)</f>
        <v>1</v>
      </c>
      <c r="Y445" s="6" t="s">
        <v>2305</v>
      </c>
      <c r="Z445" s="8" t="str">
        <f>LEFT(Y445,MIN(FIND({0,1,2,3,4,5,6,7,8,9},ASC(Y445)&amp;1234567890))-1)</f>
        <v>O</v>
      </c>
      <c r="AA445" s="8">
        <f t="shared" si="34"/>
        <v>1</v>
      </c>
      <c r="AB445" s="8">
        <f>VLOOKUP(Z445,Table!$A$2:$C$121,2,0)</f>
        <v>16</v>
      </c>
      <c r="AC445" s="7">
        <f>VLOOKUP(Z445,Table!$A$2:$C$121,3,0)</f>
        <v>2</v>
      </c>
      <c r="AD445" s="5" t="str">
        <f>VLOOKUP(A445,Table!$U$1:$V$230,2,0)</f>
        <v>Orthorhombic</v>
      </c>
    </row>
    <row r="446" spans="1:30" ht="18.75" customHeight="1" x14ac:dyDescent="0.4">
      <c r="A446" s="5">
        <v>62</v>
      </c>
      <c r="B446" s="5">
        <v>201196</v>
      </c>
      <c r="C446" s="5" t="s">
        <v>727</v>
      </c>
      <c r="D446" s="5" t="s">
        <v>760</v>
      </c>
      <c r="E446" s="6" t="s">
        <v>2321</v>
      </c>
      <c r="F446" s="8" t="str">
        <f>LEFT(E446,MIN(FIND({0,1,2,3,4,5,6,7,8,9},ASC(E446)&amp;1234567890))-1)</f>
        <v>Si</v>
      </c>
      <c r="G446" s="8">
        <f t="shared" si="30"/>
        <v>1</v>
      </c>
      <c r="H446" s="8">
        <f>VLOOKUP(F446,Table!$A$2:$C$121,2,0)</f>
        <v>14</v>
      </c>
      <c r="I446" s="7">
        <f>VLOOKUP(F446,Table!$A$2:$C$121,3,0)</f>
        <v>3</v>
      </c>
      <c r="J446" s="6" t="s">
        <v>2671</v>
      </c>
      <c r="K446" s="8" t="str">
        <f>LEFT(J446,MIN(FIND({0,1,2,3,4,5,6,7,8,9},ASC(J446)&amp;1234567890))-1)</f>
        <v>H</v>
      </c>
      <c r="L446" s="8">
        <f t="shared" si="31"/>
        <v>3</v>
      </c>
      <c r="M446" s="8">
        <f>VLOOKUP(K446,Table!$A$2:$C$121,2,0)</f>
        <v>1</v>
      </c>
      <c r="N446" s="7">
        <f>VLOOKUP(K446,Table!$A$2:$C$121,3,0)</f>
        <v>1</v>
      </c>
      <c r="O446" s="6" t="s">
        <v>2313</v>
      </c>
      <c r="P446" s="8" t="str">
        <f>LEFT(O446,MIN(FIND({0,1,2,3,4,5,6,7,8,9},ASC(O446)&amp;1234567890))-1)</f>
        <v>N</v>
      </c>
      <c r="Q446" s="8">
        <f t="shared" si="32"/>
        <v>1</v>
      </c>
      <c r="R446" s="8">
        <f>VLOOKUP(P446,Table!$A$2:$C$121,2,0)</f>
        <v>15</v>
      </c>
      <c r="S446" s="7">
        <f>VLOOKUP(P446,Table!$A$2:$C$121,3,0)</f>
        <v>2</v>
      </c>
      <c r="T446" s="6" t="s">
        <v>2494</v>
      </c>
      <c r="U446" s="8" t="str">
        <f>LEFT(T446,MIN(FIND({0,1,2,3,4,5,6,7,8,9},ASC(T446)&amp;1234567890))-1)</f>
        <v>C</v>
      </c>
      <c r="V446" s="8">
        <f t="shared" si="33"/>
        <v>1</v>
      </c>
      <c r="W446" s="8">
        <f>VLOOKUP(U446,Table!$A$2:$C$121,2,0)</f>
        <v>14</v>
      </c>
      <c r="X446" s="7">
        <f>VLOOKUP(U446,Table!$A$2:$C$121,3,0)</f>
        <v>2</v>
      </c>
      <c r="Y446" s="6" t="s">
        <v>2305</v>
      </c>
      <c r="Z446" s="8" t="str">
        <f>LEFT(Y446,MIN(FIND({0,1,2,3,4,5,6,7,8,9},ASC(Y446)&amp;1234567890))-1)</f>
        <v>O</v>
      </c>
      <c r="AA446" s="8">
        <f t="shared" si="34"/>
        <v>1</v>
      </c>
      <c r="AB446" s="8">
        <f>VLOOKUP(Z446,Table!$A$2:$C$121,2,0)</f>
        <v>16</v>
      </c>
      <c r="AC446" s="7">
        <f>VLOOKUP(Z446,Table!$A$2:$C$121,3,0)</f>
        <v>2</v>
      </c>
      <c r="AD446" s="5" t="str">
        <f>VLOOKUP(A446,Table!$U$1:$V$230,2,0)</f>
        <v>Orthorhombic</v>
      </c>
    </row>
    <row r="447" spans="1:30" ht="18.75" customHeight="1" x14ac:dyDescent="0.4">
      <c r="A447" s="5">
        <v>62</v>
      </c>
      <c r="B447" s="5">
        <v>201197</v>
      </c>
      <c r="C447" s="5" t="s">
        <v>727</v>
      </c>
      <c r="D447" s="5" t="s">
        <v>761</v>
      </c>
      <c r="E447" s="6" t="s">
        <v>3211</v>
      </c>
      <c r="F447" s="8" t="str">
        <f>LEFT(E447,MIN(FIND({0,1,2,3,4,5,6,7,8,9},ASC(E447)&amp;1234567890))-1)</f>
        <v>Ge</v>
      </c>
      <c r="G447" s="8">
        <f t="shared" si="30"/>
        <v>1</v>
      </c>
      <c r="H447" s="8">
        <f>VLOOKUP(F447,Table!$A$2:$C$121,2,0)</f>
        <v>14</v>
      </c>
      <c r="I447" s="7">
        <f>VLOOKUP(F447,Table!$A$2:$C$121,3,0)</f>
        <v>4</v>
      </c>
      <c r="J447" s="6" t="s">
        <v>2671</v>
      </c>
      <c r="K447" s="8" t="str">
        <f>LEFT(J447,MIN(FIND({0,1,2,3,4,5,6,7,8,9},ASC(J447)&amp;1234567890))-1)</f>
        <v>H</v>
      </c>
      <c r="L447" s="8">
        <f t="shared" si="31"/>
        <v>3</v>
      </c>
      <c r="M447" s="8">
        <f>VLOOKUP(K447,Table!$A$2:$C$121,2,0)</f>
        <v>1</v>
      </c>
      <c r="N447" s="7">
        <f>VLOOKUP(K447,Table!$A$2:$C$121,3,0)</f>
        <v>1</v>
      </c>
      <c r="O447" s="6" t="s">
        <v>2313</v>
      </c>
      <c r="P447" s="8" t="str">
        <f>LEFT(O447,MIN(FIND({0,1,2,3,4,5,6,7,8,9},ASC(O447)&amp;1234567890))-1)</f>
        <v>N</v>
      </c>
      <c r="Q447" s="8">
        <f t="shared" si="32"/>
        <v>1</v>
      </c>
      <c r="R447" s="8">
        <f>VLOOKUP(P447,Table!$A$2:$C$121,2,0)</f>
        <v>15</v>
      </c>
      <c r="S447" s="7">
        <f>VLOOKUP(P447,Table!$A$2:$C$121,3,0)</f>
        <v>2</v>
      </c>
      <c r="T447" s="6" t="s">
        <v>2494</v>
      </c>
      <c r="U447" s="8" t="str">
        <f>LEFT(T447,MIN(FIND({0,1,2,3,4,5,6,7,8,9},ASC(T447)&amp;1234567890))-1)</f>
        <v>C</v>
      </c>
      <c r="V447" s="8">
        <f t="shared" si="33"/>
        <v>1</v>
      </c>
      <c r="W447" s="8">
        <f>VLOOKUP(U447,Table!$A$2:$C$121,2,0)</f>
        <v>14</v>
      </c>
      <c r="X447" s="7">
        <f>VLOOKUP(U447,Table!$A$2:$C$121,3,0)</f>
        <v>2</v>
      </c>
      <c r="Y447" s="6" t="s">
        <v>2305</v>
      </c>
      <c r="Z447" s="8" t="str">
        <f>LEFT(Y447,MIN(FIND({0,1,2,3,4,5,6,7,8,9},ASC(Y447)&amp;1234567890))-1)</f>
        <v>O</v>
      </c>
      <c r="AA447" s="8">
        <f t="shared" si="34"/>
        <v>1</v>
      </c>
      <c r="AB447" s="8">
        <f>VLOOKUP(Z447,Table!$A$2:$C$121,2,0)</f>
        <v>16</v>
      </c>
      <c r="AC447" s="7">
        <f>VLOOKUP(Z447,Table!$A$2:$C$121,3,0)</f>
        <v>2</v>
      </c>
      <c r="AD447" s="5" t="str">
        <f>VLOOKUP(A447,Table!$U$1:$V$230,2,0)</f>
        <v>Orthorhombic</v>
      </c>
    </row>
    <row r="448" spans="1:30" ht="18.75" customHeight="1" x14ac:dyDescent="0.4">
      <c r="A448" s="5">
        <v>62</v>
      </c>
      <c r="B448" s="5">
        <v>400760</v>
      </c>
      <c r="C448" s="5" t="s">
        <v>727</v>
      </c>
      <c r="D448" s="5" t="s">
        <v>762</v>
      </c>
      <c r="E448" s="6" t="s">
        <v>3263</v>
      </c>
      <c r="F448" s="8" t="str">
        <f>LEFT(E448,MIN(FIND({0,1,2,3,4,5,6,7,8,9},ASC(E448)&amp;1234567890))-1)</f>
        <v>Ba</v>
      </c>
      <c r="G448" s="8">
        <f t="shared" si="30"/>
        <v>0.25</v>
      </c>
      <c r="H448" s="8">
        <f>VLOOKUP(F448,Table!$A$2:$C$121,2,0)</f>
        <v>2</v>
      </c>
      <c r="I448" s="7">
        <f>VLOOKUP(F448,Table!$A$2:$C$121,3,0)</f>
        <v>6</v>
      </c>
      <c r="J448" s="6" t="s">
        <v>3264</v>
      </c>
      <c r="K448" s="8" t="str">
        <f>LEFT(J448,MIN(FIND({0,1,2,3,4,5,6,7,8,9},ASC(J448)&amp;1234567890))-1)</f>
        <v>Ca</v>
      </c>
      <c r="L448" s="8">
        <f t="shared" si="31"/>
        <v>0.75</v>
      </c>
      <c r="M448" s="8">
        <f>VLOOKUP(K448,Table!$A$2:$C$121,2,0)</f>
        <v>2</v>
      </c>
      <c r="N448" s="7">
        <f>VLOOKUP(K448,Table!$A$2:$C$121,3,0)</f>
        <v>4</v>
      </c>
      <c r="O448" s="6" t="s">
        <v>2308</v>
      </c>
      <c r="P448" s="8" t="str">
        <f>LEFT(O448,MIN(FIND({0,1,2,3,4,5,6,7,8,9},ASC(O448)&amp;1234567890))-1)</f>
        <v>Be</v>
      </c>
      <c r="Q448" s="8">
        <f t="shared" si="32"/>
        <v>1</v>
      </c>
      <c r="R448" s="8">
        <f>VLOOKUP(P448,Table!$A$2:$C$121,2,0)</f>
        <v>2</v>
      </c>
      <c r="S448" s="7">
        <f>VLOOKUP(P448,Table!$A$2:$C$121,3,0)</f>
        <v>2</v>
      </c>
      <c r="T448" s="6" t="s">
        <v>3161</v>
      </c>
      <c r="U448" s="8" t="str">
        <f>LEFT(T448,MIN(FIND({0,1,2,3,4,5,6,7,8,9},ASC(T448)&amp;1234567890))-1)</f>
        <v>Nd</v>
      </c>
      <c r="V448" s="8">
        <f t="shared" si="33"/>
        <v>2</v>
      </c>
      <c r="W448" s="8">
        <f>VLOOKUP(U448,Table!$A$2:$C$121,2,0)</f>
        <v>3</v>
      </c>
      <c r="X448" s="7">
        <f>VLOOKUP(U448,Table!$A$2:$C$121,3,0)</f>
        <v>6</v>
      </c>
      <c r="Y448" s="6" t="s">
        <v>2863</v>
      </c>
      <c r="Z448" s="8" t="str">
        <f>LEFT(Y448,MIN(FIND({0,1,2,3,4,5,6,7,8,9},ASC(Y448)&amp;1234567890))-1)</f>
        <v>O</v>
      </c>
      <c r="AA448" s="8">
        <f t="shared" si="34"/>
        <v>5</v>
      </c>
      <c r="AB448" s="8">
        <f>VLOOKUP(Z448,Table!$A$2:$C$121,2,0)</f>
        <v>16</v>
      </c>
      <c r="AC448" s="7">
        <f>VLOOKUP(Z448,Table!$A$2:$C$121,3,0)</f>
        <v>2</v>
      </c>
      <c r="AD448" s="5" t="str">
        <f>VLOOKUP(A448,Table!$U$1:$V$230,2,0)</f>
        <v>Orthorhombic</v>
      </c>
    </row>
    <row r="449" spans="1:30" ht="18.75" customHeight="1" x14ac:dyDescent="0.4">
      <c r="A449" s="5">
        <v>62</v>
      </c>
      <c r="B449" s="5">
        <v>400761</v>
      </c>
      <c r="C449" s="5" t="s">
        <v>727</v>
      </c>
      <c r="D449" s="5" t="s">
        <v>763</v>
      </c>
      <c r="E449" s="6" t="s">
        <v>3265</v>
      </c>
      <c r="F449" s="8" t="str">
        <f>LEFT(E449,MIN(FIND({0,1,2,3,4,5,6,7,8,9},ASC(E449)&amp;1234567890))-1)</f>
        <v>Ba</v>
      </c>
      <c r="G449" s="8">
        <f t="shared" si="30"/>
        <v>0.36</v>
      </c>
      <c r="H449" s="8">
        <f>VLOOKUP(F449,Table!$A$2:$C$121,2,0)</f>
        <v>2</v>
      </c>
      <c r="I449" s="7">
        <f>VLOOKUP(F449,Table!$A$2:$C$121,3,0)</f>
        <v>6</v>
      </c>
      <c r="J449" s="6" t="s">
        <v>3266</v>
      </c>
      <c r="K449" s="8" t="str">
        <f>LEFT(J449,MIN(FIND({0,1,2,3,4,5,6,7,8,9},ASC(J449)&amp;1234567890))-1)</f>
        <v>Sr</v>
      </c>
      <c r="L449" s="8">
        <f t="shared" si="31"/>
        <v>0.64</v>
      </c>
      <c r="M449" s="8">
        <f>VLOOKUP(K449,Table!$A$2:$C$121,2,0)</f>
        <v>2</v>
      </c>
      <c r="N449" s="7">
        <f>VLOOKUP(K449,Table!$A$2:$C$121,3,0)</f>
        <v>5</v>
      </c>
      <c r="O449" s="6" t="s">
        <v>2308</v>
      </c>
      <c r="P449" s="8" t="str">
        <f>LEFT(O449,MIN(FIND({0,1,2,3,4,5,6,7,8,9},ASC(O449)&amp;1234567890))-1)</f>
        <v>Be</v>
      </c>
      <c r="Q449" s="8">
        <f t="shared" si="32"/>
        <v>1</v>
      </c>
      <c r="R449" s="8">
        <f>VLOOKUP(P449,Table!$A$2:$C$121,2,0)</f>
        <v>2</v>
      </c>
      <c r="S449" s="7">
        <f>VLOOKUP(P449,Table!$A$2:$C$121,3,0)</f>
        <v>2</v>
      </c>
      <c r="T449" s="6" t="s">
        <v>3161</v>
      </c>
      <c r="U449" s="8" t="str">
        <f>LEFT(T449,MIN(FIND({0,1,2,3,4,5,6,7,8,9},ASC(T449)&amp;1234567890))-1)</f>
        <v>Nd</v>
      </c>
      <c r="V449" s="8">
        <f t="shared" si="33"/>
        <v>2</v>
      </c>
      <c r="W449" s="8">
        <f>VLOOKUP(U449,Table!$A$2:$C$121,2,0)</f>
        <v>3</v>
      </c>
      <c r="X449" s="7">
        <f>VLOOKUP(U449,Table!$A$2:$C$121,3,0)</f>
        <v>6</v>
      </c>
      <c r="Y449" s="6" t="s">
        <v>2863</v>
      </c>
      <c r="Z449" s="8" t="str">
        <f>LEFT(Y449,MIN(FIND({0,1,2,3,4,5,6,7,8,9},ASC(Y449)&amp;1234567890))-1)</f>
        <v>O</v>
      </c>
      <c r="AA449" s="8">
        <f t="shared" si="34"/>
        <v>5</v>
      </c>
      <c r="AB449" s="8">
        <f>VLOOKUP(Z449,Table!$A$2:$C$121,2,0)</f>
        <v>16</v>
      </c>
      <c r="AC449" s="7">
        <f>VLOOKUP(Z449,Table!$A$2:$C$121,3,0)</f>
        <v>2</v>
      </c>
      <c r="AD449" s="5" t="str">
        <f>VLOOKUP(A449,Table!$U$1:$V$230,2,0)</f>
        <v>Orthorhombic</v>
      </c>
    </row>
    <row r="450" spans="1:30" ht="18.75" customHeight="1" x14ac:dyDescent="0.4">
      <c r="A450" s="5">
        <v>62</v>
      </c>
      <c r="B450" s="5">
        <v>400763</v>
      </c>
      <c r="C450" s="5" t="s">
        <v>727</v>
      </c>
      <c r="D450" s="5" t="s">
        <v>764</v>
      </c>
      <c r="E450" s="6" t="s">
        <v>3267</v>
      </c>
      <c r="F450" s="8" t="str">
        <f>LEFT(E450,MIN(FIND({0,1,2,3,4,5,6,7,8,9},ASC(E450)&amp;1234567890))-1)</f>
        <v>Ca</v>
      </c>
      <c r="G450" s="8">
        <f t="shared" ref="G450:G513" si="35">IF(SUBSTITUTE(E450,F450,"")="",1,SUBSTITUTE(E450,F450,""))*1</f>
        <v>0.4</v>
      </c>
      <c r="H450" s="8">
        <f>VLOOKUP(F450,Table!$A$2:$C$121,2,0)</f>
        <v>2</v>
      </c>
      <c r="I450" s="7">
        <f>VLOOKUP(F450,Table!$A$2:$C$121,3,0)</f>
        <v>4</v>
      </c>
      <c r="J450" s="6" t="s">
        <v>3268</v>
      </c>
      <c r="K450" s="8" t="str">
        <f>LEFT(J450,MIN(FIND({0,1,2,3,4,5,6,7,8,9},ASC(J450)&amp;1234567890))-1)</f>
        <v>Sr</v>
      </c>
      <c r="L450" s="8">
        <f t="shared" ref="L450:L513" si="36">IF(SUBSTITUTE(J450,K450,"")="",1,SUBSTITUTE(J450,K450,""))*1</f>
        <v>0.6</v>
      </c>
      <c r="M450" s="8">
        <f>VLOOKUP(K450,Table!$A$2:$C$121,2,0)</f>
        <v>2</v>
      </c>
      <c r="N450" s="7">
        <f>VLOOKUP(K450,Table!$A$2:$C$121,3,0)</f>
        <v>5</v>
      </c>
      <c r="O450" s="6" t="s">
        <v>2308</v>
      </c>
      <c r="P450" s="8" t="str">
        <f>LEFT(O450,MIN(FIND({0,1,2,3,4,5,6,7,8,9},ASC(O450)&amp;1234567890))-1)</f>
        <v>Be</v>
      </c>
      <c r="Q450" s="8">
        <f t="shared" ref="Q450:Q513" si="37">IF(SUBSTITUTE(O450,P450,"")="",1,SUBSTITUTE(O450,P450,""))*1</f>
        <v>1</v>
      </c>
      <c r="R450" s="8">
        <f>VLOOKUP(P450,Table!$A$2:$C$121,2,0)</f>
        <v>2</v>
      </c>
      <c r="S450" s="7">
        <f>VLOOKUP(P450,Table!$A$2:$C$121,3,0)</f>
        <v>2</v>
      </c>
      <c r="T450" s="6" t="s">
        <v>2810</v>
      </c>
      <c r="U450" s="8" t="str">
        <f>LEFT(T450,MIN(FIND({0,1,2,3,4,5,6,7,8,9},ASC(T450)&amp;1234567890))-1)</f>
        <v>Sm</v>
      </c>
      <c r="V450" s="8">
        <f t="shared" ref="V450:V513" si="38">IF(SUBSTITUTE(T450,U450,"")="",1,SUBSTITUTE(T450,U450,""))*1</f>
        <v>2</v>
      </c>
      <c r="W450" s="8">
        <f>VLOOKUP(U450,Table!$A$2:$C$121,2,0)</f>
        <v>3</v>
      </c>
      <c r="X450" s="7">
        <f>VLOOKUP(U450,Table!$A$2:$C$121,3,0)</f>
        <v>6</v>
      </c>
      <c r="Y450" s="6" t="s">
        <v>2863</v>
      </c>
      <c r="Z450" s="8" t="str">
        <f>LEFT(Y450,MIN(FIND({0,1,2,3,4,5,6,7,8,9},ASC(Y450)&amp;1234567890))-1)</f>
        <v>O</v>
      </c>
      <c r="AA450" s="8">
        <f t="shared" ref="AA450:AA513" si="39">IF(SUBSTITUTE(Y450,Z450,"")="",1,SUBSTITUTE(Y450,Z450,""))*1</f>
        <v>5</v>
      </c>
      <c r="AB450" s="8">
        <f>VLOOKUP(Z450,Table!$A$2:$C$121,2,0)</f>
        <v>16</v>
      </c>
      <c r="AC450" s="7">
        <f>VLOOKUP(Z450,Table!$A$2:$C$121,3,0)</f>
        <v>2</v>
      </c>
      <c r="AD450" s="5" t="str">
        <f>VLOOKUP(A450,Table!$U$1:$V$230,2,0)</f>
        <v>Orthorhombic</v>
      </c>
    </row>
    <row r="451" spans="1:30" ht="18.75" customHeight="1" x14ac:dyDescent="0.4">
      <c r="A451" s="5">
        <v>62</v>
      </c>
      <c r="B451" s="5">
        <v>404737</v>
      </c>
      <c r="C451" s="5" t="s">
        <v>727</v>
      </c>
      <c r="D451" s="5" t="s">
        <v>765</v>
      </c>
      <c r="E451" s="6" t="s">
        <v>2294</v>
      </c>
      <c r="F451" s="8" t="str">
        <f>LEFT(E451,MIN(FIND({0,1,2,3,4,5,6,7,8,9},ASC(E451)&amp;1234567890))-1)</f>
        <v>Ba</v>
      </c>
      <c r="G451" s="8">
        <f t="shared" si="35"/>
        <v>2</v>
      </c>
      <c r="H451" s="8">
        <f>VLOOKUP(F451,Table!$A$2:$C$121,2,0)</f>
        <v>2</v>
      </c>
      <c r="I451" s="7">
        <f>VLOOKUP(F451,Table!$A$2:$C$121,3,0)</f>
        <v>6</v>
      </c>
      <c r="J451" s="6" t="s">
        <v>2651</v>
      </c>
      <c r="K451" s="8" t="str">
        <f>LEFT(J451,MIN(FIND({0,1,2,3,4,5,6,7,8,9},ASC(J451)&amp;1234567890))-1)</f>
        <v>Eu</v>
      </c>
      <c r="L451" s="8">
        <f t="shared" si="36"/>
        <v>2</v>
      </c>
      <c r="M451" s="8">
        <f>VLOOKUP(K451,Table!$A$2:$C$121,2,0)</f>
        <v>3</v>
      </c>
      <c r="N451" s="7">
        <f>VLOOKUP(K451,Table!$A$2:$C$121,3,0)</f>
        <v>6</v>
      </c>
      <c r="O451" s="6" t="s">
        <v>2379</v>
      </c>
      <c r="P451" s="8" t="str">
        <f>LEFT(O451,MIN(FIND({0,1,2,3,4,5,6,7,8,9},ASC(O451)&amp;1234567890))-1)</f>
        <v>Zn</v>
      </c>
      <c r="Q451" s="8">
        <f t="shared" si="37"/>
        <v>1</v>
      </c>
      <c r="R451" s="8">
        <f>VLOOKUP(P451,Table!$A$2:$C$121,2,0)</f>
        <v>12</v>
      </c>
      <c r="S451" s="7">
        <f>VLOOKUP(P451,Table!$A$2:$C$121,3,0)</f>
        <v>4</v>
      </c>
      <c r="T451" s="6" t="s">
        <v>2692</v>
      </c>
      <c r="U451" s="8" t="str">
        <f>LEFT(T451,MIN(FIND({0,1,2,3,4,5,6,7,8,9},ASC(T451)&amp;1234567890))-1)</f>
        <v>Pt</v>
      </c>
      <c r="V451" s="8">
        <f t="shared" si="38"/>
        <v>1</v>
      </c>
      <c r="W451" s="8">
        <f>VLOOKUP(U451,Table!$A$2:$C$121,2,0)</f>
        <v>10</v>
      </c>
      <c r="X451" s="7">
        <f>VLOOKUP(U451,Table!$A$2:$C$121,3,0)</f>
        <v>6</v>
      </c>
      <c r="Y451" s="6" t="s">
        <v>2298</v>
      </c>
      <c r="Z451" s="8" t="str">
        <f>LEFT(Y451,MIN(FIND({0,1,2,3,4,5,6,7,8,9},ASC(Y451)&amp;1234567890))-1)</f>
        <v>O</v>
      </c>
      <c r="AA451" s="8">
        <f t="shared" si="39"/>
        <v>8</v>
      </c>
      <c r="AB451" s="8">
        <f>VLOOKUP(Z451,Table!$A$2:$C$121,2,0)</f>
        <v>16</v>
      </c>
      <c r="AC451" s="7">
        <f>VLOOKUP(Z451,Table!$A$2:$C$121,3,0)</f>
        <v>2</v>
      </c>
      <c r="AD451" s="5" t="str">
        <f>VLOOKUP(A451,Table!$U$1:$V$230,2,0)</f>
        <v>Orthorhombic</v>
      </c>
    </row>
    <row r="452" spans="1:30" ht="18.75" customHeight="1" x14ac:dyDescent="0.4">
      <c r="A452" s="5">
        <v>62</v>
      </c>
      <c r="B452" s="5">
        <v>410650</v>
      </c>
      <c r="C452" s="5" t="s">
        <v>727</v>
      </c>
      <c r="D452" s="5" t="s">
        <v>766</v>
      </c>
      <c r="E452" s="6" t="s">
        <v>2622</v>
      </c>
      <c r="F452" s="8" t="str">
        <f>LEFT(E452,MIN(FIND({0,1,2,3,4,5,6,7,8,9},ASC(E452)&amp;1234567890))-1)</f>
        <v>Pb</v>
      </c>
      <c r="G452" s="8">
        <f t="shared" si="35"/>
        <v>1</v>
      </c>
      <c r="H452" s="8">
        <f>VLOOKUP(F452,Table!$A$2:$C$121,2,0)</f>
        <v>14</v>
      </c>
      <c r="I452" s="7">
        <f>VLOOKUP(F452,Table!$A$2:$C$121,3,0)</f>
        <v>6</v>
      </c>
      <c r="J452" s="6" t="s">
        <v>2403</v>
      </c>
      <c r="K452" s="8" t="str">
        <f>LEFT(J452,MIN(FIND({0,1,2,3,4,5,6,7,8,9},ASC(J452)&amp;1234567890))-1)</f>
        <v>Zn</v>
      </c>
      <c r="L452" s="8">
        <f t="shared" si="36"/>
        <v>4</v>
      </c>
      <c r="M452" s="8">
        <f>VLOOKUP(K452,Table!$A$2:$C$121,2,0)</f>
        <v>12</v>
      </c>
      <c r="N452" s="7">
        <f>VLOOKUP(K452,Table!$A$2:$C$121,3,0)</f>
        <v>4</v>
      </c>
      <c r="O452" s="6" t="s">
        <v>2321</v>
      </c>
      <c r="P452" s="8" t="str">
        <f>LEFT(O452,MIN(FIND({0,1,2,3,4,5,6,7,8,9},ASC(O452)&amp;1234567890))-1)</f>
        <v>Si</v>
      </c>
      <c r="Q452" s="8">
        <f t="shared" si="37"/>
        <v>1</v>
      </c>
      <c r="R452" s="8">
        <f>VLOOKUP(P452,Table!$A$2:$C$121,2,0)</f>
        <v>14</v>
      </c>
      <c r="S452" s="7">
        <f>VLOOKUP(P452,Table!$A$2:$C$121,3,0)</f>
        <v>3</v>
      </c>
      <c r="T452" s="6" t="s">
        <v>2331</v>
      </c>
      <c r="U452" s="8" t="str">
        <f>LEFT(T452,MIN(FIND({0,1,2,3,4,5,6,7,8,9},ASC(T452)&amp;1234567890))-1)</f>
        <v>Te</v>
      </c>
      <c r="V452" s="8">
        <f t="shared" si="38"/>
        <v>1</v>
      </c>
      <c r="W452" s="8">
        <f>VLOOKUP(U452,Table!$A$2:$C$121,2,0)</f>
        <v>16</v>
      </c>
      <c r="X452" s="7">
        <f>VLOOKUP(U452,Table!$A$2:$C$121,3,0)</f>
        <v>5</v>
      </c>
      <c r="Y452" s="6" t="s">
        <v>2336</v>
      </c>
      <c r="Z452" s="8" t="str">
        <f>LEFT(Y452,MIN(FIND({0,1,2,3,4,5,6,7,8,9},ASC(Y452)&amp;1234567890))-1)</f>
        <v>O</v>
      </c>
      <c r="AA452" s="8">
        <f t="shared" si="39"/>
        <v>10</v>
      </c>
      <c r="AB452" s="8">
        <f>VLOOKUP(Z452,Table!$A$2:$C$121,2,0)</f>
        <v>16</v>
      </c>
      <c r="AC452" s="7">
        <f>VLOOKUP(Z452,Table!$A$2:$C$121,3,0)</f>
        <v>2</v>
      </c>
      <c r="AD452" s="5" t="str">
        <f>VLOOKUP(A452,Table!$U$1:$V$230,2,0)</f>
        <v>Orthorhombic</v>
      </c>
    </row>
    <row r="453" spans="1:30" ht="18.75" customHeight="1" x14ac:dyDescent="0.4">
      <c r="A453" s="5">
        <v>62</v>
      </c>
      <c r="B453" s="5">
        <v>86835</v>
      </c>
      <c r="C453" s="5" t="s">
        <v>727</v>
      </c>
      <c r="D453" s="5" t="s">
        <v>767</v>
      </c>
      <c r="E453" s="6" t="s">
        <v>3258</v>
      </c>
      <c r="F453" s="8" t="str">
        <f>LEFT(E453,MIN(FIND({0,1,2,3,4,5,6,7,8,9},ASC(E453)&amp;1234567890))-1)</f>
        <v>La</v>
      </c>
      <c r="G453" s="8">
        <f t="shared" si="35"/>
        <v>0.7</v>
      </c>
      <c r="H453" s="8">
        <f>VLOOKUP(F453,Table!$A$2:$C$121,2,0)</f>
        <v>3</v>
      </c>
      <c r="I453" s="7">
        <f>VLOOKUP(F453,Table!$A$2:$C$121,3,0)</f>
        <v>6</v>
      </c>
      <c r="J453" s="6" t="s">
        <v>3269</v>
      </c>
      <c r="K453" s="8" t="str">
        <f>LEFT(J453,MIN(FIND({0,1,2,3,4,5,6,7,8,9},ASC(J453)&amp;1234567890))-1)</f>
        <v>Ca</v>
      </c>
      <c r="L453" s="8">
        <f t="shared" si="36"/>
        <v>0.11</v>
      </c>
      <c r="M453" s="8">
        <f>VLOOKUP(K453,Table!$A$2:$C$121,2,0)</f>
        <v>2</v>
      </c>
      <c r="N453" s="7">
        <f>VLOOKUP(K453,Table!$A$2:$C$121,3,0)</f>
        <v>4</v>
      </c>
      <c r="O453" s="6" t="s">
        <v>3270</v>
      </c>
      <c r="P453" s="8" t="str">
        <f>LEFT(O453,MIN(FIND({0,1,2,3,4,5,6,7,8,9},ASC(O453)&amp;1234567890))-1)</f>
        <v>Sr</v>
      </c>
      <c r="Q453" s="8">
        <f t="shared" si="37"/>
        <v>0.19</v>
      </c>
      <c r="R453" s="8">
        <f>VLOOKUP(P453,Table!$A$2:$C$121,2,0)</f>
        <v>2</v>
      </c>
      <c r="S453" s="7">
        <f>VLOOKUP(P453,Table!$A$2:$C$121,3,0)</f>
        <v>5</v>
      </c>
      <c r="T453" s="6" t="s">
        <v>2598</v>
      </c>
      <c r="U453" s="8" t="str">
        <f>LEFT(T453,MIN(FIND({0,1,2,3,4,5,6,7,8,9},ASC(T453)&amp;1234567890))-1)</f>
        <v>Mn</v>
      </c>
      <c r="V453" s="8">
        <f t="shared" si="38"/>
        <v>1</v>
      </c>
      <c r="W453" s="8">
        <f>VLOOKUP(U453,Table!$A$2:$C$121,2,0)</f>
        <v>7</v>
      </c>
      <c r="X453" s="7">
        <f>VLOOKUP(U453,Table!$A$2:$C$121,3,0)</f>
        <v>4</v>
      </c>
      <c r="Y453" s="6" t="s">
        <v>2312</v>
      </c>
      <c r="Z453" s="8" t="str">
        <f>LEFT(Y453,MIN(FIND({0,1,2,3,4,5,6,7,8,9},ASC(Y453)&amp;1234567890))-1)</f>
        <v>O</v>
      </c>
      <c r="AA453" s="8">
        <f t="shared" si="39"/>
        <v>3</v>
      </c>
      <c r="AB453" s="8">
        <f>VLOOKUP(Z453,Table!$A$2:$C$121,2,0)</f>
        <v>16</v>
      </c>
      <c r="AC453" s="7">
        <f>VLOOKUP(Z453,Table!$A$2:$C$121,3,0)</f>
        <v>2</v>
      </c>
      <c r="AD453" s="5" t="str">
        <f>VLOOKUP(A453,Table!$U$1:$V$230,2,0)</f>
        <v>Orthorhombic</v>
      </c>
    </row>
    <row r="454" spans="1:30" ht="18.75" customHeight="1" x14ac:dyDescent="0.4">
      <c r="A454" s="5">
        <v>62</v>
      </c>
      <c r="B454" s="5">
        <v>88214</v>
      </c>
      <c r="C454" s="5" t="s">
        <v>727</v>
      </c>
      <c r="D454" s="5" t="s">
        <v>768</v>
      </c>
      <c r="E454" s="6" t="s">
        <v>2320</v>
      </c>
      <c r="F454" s="8" t="str">
        <f>LEFT(E454,MIN(FIND({0,1,2,3,4,5,6,7,8,9},ASC(E454)&amp;1234567890))-1)</f>
        <v>Sr</v>
      </c>
      <c r="G454" s="8">
        <f t="shared" si="35"/>
        <v>1</v>
      </c>
      <c r="H454" s="8">
        <f>VLOOKUP(F454,Table!$A$2:$C$121,2,0)</f>
        <v>2</v>
      </c>
      <c r="I454" s="7">
        <f>VLOOKUP(F454,Table!$A$2:$C$121,3,0)</f>
        <v>5</v>
      </c>
      <c r="J454" s="6" t="s">
        <v>2363</v>
      </c>
      <c r="K454" s="8" t="str">
        <f>LEFT(J454,MIN(FIND({0,1,2,3,4,5,6,7,8,9},ASC(J454)&amp;1234567890))-1)</f>
        <v>La</v>
      </c>
      <c r="L454" s="8">
        <f t="shared" si="36"/>
        <v>1</v>
      </c>
      <c r="M454" s="8">
        <f>VLOOKUP(K454,Table!$A$2:$C$121,2,0)</f>
        <v>3</v>
      </c>
      <c r="N454" s="7">
        <f>VLOOKUP(K454,Table!$A$2:$C$121,3,0)</f>
        <v>6</v>
      </c>
      <c r="O454" s="6" t="s">
        <v>2598</v>
      </c>
      <c r="P454" s="8" t="str">
        <f>LEFT(O454,MIN(FIND({0,1,2,3,4,5,6,7,8,9},ASC(O454)&amp;1234567890))-1)</f>
        <v>Mn</v>
      </c>
      <c r="Q454" s="8">
        <f t="shared" si="37"/>
        <v>1</v>
      </c>
      <c r="R454" s="8">
        <f>VLOOKUP(P454,Table!$A$2:$C$121,2,0)</f>
        <v>7</v>
      </c>
      <c r="S454" s="7">
        <f>VLOOKUP(P454,Table!$A$2:$C$121,3,0)</f>
        <v>4</v>
      </c>
      <c r="T454" s="6" t="s">
        <v>2441</v>
      </c>
      <c r="U454" s="8" t="str">
        <f>LEFT(T454,MIN(FIND({0,1,2,3,4,5,6,7,8,9},ASC(T454)&amp;1234567890))-1)</f>
        <v>Ru</v>
      </c>
      <c r="V454" s="8">
        <f t="shared" si="38"/>
        <v>1</v>
      </c>
      <c r="W454" s="8">
        <f>VLOOKUP(U454,Table!$A$2:$C$121,2,0)</f>
        <v>8</v>
      </c>
      <c r="X454" s="7">
        <f>VLOOKUP(U454,Table!$A$2:$C$121,3,0)</f>
        <v>5</v>
      </c>
      <c r="Y454" s="6" t="s">
        <v>2332</v>
      </c>
      <c r="Z454" s="8" t="str">
        <f>LEFT(Y454,MIN(FIND({0,1,2,3,4,5,6,7,8,9},ASC(Y454)&amp;1234567890))-1)</f>
        <v>O</v>
      </c>
      <c r="AA454" s="8">
        <f t="shared" si="39"/>
        <v>6</v>
      </c>
      <c r="AB454" s="8">
        <f>VLOOKUP(Z454,Table!$A$2:$C$121,2,0)</f>
        <v>16</v>
      </c>
      <c r="AC454" s="7">
        <f>VLOOKUP(Z454,Table!$A$2:$C$121,3,0)</f>
        <v>2</v>
      </c>
      <c r="AD454" s="5" t="str">
        <f>VLOOKUP(A454,Table!$U$1:$V$230,2,0)</f>
        <v>Orthorhombic</v>
      </c>
    </row>
    <row r="455" spans="1:30" ht="18.75" customHeight="1" x14ac:dyDescent="0.4">
      <c r="A455" s="5">
        <v>62</v>
      </c>
      <c r="B455" s="5">
        <v>92181</v>
      </c>
      <c r="C455" s="5" t="s">
        <v>729</v>
      </c>
      <c r="D455" s="5" t="s">
        <v>769</v>
      </c>
      <c r="E455" s="6" t="s">
        <v>2597</v>
      </c>
      <c r="F455" s="8" t="str">
        <f>LEFT(E455,MIN(FIND({0,1,2,3,4,5,6,7,8,9},ASC(E455)&amp;1234567890))-1)</f>
        <v>Ba</v>
      </c>
      <c r="G455" s="8">
        <f t="shared" si="35"/>
        <v>1</v>
      </c>
      <c r="H455" s="8">
        <f>VLOOKUP(F455,Table!$A$2:$C$121,2,0)</f>
        <v>2</v>
      </c>
      <c r="I455" s="7">
        <f>VLOOKUP(F455,Table!$A$2:$C$121,3,0)</f>
        <v>6</v>
      </c>
      <c r="J455" s="6" t="s">
        <v>3271</v>
      </c>
      <c r="K455" s="8" t="str">
        <f>LEFT(J455,MIN(FIND({0,1,2,3,4,5,6,7,8,9},ASC(J455)&amp;1234567890))-1)</f>
        <v>Ce</v>
      </c>
      <c r="L455" s="8">
        <f t="shared" si="36"/>
        <v>0.9</v>
      </c>
      <c r="M455" s="8">
        <f>VLOOKUP(K455,Table!$A$2:$C$121,2,0)</f>
        <v>3</v>
      </c>
      <c r="N455" s="7">
        <f>VLOOKUP(K455,Table!$A$2:$C$121,3,0)</f>
        <v>6</v>
      </c>
      <c r="O455" s="6" t="s">
        <v>3272</v>
      </c>
      <c r="P455" s="8" t="str">
        <f>LEFT(O455,MIN(FIND({0,1,2,3,4,5,6,7,8,9},ASC(O455)&amp;1234567890))-1)</f>
        <v>Y</v>
      </c>
      <c r="Q455" s="8">
        <f t="shared" si="37"/>
        <v>0.1</v>
      </c>
      <c r="R455" s="8">
        <f>VLOOKUP(P455,Table!$A$2:$C$121,2,0)</f>
        <v>3</v>
      </c>
      <c r="S455" s="7">
        <f>VLOOKUP(P455,Table!$A$2:$C$121,3,0)</f>
        <v>5</v>
      </c>
      <c r="T455" s="6" t="s">
        <v>3273</v>
      </c>
      <c r="U455" s="8" t="str">
        <f>LEFT(T455,MIN(FIND({0,1,2,3,4,5,6,7,8,9},ASC(T455)&amp;1234567890))-1)</f>
        <v>H</v>
      </c>
      <c r="V455" s="8">
        <f t="shared" si="38"/>
        <v>0.14000000000000001</v>
      </c>
      <c r="W455" s="8">
        <f>VLOOKUP(U455,Table!$A$2:$C$121,2,0)</f>
        <v>1</v>
      </c>
      <c r="X455" s="7">
        <f>VLOOKUP(U455,Table!$A$2:$C$121,3,0)</f>
        <v>1</v>
      </c>
      <c r="Y455" s="6" t="s">
        <v>3274</v>
      </c>
      <c r="Z455" s="8" t="str">
        <f>LEFT(Y455,MIN(FIND({0,1,2,3,4,5,6,7,8,9},ASC(Y455)&amp;1234567890))-1)</f>
        <v>O</v>
      </c>
      <c r="AA455" s="8">
        <f t="shared" si="39"/>
        <v>2.95</v>
      </c>
      <c r="AB455" s="8">
        <f>VLOOKUP(Z455,Table!$A$2:$C$121,2,0)</f>
        <v>16</v>
      </c>
      <c r="AC455" s="7">
        <f>VLOOKUP(Z455,Table!$A$2:$C$121,3,0)</f>
        <v>2</v>
      </c>
      <c r="AD455" s="5" t="str">
        <f>VLOOKUP(A455,Table!$U$1:$V$230,2,0)</f>
        <v>Orthorhombic</v>
      </c>
    </row>
    <row r="456" spans="1:30" ht="18.75" customHeight="1" x14ac:dyDescent="0.4">
      <c r="A456" s="5">
        <v>62</v>
      </c>
      <c r="B456" s="5">
        <v>411155</v>
      </c>
      <c r="C456" s="5" t="s">
        <v>727</v>
      </c>
      <c r="D456" s="5" t="s">
        <v>770</v>
      </c>
      <c r="E456" s="6" t="s">
        <v>3275</v>
      </c>
      <c r="F456" s="8" t="str">
        <f>LEFT(E456,MIN(FIND({0,1,2,3,4,5,6,7,8,9},ASC(E456)&amp;1234567890))-1)</f>
        <v>Na</v>
      </c>
      <c r="G456" s="8">
        <f t="shared" si="35"/>
        <v>0.26</v>
      </c>
      <c r="H456" s="8">
        <f>VLOOKUP(F456,Table!$A$2:$C$121,2,0)</f>
        <v>1</v>
      </c>
      <c r="I456" s="7">
        <f>VLOOKUP(F456,Table!$A$2:$C$121,3,0)</f>
        <v>3</v>
      </c>
      <c r="J456" s="6" t="s">
        <v>3276</v>
      </c>
      <c r="K456" s="8" t="str">
        <f>LEFT(J456,MIN(FIND({0,1,2,3,4,5,6,7,8,9},ASC(J456)&amp;1234567890))-1)</f>
        <v>C</v>
      </c>
      <c r="L456" s="8">
        <f t="shared" si="36"/>
        <v>3.6</v>
      </c>
      <c r="M456" s="8">
        <f>VLOOKUP(K456,Table!$A$2:$C$121,2,0)</f>
        <v>14</v>
      </c>
      <c r="N456" s="7">
        <f>VLOOKUP(K456,Table!$A$2:$C$121,3,0)</f>
        <v>2</v>
      </c>
      <c r="O456" s="6" t="s">
        <v>3277</v>
      </c>
      <c r="P456" s="8" t="str">
        <f>LEFT(O456,MIN(FIND({0,1,2,3,4,5,6,7,8,9},ASC(O456)&amp;1234567890))-1)</f>
        <v>N</v>
      </c>
      <c r="Q456" s="8">
        <f t="shared" si="37"/>
        <v>0.3</v>
      </c>
      <c r="R456" s="8">
        <f>VLOOKUP(P456,Table!$A$2:$C$121,2,0)</f>
        <v>15</v>
      </c>
      <c r="S456" s="7">
        <f>VLOOKUP(P456,Table!$A$2:$C$121,3,0)</f>
        <v>2</v>
      </c>
      <c r="T456" s="6" t="s">
        <v>3278</v>
      </c>
      <c r="U456" s="8" t="str">
        <f>LEFT(T456,MIN(FIND({0,1,2,3,4,5,6,7,8,9},ASC(T456)&amp;1234567890))-1)</f>
        <v>Si</v>
      </c>
      <c r="V456" s="8">
        <f t="shared" si="38"/>
        <v>12</v>
      </c>
      <c r="W456" s="8">
        <f>VLOOKUP(U456,Table!$A$2:$C$121,2,0)</f>
        <v>14</v>
      </c>
      <c r="X456" s="7">
        <f>VLOOKUP(U456,Table!$A$2:$C$121,3,0)</f>
        <v>3</v>
      </c>
      <c r="Y456" s="6" t="s">
        <v>2670</v>
      </c>
      <c r="Z456" s="8" t="str">
        <f>LEFT(Y456,MIN(FIND({0,1,2,3,4,5,6,7,8,9},ASC(Y456)&amp;1234567890))-1)</f>
        <v>O</v>
      </c>
      <c r="AA456" s="8">
        <f t="shared" si="39"/>
        <v>24</v>
      </c>
      <c r="AB456" s="8">
        <f>VLOOKUP(Z456,Table!$A$2:$C$121,2,0)</f>
        <v>16</v>
      </c>
      <c r="AC456" s="7">
        <f>VLOOKUP(Z456,Table!$A$2:$C$121,3,0)</f>
        <v>2</v>
      </c>
      <c r="AD456" s="5" t="str">
        <f>VLOOKUP(A456,Table!$U$1:$V$230,2,0)</f>
        <v>Orthorhombic</v>
      </c>
    </row>
    <row r="457" spans="1:30" ht="18.75" customHeight="1" x14ac:dyDescent="0.4">
      <c r="A457" s="5">
        <v>62</v>
      </c>
      <c r="B457" s="5">
        <v>411118</v>
      </c>
      <c r="C457" s="5" t="s">
        <v>739</v>
      </c>
      <c r="D457" s="5" t="s">
        <v>771</v>
      </c>
      <c r="E457" s="6" t="s">
        <v>2782</v>
      </c>
      <c r="F457" s="8" t="str">
        <f>LEFT(E457,MIN(FIND({0,1,2,3,4,5,6,7,8,9},ASC(E457)&amp;1234567890))-1)</f>
        <v>Tl</v>
      </c>
      <c r="G457" s="8">
        <f t="shared" si="35"/>
        <v>1</v>
      </c>
      <c r="H457" s="8">
        <f>VLOOKUP(F457,Table!$A$2:$C$121,2,0)</f>
        <v>13</v>
      </c>
      <c r="I457" s="7">
        <f>VLOOKUP(F457,Table!$A$2:$C$121,3,0)</f>
        <v>6</v>
      </c>
      <c r="J457" s="6" t="s">
        <v>2646</v>
      </c>
      <c r="K457" s="8" t="str">
        <f>LEFT(J457,MIN(FIND({0,1,2,3,4,5,6,7,8,9},ASC(J457)&amp;1234567890))-1)</f>
        <v>Ag</v>
      </c>
      <c r="L457" s="8">
        <f t="shared" si="36"/>
        <v>2</v>
      </c>
      <c r="M457" s="8">
        <f>VLOOKUP(K457,Table!$A$2:$C$121,2,0)</f>
        <v>11</v>
      </c>
      <c r="N457" s="7">
        <f>VLOOKUP(K457,Table!$A$2:$C$121,3,0)</f>
        <v>5</v>
      </c>
      <c r="O457" s="6" t="s">
        <v>3279</v>
      </c>
      <c r="P457" s="8" t="str">
        <f>LEFT(O457,MIN(FIND({0,1,2,3,4,5,6,7,8,9},ASC(O457)&amp;1234567890))-1)</f>
        <v>As</v>
      </c>
      <c r="Q457" s="8">
        <f t="shared" si="37"/>
        <v>2.0299999999999998</v>
      </c>
      <c r="R457" s="8">
        <f>VLOOKUP(P457,Table!$A$2:$C$121,2,0)</f>
        <v>15</v>
      </c>
      <c r="S457" s="7">
        <f>VLOOKUP(P457,Table!$A$2:$C$121,3,0)</f>
        <v>4</v>
      </c>
      <c r="T457" s="6" t="s">
        <v>3280</v>
      </c>
      <c r="U457" s="8" t="str">
        <f>LEFT(T457,MIN(FIND({0,1,2,3,4,5,6,7,8,9},ASC(T457)&amp;1234567890))-1)</f>
        <v>Sb</v>
      </c>
      <c r="V457" s="8">
        <f t="shared" si="38"/>
        <v>0.97</v>
      </c>
      <c r="W457" s="8">
        <f>VLOOKUP(U457,Table!$A$2:$C$121,2,0)</f>
        <v>15</v>
      </c>
      <c r="X457" s="7">
        <f>VLOOKUP(U457,Table!$A$2:$C$121,3,0)</f>
        <v>5</v>
      </c>
      <c r="Y457" s="6" t="s">
        <v>2378</v>
      </c>
      <c r="Z457" s="8" t="str">
        <f>LEFT(Y457,MIN(FIND({0,1,2,3,4,5,6,7,8,9},ASC(Y457)&amp;1234567890))-1)</f>
        <v>S</v>
      </c>
      <c r="AA457" s="8">
        <f t="shared" si="39"/>
        <v>6</v>
      </c>
      <c r="AB457" s="8">
        <f>VLOOKUP(Z457,Table!$A$2:$C$121,2,0)</f>
        <v>16</v>
      </c>
      <c r="AC457" s="7">
        <f>VLOOKUP(Z457,Table!$A$2:$C$121,3,0)</f>
        <v>3</v>
      </c>
      <c r="AD457" s="5" t="str">
        <f>VLOOKUP(A457,Table!$U$1:$V$230,2,0)</f>
        <v>Orthorhombic</v>
      </c>
    </row>
    <row r="458" spans="1:30" ht="18.75" customHeight="1" x14ac:dyDescent="0.4">
      <c r="A458" s="5">
        <v>62</v>
      </c>
      <c r="B458" s="5">
        <v>93366</v>
      </c>
      <c r="C458" s="5" t="s">
        <v>731</v>
      </c>
      <c r="D458" s="5" t="s">
        <v>772</v>
      </c>
      <c r="E458" s="6" t="s">
        <v>3281</v>
      </c>
      <c r="F458" s="8" t="str">
        <f>LEFT(E458,MIN(FIND({0,1,2,3,4,5,6,7,8,9},ASC(E458)&amp;1234567890))-1)</f>
        <v>Nd</v>
      </c>
      <c r="G458" s="8">
        <f t="shared" si="35"/>
        <v>1.33</v>
      </c>
      <c r="H458" s="8">
        <f>VLOOKUP(F458,Table!$A$2:$C$121,2,0)</f>
        <v>3</v>
      </c>
      <c r="I458" s="7">
        <f>VLOOKUP(F458,Table!$A$2:$C$121,3,0)</f>
        <v>6</v>
      </c>
      <c r="J458" s="6" t="s">
        <v>3282</v>
      </c>
      <c r="K458" s="8" t="str">
        <f>LEFT(J458,MIN(FIND({0,1,2,3,4,5,6,7,8,9},ASC(J458)&amp;1234567890))-1)</f>
        <v>Na</v>
      </c>
      <c r="L458" s="8">
        <f t="shared" si="36"/>
        <v>0.66</v>
      </c>
      <c r="M458" s="8">
        <f>VLOOKUP(K458,Table!$A$2:$C$121,2,0)</f>
        <v>1</v>
      </c>
      <c r="N458" s="7">
        <f>VLOOKUP(K458,Table!$A$2:$C$121,3,0)</f>
        <v>3</v>
      </c>
      <c r="O458" s="6" t="s">
        <v>3283</v>
      </c>
      <c r="P458" s="8" t="str">
        <f>LEFT(O458,MIN(FIND({0,1,2,3,4,5,6,7,8,9},ASC(O458)&amp;1234567890))-1)</f>
        <v>Mn</v>
      </c>
      <c r="Q458" s="8">
        <f t="shared" si="37"/>
        <v>0.66</v>
      </c>
      <c r="R458" s="8">
        <f>VLOOKUP(P458,Table!$A$2:$C$121,2,0)</f>
        <v>7</v>
      </c>
      <c r="S458" s="7">
        <f>VLOOKUP(P458,Table!$A$2:$C$121,3,0)</f>
        <v>4</v>
      </c>
      <c r="T458" s="6" t="s">
        <v>3284</v>
      </c>
      <c r="U458" s="8" t="str">
        <f>LEFT(T458,MIN(FIND({0,1,2,3,4,5,6,7,8,9},ASC(T458)&amp;1234567890))-1)</f>
        <v>Ti</v>
      </c>
      <c r="V458" s="8">
        <f t="shared" si="38"/>
        <v>1.34</v>
      </c>
      <c r="W458" s="8">
        <f>VLOOKUP(U458,Table!$A$2:$C$121,2,0)</f>
        <v>4</v>
      </c>
      <c r="X458" s="7">
        <f>VLOOKUP(U458,Table!$A$2:$C$121,3,0)</f>
        <v>4</v>
      </c>
      <c r="Y458" s="6" t="s">
        <v>2332</v>
      </c>
      <c r="Z458" s="8" t="str">
        <f>LEFT(Y458,MIN(FIND({0,1,2,3,4,5,6,7,8,9},ASC(Y458)&amp;1234567890))-1)</f>
        <v>O</v>
      </c>
      <c r="AA458" s="8">
        <f t="shared" si="39"/>
        <v>6</v>
      </c>
      <c r="AB458" s="8">
        <f>VLOOKUP(Z458,Table!$A$2:$C$121,2,0)</f>
        <v>16</v>
      </c>
      <c r="AC458" s="7">
        <f>VLOOKUP(Z458,Table!$A$2:$C$121,3,0)</f>
        <v>2</v>
      </c>
      <c r="AD458" s="5" t="str">
        <f>VLOOKUP(A458,Table!$U$1:$V$230,2,0)</f>
        <v>Orthorhombic</v>
      </c>
    </row>
    <row r="459" spans="1:30" ht="18.75" customHeight="1" x14ac:dyDescent="0.4">
      <c r="A459" s="5">
        <v>62</v>
      </c>
      <c r="B459" s="5">
        <v>250175</v>
      </c>
      <c r="C459" s="5" t="s">
        <v>731</v>
      </c>
      <c r="D459" s="5" t="s">
        <v>773</v>
      </c>
      <c r="E459" s="6" t="s">
        <v>2912</v>
      </c>
      <c r="F459" s="8" t="str">
        <f>LEFT(E459,MIN(FIND({0,1,2,3,4,5,6,7,8,9},ASC(E459)&amp;1234567890))-1)</f>
        <v>Hg</v>
      </c>
      <c r="G459" s="8">
        <f t="shared" si="35"/>
        <v>3</v>
      </c>
      <c r="H459" s="8">
        <f>VLOOKUP(F459,Table!$A$2:$C$121,2,0)</f>
        <v>12</v>
      </c>
      <c r="I459" s="7">
        <f>VLOOKUP(F459,Table!$A$2:$C$121,3,0)</f>
        <v>6</v>
      </c>
      <c r="J459" s="6" t="s">
        <v>2815</v>
      </c>
      <c r="K459" s="8" t="str">
        <f>LEFT(J459,MIN(FIND({0,1,2,3,4,5,6,7,8,9},ASC(J459)&amp;1234567890))-1)</f>
        <v>S</v>
      </c>
      <c r="L459" s="8">
        <f t="shared" si="36"/>
        <v>2</v>
      </c>
      <c r="M459" s="8">
        <f>VLOOKUP(K459,Table!$A$2:$C$121,2,0)</f>
        <v>16</v>
      </c>
      <c r="N459" s="7">
        <f>VLOOKUP(K459,Table!$A$2:$C$121,3,0)</f>
        <v>3</v>
      </c>
      <c r="O459" s="6" t="s">
        <v>2620</v>
      </c>
      <c r="P459" s="8" t="str">
        <f>LEFT(O459,MIN(FIND({0,1,2,3,4,5,6,7,8,9},ASC(O459)&amp;1234567890))-1)</f>
        <v>Br</v>
      </c>
      <c r="Q459" s="8">
        <f t="shared" si="37"/>
        <v>1</v>
      </c>
      <c r="R459" s="8">
        <f>VLOOKUP(P459,Table!$A$2:$C$121,2,0)</f>
        <v>17</v>
      </c>
      <c r="S459" s="7">
        <f>VLOOKUP(P459,Table!$A$2:$C$121,3,0)</f>
        <v>4</v>
      </c>
      <c r="T459" s="6" t="s">
        <v>3285</v>
      </c>
      <c r="U459" s="8" t="str">
        <f>LEFT(T459,MIN(FIND({0,1,2,3,4,5,6,7,8,9},ASC(T459)&amp;1234567890))-1)</f>
        <v>Cl</v>
      </c>
      <c r="V459" s="8">
        <f t="shared" si="38"/>
        <v>0.5</v>
      </c>
      <c r="W459" s="8">
        <f>VLOOKUP(U459,Table!$A$2:$C$121,2,0)</f>
        <v>17</v>
      </c>
      <c r="X459" s="7">
        <f>VLOOKUP(U459,Table!$A$2:$C$121,3,0)</f>
        <v>3</v>
      </c>
      <c r="Y459" s="6" t="s">
        <v>3286</v>
      </c>
      <c r="Z459" s="8" t="str">
        <f>LEFT(Y459,MIN(FIND({0,1,2,3,4,5,6,7,8,9},ASC(Y459)&amp;1234567890))-1)</f>
        <v>I</v>
      </c>
      <c r="AA459" s="8">
        <f t="shared" si="39"/>
        <v>0.5</v>
      </c>
      <c r="AB459" s="8">
        <f>VLOOKUP(Z459,Table!$A$2:$C$121,2,0)</f>
        <v>17</v>
      </c>
      <c r="AC459" s="7">
        <f>VLOOKUP(Z459,Table!$A$2:$C$121,3,0)</f>
        <v>5</v>
      </c>
      <c r="AD459" s="5" t="str">
        <f>VLOOKUP(A459,Table!$U$1:$V$230,2,0)</f>
        <v>Orthorhombic</v>
      </c>
    </row>
    <row r="460" spans="1:30" ht="18.75" customHeight="1" x14ac:dyDescent="0.4">
      <c r="A460" s="5">
        <v>62</v>
      </c>
      <c r="B460" s="5">
        <v>99434</v>
      </c>
      <c r="C460" s="5" t="s">
        <v>727</v>
      </c>
      <c r="D460" s="5" t="s">
        <v>774</v>
      </c>
      <c r="E460" s="6" t="s">
        <v>2440</v>
      </c>
      <c r="F460" s="8" t="str">
        <f>LEFT(E460,MIN(FIND({0,1,2,3,4,5,6,7,8,9},ASC(E460)&amp;1234567890))-1)</f>
        <v>Ba</v>
      </c>
      <c r="G460" s="8">
        <f t="shared" si="35"/>
        <v>5</v>
      </c>
      <c r="H460" s="8">
        <f>VLOOKUP(F460,Table!$A$2:$C$121,2,0)</f>
        <v>2</v>
      </c>
      <c r="I460" s="7">
        <f>VLOOKUP(F460,Table!$A$2:$C$121,3,0)</f>
        <v>6</v>
      </c>
      <c r="J460" s="6" t="s">
        <v>3287</v>
      </c>
      <c r="K460" s="8" t="str">
        <f>LEFT(J460,MIN(FIND({0,1,2,3,4,5,6,7,8,9},ASC(J460)&amp;1234567890))-1)</f>
        <v>Ru</v>
      </c>
      <c r="L460" s="8">
        <f t="shared" si="36"/>
        <v>1.6220000000000001</v>
      </c>
      <c r="M460" s="8">
        <f>VLOOKUP(K460,Table!$A$2:$C$121,2,0)</f>
        <v>8</v>
      </c>
      <c r="N460" s="7">
        <f>VLOOKUP(K460,Table!$A$2:$C$121,3,0)</f>
        <v>5</v>
      </c>
      <c r="O460" s="6" t="s">
        <v>3288</v>
      </c>
      <c r="P460" s="8" t="str">
        <f>LEFT(O460,MIN(FIND({0,1,2,3,4,5,6,7,8,9},ASC(O460)&amp;1234567890))-1)</f>
        <v>Al</v>
      </c>
      <c r="Q460" s="8">
        <f t="shared" si="37"/>
        <v>1.2929999999999999</v>
      </c>
      <c r="R460" s="8">
        <f>VLOOKUP(P460,Table!$A$2:$C$121,2,0)</f>
        <v>13</v>
      </c>
      <c r="S460" s="7">
        <f>VLOOKUP(P460,Table!$A$2:$C$121,3,0)</f>
        <v>3</v>
      </c>
      <c r="T460" s="6" t="s">
        <v>3289</v>
      </c>
      <c r="U460" s="8" t="str">
        <f>LEFT(T460,MIN(FIND({0,1,2,3,4,5,6,7,8,9},ASC(T460)&amp;1234567890))-1)</f>
        <v>Cu</v>
      </c>
      <c r="V460" s="8">
        <f t="shared" si="38"/>
        <v>8.5000000000000006E-2</v>
      </c>
      <c r="W460" s="8">
        <f>VLOOKUP(U460,Table!$A$2:$C$121,2,0)</f>
        <v>11</v>
      </c>
      <c r="X460" s="7">
        <f>VLOOKUP(U460,Table!$A$2:$C$121,3,0)</f>
        <v>4</v>
      </c>
      <c r="Y460" s="6" t="s">
        <v>2534</v>
      </c>
      <c r="Z460" s="8" t="str">
        <f>LEFT(Y460,MIN(FIND({0,1,2,3,4,5,6,7,8,9},ASC(Y460)&amp;1234567890))-1)</f>
        <v>O</v>
      </c>
      <c r="AA460" s="8">
        <f t="shared" si="39"/>
        <v>11</v>
      </c>
      <c r="AB460" s="8">
        <f>VLOOKUP(Z460,Table!$A$2:$C$121,2,0)</f>
        <v>16</v>
      </c>
      <c r="AC460" s="7">
        <f>VLOOKUP(Z460,Table!$A$2:$C$121,3,0)</f>
        <v>2</v>
      </c>
      <c r="AD460" s="5" t="str">
        <f>VLOOKUP(A460,Table!$U$1:$V$230,2,0)</f>
        <v>Orthorhombic</v>
      </c>
    </row>
    <row r="461" spans="1:30" ht="18.75" customHeight="1" x14ac:dyDescent="0.4">
      <c r="A461" s="5">
        <v>62</v>
      </c>
      <c r="B461" s="5">
        <v>99612</v>
      </c>
      <c r="C461" s="5" t="s">
        <v>727</v>
      </c>
      <c r="D461" s="5" t="s">
        <v>775</v>
      </c>
      <c r="E461" s="6" t="s">
        <v>2589</v>
      </c>
      <c r="F461" s="8" t="str">
        <f>LEFT(E461,MIN(FIND({0,1,2,3,4,5,6,7,8,9},ASC(E461)&amp;1234567890))-1)</f>
        <v>La</v>
      </c>
      <c r="G461" s="8">
        <f t="shared" si="35"/>
        <v>5</v>
      </c>
      <c r="H461" s="8">
        <f>VLOOKUP(F461,Table!$A$2:$C$121,2,0)</f>
        <v>3</v>
      </c>
      <c r="I461" s="7">
        <f>VLOOKUP(F461,Table!$A$2:$C$121,3,0)</f>
        <v>6</v>
      </c>
      <c r="J461" s="6" t="s">
        <v>2756</v>
      </c>
      <c r="K461" s="8" t="str">
        <f>LEFT(J461,MIN(FIND({0,1,2,3,4,5,6,7,8,9},ASC(J461)&amp;1234567890))-1)</f>
        <v>Ti</v>
      </c>
      <c r="L461" s="8">
        <f t="shared" si="36"/>
        <v>2</v>
      </c>
      <c r="M461" s="8">
        <f>VLOOKUP(K461,Table!$A$2:$C$121,2,0)</f>
        <v>4</v>
      </c>
      <c r="N461" s="7">
        <f>VLOOKUP(K461,Table!$A$2:$C$121,3,0)</f>
        <v>4</v>
      </c>
      <c r="O461" s="6" t="s">
        <v>2296</v>
      </c>
      <c r="P461" s="8" t="str">
        <f>LEFT(O461,MIN(FIND({0,1,2,3,4,5,6,7,8,9},ASC(O461)&amp;1234567890))-1)</f>
        <v>Cu</v>
      </c>
      <c r="Q461" s="8">
        <f t="shared" si="37"/>
        <v>1</v>
      </c>
      <c r="R461" s="8">
        <f>VLOOKUP(P461,Table!$A$2:$C$121,2,0)</f>
        <v>11</v>
      </c>
      <c r="S461" s="7">
        <f>VLOOKUP(P461,Table!$A$2:$C$121,3,0)</f>
        <v>4</v>
      </c>
      <c r="T461" s="6" t="s">
        <v>2498</v>
      </c>
      <c r="U461" s="8" t="str">
        <f>LEFT(T461,MIN(FIND({0,1,2,3,4,5,6,7,8,9},ASC(T461)&amp;1234567890))-1)</f>
        <v>S</v>
      </c>
      <c r="V461" s="8">
        <f t="shared" si="38"/>
        <v>5</v>
      </c>
      <c r="W461" s="8">
        <f>VLOOKUP(U461,Table!$A$2:$C$121,2,0)</f>
        <v>16</v>
      </c>
      <c r="X461" s="7">
        <f>VLOOKUP(U461,Table!$A$2:$C$121,3,0)</f>
        <v>3</v>
      </c>
      <c r="Y461" s="6" t="s">
        <v>2381</v>
      </c>
      <c r="Z461" s="8" t="str">
        <f>LEFT(Y461,MIN(FIND({0,1,2,3,4,5,6,7,8,9},ASC(Y461)&amp;1234567890))-1)</f>
        <v>O</v>
      </c>
      <c r="AA461" s="8">
        <f t="shared" si="39"/>
        <v>7</v>
      </c>
      <c r="AB461" s="8">
        <f>VLOOKUP(Z461,Table!$A$2:$C$121,2,0)</f>
        <v>16</v>
      </c>
      <c r="AC461" s="7">
        <f>VLOOKUP(Z461,Table!$A$2:$C$121,3,0)</f>
        <v>2</v>
      </c>
      <c r="AD461" s="5" t="str">
        <f>VLOOKUP(A461,Table!$U$1:$V$230,2,0)</f>
        <v>Orthorhombic</v>
      </c>
    </row>
    <row r="462" spans="1:30" ht="18.75" customHeight="1" x14ac:dyDescent="0.4">
      <c r="A462" s="5">
        <v>62</v>
      </c>
      <c r="B462" s="5">
        <v>99613</v>
      </c>
      <c r="C462" s="5" t="s">
        <v>727</v>
      </c>
      <c r="D462" s="5" t="s">
        <v>776</v>
      </c>
      <c r="E462" s="6" t="s">
        <v>2589</v>
      </c>
      <c r="F462" s="8" t="str">
        <f>LEFT(E462,MIN(FIND({0,1,2,3,4,5,6,7,8,9},ASC(E462)&amp;1234567890))-1)</f>
        <v>La</v>
      </c>
      <c r="G462" s="8">
        <f t="shared" si="35"/>
        <v>5</v>
      </c>
      <c r="H462" s="8">
        <f>VLOOKUP(F462,Table!$A$2:$C$121,2,0)</f>
        <v>3</v>
      </c>
      <c r="I462" s="7">
        <f>VLOOKUP(F462,Table!$A$2:$C$121,3,0)</f>
        <v>6</v>
      </c>
      <c r="J462" s="6" t="s">
        <v>2756</v>
      </c>
      <c r="K462" s="8" t="str">
        <f>LEFT(J462,MIN(FIND({0,1,2,3,4,5,6,7,8,9},ASC(J462)&amp;1234567890))-1)</f>
        <v>Ti</v>
      </c>
      <c r="L462" s="8">
        <f t="shared" si="36"/>
        <v>2</v>
      </c>
      <c r="M462" s="8">
        <f>VLOOKUP(K462,Table!$A$2:$C$121,2,0)</f>
        <v>4</v>
      </c>
      <c r="N462" s="7">
        <f>VLOOKUP(K462,Table!$A$2:$C$121,3,0)</f>
        <v>4</v>
      </c>
      <c r="O462" s="6" t="s">
        <v>2588</v>
      </c>
      <c r="P462" s="8" t="str">
        <f>LEFT(O462,MIN(FIND({0,1,2,3,4,5,6,7,8,9},ASC(O462)&amp;1234567890))-1)</f>
        <v>Ag</v>
      </c>
      <c r="Q462" s="8">
        <f t="shared" si="37"/>
        <v>1</v>
      </c>
      <c r="R462" s="8">
        <f>VLOOKUP(P462,Table!$A$2:$C$121,2,0)</f>
        <v>11</v>
      </c>
      <c r="S462" s="7">
        <f>VLOOKUP(P462,Table!$A$2:$C$121,3,0)</f>
        <v>5</v>
      </c>
      <c r="T462" s="6" t="s">
        <v>2498</v>
      </c>
      <c r="U462" s="8" t="str">
        <f>LEFT(T462,MIN(FIND({0,1,2,3,4,5,6,7,8,9},ASC(T462)&amp;1234567890))-1)</f>
        <v>S</v>
      </c>
      <c r="V462" s="8">
        <f t="shared" si="38"/>
        <v>5</v>
      </c>
      <c r="W462" s="8">
        <f>VLOOKUP(U462,Table!$A$2:$C$121,2,0)</f>
        <v>16</v>
      </c>
      <c r="X462" s="7">
        <f>VLOOKUP(U462,Table!$A$2:$C$121,3,0)</f>
        <v>3</v>
      </c>
      <c r="Y462" s="6" t="s">
        <v>2381</v>
      </c>
      <c r="Z462" s="8" t="str">
        <f>LEFT(Y462,MIN(FIND({0,1,2,3,4,5,6,7,8,9},ASC(Y462)&amp;1234567890))-1)</f>
        <v>O</v>
      </c>
      <c r="AA462" s="8">
        <f t="shared" si="39"/>
        <v>7</v>
      </c>
      <c r="AB462" s="8">
        <f>VLOOKUP(Z462,Table!$A$2:$C$121,2,0)</f>
        <v>16</v>
      </c>
      <c r="AC462" s="7">
        <f>VLOOKUP(Z462,Table!$A$2:$C$121,3,0)</f>
        <v>2</v>
      </c>
      <c r="AD462" s="5" t="str">
        <f>VLOOKUP(A462,Table!$U$1:$V$230,2,0)</f>
        <v>Orthorhombic</v>
      </c>
    </row>
    <row r="463" spans="1:30" ht="18.75" customHeight="1" x14ac:dyDescent="0.4">
      <c r="A463" s="5">
        <v>62</v>
      </c>
      <c r="B463" s="5">
        <v>59916</v>
      </c>
      <c r="C463" s="5" t="s">
        <v>731</v>
      </c>
      <c r="D463" s="5" t="s">
        <v>777</v>
      </c>
      <c r="E463" s="6" t="s">
        <v>3290</v>
      </c>
      <c r="F463" s="8" t="str">
        <f>LEFT(E463,MIN(FIND({0,1,2,3,4,5,6,7,8,9},ASC(E463)&amp;1234567890))-1)</f>
        <v>Eu</v>
      </c>
      <c r="G463" s="8">
        <f t="shared" si="35"/>
        <v>1.8</v>
      </c>
      <c r="H463" s="8">
        <f>VLOOKUP(F463,Table!$A$2:$C$121,2,0)</f>
        <v>3</v>
      </c>
      <c r="I463" s="7">
        <f>VLOOKUP(F463,Table!$A$2:$C$121,3,0)</f>
        <v>6</v>
      </c>
      <c r="J463" s="6" t="s">
        <v>2825</v>
      </c>
      <c r="K463" s="8" t="str">
        <f>LEFT(J463,MIN(FIND({0,1,2,3,4,5,6,7,8,9},ASC(J463)&amp;1234567890))-1)</f>
        <v>La</v>
      </c>
      <c r="L463" s="8">
        <f t="shared" si="36"/>
        <v>0.2</v>
      </c>
      <c r="M463" s="8">
        <f>VLOOKUP(K463,Table!$A$2:$C$121,2,0)</f>
        <v>3</v>
      </c>
      <c r="N463" s="7">
        <f>VLOOKUP(K463,Table!$A$2:$C$121,3,0)</f>
        <v>6</v>
      </c>
      <c r="O463" s="6" t="s">
        <v>2597</v>
      </c>
      <c r="P463" s="8" t="str">
        <f>LEFT(O463,MIN(FIND({0,1,2,3,4,5,6,7,8,9},ASC(O463)&amp;1234567890))-1)</f>
        <v>Ba</v>
      </c>
      <c r="Q463" s="8">
        <f t="shared" si="37"/>
        <v>1</v>
      </c>
      <c r="R463" s="8">
        <f>VLOOKUP(P463,Table!$A$2:$C$121,2,0)</f>
        <v>2</v>
      </c>
      <c r="S463" s="7">
        <f>VLOOKUP(P463,Table!$A$2:$C$121,3,0)</f>
        <v>6</v>
      </c>
      <c r="T463" s="6" t="s">
        <v>2379</v>
      </c>
      <c r="U463" s="8" t="str">
        <f>LEFT(T463,MIN(FIND({0,1,2,3,4,5,6,7,8,9},ASC(T463)&amp;1234567890))-1)</f>
        <v>Zn</v>
      </c>
      <c r="V463" s="8">
        <f t="shared" si="38"/>
        <v>1</v>
      </c>
      <c r="W463" s="8">
        <f>VLOOKUP(U463,Table!$A$2:$C$121,2,0)</f>
        <v>12</v>
      </c>
      <c r="X463" s="7">
        <f>VLOOKUP(U463,Table!$A$2:$C$121,3,0)</f>
        <v>4</v>
      </c>
      <c r="Y463" s="6" t="s">
        <v>2863</v>
      </c>
      <c r="Z463" s="8" t="str">
        <f>LEFT(Y463,MIN(FIND({0,1,2,3,4,5,6,7,8,9},ASC(Y463)&amp;1234567890))-1)</f>
        <v>O</v>
      </c>
      <c r="AA463" s="8">
        <f t="shared" si="39"/>
        <v>5</v>
      </c>
      <c r="AB463" s="8">
        <f>VLOOKUP(Z463,Table!$A$2:$C$121,2,0)</f>
        <v>16</v>
      </c>
      <c r="AC463" s="7">
        <f>VLOOKUP(Z463,Table!$A$2:$C$121,3,0)</f>
        <v>2</v>
      </c>
      <c r="AD463" s="5" t="str">
        <f>VLOOKUP(A463,Table!$U$1:$V$230,2,0)</f>
        <v>Orthorhombic</v>
      </c>
    </row>
    <row r="464" spans="1:30" ht="18.75" customHeight="1" x14ac:dyDescent="0.4">
      <c r="A464" s="5">
        <v>62</v>
      </c>
      <c r="B464" s="5">
        <v>59923</v>
      </c>
      <c r="C464" s="5" t="s">
        <v>727</v>
      </c>
      <c r="D464" s="5" t="s">
        <v>778</v>
      </c>
      <c r="E464" s="6" t="s">
        <v>3291</v>
      </c>
      <c r="F464" s="8" t="str">
        <f>LEFT(E464,MIN(FIND({0,1,2,3,4,5,6,7,8,9},ASC(E464)&amp;1234567890))-1)</f>
        <v>Rb</v>
      </c>
      <c r="G464" s="8">
        <f t="shared" si="35"/>
        <v>3</v>
      </c>
      <c r="H464" s="8">
        <f>VLOOKUP(F464,Table!$A$2:$C$121,2,0)</f>
        <v>1</v>
      </c>
      <c r="I464" s="7">
        <f>VLOOKUP(F464,Table!$A$2:$C$121,3,0)</f>
        <v>5</v>
      </c>
      <c r="J464" s="6" t="s">
        <v>2636</v>
      </c>
      <c r="K464" s="8" t="str">
        <f>LEFT(J464,MIN(FIND({0,1,2,3,4,5,6,7,8,9},ASC(J464)&amp;1234567890))-1)</f>
        <v>Co</v>
      </c>
      <c r="L464" s="8">
        <f t="shared" si="36"/>
        <v>1</v>
      </c>
      <c r="M464" s="8">
        <f>VLOOKUP(K464,Table!$A$2:$C$121,2,0)</f>
        <v>9</v>
      </c>
      <c r="N464" s="7">
        <f>VLOOKUP(K464,Table!$A$2:$C$121,3,0)</f>
        <v>4</v>
      </c>
      <c r="O464" s="6" t="s">
        <v>2511</v>
      </c>
      <c r="P464" s="8" t="str">
        <f>LEFT(O464,MIN(FIND({0,1,2,3,4,5,6,7,8,9},ASC(O464)&amp;1234567890))-1)</f>
        <v>Cl</v>
      </c>
      <c r="Q464" s="8">
        <f t="shared" si="37"/>
        <v>4</v>
      </c>
      <c r="R464" s="8">
        <f>VLOOKUP(P464,Table!$A$2:$C$121,2,0)</f>
        <v>17</v>
      </c>
      <c r="S464" s="7">
        <f>VLOOKUP(P464,Table!$A$2:$C$121,3,0)</f>
        <v>3</v>
      </c>
      <c r="T464" s="6" t="s">
        <v>2313</v>
      </c>
      <c r="U464" s="8" t="str">
        <f>LEFT(T464,MIN(FIND({0,1,2,3,4,5,6,7,8,9},ASC(T464)&amp;1234567890))-1)</f>
        <v>N</v>
      </c>
      <c r="V464" s="8">
        <f t="shared" si="38"/>
        <v>1</v>
      </c>
      <c r="W464" s="8">
        <f>VLOOKUP(U464,Table!$A$2:$C$121,2,0)</f>
        <v>15</v>
      </c>
      <c r="X464" s="7">
        <f>VLOOKUP(U464,Table!$A$2:$C$121,3,0)</f>
        <v>2</v>
      </c>
      <c r="Y464" s="6" t="s">
        <v>2312</v>
      </c>
      <c r="Z464" s="8" t="str">
        <f>LEFT(Y464,MIN(FIND({0,1,2,3,4,5,6,7,8,9},ASC(Y464)&amp;1234567890))-1)</f>
        <v>O</v>
      </c>
      <c r="AA464" s="8">
        <f t="shared" si="39"/>
        <v>3</v>
      </c>
      <c r="AB464" s="8">
        <f>VLOOKUP(Z464,Table!$A$2:$C$121,2,0)</f>
        <v>16</v>
      </c>
      <c r="AC464" s="7">
        <f>VLOOKUP(Z464,Table!$A$2:$C$121,3,0)</f>
        <v>2</v>
      </c>
      <c r="AD464" s="5" t="str">
        <f>VLOOKUP(A464,Table!$U$1:$V$230,2,0)</f>
        <v>Orthorhombic</v>
      </c>
    </row>
    <row r="465" spans="1:30" ht="18.75" customHeight="1" x14ac:dyDescent="0.4">
      <c r="A465" s="5">
        <v>62</v>
      </c>
      <c r="B465" s="5">
        <v>171377</v>
      </c>
      <c r="C465" s="5" t="s">
        <v>731</v>
      </c>
      <c r="D465" s="5" t="s">
        <v>779</v>
      </c>
      <c r="E465" s="6" t="s">
        <v>3292</v>
      </c>
      <c r="F465" s="8" t="str">
        <f>LEFT(E465,MIN(FIND({0,1,2,3,4,5,6,7,8,9},ASC(E465)&amp;1234567890))-1)</f>
        <v>Sr</v>
      </c>
      <c r="G465" s="8">
        <f t="shared" si="35"/>
        <v>0.94</v>
      </c>
      <c r="H465" s="8">
        <f>VLOOKUP(F465,Table!$A$2:$C$121,2,0)</f>
        <v>2</v>
      </c>
      <c r="I465" s="7">
        <f>VLOOKUP(F465,Table!$A$2:$C$121,3,0)</f>
        <v>5</v>
      </c>
      <c r="J465" s="6" t="s">
        <v>3293</v>
      </c>
      <c r="K465" s="8" t="str">
        <f>LEFT(J465,MIN(FIND({0,1,2,3,4,5,6,7,8,9},ASC(J465)&amp;1234567890))-1)</f>
        <v>La</v>
      </c>
      <c r="L465" s="8">
        <f t="shared" si="36"/>
        <v>0.94</v>
      </c>
      <c r="M465" s="8">
        <f>VLOOKUP(K465,Table!$A$2:$C$121,2,0)</f>
        <v>3</v>
      </c>
      <c r="N465" s="7">
        <f>VLOOKUP(K465,Table!$A$2:$C$121,3,0)</f>
        <v>6</v>
      </c>
      <c r="O465" s="6" t="s">
        <v>2598</v>
      </c>
      <c r="P465" s="8" t="str">
        <f>LEFT(O465,MIN(FIND({0,1,2,3,4,5,6,7,8,9},ASC(O465)&amp;1234567890))-1)</f>
        <v>Mn</v>
      </c>
      <c r="Q465" s="8">
        <f t="shared" si="37"/>
        <v>1</v>
      </c>
      <c r="R465" s="8">
        <f>VLOOKUP(P465,Table!$A$2:$C$121,2,0)</f>
        <v>7</v>
      </c>
      <c r="S465" s="7">
        <f>VLOOKUP(P465,Table!$A$2:$C$121,3,0)</f>
        <v>4</v>
      </c>
      <c r="T465" s="6" t="s">
        <v>2608</v>
      </c>
      <c r="U465" s="8" t="str">
        <f>LEFT(T465,MIN(FIND({0,1,2,3,4,5,6,7,8,9},ASC(T465)&amp;1234567890))-1)</f>
        <v>Ti</v>
      </c>
      <c r="V465" s="8">
        <f t="shared" si="38"/>
        <v>1</v>
      </c>
      <c r="W465" s="8">
        <f>VLOOKUP(U465,Table!$A$2:$C$121,2,0)</f>
        <v>4</v>
      </c>
      <c r="X465" s="7">
        <f>VLOOKUP(U465,Table!$A$2:$C$121,3,0)</f>
        <v>4</v>
      </c>
      <c r="Y465" s="6" t="s">
        <v>2332</v>
      </c>
      <c r="Z465" s="8" t="str">
        <f>LEFT(Y465,MIN(FIND({0,1,2,3,4,5,6,7,8,9},ASC(Y465)&amp;1234567890))-1)</f>
        <v>O</v>
      </c>
      <c r="AA465" s="8">
        <f t="shared" si="39"/>
        <v>6</v>
      </c>
      <c r="AB465" s="8">
        <f>VLOOKUP(Z465,Table!$A$2:$C$121,2,0)</f>
        <v>16</v>
      </c>
      <c r="AC465" s="7">
        <f>VLOOKUP(Z465,Table!$A$2:$C$121,3,0)</f>
        <v>2</v>
      </c>
      <c r="AD465" s="5" t="str">
        <f>VLOOKUP(A465,Table!$U$1:$V$230,2,0)</f>
        <v>Orthorhombic</v>
      </c>
    </row>
    <row r="466" spans="1:30" ht="18.75" customHeight="1" x14ac:dyDescent="0.4">
      <c r="A466" s="5">
        <v>62</v>
      </c>
      <c r="B466" s="5">
        <v>171992</v>
      </c>
      <c r="C466" s="5" t="s">
        <v>727</v>
      </c>
      <c r="D466" s="5" t="s">
        <v>780</v>
      </c>
      <c r="E466" s="6" t="s">
        <v>3148</v>
      </c>
      <c r="F466" s="8" t="str">
        <f>LEFT(E466,MIN(FIND({0,1,2,3,4,5,6,7,8,9},ASC(E466)&amp;1234567890))-1)</f>
        <v>Nd</v>
      </c>
      <c r="G466" s="8">
        <f t="shared" si="35"/>
        <v>0.7</v>
      </c>
      <c r="H466" s="8">
        <f>VLOOKUP(F466,Table!$A$2:$C$121,2,0)</f>
        <v>3</v>
      </c>
      <c r="I466" s="7">
        <f>VLOOKUP(F466,Table!$A$2:$C$121,3,0)</f>
        <v>6</v>
      </c>
      <c r="J466" s="6" t="s">
        <v>3294</v>
      </c>
      <c r="K466" s="8" t="str">
        <f>LEFT(J466,MIN(FIND({0,1,2,3,4,5,6,7,8,9},ASC(J466)&amp;1234567890))-1)</f>
        <v>Pb</v>
      </c>
      <c r="L466" s="8">
        <f t="shared" si="36"/>
        <v>0.3</v>
      </c>
      <c r="M466" s="8">
        <f>VLOOKUP(K466,Table!$A$2:$C$121,2,0)</f>
        <v>14</v>
      </c>
      <c r="N466" s="7">
        <f>VLOOKUP(K466,Table!$A$2:$C$121,3,0)</f>
        <v>6</v>
      </c>
      <c r="O466" s="6" t="s">
        <v>3295</v>
      </c>
      <c r="P466" s="8" t="str">
        <f>LEFT(O466,MIN(FIND({0,1,2,3,4,5,6,7,8,9},ASC(O466)&amp;1234567890))-1)</f>
        <v>Mn</v>
      </c>
      <c r="Q466" s="8">
        <f t="shared" si="37"/>
        <v>0.9</v>
      </c>
      <c r="R466" s="8">
        <f>VLOOKUP(P466,Table!$A$2:$C$121,2,0)</f>
        <v>7</v>
      </c>
      <c r="S466" s="7">
        <f>VLOOKUP(P466,Table!$A$2:$C$121,3,0)</f>
        <v>4</v>
      </c>
      <c r="T466" s="6" t="s">
        <v>3296</v>
      </c>
      <c r="U466" s="8" t="str">
        <f>LEFT(T466,MIN(FIND({0,1,2,3,4,5,6,7,8,9},ASC(T466)&amp;1234567890))-1)</f>
        <v>Fe</v>
      </c>
      <c r="V466" s="8">
        <f t="shared" si="38"/>
        <v>0.1</v>
      </c>
      <c r="W466" s="8">
        <f>VLOOKUP(U466,Table!$A$2:$C$121,2,0)</f>
        <v>8</v>
      </c>
      <c r="X466" s="7">
        <f>VLOOKUP(U466,Table!$A$2:$C$121,3,0)</f>
        <v>4</v>
      </c>
      <c r="Y466" s="6" t="s">
        <v>2312</v>
      </c>
      <c r="Z466" s="8" t="str">
        <f>LEFT(Y466,MIN(FIND({0,1,2,3,4,5,6,7,8,9},ASC(Y466)&amp;1234567890))-1)</f>
        <v>O</v>
      </c>
      <c r="AA466" s="8">
        <f t="shared" si="39"/>
        <v>3</v>
      </c>
      <c r="AB466" s="8">
        <f>VLOOKUP(Z466,Table!$A$2:$C$121,2,0)</f>
        <v>16</v>
      </c>
      <c r="AC466" s="7">
        <f>VLOOKUP(Z466,Table!$A$2:$C$121,3,0)</f>
        <v>2</v>
      </c>
      <c r="AD466" s="5" t="str">
        <f>VLOOKUP(A466,Table!$U$1:$V$230,2,0)</f>
        <v>Orthorhombic</v>
      </c>
    </row>
    <row r="467" spans="1:30" ht="18.75" customHeight="1" x14ac:dyDescent="0.4">
      <c r="A467" s="5">
        <v>62</v>
      </c>
      <c r="B467" s="5">
        <v>173018</v>
      </c>
      <c r="C467" s="5" t="s">
        <v>727</v>
      </c>
      <c r="D467" s="5" t="s">
        <v>781</v>
      </c>
      <c r="E467" s="6" t="s">
        <v>2606</v>
      </c>
      <c r="F467" s="8" t="str">
        <f>LEFT(E467,MIN(FIND({0,1,2,3,4,5,6,7,8,9},ASC(E467)&amp;1234567890))-1)</f>
        <v>La</v>
      </c>
      <c r="G467" s="8">
        <f t="shared" si="35"/>
        <v>0.8</v>
      </c>
      <c r="H467" s="8">
        <f>VLOOKUP(F467,Table!$A$2:$C$121,2,0)</f>
        <v>3</v>
      </c>
      <c r="I467" s="7">
        <f>VLOOKUP(F467,Table!$A$2:$C$121,3,0)</f>
        <v>6</v>
      </c>
      <c r="J467" s="6" t="s">
        <v>2607</v>
      </c>
      <c r="K467" s="8" t="str">
        <f>LEFT(J467,MIN(FIND({0,1,2,3,4,5,6,7,8,9},ASC(J467)&amp;1234567890))-1)</f>
        <v>Sr</v>
      </c>
      <c r="L467" s="8">
        <f t="shared" si="36"/>
        <v>0.2</v>
      </c>
      <c r="M467" s="8">
        <f>VLOOKUP(K467,Table!$A$2:$C$121,2,0)</f>
        <v>2</v>
      </c>
      <c r="N467" s="7">
        <f>VLOOKUP(K467,Table!$A$2:$C$121,3,0)</f>
        <v>5</v>
      </c>
      <c r="O467" s="6" t="s">
        <v>3297</v>
      </c>
      <c r="P467" s="8" t="str">
        <f>LEFT(O467,MIN(FIND({0,1,2,3,4,5,6,7,8,9},ASC(O467)&amp;1234567890))-1)</f>
        <v>Fe</v>
      </c>
      <c r="Q467" s="8">
        <f t="shared" si="37"/>
        <v>0.8</v>
      </c>
      <c r="R467" s="8">
        <f>VLOOKUP(P467,Table!$A$2:$C$121,2,0)</f>
        <v>8</v>
      </c>
      <c r="S467" s="7">
        <f>VLOOKUP(P467,Table!$A$2:$C$121,3,0)</f>
        <v>4</v>
      </c>
      <c r="T467" s="6" t="s">
        <v>3298</v>
      </c>
      <c r="U467" s="8" t="str">
        <f>LEFT(T467,MIN(FIND({0,1,2,3,4,5,6,7,8,9},ASC(T467)&amp;1234567890))-1)</f>
        <v>Cr</v>
      </c>
      <c r="V467" s="8">
        <f t="shared" si="38"/>
        <v>0.2</v>
      </c>
      <c r="W467" s="8">
        <f>VLOOKUP(U467,Table!$A$2:$C$121,2,0)</f>
        <v>6</v>
      </c>
      <c r="X467" s="7">
        <f>VLOOKUP(U467,Table!$A$2:$C$121,3,0)</f>
        <v>4</v>
      </c>
      <c r="Y467" s="6" t="s">
        <v>2312</v>
      </c>
      <c r="Z467" s="8" t="str">
        <f>LEFT(Y467,MIN(FIND({0,1,2,3,4,5,6,7,8,9},ASC(Y467)&amp;1234567890))-1)</f>
        <v>O</v>
      </c>
      <c r="AA467" s="8">
        <f t="shared" si="39"/>
        <v>3</v>
      </c>
      <c r="AB467" s="8">
        <f>VLOOKUP(Z467,Table!$A$2:$C$121,2,0)</f>
        <v>16</v>
      </c>
      <c r="AC467" s="7">
        <f>VLOOKUP(Z467,Table!$A$2:$C$121,3,0)</f>
        <v>2</v>
      </c>
      <c r="AD467" s="5" t="str">
        <f>VLOOKUP(A467,Table!$U$1:$V$230,2,0)</f>
        <v>Orthorhombic</v>
      </c>
    </row>
    <row r="468" spans="1:30" ht="18.75" customHeight="1" x14ac:dyDescent="0.4">
      <c r="A468" s="5">
        <v>62</v>
      </c>
      <c r="B468" s="5">
        <v>174565</v>
      </c>
      <c r="C468" s="5" t="s">
        <v>731</v>
      </c>
      <c r="D468" s="5" t="s">
        <v>782</v>
      </c>
      <c r="E468" s="6" t="s">
        <v>3299</v>
      </c>
      <c r="F468" s="8" t="str">
        <f>LEFT(E468,MIN(FIND({0,1,2,3,4,5,6,7,8,9},ASC(E468)&amp;1234567890))-1)</f>
        <v>Ca</v>
      </c>
      <c r="G468" s="8">
        <f t="shared" si="35"/>
        <v>1.4</v>
      </c>
      <c r="H468" s="8">
        <f>VLOOKUP(F468,Table!$A$2:$C$121,2,0)</f>
        <v>2</v>
      </c>
      <c r="I468" s="7">
        <f>VLOOKUP(F468,Table!$A$2:$C$121,3,0)</f>
        <v>4</v>
      </c>
      <c r="J468" s="6" t="s">
        <v>3300</v>
      </c>
      <c r="K468" s="8" t="str">
        <f>LEFT(J468,MIN(FIND({0,1,2,3,4,5,6,7,8,9},ASC(J468)&amp;1234567890))-1)</f>
        <v>La</v>
      </c>
      <c r="L468" s="8">
        <f t="shared" si="36"/>
        <v>0.6</v>
      </c>
      <c r="M468" s="8">
        <f>VLOOKUP(K468,Table!$A$2:$C$121,2,0)</f>
        <v>3</v>
      </c>
      <c r="N468" s="7">
        <f>VLOOKUP(K468,Table!$A$2:$C$121,3,0)</f>
        <v>6</v>
      </c>
      <c r="O468" s="6" t="s">
        <v>2330</v>
      </c>
      <c r="P468" s="8" t="str">
        <f>LEFT(O468,MIN(FIND({0,1,2,3,4,5,6,7,8,9},ASC(O468)&amp;1234567890))-1)</f>
        <v>Fe</v>
      </c>
      <c r="Q468" s="8">
        <f t="shared" si="37"/>
        <v>1</v>
      </c>
      <c r="R468" s="8">
        <f>VLOOKUP(P468,Table!$A$2:$C$121,2,0)</f>
        <v>8</v>
      </c>
      <c r="S468" s="7">
        <f>VLOOKUP(P468,Table!$A$2:$C$121,3,0)</f>
        <v>4</v>
      </c>
      <c r="T468" s="6" t="s">
        <v>2826</v>
      </c>
      <c r="U468" s="8" t="str">
        <f>LEFT(T468,MIN(FIND({0,1,2,3,4,5,6,7,8,9},ASC(T468)&amp;1234567890))-1)</f>
        <v>Re</v>
      </c>
      <c r="V468" s="8">
        <f t="shared" si="38"/>
        <v>1</v>
      </c>
      <c r="W468" s="8">
        <f>VLOOKUP(U468,Table!$A$2:$C$121,2,0)</f>
        <v>7</v>
      </c>
      <c r="X468" s="7">
        <f>VLOOKUP(U468,Table!$A$2:$C$121,3,0)</f>
        <v>6</v>
      </c>
      <c r="Y468" s="6" t="s">
        <v>2332</v>
      </c>
      <c r="Z468" s="8" t="str">
        <f>LEFT(Y468,MIN(FIND({0,1,2,3,4,5,6,7,8,9},ASC(Y468)&amp;1234567890))-1)</f>
        <v>O</v>
      </c>
      <c r="AA468" s="8">
        <f t="shared" si="39"/>
        <v>6</v>
      </c>
      <c r="AB468" s="8">
        <f>VLOOKUP(Z468,Table!$A$2:$C$121,2,0)</f>
        <v>16</v>
      </c>
      <c r="AC468" s="7">
        <f>VLOOKUP(Z468,Table!$A$2:$C$121,3,0)</f>
        <v>2</v>
      </c>
      <c r="AD468" s="5" t="str">
        <f>VLOOKUP(A468,Table!$U$1:$V$230,2,0)</f>
        <v>Orthorhombic</v>
      </c>
    </row>
    <row r="469" spans="1:30" ht="18.75" customHeight="1" x14ac:dyDescent="0.4">
      <c r="A469" s="5">
        <v>62</v>
      </c>
      <c r="B469" s="5">
        <v>174566</v>
      </c>
      <c r="C469" s="5" t="s">
        <v>731</v>
      </c>
      <c r="D469" s="5" t="s">
        <v>783</v>
      </c>
      <c r="E469" s="6" t="s">
        <v>3301</v>
      </c>
      <c r="F469" s="8" t="str">
        <f>LEFT(E469,MIN(FIND({0,1,2,3,4,5,6,7,8,9},ASC(E469)&amp;1234567890))-1)</f>
        <v>Ca</v>
      </c>
      <c r="G469" s="8">
        <f t="shared" si="35"/>
        <v>1.2</v>
      </c>
      <c r="H469" s="8">
        <f>VLOOKUP(F469,Table!$A$2:$C$121,2,0)</f>
        <v>2</v>
      </c>
      <c r="I469" s="7">
        <f>VLOOKUP(F469,Table!$A$2:$C$121,3,0)</f>
        <v>4</v>
      </c>
      <c r="J469" s="6" t="s">
        <v>2606</v>
      </c>
      <c r="K469" s="8" t="str">
        <f>LEFT(J469,MIN(FIND({0,1,2,3,4,5,6,7,8,9},ASC(J469)&amp;1234567890))-1)</f>
        <v>La</v>
      </c>
      <c r="L469" s="8">
        <f t="shared" si="36"/>
        <v>0.8</v>
      </c>
      <c r="M469" s="8">
        <f>VLOOKUP(K469,Table!$A$2:$C$121,2,0)</f>
        <v>3</v>
      </c>
      <c r="N469" s="7">
        <f>VLOOKUP(K469,Table!$A$2:$C$121,3,0)</f>
        <v>6</v>
      </c>
      <c r="O469" s="6" t="s">
        <v>2330</v>
      </c>
      <c r="P469" s="8" t="str">
        <f>LEFT(O469,MIN(FIND({0,1,2,3,4,5,6,7,8,9},ASC(O469)&amp;1234567890))-1)</f>
        <v>Fe</v>
      </c>
      <c r="Q469" s="8">
        <f t="shared" si="37"/>
        <v>1</v>
      </c>
      <c r="R469" s="8">
        <f>VLOOKUP(P469,Table!$A$2:$C$121,2,0)</f>
        <v>8</v>
      </c>
      <c r="S469" s="7">
        <f>VLOOKUP(P469,Table!$A$2:$C$121,3,0)</f>
        <v>4</v>
      </c>
      <c r="T469" s="6" t="s">
        <v>2826</v>
      </c>
      <c r="U469" s="8" t="str">
        <f>LEFT(T469,MIN(FIND({0,1,2,3,4,5,6,7,8,9},ASC(T469)&amp;1234567890))-1)</f>
        <v>Re</v>
      </c>
      <c r="V469" s="8">
        <f t="shared" si="38"/>
        <v>1</v>
      </c>
      <c r="W469" s="8">
        <f>VLOOKUP(U469,Table!$A$2:$C$121,2,0)</f>
        <v>7</v>
      </c>
      <c r="X469" s="7">
        <f>VLOOKUP(U469,Table!$A$2:$C$121,3,0)</f>
        <v>6</v>
      </c>
      <c r="Y469" s="6" t="s">
        <v>2332</v>
      </c>
      <c r="Z469" s="8" t="str">
        <f>LEFT(Y469,MIN(FIND({0,1,2,3,4,5,6,7,8,9},ASC(Y469)&amp;1234567890))-1)</f>
        <v>O</v>
      </c>
      <c r="AA469" s="8">
        <f t="shared" si="39"/>
        <v>6</v>
      </c>
      <c r="AB469" s="8">
        <f>VLOOKUP(Z469,Table!$A$2:$C$121,2,0)</f>
        <v>16</v>
      </c>
      <c r="AC469" s="7">
        <f>VLOOKUP(Z469,Table!$A$2:$C$121,3,0)</f>
        <v>2</v>
      </c>
      <c r="AD469" s="5" t="str">
        <f>VLOOKUP(A469,Table!$U$1:$V$230,2,0)</f>
        <v>Orthorhombic</v>
      </c>
    </row>
    <row r="470" spans="1:30" ht="18.75" customHeight="1" x14ac:dyDescent="0.4">
      <c r="A470" s="5">
        <v>62</v>
      </c>
      <c r="B470" s="5">
        <v>290187</v>
      </c>
      <c r="C470" s="5" t="s">
        <v>727</v>
      </c>
      <c r="D470" s="5" t="s">
        <v>784</v>
      </c>
      <c r="E470" s="6" t="s">
        <v>3302</v>
      </c>
      <c r="F470" s="8" t="str">
        <f>LEFT(E470,MIN(FIND({0,1,2,3,4,5,6,7,8,9},ASC(E470)&amp;1234567890))-1)</f>
        <v>Al</v>
      </c>
      <c r="G470" s="8">
        <f t="shared" si="35"/>
        <v>6.56</v>
      </c>
      <c r="H470" s="8">
        <f>VLOOKUP(F470,Table!$A$2:$C$121,2,0)</f>
        <v>13</v>
      </c>
      <c r="I470" s="7">
        <f>VLOOKUP(F470,Table!$A$2:$C$121,3,0)</f>
        <v>3</v>
      </c>
      <c r="J470" s="6" t="s">
        <v>2541</v>
      </c>
      <c r="K470" s="8" t="str">
        <f>LEFT(J470,MIN(FIND({0,1,2,3,4,5,6,7,8,9},ASC(J470)&amp;1234567890))-1)</f>
        <v>Si</v>
      </c>
      <c r="L470" s="8">
        <f t="shared" si="36"/>
        <v>3</v>
      </c>
      <c r="M470" s="8">
        <f>VLOOKUP(K470,Table!$A$2:$C$121,2,0)</f>
        <v>14</v>
      </c>
      <c r="N470" s="7">
        <f>VLOOKUP(K470,Table!$A$2:$C$121,3,0)</f>
        <v>3</v>
      </c>
      <c r="O470" s="6" t="s">
        <v>2438</v>
      </c>
      <c r="P470" s="8" t="str">
        <f>LEFT(O470,MIN(FIND({0,1,2,3,4,5,6,7,8,9},ASC(O470)&amp;1234567890))-1)</f>
        <v>B</v>
      </c>
      <c r="Q470" s="8">
        <f t="shared" si="37"/>
        <v>1</v>
      </c>
      <c r="R470" s="8">
        <f>VLOOKUP(P470,Table!$A$2:$C$121,2,0)</f>
        <v>13</v>
      </c>
      <c r="S470" s="7">
        <f>VLOOKUP(P470,Table!$A$2:$C$121,3,0)</f>
        <v>2</v>
      </c>
      <c r="T470" s="6" t="s">
        <v>2474</v>
      </c>
      <c r="U470" s="8" t="str">
        <f>LEFT(T470,MIN(FIND({0,1,2,3,4,5,6,7,8,9},ASC(T470)&amp;1234567890))-1)</f>
        <v>O</v>
      </c>
      <c r="V470" s="8">
        <f t="shared" si="38"/>
        <v>18</v>
      </c>
      <c r="W470" s="8">
        <f>VLOOKUP(U470,Table!$A$2:$C$121,2,0)</f>
        <v>16</v>
      </c>
      <c r="X470" s="7">
        <f>VLOOKUP(U470,Table!$A$2:$C$121,3,0)</f>
        <v>2</v>
      </c>
      <c r="Y470" s="6" t="s">
        <v>3303</v>
      </c>
      <c r="Z470" s="8" t="str">
        <f>LEFT(Y470,MIN(FIND({0,1,2,3,4,5,6,7,8,9},ASC(Y470)&amp;1234567890))-1)</f>
        <v>H</v>
      </c>
      <c r="AA470" s="8">
        <f t="shared" si="39"/>
        <v>1.32</v>
      </c>
      <c r="AB470" s="8">
        <f>VLOOKUP(Z470,Table!$A$2:$C$121,2,0)</f>
        <v>1</v>
      </c>
      <c r="AC470" s="7">
        <f>VLOOKUP(Z470,Table!$A$2:$C$121,3,0)</f>
        <v>1</v>
      </c>
      <c r="AD470" s="5" t="str">
        <f>VLOOKUP(A470,Table!$U$1:$V$230,2,0)</f>
        <v>Orthorhombic</v>
      </c>
    </row>
    <row r="471" spans="1:30" ht="18.75" customHeight="1" x14ac:dyDescent="0.4">
      <c r="A471" s="5">
        <v>62</v>
      </c>
      <c r="B471" s="5">
        <v>291462</v>
      </c>
      <c r="C471" s="5" t="s">
        <v>731</v>
      </c>
      <c r="D471" s="5" t="s">
        <v>785</v>
      </c>
      <c r="E471" s="6" t="s">
        <v>3258</v>
      </c>
      <c r="F471" s="8" t="str">
        <f>LEFT(E471,MIN(FIND({0,1,2,3,4,5,6,7,8,9},ASC(E471)&amp;1234567890))-1)</f>
        <v>La</v>
      </c>
      <c r="G471" s="8">
        <f t="shared" si="35"/>
        <v>0.7</v>
      </c>
      <c r="H471" s="8">
        <f>VLOOKUP(F471,Table!$A$2:$C$121,2,0)</f>
        <v>3</v>
      </c>
      <c r="I471" s="7">
        <f>VLOOKUP(F471,Table!$A$2:$C$121,3,0)</f>
        <v>6</v>
      </c>
      <c r="J471" s="6" t="s">
        <v>3304</v>
      </c>
      <c r="K471" s="8" t="str">
        <f>LEFT(J471,MIN(FIND({0,1,2,3,4,5,6,7,8,9},ASC(J471)&amp;1234567890))-1)</f>
        <v>Nd</v>
      </c>
      <c r="L471" s="8">
        <f t="shared" si="36"/>
        <v>0.3</v>
      </c>
      <c r="M471" s="8">
        <f>VLOOKUP(K471,Table!$A$2:$C$121,2,0)</f>
        <v>3</v>
      </c>
      <c r="N471" s="7">
        <f>VLOOKUP(K471,Table!$A$2:$C$121,3,0)</f>
        <v>6</v>
      </c>
      <c r="O471" s="6" t="s">
        <v>2365</v>
      </c>
      <c r="P471" s="8" t="str">
        <f>LEFT(O471,MIN(FIND({0,1,2,3,4,5,6,7,8,9},ASC(O471)&amp;1234567890))-1)</f>
        <v>Mn</v>
      </c>
      <c r="Q471" s="8">
        <f t="shared" si="37"/>
        <v>0.5</v>
      </c>
      <c r="R471" s="8">
        <f>VLOOKUP(P471,Table!$A$2:$C$121,2,0)</f>
        <v>7</v>
      </c>
      <c r="S471" s="7">
        <f>VLOOKUP(P471,Table!$A$2:$C$121,3,0)</f>
        <v>4</v>
      </c>
      <c r="T471" s="6" t="s">
        <v>3305</v>
      </c>
      <c r="U471" s="8" t="str">
        <f>LEFT(T471,MIN(FIND({0,1,2,3,4,5,6,7,8,9},ASC(T471)&amp;1234567890))-1)</f>
        <v>Cr</v>
      </c>
      <c r="V471" s="8">
        <f t="shared" si="38"/>
        <v>0.5</v>
      </c>
      <c r="W471" s="8">
        <f>VLOOKUP(U471,Table!$A$2:$C$121,2,0)</f>
        <v>6</v>
      </c>
      <c r="X471" s="7">
        <f>VLOOKUP(U471,Table!$A$2:$C$121,3,0)</f>
        <v>4</v>
      </c>
      <c r="Y471" s="6" t="s">
        <v>3306</v>
      </c>
      <c r="Z471" s="8" t="str">
        <f>LEFT(Y471,MIN(FIND({0,1,2,3,4,5,6,7,8,9},ASC(Y471)&amp;1234567890))-1)</f>
        <v>O</v>
      </c>
      <c r="AA471" s="8">
        <f t="shared" si="39"/>
        <v>3.0209999999999999</v>
      </c>
      <c r="AB471" s="8">
        <f>VLOOKUP(Z471,Table!$A$2:$C$121,2,0)</f>
        <v>16</v>
      </c>
      <c r="AC471" s="7">
        <f>VLOOKUP(Z471,Table!$A$2:$C$121,3,0)</f>
        <v>2</v>
      </c>
      <c r="AD471" s="5" t="str">
        <f>VLOOKUP(A471,Table!$U$1:$V$230,2,0)</f>
        <v>Orthorhombic</v>
      </c>
    </row>
    <row r="472" spans="1:30" ht="18.75" customHeight="1" x14ac:dyDescent="0.4">
      <c r="A472" s="5">
        <v>62</v>
      </c>
      <c r="B472" s="5">
        <v>291464</v>
      </c>
      <c r="C472" s="5" t="s">
        <v>731</v>
      </c>
      <c r="D472" s="5" t="s">
        <v>786</v>
      </c>
      <c r="E472" s="6" t="s">
        <v>3307</v>
      </c>
      <c r="F472" s="8" t="str">
        <f>LEFT(E472,MIN(FIND({0,1,2,3,4,5,6,7,8,9},ASC(E472)&amp;1234567890))-1)</f>
        <v>La</v>
      </c>
      <c r="G472" s="8">
        <f t="shared" si="35"/>
        <v>0.1</v>
      </c>
      <c r="H472" s="8">
        <f>VLOOKUP(F472,Table!$A$2:$C$121,2,0)</f>
        <v>3</v>
      </c>
      <c r="I472" s="7">
        <f>VLOOKUP(F472,Table!$A$2:$C$121,3,0)</f>
        <v>6</v>
      </c>
      <c r="J472" s="6" t="s">
        <v>3308</v>
      </c>
      <c r="K472" s="8" t="str">
        <f>LEFT(J472,MIN(FIND({0,1,2,3,4,5,6,7,8,9},ASC(J472)&amp;1234567890))-1)</f>
        <v>Nd</v>
      </c>
      <c r="L472" s="8">
        <f t="shared" si="36"/>
        <v>0.9</v>
      </c>
      <c r="M472" s="8">
        <f>VLOOKUP(K472,Table!$A$2:$C$121,2,0)</f>
        <v>3</v>
      </c>
      <c r="N472" s="7">
        <f>VLOOKUP(K472,Table!$A$2:$C$121,3,0)</f>
        <v>6</v>
      </c>
      <c r="O472" s="6" t="s">
        <v>2365</v>
      </c>
      <c r="P472" s="8" t="str">
        <f>LEFT(O472,MIN(FIND({0,1,2,3,4,5,6,7,8,9},ASC(O472)&amp;1234567890))-1)</f>
        <v>Mn</v>
      </c>
      <c r="Q472" s="8">
        <f t="shared" si="37"/>
        <v>0.5</v>
      </c>
      <c r="R472" s="8">
        <f>VLOOKUP(P472,Table!$A$2:$C$121,2,0)</f>
        <v>7</v>
      </c>
      <c r="S472" s="7">
        <f>VLOOKUP(P472,Table!$A$2:$C$121,3,0)</f>
        <v>4</v>
      </c>
      <c r="T472" s="6" t="s">
        <v>3305</v>
      </c>
      <c r="U472" s="8" t="str">
        <f>LEFT(T472,MIN(FIND({0,1,2,3,4,5,6,7,8,9},ASC(T472)&amp;1234567890))-1)</f>
        <v>Cr</v>
      </c>
      <c r="V472" s="8">
        <f t="shared" si="38"/>
        <v>0.5</v>
      </c>
      <c r="W472" s="8">
        <f>VLOOKUP(U472,Table!$A$2:$C$121,2,0)</f>
        <v>6</v>
      </c>
      <c r="X472" s="7">
        <f>VLOOKUP(U472,Table!$A$2:$C$121,3,0)</f>
        <v>4</v>
      </c>
      <c r="Y472" s="6" t="s">
        <v>3309</v>
      </c>
      <c r="Z472" s="8" t="str">
        <f>LEFT(Y472,MIN(FIND({0,1,2,3,4,5,6,7,8,9},ASC(Y472)&amp;1234567890))-1)</f>
        <v>O</v>
      </c>
      <c r="AA472" s="8">
        <f t="shared" si="39"/>
        <v>3.0190000000000001</v>
      </c>
      <c r="AB472" s="8">
        <f>VLOOKUP(Z472,Table!$A$2:$C$121,2,0)</f>
        <v>16</v>
      </c>
      <c r="AC472" s="7">
        <f>VLOOKUP(Z472,Table!$A$2:$C$121,3,0)</f>
        <v>2</v>
      </c>
      <c r="AD472" s="5" t="str">
        <f>VLOOKUP(A472,Table!$U$1:$V$230,2,0)</f>
        <v>Orthorhombic</v>
      </c>
    </row>
    <row r="473" spans="1:30" ht="18.75" customHeight="1" x14ac:dyDescent="0.4">
      <c r="A473" s="5">
        <v>62</v>
      </c>
      <c r="B473" s="5">
        <v>291463</v>
      </c>
      <c r="C473" s="5" t="s">
        <v>731</v>
      </c>
      <c r="D473" s="5" t="s">
        <v>787</v>
      </c>
      <c r="E473" s="6" t="s">
        <v>2828</v>
      </c>
      <c r="F473" s="8" t="str">
        <f>LEFT(E473,MIN(FIND({0,1,2,3,4,5,6,7,8,9},ASC(E473)&amp;1234567890))-1)</f>
        <v>La</v>
      </c>
      <c r="G473" s="8">
        <f t="shared" si="35"/>
        <v>0.4</v>
      </c>
      <c r="H473" s="8">
        <f>VLOOKUP(F473,Table!$A$2:$C$121,2,0)</f>
        <v>3</v>
      </c>
      <c r="I473" s="7">
        <f>VLOOKUP(F473,Table!$A$2:$C$121,3,0)</f>
        <v>6</v>
      </c>
      <c r="J473" s="6" t="s">
        <v>3310</v>
      </c>
      <c r="K473" s="8" t="str">
        <f>LEFT(J473,MIN(FIND({0,1,2,3,4,5,6,7,8,9},ASC(J473)&amp;1234567890))-1)</f>
        <v>Nd</v>
      </c>
      <c r="L473" s="8">
        <f t="shared" si="36"/>
        <v>0.6</v>
      </c>
      <c r="M473" s="8">
        <f>VLOOKUP(K473,Table!$A$2:$C$121,2,0)</f>
        <v>3</v>
      </c>
      <c r="N473" s="7">
        <f>VLOOKUP(K473,Table!$A$2:$C$121,3,0)</f>
        <v>6</v>
      </c>
      <c r="O473" s="6" t="s">
        <v>2365</v>
      </c>
      <c r="P473" s="8" t="str">
        <f>LEFT(O473,MIN(FIND({0,1,2,3,4,5,6,7,8,9},ASC(O473)&amp;1234567890))-1)</f>
        <v>Mn</v>
      </c>
      <c r="Q473" s="8">
        <f t="shared" si="37"/>
        <v>0.5</v>
      </c>
      <c r="R473" s="8">
        <f>VLOOKUP(P473,Table!$A$2:$C$121,2,0)</f>
        <v>7</v>
      </c>
      <c r="S473" s="7">
        <f>VLOOKUP(P473,Table!$A$2:$C$121,3,0)</f>
        <v>4</v>
      </c>
      <c r="T473" s="6" t="s">
        <v>3305</v>
      </c>
      <c r="U473" s="8" t="str">
        <f>LEFT(T473,MIN(FIND({0,1,2,3,4,5,6,7,8,9},ASC(T473)&amp;1234567890))-1)</f>
        <v>Cr</v>
      </c>
      <c r="V473" s="8">
        <f t="shared" si="38"/>
        <v>0.5</v>
      </c>
      <c r="W473" s="8">
        <f>VLOOKUP(U473,Table!$A$2:$C$121,2,0)</f>
        <v>6</v>
      </c>
      <c r="X473" s="7">
        <f>VLOOKUP(U473,Table!$A$2:$C$121,3,0)</f>
        <v>4</v>
      </c>
      <c r="Y473" s="6" t="s">
        <v>3309</v>
      </c>
      <c r="Z473" s="8" t="str">
        <f>LEFT(Y473,MIN(FIND({0,1,2,3,4,5,6,7,8,9},ASC(Y473)&amp;1234567890))-1)</f>
        <v>O</v>
      </c>
      <c r="AA473" s="8">
        <f t="shared" si="39"/>
        <v>3.0190000000000001</v>
      </c>
      <c r="AB473" s="8">
        <f>VLOOKUP(Z473,Table!$A$2:$C$121,2,0)</f>
        <v>16</v>
      </c>
      <c r="AC473" s="7">
        <f>VLOOKUP(Z473,Table!$A$2:$C$121,3,0)</f>
        <v>2</v>
      </c>
      <c r="AD473" s="5" t="str">
        <f>VLOOKUP(A473,Table!$U$1:$V$230,2,0)</f>
        <v>Orthorhombic</v>
      </c>
    </row>
    <row r="474" spans="1:30" ht="18.75" customHeight="1" x14ac:dyDescent="0.4">
      <c r="A474" s="5">
        <v>62</v>
      </c>
      <c r="B474" s="5">
        <v>151850</v>
      </c>
      <c r="C474" s="5" t="s">
        <v>727</v>
      </c>
      <c r="D474" s="5" t="s">
        <v>788</v>
      </c>
      <c r="E474" s="6" t="s">
        <v>3311</v>
      </c>
      <c r="F474" s="8" t="str">
        <f>LEFT(E474,MIN(FIND({0,1,2,3,4,5,6,7,8,9},ASC(E474)&amp;1234567890))-1)</f>
        <v>Bi</v>
      </c>
      <c r="G474" s="8">
        <f t="shared" si="35"/>
        <v>0.25</v>
      </c>
      <c r="H474" s="8">
        <f>VLOOKUP(F474,Table!$A$2:$C$121,2,0)</f>
        <v>15</v>
      </c>
      <c r="I474" s="7">
        <f>VLOOKUP(F474,Table!$A$2:$C$121,3,0)</f>
        <v>6</v>
      </c>
      <c r="J474" s="6" t="s">
        <v>3312</v>
      </c>
      <c r="K474" s="8" t="str">
        <f>LEFT(J474,MIN(FIND({0,1,2,3,4,5,6,7,8,9},ASC(J474)&amp;1234567890))-1)</f>
        <v>Ho</v>
      </c>
      <c r="L474" s="8">
        <f t="shared" si="36"/>
        <v>0.25</v>
      </c>
      <c r="M474" s="8">
        <f>VLOOKUP(K474,Table!$A$2:$C$121,2,0)</f>
        <v>3</v>
      </c>
      <c r="N474" s="7">
        <f>VLOOKUP(K474,Table!$A$2:$C$121,3,0)</f>
        <v>6</v>
      </c>
      <c r="O474" s="6" t="s">
        <v>3313</v>
      </c>
      <c r="P474" s="8" t="str">
        <f>LEFT(O474,MIN(FIND({0,1,2,3,4,5,6,7,8,9},ASC(O474)&amp;1234567890))-1)</f>
        <v>Ca</v>
      </c>
      <c r="Q474" s="8">
        <f t="shared" si="37"/>
        <v>0.5</v>
      </c>
      <c r="R474" s="8">
        <f>VLOOKUP(P474,Table!$A$2:$C$121,2,0)</f>
        <v>2</v>
      </c>
      <c r="S474" s="7">
        <f>VLOOKUP(P474,Table!$A$2:$C$121,3,0)</f>
        <v>4</v>
      </c>
      <c r="T474" s="6" t="s">
        <v>2598</v>
      </c>
      <c r="U474" s="8" t="str">
        <f>LEFT(T474,MIN(FIND({0,1,2,3,4,5,6,7,8,9},ASC(T474)&amp;1234567890))-1)</f>
        <v>Mn</v>
      </c>
      <c r="V474" s="8">
        <f t="shared" si="38"/>
        <v>1</v>
      </c>
      <c r="W474" s="8">
        <f>VLOOKUP(U474,Table!$A$2:$C$121,2,0)</f>
        <v>7</v>
      </c>
      <c r="X474" s="7">
        <f>VLOOKUP(U474,Table!$A$2:$C$121,3,0)</f>
        <v>4</v>
      </c>
      <c r="Y474" s="6" t="s">
        <v>2312</v>
      </c>
      <c r="Z474" s="8" t="str">
        <f>LEFT(Y474,MIN(FIND({0,1,2,3,4,5,6,7,8,9},ASC(Y474)&amp;1234567890))-1)</f>
        <v>O</v>
      </c>
      <c r="AA474" s="8">
        <f t="shared" si="39"/>
        <v>3</v>
      </c>
      <c r="AB474" s="8">
        <f>VLOOKUP(Z474,Table!$A$2:$C$121,2,0)</f>
        <v>16</v>
      </c>
      <c r="AC474" s="7">
        <f>VLOOKUP(Z474,Table!$A$2:$C$121,3,0)</f>
        <v>2</v>
      </c>
      <c r="AD474" s="5" t="str">
        <f>VLOOKUP(A474,Table!$U$1:$V$230,2,0)</f>
        <v>Orthorhombic</v>
      </c>
    </row>
    <row r="475" spans="1:30" ht="18.75" customHeight="1" x14ac:dyDescent="0.4">
      <c r="A475" s="5">
        <v>62</v>
      </c>
      <c r="B475" s="5">
        <v>167006</v>
      </c>
      <c r="C475" s="5" t="s">
        <v>727</v>
      </c>
      <c r="D475" s="5" t="s">
        <v>789</v>
      </c>
      <c r="E475" s="6" t="s">
        <v>2297</v>
      </c>
      <c r="F475" s="8" t="str">
        <f>LEFT(E475,MIN(FIND({0,1,2,3,4,5,6,7,8,9},ASC(E475)&amp;1234567890))-1)</f>
        <v>Cu</v>
      </c>
      <c r="G475" s="8">
        <f t="shared" si="35"/>
        <v>2</v>
      </c>
      <c r="H475" s="8">
        <f>VLOOKUP(F475,Table!$A$2:$C$121,2,0)</f>
        <v>11</v>
      </c>
      <c r="I475" s="7">
        <f>VLOOKUP(F475,Table!$A$2:$C$121,3,0)</f>
        <v>4</v>
      </c>
      <c r="J475" s="6" t="s">
        <v>2588</v>
      </c>
      <c r="K475" s="8" t="str">
        <f>LEFT(J475,MIN(FIND({0,1,2,3,4,5,6,7,8,9},ASC(J475)&amp;1234567890))-1)</f>
        <v>Ag</v>
      </c>
      <c r="L475" s="8">
        <f t="shared" si="36"/>
        <v>1</v>
      </c>
      <c r="M475" s="8">
        <f>VLOOKUP(K475,Table!$A$2:$C$121,2,0)</f>
        <v>11</v>
      </c>
      <c r="N475" s="7">
        <f>VLOOKUP(K475,Table!$A$2:$C$121,3,0)</f>
        <v>5</v>
      </c>
      <c r="O475" s="6" t="s">
        <v>2622</v>
      </c>
      <c r="P475" s="8" t="str">
        <f>LEFT(O475,MIN(FIND({0,1,2,3,4,5,6,7,8,9},ASC(O475)&amp;1234567890))-1)</f>
        <v>Pb</v>
      </c>
      <c r="Q475" s="8">
        <f t="shared" si="37"/>
        <v>1</v>
      </c>
      <c r="R475" s="8">
        <f>VLOOKUP(P475,Table!$A$2:$C$121,2,0)</f>
        <v>14</v>
      </c>
      <c r="S475" s="7">
        <f>VLOOKUP(P475,Table!$A$2:$C$121,3,0)</f>
        <v>6</v>
      </c>
      <c r="T475" s="6" t="s">
        <v>2523</v>
      </c>
      <c r="U475" s="8" t="str">
        <f>LEFT(T475,MIN(FIND({0,1,2,3,4,5,6,7,8,9},ASC(T475)&amp;1234567890))-1)</f>
        <v>Bi</v>
      </c>
      <c r="V475" s="8">
        <f t="shared" si="38"/>
        <v>1</v>
      </c>
      <c r="W475" s="8">
        <f>VLOOKUP(U475,Table!$A$2:$C$121,2,0)</f>
        <v>15</v>
      </c>
      <c r="X475" s="7">
        <f>VLOOKUP(U475,Table!$A$2:$C$121,3,0)</f>
        <v>6</v>
      </c>
      <c r="Y475" s="6" t="s">
        <v>2303</v>
      </c>
      <c r="Z475" s="8" t="str">
        <f>LEFT(Y475,MIN(FIND({0,1,2,3,4,5,6,7,8,9},ASC(Y475)&amp;1234567890))-1)</f>
        <v>S</v>
      </c>
      <c r="AA475" s="8">
        <f t="shared" si="39"/>
        <v>4</v>
      </c>
      <c r="AB475" s="8">
        <f>VLOOKUP(Z475,Table!$A$2:$C$121,2,0)</f>
        <v>16</v>
      </c>
      <c r="AC475" s="7">
        <f>VLOOKUP(Z475,Table!$A$2:$C$121,3,0)</f>
        <v>3</v>
      </c>
      <c r="AD475" s="5" t="str">
        <f>VLOOKUP(A475,Table!$U$1:$V$230,2,0)</f>
        <v>Orthorhombic</v>
      </c>
    </row>
    <row r="476" spans="1:30" ht="18.75" customHeight="1" x14ac:dyDescent="0.4">
      <c r="A476" s="5">
        <v>62</v>
      </c>
      <c r="B476" s="5">
        <v>169943</v>
      </c>
      <c r="C476" s="5" t="s">
        <v>727</v>
      </c>
      <c r="D476" s="5" t="s">
        <v>790</v>
      </c>
      <c r="E476" s="6" t="s">
        <v>3314</v>
      </c>
      <c r="F476" s="8" t="str">
        <f>LEFT(E476,MIN(FIND({0,1,2,3,4,5,6,7,8,9},ASC(E476)&amp;1234567890))-1)</f>
        <v>Cu</v>
      </c>
      <c r="G476" s="8">
        <f t="shared" si="35"/>
        <v>0.12</v>
      </c>
      <c r="H476" s="8">
        <f>VLOOKUP(F476,Table!$A$2:$C$121,2,0)</f>
        <v>11</v>
      </c>
      <c r="I476" s="7">
        <f>VLOOKUP(F476,Table!$A$2:$C$121,3,0)</f>
        <v>4</v>
      </c>
      <c r="J476" s="6" t="s">
        <v>3315</v>
      </c>
      <c r="K476" s="8" t="str">
        <f>LEFT(J476,MIN(FIND({0,1,2,3,4,5,6,7,8,9},ASC(J476)&amp;1234567890))-1)</f>
        <v>Ag</v>
      </c>
      <c r="L476" s="8">
        <f t="shared" si="36"/>
        <v>0.26</v>
      </c>
      <c r="M476" s="8">
        <f>VLOOKUP(K476,Table!$A$2:$C$121,2,0)</f>
        <v>11</v>
      </c>
      <c r="N476" s="7">
        <f>VLOOKUP(K476,Table!$A$2:$C$121,3,0)</f>
        <v>5</v>
      </c>
      <c r="O476" s="6" t="s">
        <v>3316</v>
      </c>
      <c r="P476" s="8" t="str">
        <f>LEFT(O476,MIN(FIND({0,1,2,3,4,5,6,7,8,9},ASC(O476)&amp;1234567890))-1)</f>
        <v>Pb</v>
      </c>
      <c r="Q476" s="8">
        <f t="shared" si="37"/>
        <v>7.6</v>
      </c>
      <c r="R476" s="8">
        <f>VLOOKUP(P476,Table!$A$2:$C$121,2,0)</f>
        <v>14</v>
      </c>
      <c r="S476" s="7">
        <f>VLOOKUP(P476,Table!$A$2:$C$121,3,0)</f>
        <v>6</v>
      </c>
      <c r="T476" s="6" t="s">
        <v>3317</v>
      </c>
      <c r="U476" s="8" t="str">
        <f>LEFT(T476,MIN(FIND({0,1,2,3,4,5,6,7,8,9},ASC(T476)&amp;1234567890))-1)</f>
        <v>Bi</v>
      </c>
      <c r="V476" s="8">
        <f t="shared" si="38"/>
        <v>8.16</v>
      </c>
      <c r="W476" s="8">
        <f>VLOOKUP(U476,Table!$A$2:$C$121,2,0)</f>
        <v>15</v>
      </c>
      <c r="X476" s="7">
        <f>VLOOKUP(U476,Table!$A$2:$C$121,3,0)</f>
        <v>6</v>
      </c>
      <c r="Y476" s="6" t="s">
        <v>2891</v>
      </c>
      <c r="Z476" s="8" t="str">
        <f>LEFT(Y476,MIN(FIND({0,1,2,3,4,5,6,7,8,9},ASC(Y476)&amp;1234567890))-1)</f>
        <v>S</v>
      </c>
      <c r="AA476" s="8">
        <f t="shared" si="39"/>
        <v>20</v>
      </c>
      <c r="AB476" s="8">
        <f>VLOOKUP(Z476,Table!$A$2:$C$121,2,0)</f>
        <v>16</v>
      </c>
      <c r="AC476" s="7">
        <f>VLOOKUP(Z476,Table!$A$2:$C$121,3,0)</f>
        <v>3</v>
      </c>
      <c r="AD476" s="5" t="str">
        <f>VLOOKUP(A476,Table!$U$1:$V$230,2,0)</f>
        <v>Orthorhombic</v>
      </c>
    </row>
    <row r="477" spans="1:30" ht="18.75" customHeight="1" x14ac:dyDescent="0.4">
      <c r="A477" s="5">
        <v>62</v>
      </c>
      <c r="B477" s="5">
        <v>169944</v>
      </c>
      <c r="C477" s="5" t="s">
        <v>727</v>
      </c>
      <c r="D477" s="5" t="s">
        <v>791</v>
      </c>
      <c r="E477" s="6" t="s">
        <v>3318</v>
      </c>
      <c r="F477" s="8" t="str">
        <f>LEFT(E477,MIN(FIND({0,1,2,3,4,5,6,7,8,9},ASC(E477)&amp;1234567890))-1)</f>
        <v>Cu</v>
      </c>
      <c r="G477" s="8">
        <f t="shared" si="35"/>
        <v>0.36</v>
      </c>
      <c r="H477" s="8">
        <f>VLOOKUP(F477,Table!$A$2:$C$121,2,0)</f>
        <v>11</v>
      </c>
      <c r="I477" s="7">
        <f>VLOOKUP(F477,Table!$A$2:$C$121,3,0)</f>
        <v>4</v>
      </c>
      <c r="J477" s="6" t="s">
        <v>3319</v>
      </c>
      <c r="K477" s="8" t="str">
        <f>LEFT(J477,MIN(FIND({0,1,2,3,4,5,6,7,8,9},ASC(J477)&amp;1234567890))-1)</f>
        <v>Ag</v>
      </c>
      <c r="L477" s="8">
        <f t="shared" si="36"/>
        <v>0.06</v>
      </c>
      <c r="M477" s="8">
        <f>VLOOKUP(K477,Table!$A$2:$C$121,2,0)</f>
        <v>11</v>
      </c>
      <c r="N477" s="7">
        <f>VLOOKUP(K477,Table!$A$2:$C$121,3,0)</f>
        <v>5</v>
      </c>
      <c r="O477" s="6" t="s">
        <v>3320</v>
      </c>
      <c r="P477" s="8" t="str">
        <f>LEFT(O477,MIN(FIND({0,1,2,3,4,5,6,7,8,9},ASC(O477)&amp;1234567890))-1)</f>
        <v>Pb</v>
      </c>
      <c r="Q477" s="8">
        <f t="shared" si="37"/>
        <v>7.8</v>
      </c>
      <c r="R477" s="8">
        <f>VLOOKUP(P477,Table!$A$2:$C$121,2,0)</f>
        <v>14</v>
      </c>
      <c r="S477" s="7">
        <f>VLOOKUP(P477,Table!$A$2:$C$121,3,0)</f>
        <v>6</v>
      </c>
      <c r="T477" s="6" t="s">
        <v>3321</v>
      </c>
      <c r="U477" s="8" t="str">
        <f>LEFT(T477,MIN(FIND({0,1,2,3,4,5,6,7,8,9},ASC(T477)&amp;1234567890))-1)</f>
        <v>Bi</v>
      </c>
      <c r="V477" s="8">
        <f t="shared" si="38"/>
        <v>8.02</v>
      </c>
      <c r="W477" s="8">
        <f>VLOOKUP(U477,Table!$A$2:$C$121,2,0)</f>
        <v>15</v>
      </c>
      <c r="X477" s="7">
        <f>VLOOKUP(U477,Table!$A$2:$C$121,3,0)</f>
        <v>6</v>
      </c>
      <c r="Y477" s="6" t="s">
        <v>2891</v>
      </c>
      <c r="Z477" s="8" t="str">
        <f>LEFT(Y477,MIN(FIND({0,1,2,3,4,5,6,7,8,9},ASC(Y477)&amp;1234567890))-1)</f>
        <v>S</v>
      </c>
      <c r="AA477" s="8">
        <f t="shared" si="39"/>
        <v>20</v>
      </c>
      <c r="AB477" s="8">
        <f>VLOOKUP(Z477,Table!$A$2:$C$121,2,0)</f>
        <v>16</v>
      </c>
      <c r="AC477" s="7">
        <f>VLOOKUP(Z477,Table!$A$2:$C$121,3,0)</f>
        <v>3</v>
      </c>
      <c r="AD477" s="5" t="str">
        <f>VLOOKUP(A477,Table!$U$1:$V$230,2,0)</f>
        <v>Orthorhombic</v>
      </c>
    </row>
    <row r="478" spans="1:30" ht="18.75" customHeight="1" x14ac:dyDescent="0.4">
      <c r="A478" s="5">
        <v>62</v>
      </c>
      <c r="B478" s="5">
        <v>169946</v>
      </c>
      <c r="C478" s="5" t="s">
        <v>727</v>
      </c>
      <c r="D478" s="5" t="s">
        <v>792</v>
      </c>
      <c r="E478" s="6" t="s">
        <v>3322</v>
      </c>
      <c r="F478" s="8" t="str">
        <f>LEFT(E478,MIN(FIND({0,1,2,3,4,5,6,7,8,9},ASC(E478)&amp;1234567890))-1)</f>
        <v>Cu</v>
      </c>
      <c r="G478" s="8">
        <f t="shared" si="35"/>
        <v>1.1399999999999999</v>
      </c>
      <c r="H478" s="8">
        <f>VLOOKUP(F478,Table!$A$2:$C$121,2,0)</f>
        <v>11</v>
      </c>
      <c r="I478" s="7">
        <f>VLOOKUP(F478,Table!$A$2:$C$121,3,0)</f>
        <v>4</v>
      </c>
      <c r="J478" s="6" t="s">
        <v>3323</v>
      </c>
      <c r="K478" s="8" t="str">
        <f>LEFT(J478,MIN(FIND({0,1,2,3,4,5,6,7,8,9},ASC(J478)&amp;1234567890))-1)</f>
        <v>Ag</v>
      </c>
      <c r="L478" s="8">
        <f t="shared" si="36"/>
        <v>0.12</v>
      </c>
      <c r="M478" s="8">
        <f>VLOOKUP(K478,Table!$A$2:$C$121,2,0)</f>
        <v>11</v>
      </c>
      <c r="N478" s="7">
        <f>VLOOKUP(K478,Table!$A$2:$C$121,3,0)</f>
        <v>5</v>
      </c>
      <c r="O478" s="6" t="s">
        <v>3324</v>
      </c>
      <c r="P478" s="8" t="str">
        <f>LEFT(O478,MIN(FIND({0,1,2,3,4,5,6,7,8,9},ASC(O478)&amp;1234567890))-1)</f>
        <v>Pb</v>
      </c>
      <c r="Q478" s="8">
        <f t="shared" si="37"/>
        <v>7.38</v>
      </c>
      <c r="R478" s="8">
        <f>VLOOKUP(P478,Table!$A$2:$C$121,2,0)</f>
        <v>14</v>
      </c>
      <c r="S478" s="7">
        <f>VLOOKUP(P478,Table!$A$2:$C$121,3,0)</f>
        <v>6</v>
      </c>
      <c r="T478" s="6" t="s">
        <v>3325</v>
      </c>
      <c r="U478" s="8" t="str">
        <f>LEFT(T478,MIN(FIND({0,1,2,3,4,5,6,7,8,9},ASC(T478)&amp;1234567890))-1)</f>
        <v>Bi</v>
      </c>
      <c r="V478" s="8">
        <f t="shared" si="38"/>
        <v>7.97</v>
      </c>
      <c r="W478" s="8">
        <f>VLOOKUP(U478,Table!$A$2:$C$121,2,0)</f>
        <v>15</v>
      </c>
      <c r="X478" s="7">
        <f>VLOOKUP(U478,Table!$A$2:$C$121,3,0)</f>
        <v>6</v>
      </c>
      <c r="Y478" s="6" t="s">
        <v>2891</v>
      </c>
      <c r="Z478" s="8" t="str">
        <f>LEFT(Y478,MIN(FIND({0,1,2,3,4,5,6,7,8,9},ASC(Y478)&amp;1234567890))-1)</f>
        <v>S</v>
      </c>
      <c r="AA478" s="8">
        <f t="shared" si="39"/>
        <v>20</v>
      </c>
      <c r="AB478" s="8">
        <f>VLOOKUP(Z478,Table!$A$2:$C$121,2,0)</f>
        <v>16</v>
      </c>
      <c r="AC478" s="7">
        <f>VLOOKUP(Z478,Table!$A$2:$C$121,3,0)</f>
        <v>3</v>
      </c>
      <c r="AD478" s="5" t="str">
        <f>VLOOKUP(A478,Table!$U$1:$V$230,2,0)</f>
        <v>Orthorhombic</v>
      </c>
    </row>
    <row r="479" spans="1:30" ht="18.75" customHeight="1" x14ac:dyDescent="0.4">
      <c r="A479" s="5">
        <v>62</v>
      </c>
      <c r="B479" s="5">
        <v>169947</v>
      </c>
      <c r="C479" s="5" t="s">
        <v>727</v>
      </c>
      <c r="D479" s="5" t="s">
        <v>793</v>
      </c>
      <c r="E479" s="6" t="s">
        <v>3326</v>
      </c>
      <c r="F479" s="8" t="str">
        <f>LEFT(E479,MIN(FIND({0,1,2,3,4,5,6,7,8,9},ASC(E479)&amp;1234567890))-1)</f>
        <v>Cu</v>
      </c>
      <c r="G479" s="8">
        <f t="shared" si="35"/>
        <v>0.92</v>
      </c>
      <c r="H479" s="8">
        <f>VLOOKUP(F479,Table!$A$2:$C$121,2,0)</f>
        <v>11</v>
      </c>
      <c r="I479" s="7">
        <f>VLOOKUP(F479,Table!$A$2:$C$121,3,0)</f>
        <v>4</v>
      </c>
      <c r="J479" s="6" t="s">
        <v>3327</v>
      </c>
      <c r="K479" s="8" t="str">
        <f>LEFT(J479,MIN(FIND({0,1,2,3,4,5,6,7,8,9},ASC(J479)&amp;1234567890))-1)</f>
        <v>Ag</v>
      </c>
      <c r="L479" s="8">
        <f t="shared" si="36"/>
        <v>0.46</v>
      </c>
      <c r="M479" s="8">
        <f>VLOOKUP(K479,Table!$A$2:$C$121,2,0)</f>
        <v>11</v>
      </c>
      <c r="N479" s="7">
        <f>VLOOKUP(K479,Table!$A$2:$C$121,3,0)</f>
        <v>5</v>
      </c>
      <c r="O479" s="6" t="s">
        <v>3328</v>
      </c>
      <c r="P479" s="8" t="str">
        <f>LEFT(O479,MIN(FIND({0,1,2,3,4,5,6,7,8,9},ASC(O479)&amp;1234567890))-1)</f>
        <v>Pb</v>
      </c>
      <c r="Q479" s="8">
        <f t="shared" si="37"/>
        <v>7.12</v>
      </c>
      <c r="R479" s="8">
        <f>VLOOKUP(P479,Table!$A$2:$C$121,2,0)</f>
        <v>14</v>
      </c>
      <c r="S479" s="7">
        <f>VLOOKUP(P479,Table!$A$2:$C$121,3,0)</f>
        <v>6</v>
      </c>
      <c r="T479" s="6" t="s">
        <v>3329</v>
      </c>
      <c r="U479" s="8" t="str">
        <f>LEFT(T479,MIN(FIND({0,1,2,3,4,5,6,7,8,9},ASC(T479)&amp;1234567890))-1)</f>
        <v>Bi</v>
      </c>
      <c r="V479" s="8">
        <f t="shared" si="38"/>
        <v>8.14</v>
      </c>
      <c r="W479" s="8">
        <f>VLOOKUP(U479,Table!$A$2:$C$121,2,0)</f>
        <v>15</v>
      </c>
      <c r="X479" s="7">
        <f>VLOOKUP(U479,Table!$A$2:$C$121,3,0)</f>
        <v>6</v>
      </c>
      <c r="Y479" s="6" t="s">
        <v>2891</v>
      </c>
      <c r="Z479" s="8" t="str">
        <f>LEFT(Y479,MIN(FIND({0,1,2,3,4,5,6,7,8,9},ASC(Y479)&amp;1234567890))-1)</f>
        <v>S</v>
      </c>
      <c r="AA479" s="8">
        <f t="shared" si="39"/>
        <v>20</v>
      </c>
      <c r="AB479" s="8">
        <f>VLOOKUP(Z479,Table!$A$2:$C$121,2,0)</f>
        <v>16</v>
      </c>
      <c r="AC479" s="7">
        <f>VLOOKUP(Z479,Table!$A$2:$C$121,3,0)</f>
        <v>3</v>
      </c>
      <c r="AD479" s="5" t="str">
        <f>VLOOKUP(A479,Table!$U$1:$V$230,2,0)</f>
        <v>Orthorhombic</v>
      </c>
    </row>
    <row r="480" spans="1:30" ht="18.75" customHeight="1" x14ac:dyDescent="0.4">
      <c r="A480" s="5">
        <v>62</v>
      </c>
      <c r="B480" s="5">
        <v>169948</v>
      </c>
      <c r="C480" s="5" t="s">
        <v>727</v>
      </c>
      <c r="D480" s="5" t="s">
        <v>794</v>
      </c>
      <c r="E480" s="6" t="s">
        <v>3330</v>
      </c>
      <c r="F480" s="8" t="str">
        <f>LEFT(E480,MIN(FIND({0,1,2,3,4,5,6,7,8,9},ASC(E480)&amp;1234567890))-1)</f>
        <v>Cu</v>
      </c>
      <c r="G480" s="8">
        <f t="shared" si="35"/>
        <v>0.96</v>
      </c>
      <c r="H480" s="8">
        <f>VLOOKUP(F480,Table!$A$2:$C$121,2,0)</f>
        <v>11</v>
      </c>
      <c r="I480" s="7">
        <f>VLOOKUP(F480,Table!$A$2:$C$121,3,0)</f>
        <v>4</v>
      </c>
      <c r="J480" s="6" t="s">
        <v>3331</v>
      </c>
      <c r="K480" s="8" t="str">
        <f>LEFT(J480,MIN(FIND({0,1,2,3,4,5,6,7,8,9},ASC(J480)&amp;1234567890))-1)</f>
        <v>Ag</v>
      </c>
      <c r="L480" s="8">
        <f t="shared" si="36"/>
        <v>1.1100000000000001</v>
      </c>
      <c r="M480" s="8">
        <f>VLOOKUP(K480,Table!$A$2:$C$121,2,0)</f>
        <v>11</v>
      </c>
      <c r="N480" s="7">
        <f>VLOOKUP(K480,Table!$A$2:$C$121,3,0)</f>
        <v>5</v>
      </c>
      <c r="O480" s="6" t="s">
        <v>3332</v>
      </c>
      <c r="P480" s="8" t="str">
        <f>LEFT(O480,MIN(FIND({0,1,2,3,4,5,6,7,8,9},ASC(O480)&amp;1234567890))-1)</f>
        <v>Pb</v>
      </c>
      <c r="Q480" s="8">
        <f t="shared" si="37"/>
        <v>6.87</v>
      </c>
      <c r="R480" s="8">
        <f>VLOOKUP(P480,Table!$A$2:$C$121,2,0)</f>
        <v>14</v>
      </c>
      <c r="S480" s="7">
        <f>VLOOKUP(P480,Table!$A$2:$C$121,3,0)</f>
        <v>6</v>
      </c>
      <c r="T480" s="6" t="s">
        <v>3333</v>
      </c>
      <c r="U480" s="8" t="str">
        <f>LEFT(T480,MIN(FIND({0,1,2,3,4,5,6,7,8,9},ASC(T480)&amp;1234567890))-1)</f>
        <v>Bi</v>
      </c>
      <c r="V480" s="8">
        <f t="shared" si="38"/>
        <v>8.06</v>
      </c>
      <c r="W480" s="8">
        <f>VLOOKUP(U480,Table!$A$2:$C$121,2,0)</f>
        <v>15</v>
      </c>
      <c r="X480" s="7">
        <f>VLOOKUP(U480,Table!$A$2:$C$121,3,0)</f>
        <v>6</v>
      </c>
      <c r="Y480" s="6" t="s">
        <v>2891</v>
      </c>
      <c r="Z480" s="8" t="str">
        <f>LEFT(Y480,MIN(FIND({0,1,2,3,4,5,6,7,8,9},ASC(Y480)&amp;1234567890))-1)</f>
        <v>S</v>
      </c>
      <c r="AA480" s="8">
        <f t="shared" si="39"/>
        <v>20</v>
      </c>
      <c r="AB480" s="8">
        <f>VLOOKUP(Z480,Table!$A$2:$C$121,2,0)</f>
        <v>16</v>
      </c>
      <c r="AC480" s="7">
        <f>VLOOKUP(Z480,Table!$A$2:$C$121,3,0)</f>
        <v>3</v>
      </c>
      <c r="AD480" s="5" t="str">
        <f>VLOOKUP(A480,Table!$U$1:$V$230,2,0)</f>
        <v>Orthorhombic</v>
      </c>
    </row>
    <row r="481" spans="1:30" ht="18.75" customHeight="1" x14ac:dyDescent="0.4">
      <c r="A481" s="5">
        <v>62</v>
      </c>
      <c r="B481" s="5">
        <v>424403</v>
      </c>
      <c r="C481" s="5" t="s">
        <v>730</v>
      </c>
      <c r="D481" s="5" t="s">
        <v>795</v>
      </c>
      <c r="E481" s="6" t="s">
        <v>2622</v>
      </c>
      <c r="F481" s="8" t="str">
        <f>LEFT(E481,MIN(FIND({0,1,2,3,4,5,6,7,8,9},ASC(E481)&amp;1234567890))-1)</f>
        <v>Pb</v>
      </c>
      <c r="G481" s="8">
        <f t="shared" si="35"/>
        <v>1</v>
      </c>
      <c r="H481" s="8">
        <f>VLOOKUP(F481,Table!$A$2:$C$121,2,0)</f>
        <v>14</v>
      </c>
      <c r="I481" s="7">
        <f>VLOOKUP(F481,Table!$A$2:$C$121,3,0)</f>
        <v>6</v>
      </c>
      <c r="J481" s="6" t="s">
        <v>3334</v>
      </c>
      <c r="K481" s="8" t="str">
        <f>LEFT(J481,MIN(FIND({0,1,2,3,4,5,6,7,8,9},ASC(J481)&amp;1234567890))-1)</f>
        <v>Al</v>
      </c>
      <c r="L481" s="8">
        <f t="shared" si="36"/>
        <v>0.5</v>
      </c>
      <c r="M481" s="8">
        <f>VLOOKUP(K481,Table!$A$2:$C$121,2,0)</f>
        <v>13</v>
      </c>
      <c r="N481" s="7">
        <f>VLOOKUP(K481,Table!$A$2:$C$121,3,0)</f>
        <v>3</v>
      </c>
      <c r="O481" s="6" t="s">
        <v>2365</v>
      </c>
      <c r="P481" s="8" t="str">
        <f>LEFT(O481,MIN(FIND({0,1,2,3,4,5,6,7,8,9},ASC(O481)&amp;1234567890))-1)</f>
        <v>Mn</v>
      </c>
      <c r="Q481" s="8">
        <f t="shared" si="37"/>
        <v>0.5</v>
      </c>
      <c r="R481" s="8">
        <f>VLOOKUP(P481,Table!$A$2:$C$121,2,0)</f>
        <v>7</v>
      </c>
      <c r="S481" s="7">
        <f>VLOOKUP(P481,Table!$A$2:$C$121,3,0)</f>
        <v>4</v>
      </c>
      <c r="T481" s="6" t="s">
        <v>2438</v>
      </c>
      <c r="U481" s="8" t="str">
        <f>LEFT(T481,MIN(FIND({0,1,2,3,4,5,6,7,8,9},ASC(T481)&amp;1234567890))-1)</f>
        <v>B</v>
      </c>
      <c r="V481" s="8">
        <f t="shared" si="38"/>
        <v>1</v>
      </c>
      <c r="W481" s="8">
        <f>VLOOKUP(U481,Table!$A$2:$C$121,2,0)</f>
        <v>13</v>
      </c>
      <c r="X481" s="7">
        <f>VLOOKUP(U481,Table!$A$2:$C$121,3,0)</f>
        <v>2</v>
      </c>
      <c r="Y481" s="6" t="s">
        <v>2317</v>
      </c>
      <c r="Z481" s="8" t="str">
        <f>LEFT(Y481,MIN(FIND({0,1,2,3,4,5,6,7,8,9},ASC(Y481)&amp;1234567890))-1)</f>
        <v>O</v>
      </c>
      <c r="AA481" s="8">
        <f t="shared" si="39"/>
        <v>4</v>
      </c>
      <c r="AB481" s="8">
        <f>VLOOKUP(Z481,Table!$A$2:$C$121,2,0)</f>
        <v>16</v>
      </c>
      <c r="AC481" s="7">
        <f>VLOOKUP(Z481,Table!$A$2:$C$121,3,0)</f>
        <v>2</v>
      </c>
      <c r="AD481" s="5" t="str">
        <f>VLOOKUP(A481,Table!$U$1:$V$230,2,0)</f>
        <v>Orthorhombic</v>
      </c>
    </row>
    <row r="482" spans="1:30" ht="18.75" customHeight="1" x14ac:dyDescent="0.4">
      <c r="A482" s="5">
        <v>62</v>
      </c>
      <c r="B482" s="5">
        <v>185804</v>
      </c>
      <c r="C482" s="5" t="s">
        <v>729</v>
      </c>
      <c r="D482" s="5" t="s">
        <v>796</v>
      </c>
      <c r="E482" s="6" t="s">
        <v>3335</v>
      </c>
      <c r="F482" s="8" t="str">
        <f>LEFT(E482,MIN(FIND({0,1,2,3,4,5,6,7,8,9},ASC(E482)&amp;1234567890))-1)</f>
        <v>Cu</v>
      </c>
      <c r="G482" s="8">
        <f t="shared" si="35"/>
        <v>0.81</v>
      </c>
      <c r="H482" s="8">
        <f>VLOOKUP(F482,Table!$A$2:$C$121,2,0)</f>
        <v>11</v>
      </c>
      <c r="I482" s="7">
        <f>VLOOKUP(F482,Table!$A$2:$C$121,3,0)</f>
        <v>4</v>
      </c>
      <c r="J482" s="6" t="s">
        <v>3336</v>
      </c>
      <c r="K482" s="8" t="str">
        <f>LEFT(J482,MIN(FIND({0,1,2,3,4,5,6,7,8,9},ASC(J482)&amp;1234567890))-1)</f>
        <v>Fe</v>
      </c>
      <c r="L482" s="8">
        <f t="shared" si="36"/>
        <v>0.48</v>
      </c>
      <c r="M482" s="8">
        <f>VLOOKUP(K482,Table!$A$2:$C$121,2,0)</f>
        <v>8</v>
      </c>
      <c r="N482" s="7">
        <f>VLOOKUP(K482,Table!$A$2:$C$121,3,0)</f>
        <v>4</v>
      </c>
      <c r="O482" s="6" t="s">
        <v>3337</v>
      </c>
      <c r="P482" s="8" t="str">
        <f>LEFT(O482,MIN(FIND({0,1,2,3,4,5,6,7,8,9},ASC(O482)&amp;1234567890))-1)</f>
        <v>Pb</v>
      </c>
      <c r="Q482" s="8">
        <f t="shared" si="37"/>
        <v>8.14</v>
      </c>
      <c r="R482" s="8">
        <f>VLOOKUP(P482,Table!$A$2:$C$121,2,0)</f>
        <v>14</v>
      </c>
      <c r="S482" s="7">
        <f>VLOOKUP(P482,Table!$A$2:$C$121,3,0)</f>
        <v>6</v>
      </c>
      <c r="T482" s="6" t="s">
        <v>3338</v>
      </c>
      <c r="U482" s="8" t="str">
        <f>LEFT(T482,MIN(FIND({0,1,2,3,4,5,6,7,8,9},ASC(T482)&amp;1234567890))-1)</f>
        <v>Bi</v>
      </c>
      <c r="V482" s="8">
        <f t="shared" si="38"/>
        <v>12.59</v>
      </c>
      <c r="W482" s="8">
        <f>VLOOKUP(U482,Table!$A$2:$C$121,2,0)</f>
        <v>15</v>
      </c>
      <c r="X482" s="7">
        <f>VLOOKUP(U482,Table!$A$2:$C$121,3,0)</f>
        <v>6</v>
      </c>
      <c r="Y482" s="6" t="s">
        <v>3234</v>
      </c>
      <c r="Z482" s="8" t="str">
        <f>LEFT(Y482,MIN(FIND({0,1,2,3,4,5,6,7,8,9},ASC(Y482)&amp;1234567890))-1)</f>
        <v>S</v>
      </c>
      <c r="AA482" s="8">
        <f t="shared" si="39"/>
        <v>28</v>
      </c>
      <c r="AB482" s="8">
        <f>VLOOKUP(Z482,Table!$A$2:$C$121,2,0)</f>
        <v>16</v>
      </c>
      <c r="AC482" s="7">
        <f>VLOOKUP(Z482,Table!$A$2:$C$121,3,0)</f>
        <v>3</v>
      </c>
      <c r="AD482" s="5" t="str">
        <f>VLOOKUP(A482,Table!$U$1:$V$230,2,0)</f>
        <v>Orthorhombic</v>
      </c>
    </row>
    <row r="483" spans="1:30" ht="18.75" customHeight="1" x14ac:dyDescent="0.4">
      <c r="A483" s="5">
        <v>62</v>
      </c>
      <c r="B483" s="5">
        <v>186380</v>
      </c>
      <c r="C483" s="5" t="s">
        <v>727</v>
      </c>
      <c r="D483" s="5" t="s">
        <v>797</v>
      </c>
      <c r="E483" s="6" t="s">
        <v>2622</v>
      </c>
      <c r="F483" s="8" t="str">
        <f>LEFT(E483,MIN(FIND({0,1,2,3,4,5,6,7,8,9},ASC(E483)&amp;1234567890))-1)</f>
        <v>Pb</v>
      </c>
      <c r="G483" s="8">
        <f t="shared" si="35"/>
        <v>1</v>
      </c>
      <c r="H483" s="8">
        <f>VLOOKUP(F483,Table!$A$2:$C$121,2,0)</f>
        <v>14</v>
      </c>
      <c r="I483" s="7">
        <f>VLOOKUP(F483,Table!$A$2:$C$121,3,0)</f>
        <v>6</v>
      </c>
      <c r="J483" s="6" t="s">
        <v>2597</v>
      </c>
      <c r="K483" s="8" t="str">
        <f>LEFT(J483,MIN(FIND({0,1,2,3,4,5,6,7,8,9},ASC(J483)&amp;1234567890))-1)</f>
        <v>Ba</v>
      </c>
      <c r="L483" s="8">
        <f t="shared" si="36"/>
        <v>1</v>
      </c>
      <c r="M483" s="8">
        <f>VLOOKUP(K483,Table!$A$2:$C$121,2,0)</f>
        <v>2</v>
      </c>
      <c r="N483" s="7">
        <f>VLOOKUP(K483,Table!$A$2:$C$121,3,0)</f>
        <v>6</v>
      </c>
      <c r="O483" s="6" t="s">
        <v>2330</v>
      </c>
      <c r="P483" s="8" t="str">
        <f>LEFT(O483,MIN(FIND({0,1,2,3,4,5,6,7,8,9},ASC(O483)&amp;1234567890))-1)</f>
        <v>Fe</v>
      </c>
      <c r="Q483" s="8">
        <f t="shared" si="37"/>
        <v>1</v>
      </c>
      <c r="R483" s="8">
        <f>VLOOKUP(P483,Table!$A$2:$C$121,2,0)</f>
        <v>8</v>
      </c>
      <c r="S483" s="7">
        <f>VLOOKUP(P483,Table!$A$2:$C$121,3,0)</f>
        <v>4</v>
      </c>
      <c r="T483" s="6" t="s">
        <v>2636</v>
      </c>
      <c r="U483" s="8" t="str">
        <f>LEFT(T483,MIN(FIND({0,1,2,3,4,5,6,7,8,9},ASC(T483)&amp;1234567890))-1)</f>
        <v>Co</v>
      </c>
      <c r="V483" s="8">
        <f t="shared" si="38"/>
        <v>1</v>
      </c>
      <c r="W483" s="8">
        <f>VLOOKUP(U483,Table!$A$2:$C$121,2,0)</f>
        <v>9</v>
      </c>
      <c r="X483" s="7">
        <f>VLOOKUP(U483,Table!$A$2:$C$121,3,0)</f>
        <v>4</v>
      </c>
      <c r="Y483" s="6" t="s">
        <v>2863</v>
      </c>
      <c r="Z483" s="8" t="str">
        <f>LEFT(Y483,MIN(FIND({0,1,2,3,4,5,6,7,8,9},ASC(Y483)&amp;1234567890))-1)</f>
        <v>O</v>
      </c>
      <c r="AA483" s="8">
        <f t="shared" si="39"/>
        <v>5</v>
      </c>
      <c r="AB483" s="8">
        <f>VLOOKUP(Z483,Table!$A$2:$C$121,2,0)</f>
        <v>16</v>
      </c>
      <c r="AC483" s="7">
        <f>VLOOKUP(Z483,Table!$A$2:$C$121,3,0)</f>
        <v>2</v>
      </c>
      <c r="AD483" s="5" t="str">
        <f>VLOOKUP(A483,Table!$U$1:$V$230,2,0)</f>
        <v>Orthorhombic</v>
      </c>
    </row>
    <row r="484" spans="1:30" ht="18.75" customHeight="1" x14ac:dyDescent="0.4">
      <c r="A484" s="5">
        <v>62</v>
      </c>
      <c r="B484" s="5">
        <v>425131</v>
      </c>
      <c r="C484" s="5" t="s">
        <v>727</v>
      </c>
      <c r="D484" s="5" t="s">
        <v>798</v>
      </c>
      <c r="E484" s="6" t="s">
        <v>2394</v>
      </c>
      <c r="F484" s="8" t="str">
        <f>LEFT(E484,MIN(FIND({0,1,2,3,4,5,6,7,8,9},ASC(E484)&amp;1234567890))-1)</f>
        <v>Ba</v>
      </c>
      <c r="G484" s="8">
        <f t="shared" si="35"/>
        <v>4</v>
      </c>
      <c r="H484" s="8">
        <f>VLOOKUP(F484,Table!$A$2:$C$121,2,0)</f>
        <v>2</v>
      </c>
      <c r="I484" s="7">
        <f>VLOOKUP(F484,Table!$A$2:$C$121,3,0)</f>
        <v>6</v>
      </c>
      <c r="J484" s="6" t="s">
        <v>2860</v>
      </c>
      <c r="K484" s="8" t="str">
        <f>LEFT(J484,MIN(FIND({0,1,2,3,4,5,6,7,8,9},ASC(J484)&amp;1234567890))-1)</f>
        <v>F</v>
      </c>
      <c r="L484" s="8">
        <f t="shared" si="36"/>
        <v>4</v>
      </c>
      <c r="M484" s="8">
        <f>VLOOKUP(K484,Table!$A$2:$C$121,2,0)</f>
        <v>17</v>
      </c>
      <c r="N484" s="7">
        <f>VLOOKUP(K484,Table!$A$2:$C$121,3,0)</f>
        <v>2</v>
      </c>
      <c r="O484" s="6" t="s">
        <v>3339</v>
      </c>
      <c r="P484" s="8" t="str">
        <f>LEFT(O484,MIN(FIND({0,1,2,3,4,5,6,7,8,9},ASC(O484)&amp;1234567890))-1)</f>
        <v>Cr</v>
      </c>
      <c r="Q484" s="8">
        <f t="shared" si="37"/>
        <v>1</v>
      </c>
      <c r="R484" s="8">
        <f>VLOOKUP(P484,Table!$A$2:$C$121,2,0)</f>
        <v>6</v>
      </c>
      <c r="S484" s="7">
        <f>VLOOKUP(P484,Table!$A$2:$C$121,3,0)</f>
        <v>4</v>
      </c>
      <c r="T484" s="6" t="s">
        <v>2384</v>
      </c>
      <c r="U484" s="8" t="str">
        <f>LEFT(T484,MIN(FIND({0,1,2,3,4,5,6,7,8,9},ASC(T484)&amp;1234567890))-1)</f>
        <v>Ga</v>
      </c>
      <c r="V484" s="8">
        <f t="shared" si="38"/>
        <v>2</v>
      </c>
      <c r="W484" s="8">
        <f>VLOOKUP(U484,Table!$A$2:$C$121,2,0)</f>
        <v>13</v>
      </c>
      <c r="X484" s="7">
        <f>VLOOKUP(U484,Table!$A$2:$C$121,3,0)</f>
        <v>4</v>
      </c>
      <c r="Y484" s="6" t="s">
        <v>2378</v>
      </c>
      <c r="Z484" s="8" t="str">
        <f>LEFT(Y484,MIN(FIND({0,1,2,3,4,5,6,7,8,9},ASC(Y484)&amp;1234567890))-1)</f>
        <v>S</v>
      </c>
      <c r="AA484" s="8">
        <f t="shared" si="39"/>
        <v>6</v>
      </c>
      <c r="AB484" s="8">
        <f>VLOOKUP(Z484,Table!$A$2:$C$121,2,0)</f>
        <v>16</v>
      </c>
      <c r="AC484" s="7">
        <f>VLOOKUP(Z484,Table!$A$2:$C$121,3,0)</f>
        <v>3</v>
      </c>
      <c r="AD484" s="5" t="str">
        <f>VLOOKUP(A484,Table!$U$1:$V$230,2,0)</f>
        <v>Orthorhombic</v>
      </c>
    </row>
    <row r="485" spans="1:30" ht="18.75" customHeight="1" x14ac:dyDescent="0.4">
      <c r="A485" s="5">
        <v>62</v>
      </c>
      <c r="B485" s="5">
        <v>425133</v>
      </c>
      <c r="C485" s="5" t="s">
        <v>727</v>
      </c>
      <c r="D485" s="5" t="s">
        <v>799</v>
      </c>
      <c r="E485" s="6" t="s">
        <v>2394</v>
      </c>
      <c r="F485" s="8" t="str">
        <f>LEFT(E485,MIN(FIND({0,1,2,3,4,5,6,7,8,9},ASC(E485)&amp;1234567890))-1)</f>
        <v>Ba</v>
      </c>
      <c r="G485" s="8">
        <f t="shared" si="35"/>
        <v>4</v>
      </c>
      <c r="H485" s="8">
        <f>VLOOKUP(F485,Table!$A$2:$C$121,2,0)</f>
        <v>2</v>
      </c>
      <c r="I485" s="7">
        <f>VLOOKUP(F485,Table!$A$2:$C$121,3,0)</f>
        <v>6</v>
      </c>
      <c r="J485" s="6" t="s">
        <v>2860</v>
      </c>
      <c r="K485" s="8" t="str">
        <f>LEFT(J485,MIN(FIND({0,1,2,3,4,5,6,7,8,9},ASC(J485)&amp;1234567890))-1)</f>
        <v>F</v>
      </c>
      <c r="L485" s="8">
        <f t="shared" si="36"/>
        <v>4</v>
      </c>
      <c r="M485" s="8">
        <f>VLOOKUP(K485,Table!$A$2:$C$121,2,0)</f>
        <v>17</v>
      </c>
      <c r="N485" s="7">
        <f>VLOOKUP(K485,Table!$A$2:$C$121,3,0)</f>
        <v>2</v>
      </c>
      <c r="O485" s="6" t="s">
        <v>2330</v>
      </c>
      <c r="P485" s="8" t="str">
        <f>LEFT(O485,MIN(FIND({0,1,2,3,4,5,6,7,8,9},ASC(O485)&amp;1234567890))-1)</f>
        <v>Fe</v>
      </c>
      <c r="Q485" s="8">
        <f t="shared" si="37"/>
        <v>1</v>
      </c>
      <c r="R485" s="8">
        <f>VLOOKUP(P485,Table!$A$2:$C$121,2,0)</f>
        <v>8</v>
      </c>
      <c r="S485" s="7">
        <f>VLOOKUP(P485,Table!$A$2:$C$121,3,0)</f>
        <v>4</v>
      </c>
      <c r="T485" s="6" t="s">
        <v>2384</v>
      </c>
      <c r="U485" s="8" t="str">
        <f>LEFT(T485,MIN(FIND({0,1,2,3,4,5,6,7,8,9},ASC(T485)&amp;1234567890))-1)</f>
        <v>Ga</v>
      </c>
      <c r="V485" s="8">
        <f t="shared" si="38"/>
        <v>2</v>
      </c>
      <c r="W485" s="8">
        <f>VLOOKUP(U485,Table!$A$2:$C$121,2,0)</f>
        <v>13</v>
      </c>
      <c r="X485" s="7">
        <f>VLOOKUP(U485,Table!$A$2:$C$121,3,0)</f>
        <v>4</v>
      </c>
      <c r="Y485" s="6" t="s">
        <v>2378</v>
      </c>
      <c r="Z485" s="8" t="str">
        <f>LEFT(Y485,MIN(FIND({0,1,2,3,4,5,6,7,8,9},ASC(Y485)&amp;1234567890))-1)</f>
        <v>S</v>
      </c>
      <c r="AA485" s="8">
        <f t="shared" si="39"/>
        <v>6</v>
      </c>
      <c r="AB485" s="8">
        <f>VLOOKUP(Z485,Table!$A$2:$C$121,2,0)</f>
        <v>16</v>
      </c>
      <c r="AC485" s="7">
        <f>VLOOKUP(Z485,Table!$A$2:$C$121,3,0)</f>
        <v>3</v>
      </c>
      <c r="AD485" s="5" t="str">
        <f>VLOOKUP(A485,Table!$U$1:$V$230,2,0)</f>
        <v>Orthorhombic</v>
      </c>
    </row>
    <row r="486" spans="1:30" ht="18.75" customHeight="1" x14ac:dyDescent="0.4">
      <c r="A486" s="5">
        <v>62</v>
      </c>
      <c r="B486" s="5">
        <v>425134</v>
      </c>
      <c r="C486" s="5" t="s">
        <v>727</v>
      </c>
      <c r="D486" s="5" t="s">
        <v>800</v>
      </c>
      <c r="E486" s="6" t="s">
        <v>2394</v>
      </c>
      <c r="F486" s="8" t="str">
        <f>LEFT(E486,MIN(FIND({0,1,2,3,4,5,6,7,8,9},ASC(E486)&amp;1234567890))-1)</f>
        <v>Ba</v>
      </c>
      <c r="G486" s="8">
        <f t="shared" si="35"/>
        <v>4</v>
      </c>
      <c r="H486" s="8">
        <f>VLOOKUP(F486,Table!$A$2:$C$121,2,0)</f>
        <v>2</v>
      </c>
      <c r="I486" s="7">
        <f>VLOOKUP(F486,Table!$A$2:$C$121,3,0)</f>
        <v>6</v>
      </c>
      <c r="J486" s="6" t="s">
        <v>2860</v>
      </c>
      <c r="K486" s="8" t="str">
        <f>LEFT(J486,MIN(FIND({0,1,2,3,4,5,6,7,8,9},ASC(J486)&amp;1234567890))-1)</f>
        <v>F</v>
      </c>
      <c r="L486" s="8">
        <f t="shared" si="36"/>
        <v>4</v>
      </c>
      <c r="M486" s="8">
        <f>VLOOKUP(K486,Table!$A$2:$C$121,2,0)</f>
        <v>17</v>
      </c>
      <c r="N486" s="7">
        <f>VLOOKUP(K486,Table!$A$2:$C$121,3,0)</f>
        <v>2</v>
      </c>
      <c r="O486" s="6" t="s">
        <v>2598</v>
      </c>
      <c r="P486" s="8" t="str">
        <f>LEFT(O486,MIN(FIND({0,1,2,3,4,5,6,7,8,9},ASC(O486)&amp;1234567890))-1)</f>
        <v>Mn</v>
      </c>
      <c r="Q486" s="8">
        <f t="shared" si="37"/>
        <v>1</v>
      </c>
      <c r="R486" s="8">
        <f>VLOOKUP(P486,Table!$A$2:$C$121,2,0)</f>
        <v>7</v>
      </c>
      <c r="S486" s="7">
        <f>VLOOKUP(P486,Table!$A$2:$C$121,3,0)</f>
        <v>4</v>
      </c>
      <c r="T486" s="6" t="s">
        <v>2806</v>
      </c>
      <c r="U486" s="8" t="str">
        <f>LEFT(T486,MIN(FIND({0,1,2,3,4,5,6,7,8,9},ASC(T486)&amp;1234567890))-1)</f>
        <v>In</v>
      </c>
      <c r="V486" s="8">
        <f t="shared" si="38"/>
        <v>2</v>
      </c>
      <c r="W486" s="8">
        <f>VLOOKUP(U486,Table!$A$2:$C$121,2,0)</f>
        <v>13</v>
      </c>
      <c r="X486" s="7">
        <f>VLOOKUP(U486,Table!$A$2:$C$121,3,0)</f>
        <v>5</v>
      </c>
      <c r="Y486" s="6" t="s">
        <v>2378</v>
      </c>
      <c r="Z486" s="8" t="str">
        <f>LEFT(Y486,MIN(FIND({0,1,2,3,4,5,6,7,8,9},ASC(Y486)&amp;1234567890))-1)</f>
        <v>S</v>
      </c>
      <c r="AA486" s="8">
        <f t="shared" si="39"/>
        <v>6</v>
      </c>
      <c r="AB486" s="8">
        <f>VLOOKUP(Z486,Table!$A$2:$C$121,2,0)</f>
        <v>16</v>
      </c>
      <c r="AC486" s="7">
        <f>VLOOKUP(Z486,Table!$A$2:$C$121,3,0)</f>
        <v>3</v>
      </c>
      <c r="AD486" s="5" t="str">
        <f>VLOOKUP(A486,Table!$U$1:$V$230,2,0)</f>
        <v>Orthorhombic</v>
      </c>
    </row>
    <row r="487" spans="1:30" ht="18.75" customHeight="1" x14ac:dyDescent="0.4">
      <c r="A487" s="5">
        <v>62</v>
      </c>
      <c r="B487" s="5">
        <v>421592</v>
      </c>
      <c r="C487" s="5" t="s">
        <v>727</v>
      </c>
      <c r="D487" s="5" t="s">
        <v>801</v>
      </c>
      <c r="E487" s="6" t="s">
        <v>2329</v>
      </c>
      <c r="F487" s="8" t="str">
        <f>LEFT(E487,MIN(FIND({0,1,2,3,4,5,6,7,8,9},ASC(E487)&amp;1234567890))-1)</f>
        <v>Li</v>
      </c>
      <c r="G487" s="8">
        <f t="shared" si="35"/>
        <v>1</v>
      </c>
      <c r="H487" s="8">
        <f>VLOOKUP(F487,Table!$A$2:$C$121,2,0)</f>
        <v>1</v>
      </c>
      <c r="I487" s="7">
        <f>VLOOKUP(F487,Table!$A$2:$C$121,3,0)</f>
        <v>2</v>
      </c>
      <c r="J487" s="6" t="s">
        <v>2440</v>
      </c>
      <c r="K487" s="8" t="str">
        <f>LEFT(J487,MIN(FIND({0,1,2,3,4,5,6,7,8,9},ASC(J487)&amp;1234567890))-1)</f>
        <v>Ba</v>
      </c>
      <c r="L487" s="8">
        <f t="shared" si="36"/>
        <v>5</v>
      </c>
      <c r="M487" s="8">
        <f>VLOOKUP(K487,Table!$A$2:$C$121,2,0)</f>
        <v>2</v>
      </c>
      <c r="N487" s="7">
        <f>VLOOKUP(K487,Table!$A$2:$C$121,3,0)</f>
        <v>6</v>
      </c>
      <c r="O487" s="6" t="s">
        <v>2532</v>
      </c>
      <c r="P487" s="8" t="str">
        <f>LEFT(O487,MIN(FIND({0,1,2,3,4,5,6,7,8,9},ASC(O487)&amp;1234567890))-1)</f>
        <v>Ga</v>
      </c>
      <c r="Q487" s="8">
        <f t="shared" si="37"/>
        <v>1</v>
      </c>
      <c r="R487" s="8">
        <f>VLOOKUP(P487,Table!$A$2:$C$121,2,0)</f>
        <v>13</v>
      </c>
      <c r="S487" s="7">
        <f>VLOOKUP(P487,Table!$A$2:$C$121,3,0)</f>
        <v>4</v>
      </c>
      <c r="T487" s="6" t="s">
        <v>2613</v>
      </c>
      <c r="U487" s="8" t="str">
        <f>LEFT(T487,MIN(FIND({0,1,2,3,4,5,6,7,8,9},ASC(T487)&amp;1234567890))-1)</f>
        <v>N</v>
      </c>
      <c r="V487" s="8">
        <f t="shared" si="38"/>
        <v>3</v>
      </c>
      <c r="W487" s="8">
        <f>VLOOKUP(U487,Table!$A$2:$C$121,2,0)</f>
        <v>15</v>
      </c>
      <c r="X487" s="7">
        <f>VLOOKUP(U487,Table!$A$2:$C$121,3,0)</f>
        <v>2</v>
      </c>
      <c r="Y487" s="6" t="s">
        <v>2512</v>
      </c>
      <c r="Z487" s="8" t="str">
        <f>LEFT(Y487,MIN(FIND({0,1,2,3,4,5,6,7,8,9},ASC(Y487)&amp;1234567890))-1)</f>
        <v>F</v>
      </c>
      <c r="AA487" s="8">
        <f t="shared" si="39"/>
        <v>5</v>
      </c>
      <c r="AB487" s="8">
        <f>VLOOKUP(Z487,Table!$A$2:$C$121,2,0)</f>
        <v>17</v>
      </c>
      <c r="AC487" s="7">
        <f>VLOOKUP(Z487,Table!$A$2:$C$121,3,0)</f>
        <v>2</v>
      </c>
      <c r="AD487" s="5" t="str">
        <f>VLOOKUP(A487,Table!$U$1:$V$230,2,0)</f>
        <v>Orthorhombic</v>
      </c>
    </row>
    <row r="488" spans="1:30" ht="18.75" customHeight="1" x14ac:dyDescent="0.4">
      <c r="A488" s="5">
        <v>62</v>
      </c>
      <c r="B488" s="5">
        <v>261627</v>
      </c>
      <c r="C488" s="5" t="s">
        <v>729</v>
      </c>
      <c r="D488" s="5" t="s">
        <v>802</v>
      </c>
      <c r="E488" s="6" t="s">
        <v>2359</v>
      </c>
      <c r="F488" s="8" t="str">
        <f>LEFT(E488,MIN(FIND({0,1,2,3,4,5,6,7,8,9},ASC(E488)&amp;1234567890))-1)</f>
        <v>Ba</v>
      </c>
      <c r="G488" s="8">
        <f t="shared" si="35"/>
        <v>3</v>
      </c>
      <c r="H488" s="8">
        <f>VLOOKUP(F488,Table!$A$2:$C$121,2,0)</f>
        <v>2</v>
      </c>
      <c r="I488" s="7">
        <f>VLOOKUP(F488,Table!$A$2:$C$121,3,0)</f>
        <v>6</v>
      </c>
      <c r="J488" s="6" t="s">
        <v>2341</v>
      </c>
      <c r="K488" s="8" t="str">
        <f>LEFT(J488,MIN(FIND({0,1,2,3,4,5,6,7,8,9},ASC(J488)&amp;1234567890))-1)</f>
        <v>Ca</v>
      </c>
      <c r="L488" s="8">
        <f t="shared" si="36"/>
        <v>1</v>
      </c>
      <c r="M488" s="8">
        <f>VLOOKUP(K488,Table!$A$2:$C$121,2,0)</f>
        <v>2</v>
      </c>
      <c r="N488" s="7">
        <f>VLOOKUP(K488,Table!$A$2:$C$121,3,0)</f>
        <v>4</v>
      </c>
      <c r="O488" s="6" t="s">
        <v>2662</v>
      </c>
      <c r="P488" s="8" t="str">
        <f>LEFT(O488,MIN(FIND({0,1,2,3,4,5,6,7,8,9},ASC(O488)&amp;1234567890))-1)</f>
        <v>Si</v>
      </c>
      <c r="Q488" s="8">
        <f t="shared" si="37"/>
        <v>8</v>
      </c>
      <c r="R488" s="8">
        <f>VLOOKUP(P488,Table!$A$2:$C$121,2,0)</f>
        <v>14</v>
      </c>
      <c r="S488" s="7">
        <f>VLOOKUP(P488,Table!$A$2:$C$121,3,0)</f>
        <v>3</v>
      </c>
      <c r="T488" s="6" t="s">
        <v>3340</v>
      </c>
      <c r="U488" s="8" t="str">
        <f>LEFT(T488,MIN(FIND({0,1,2,3,4,5,6,7,8,9},ASC(T488)&amp;1234567890))-1)</f>
        <v>O</v>
      </c>
      <c r="V488" s="8">
        <f t="shared" si="38"/>
        <v>18.5</v>
      </c>
      <c r="W488" s="8">
        <f>VLOOKUP(U488,Table!$A$2:$C$121,2,0)</f>
        <v>16</v>
      </c>
      <c r="X488" s="7">
        <f>VLOOKUP(U488,Table!$A$2:$C$121,3,0)</f>
        <v>2</v>
      </c>
      <c r="Y488" s="6" t="s">
        <v>2313</v>
      </c>
      <c r="Z488" s="8" t="str">
        <f>LEFT(Y488,MIN(FIND({0,1,2,3,4,5,6,7,8,9},ASC(Y488)&amp;1234567890))-1)</f>
        <v>N</v>
      </c>
      <c r="AA488" s="8">
        <f t="shared" si="39"/>
        <v>1</v>
      </c>
      <c r="AB488" s="8">
        <f>VLOOKUP(Z488,Table!$A$2:$C$121,2,0)</f>
        <v>15</v>
      </c>
      <c r="AC488" s="7">
        <f>VLOOKUP(Z488,Table!$A$2:$C$121,3,0)</f>
        <v>2</v>
      </c>
      <c r="AD488" s="5" t="str">
        <f>VLOOKUP(A488,Table!$U$1:$V$230,2,0)</f>
        <v>Orthorhombic</v>
      </c>
    </row>
    <row r="489" spans="1:30" ht="18.75" customHeight="1" x14ac:dyDescent="0.4">
      <c r="A489" s="5">
        <v>62</v>
      </c>
      <c r="B489" s="5">
        <v>262677</v>
      </c>
      <c r="C489" s="5" t="s">
        <v>727</v>
      </c>
      <c r="D489" s="5" t="s">
        <v>803</v>
      </c>
      <c r="E489" s="6" t="s">
        <v>3341</v>
      </c>
      <c r="F489" s="8" t="str">
        <f>LEFT(E489,MIN(FIND({0,1,2,3,4,5,6,7,8,9},ASC(E489)&amp;1234567890))-1)</f>
        <v>Eu</v>
      </c>
      <c r="G489" s="8">
        <f t="shared" si="35"/>
        <v>0.5</v>
      </c>
      <c r="H489" s="8">
        <f>VLOOKUP(F489,Table!$A$2:$C$121,2,0)</f>
        <v>3</v>
      </c>
      <c r="I489" s="7">
        <f>VLOOKUP(F489,Table!$A$2:$C$121,3,0)</f>
        <v>6</v>
      </c>
      <c r="J489" s="6" t="s">
        <v>3342</v>
      </c>
      <c r="K489" s="8" t="str">
        <f>LEFT(J489,MIN(FIND({0,1,2,3,4,5,6,7,8,9},ASC(J489)&amp;1234567890))-1)</f>
        <v>Ge</v>
      </c>
      <c r="L489" s="8">
        <f t="shared" si="36"/>
        <v>1.5</v>
      </c>
      <c r="M489" s="8">
        <f>VLOOKUP(K489,Table!$A$2:$C$121,2,0)</f>
        <v>14</v>
      </c>
      <c r="N489" s="7">
        <f>VLOOKUP(K489,Table!$A$2:$C$121,3,0)</f>
        <v>4</v>
      </c>
      <c r="O489" s="6" t="s">
        <v>2314</v>
      </c>
      <c r="P489" s="8" t="str">
        <f>LEFT(O489,MIN(FIND({0,1,2,3,4,5,6,7,8,9},ASC(O489)&amp;1234567890))-1)</f>
        <v>H</v>
      </c>
      <c r="Q489" s="8">
        <f t="shared" si="37"/>
        <v>1</v>
      </c>
      <c r="R489" s="8">
        <f>VLOOKUP(P489,Table!$A$2:$C$121,2,0)</f>
        <v>1</v>
      </c>
      <c r="S489" s="7">
        <f>VLOOKUP(P489,Table!$A$2:$C$121,3,0)</f>
        <v>1</v>
      </c>
      <c r="T489" s="6" t="s">
        <v>3343</v>
      </c>
      <c r="U489" s="8" t="str">
        <f>LEFT(T489,MIN(FIND({0,1,2,3,4,5,6,7,8,9},ASC(T489)&amp;1234567890))-1)</f>
        <v>K</v>
      </c>
      <c r="V489" s="8">
        <f t="shared" si="38"/>
        <v>1.5</v>
      </c>
      <c r="W489" s="8">
        <f>VLOOKUP(U489,Table!$A$2:$C$121,2,0)</f>
        <v>1</v>
      </c>
      <c r="X489" s="7">
        <f>VLOOKUP(U489,Table!$A$2:$C$121,3,0)</f>
        <v>4</v>
      </c>
      <c r="Y489" s="6" t="s">
        <v>2863</v>
      </c>
      <c r="Z489" s="8" t="str">
        <f>LEFT(Y489,MIN(FIND({0,1,2,3,4,5,6,7,8,9},ASC(Y489)&amp;1234567890))-1)</f>
        <v>O</v>
      </c>
      <c r="AA489" s="8">
        <f t="shared" si="39"/>
        <v>5</v>
      </c>
      <c r="AB489" s="8">
        <f>VLOOKUP(Z489,Table!$A$2:$C$121,2,0)</f>
        <v>16</v>
      </c>
      <c r="AC489" s="7">
        <f>VLOOKUP(Z489,Table!$A$2:$C$121,3,0)</f>
        <v>2</v>
      </c>
      <c r="AD489" s="5" t="str">
        <f>VLOOKUP(A489,Table!$U$1:$V$230,2,0)</f>
        <v>Orthorhombic</v>
      </c>
    </row>
    <row r="490" spans="1:30" ht="18.75" customHeight="1" x14ac:dyDescent="0.4">
      <c r="A490" s="5">
        <v>62</v>
      </c>
      <c r="B490" s="5">
        <v>262819</v>
      </c>
      <c r="C490" s="5" t="s">
        <v>727</v>
      </c>
      <c r="D490" s="5" t="s">
        <v>804</v>
      </c>
      <c r="E490" s="6" t="s">
        <v>2606</v>
      </c>
      <c r="F490" s="8" t="str">
        <f>LEFT(E490,MIN(FIND({0,1,2,3,4,5,6,7,8,9},ASC(E490)&amp;1234567890))-1)</f>
        <v>La</v>
      </c>
      <c r="G490" s="8">
        <f t="shared" si="35"/>
        <v>0.8</v>
      </c>
      <c r="H490" s="8">
        <f>VLOOKUP(F490,Table!$A$2:$C$121,2,0)</f>
        <v>3</v>
      </c>
      <c r="I490" s="7">
        <f>VLOOKUP(F490,Table!$A$2:$C$121,3,0)</f>
        <v>6</v>
      </c>
      <c r="J490" s="6" t="s">
        <v>2607</v>
      </c>
      <c r="K490" s="8" t="str">
        <f>LEFT(J490,MIN(FIND({0,1,2,3,4,5,6,7,8,9},ASC(J490)&amp;1234567890))-1)</f>
        <v>Sr</v>
      </c>
      <c r="L490" s="8">
        <f t="shared" si="36"/>
        <v>0.2</v>
      </c>
      <c r="M490" s="8">
        <f>VLOOKUP(K490,Table!$A$2:$C$121,2,0)</f>
        <v>2</v>
      </c>
      <c r="N490" s="7">
        <f>VLOOKUP(K490,Table!$A$2:$C$121,3,0)</f>
        <v>5</v>
      </c>
      <c r="O490" s="6" t="s">
        <v>3344</v>
      </c>
      <c r="P490" s="8" t="str">
        <f>LEFT(O490,MIN(FIND({0,1,2,3,4,5,6,7,8,9},ASC(O490)&amp;1234567890))-1)</f>
        <v>Fe</v>
      </c>
      <c r="Q490" s="8">
        <f t="shared" si="37"/>
        <v>0.95</v>
      </c>
      <c r="R490" s="8">
        <f>VLOOKUP(P490,Table!$A$2:$C$121,2,0)</f>
        <v>8</v>
      </c>
      <c r="S490" s="7">
        <f>VLOOKUP(P490,Table!$A$2:$C$121,3,0)</f>
        <v>4</v>
      </c>
      <c r="T490" s="6" t="s">
        <v>3345</v>
      </c>
      <c r="U490" s="8" t="str">
        <f>LEFT(T490,MIN(FIND({0,1,2,3,4,5,6,7,8,9},ASC(T490)&amp;1234567890))-1)</f>
        <v>Cu</v>
      </c>
      <c r="V490" s="8">
        <f t="shared" si="38"/>
        <v>0.05</v>
      </c>
      <c r="W490" s="8">
        <f>VLOOKUP(U490,Table!$A$2:$C$121,2,0)</f>
        <v>11</v>
      </c>
      <c r="X490" s="7">
        <f>VLOOKUP(U490,Table!$A$2:$C$121,3,0)</f>
        <v>4</v>
      </c>
      <c r="Y490" s="6" t="s">
        <v>3274</v>
      </c>
      <c r="Z490" s="8" t="str">
        <f>LEFT(Y490,MIN(FIND({0,1,2,3,4,5,6,7,8,9},ASC(Y490)&amp;1234567890))-1)</f>
        <v>O</v>
      </c>
      <c r="AA490" s="8">
        <f t="shared" si="39"/>
        <v>2.95</v>
      </c>
      <c r="AB490" s="8">
        <f>VLOOKUP(Z490,Table!$A$2:$C$121,2,0)</f>
        <v>16</v>
      </c>
      <c r="AC490" s="7">
        <f>VLOOKUP(Z490,Table!$A$2:$C$121,3,0)</f>
        <v>2</v>
      </c>
      <c r="AD490" s="5" t="str">
        <f>VLOOKUP(A490,Table!$U$1:$V$230,2,0)</f>
        <v>Orthorhombic</v>
      </c>
    </row>
    <row r="491" spans="1:30" ht="18.75" customHeight="1" x14ac:dyDescent="0.4">
      <c r="A491" s="5">
        <v>62</v>
      </c>
      <c r="B491" s="5">
        <v>262820</v>
      </c>
      <c r="C491" s="5" t="s">
        <v>727</v>
      </c>
      <c r="D491" s="5" t="s">
        <v>805</v>
      </c>
      <c r="E491" s="6" t="s">
        <v>2606</v>
      </c>
      <c r="F491" s="8" t="str">
        <f>LEFT(E491,MIN(FIND({0,1,2,3,4,5,6,7,8,9},ASC(E491)&amp;1234567890))-1)</f>
        <v>La</v>
      </c>
      <c r="G491" s="8">
        <f t="shared" si="35"/>
        <v>0.8</v>
      </c>
      <c r="H491" s="8">
        <f>VLOOKUP(F491,Table!$A$2:$C$121,2,0)</f>
        <v>3</v>
      </c>
      <c r="I491" s="7">
        <f>VLOOKUP(F491,Table!$A$2:$C$121,3,0)</f>
        <v>6</v>
      </c>
      <c r="J491" s="6" t="s">
        <v>2607</v>
      </c>
      <c r="K491" s="8" t="str">
        <f>LEFT(J491,MIN(FIND({0,1,2,3,4,5,6,7,8,9},ASC(J491)&amp;1234567890))-1)</f>
        <v>Sr</v>
      </c>
      <c r="L491" s="8">
        <f t="shared" si="36"/>
        <v>0.2</v>
      </c>
      <c r="M491" s="8">
        <f>VLOOKUP(K491,Table!$A$2:$C$121,2,0)</f>
        <v>2</v>
      </c>
      <c r="N491" s="7">
        <f>VLOOKUP(K491,Table!$A$2:$C$121,3,0)</f>
        <v>5</v>
      </c>
      <c r="O491" s="6" t="s">
        <v>3297</v>
      </c>
      <c r="P491" s="8" t="str">
        <f>LEFT(O491,MIN(FIND({0,1,2,3,4,5,6,7,8,9},ASC(O491)&amp;1234567890))-1)</f>
        <v>Fe</v>
      </c>
      <c r="Q491" s="8">
        <f t="shared" si="37"/>
        <v>0.8</v>
      </c>
      <c r="R491" s="8">
        <f>VLOOKUP(P491,Table!$A$2:$C$121,2,0)</f>
        <v>8</v>
      </c>
      <c r="S491" s="7">
        <f>VLOOKUP(P491,Table!$A$2:$C$121,3,0)</f>
        <v>4</v>
      </c>
      <c r="T491" s="6" t="s">
        <v>3346</v>
      </c>
      <c r="U491" s="8" t="str">
        <f>LEFT(T491,MIN(FIND({0,1,2,3,4,5,6,7,8,9},ASC(T491)&amp;1234567890))-1)</f>
        <v>Cu</v>
      </c>
      <c r="V491" s="8">
        <f t="shared" si="38"/>
        <v>0.2</v>
      </c>
      <c r="W491" s="8">
        <f>VLOOKUP(U491,Table!$A$2:$C$121,2,0)</f>
        <v>11</v>
      </c>
      <c r="X491" s="7">
        <f>VLOOKUP(U491,Table!$A$2:$C$121,3,0)</f>
        <v>4</v>
      </c>
      <c r="Y491" s="6" t="s">
        <v>2312</v>
      </c>
      <c r="Z491" s="8" t="str">
        <f>LEFT(Y491,MIN(FIND({0,1,2,3,4,5,6,7,8,9},ASC(Y491)&amp;1234567890))-1)</f>
        <v>O</v>
      </c>
      <c r="AA491" s="8">
        <f t="shared" si="39"/>
        <v>3</v>
      </c>
      <c r="AB491" s="8">
        <f>VLOOKUP(Z491,Table!$A$2:$C$121,2,0)</f>
        <v>16</v>
      </c>
      <c r="AC491" s="7">
        <f>VLOOKUP(Z491,Table!$A$2:$C$121,3,0)</f>
        <v>2</v>
      </c>
      <c r="AD491" s="5" t="str">
        <f>VLOOKUP(A491,Table!$U$1:$V$230,2,0)</f>
        <v>Orthorhombic</v>
      </c>
    </row>
    <row r="492" spans="1:30" ht="18.75" customHeight="1" x14ac:dyDescent="0.4">
      <c r="A492" s="5">
        <v>62</v>
      </c>
      <c r="B492" s="5">
        <v>236193</v>
      </c>
      <c r="C492" s="5" t="s">
        <v>731</v>
      </c>
      <c r="D492" s="5" t="s">
        <v>806</v>
      </c>
      <c r="E492" s="6" t="s">
        <v>2320</v>
      </c>
      <c r="F492" s="8" t="str">
        <f>LEFT(E492,MIN(FIND({0,1,2,3,4,5,6,7,8,9},ASC(E492)&amp;1234567890))-1)</f>
        <v>Sr</v>
      </c>
      <c r="G492" s="8">
        <f t="shared" si="35"/>
        <v>1</v>
      </c>
      <c r="H492" s="8">
        <f>VLOOKUP(F492,Table!$A$2:$C$121,2,0)</f>
        <v>2</v>
      </c>
      <c r="I492" s="7">
        <f>VLOOKUP(F492,Table!$A$2:$C$121,3,0)</f>
        <v>5</v>
      </c>
      <c r="J492" s="6" t="s">
        <v>2363</v>
      </c>
      <c r="K492" s="8" t="str">
        <f>LEFT(J492,MIN(FIND({0,1,2,3,4,5,6,7,8,9},ASC(J492)&amp;1234567890))-1)</f>
        <v>La</v>
      </c>
      <c r="L492" s="8">
        <f t="shared" si="36"/>
        <v>1</v>
      </c>
      <c r="M492" s="8">
        <f>VLOOKUP(K492,Table!$A$2:$C$121,2,0)</f>
        <v>3</v>
      </c>
      <c r="N492" s="7">
        <f>VLOOKUP(K492,Table!$A$2:$C$121,3,0)</f>
        <v>6</v>
      </c>
      <c r="O492" s="6" t="s">
        <v>2330</v>
      </c>
      <c r="P492" s="8" t="str">
        <f>LEFT(O492,MIN(FIND({0,1,2,3,4,5,6,7,8,9},ASC(O492)&amp;1234567890))-1)</f>
        <v>Fe</v>
      </c>
      <c r="Q492" s="8">
        <f t="shared" si="37"/>
        <v>1</v>
      </c>
      <c r="R492" s="8">
        <f>VLOOKUP(P492,Table!$A$2:$C$121,2,0)</f>
        <v>8</v>
      </c>
      <c r="S492" s="7">
        <f>VLOOKUP(P492,Table!$A$2:$C$121,3,0)</f>
        <v>4</v>
      </c>
      <c r="T492" s="6" t="s">
        <v>2441</v>
      </c>
      <c r="U492" s="8" t="str">
        <f>LEFT(T492,MIN(FIND({0,1,2,3,4,5,6,7,8,9},ASC(T492)&amp;1234567890))-1)</f>
        <v>Ru</v>
      </c>
      <c r="V492" s="8">
        <f t="shared" si="38"/>
        <v>1</v>
      </c>
      <c r="W492" s="8">
        <f>VLOOKUP(U492,Table!$A$2:$C$121,2,0)</f>
        <v>8</v>
      </c>
      <c r="X492" s="7">
        <f>VLOOKUP(U492,Table!$A$2:$C$121,3,0)</f>
        <v>5</v>
      </c>
      <c r="Y492" s="6" t="s">
        <v>2332</v>
      </c>
      <c r="Z492" s="8" t="str">
        <f>LEFT(Y492,MIN(FIND({0,1,2,3,4,5,6,7,8,9},ASC(Y492)&amp;1234567890))-1)</f>
        <v>O</v>
      </c>
      <c r="AA492" s="8">
        <f t="shared" si="39"/>
        <v>6</v>
      </c>
      <c r="AB492" s="8">
        <f>VLOOKUP(Z492,Table!$A$2:$C$121,2,0)</f>
        <v>16</v>
      </c>
      <c r="AC492" s="7">
        <f>VLOOKUP(Z492,Table!$A$2:$C$121,3,0)</f>
        <v>2</v>
      </c>
      <c r="AD492" s="5" t="str">
        <f>VLOOKUP(A492,Table!$U$1:$V$230,2,0)</f>
        <v>Orthorhombic</v>
      </c>
    </row>
    <row r="493" spans="1:30" ht="18.75" customHeight="1" x14ac:dyDescent="0.4">
      <c r="A493" s="5">
        <v>62</v>
      </c>
      <c r="B493" s="5">
        <v>236198</v>
      </c>
      <c r="C493" s="5" t="s">
        <v>731</v>
      </c>
      <c r="D493" s="5" t="s">
        <v>807</v>
      </c>
      <c r="E493" s="6" t="s">
        <v>2320</v>
      </c>
      <c r="F493" s="8" t="str">
        <f>LEFT(E493,MIN(FIND({0,1,2,3,4,5,6,7,8,9},ASC(E493)&amp;1234567890))-1)</f>
        <v>Sr</v>
      </c>
      <c r="G493" s="8">
        <f t="shared" si="35"/>
        <v>1</v>
      </c>
      <c r="H493" s="8">
        <f>VLOOKUP(F493,Table!$A$2:$C$121,2,0)</f>
        <v>2</v>
      </c>
      <c r="I493" s="7">
        <f>VLOOKUP(F493,Table!$A$2:$C$121,3,0)</f>
        <v>5</v>
      </c>
      <c r="J493" s="6" t="s">
        <v>2700</v>
      </c>
      <c r="K493" s="8" t="str">
        <f>LEFT(J493,MIN(FIND({0,1,2,3,4,5,6,7,8,9},ASC(J493)&amp;1234567890))-1)</f>
        <v>Nd</v>
      </c>
      <c r="L493" s="8">
        <f t="shared" si="36"/>
        <v>1</v>
      </c>
      <c r="M493" s="8">
        <f>VLOOKUP(K493,Table!$A$2:$C$121,2,0)</f>
        <v>3</v>
      </c>
      <c r="N493" s="7">
        <f>VLOOKUP(K493,Table!$A$2:$C$121,3,0)</f>
        <v>6</v>
      </c>
      <c r="O493" s="6" t="s">
        <v>2330</v>
      </c>
      <c r="P493" s="8" t="str">
        <f>LEFT(O493,MIN(FIND({0,1,2,3,4,5,6,7,8,9},ASC(O493)&amp;1234567890))-1)</f>
        <v>Fe</v>
      </c>
      <c r="Q493" s="8">
        <f t="shared" si="37"/>
        <v>1</v>
      </c>
      <c r="R493" s="8">
        <f>VLOOKUP(P493,Table!$A$2:$C$121,2,0)</f>
        <v>8</v>
      </c>
      <c r="S493" s="7">
        <f>VLOOKUP(P493,Table!$A$2:$C$121,3,0)</f>
        <v>4</v>
      </c>
      <c r="T493" s="6" t="s">
        <v>2441</v>
      </c>
      <c r="U493" s="8" t="str">
        <f>LEFT(T493,MIN(FIND({0,1,2,3,4,5,6,7,8,9},ASC(T493)&amp;1234567890))-1)</f>
        <v>Ru</v>
      </c>
      <c r="V493" s="8">
        <f t="shared" si="38"/>
        <v>1</v>
      </c>
      <c r="W493" s="8">
        <f>VLOOKUP(U493,Table!$A$2:$C$121,2,0)</f>
        <v>8</v>
      </c>
      <c r="X493" s="7">
        <f>VLOOKUP(U493,Table!$A$2:$C$121,3,0)</f>
        <v>5</v>
      </c>
      <c r="Y493" s="6" t="s">
        <v>2332</v>
      </c>
      <c r="Z493" s="8" t="str">
        <f>LEFT(Y493,MIN(FIND({0,1,2,3,4,5,6,7,8,9},ASC(Y493)&amp;1234567890))-1)</f>
        <v>O</v>
      </c>
      <c r="AA493" s="8">
        <f t="shared" si="39"/>
        <v>6</v>
      </c>
      <c r="AB493" s="8">
        <f>VLOOKUP(Z493,Table!$A$2:$C$121,2,0)</f>
        <v>16</v>
      </c>
      <c r="AC493" s="7">
        <f>VLOOKUP(Z493,Table!$A$2:$C$121,3,0)</f>
        <v>2</v>
      </c>
      <c r="AD493" s="5" t="str">
        <f>VLOOKUP(A493,Table!$U$1:$V$230,2,0)</f>
        <v>Orthorhombic</v>
      </c>
    </row>
    <row r="494" spans="1:30" ht="18.75" customHeight="1" x14ac:dyDescent="0.4">
      <c r="A494" s="5">
        <v>62</v>
      </c>
      <c r="B494" s="5">
        <v>236199</v>
      </c>
      <c r="C494" s="5" t="s">
        <v>731</v>
      </c>
      <c r="D494" s="5" t="s">
        <v>808</v>
      </c>
      <c r="E494" s="6" t="s">
        <v>2320</v>
      </c>
      <c r="F494" s="8" t="str">
        <f>LEFT(E494,MIN(FIND({0,1,2,3,4,5,6,7,8,9},ASC(E494)&amp;1234567890))-1)</f>
        <v>Sr</v>
      </c>
      <c r="G494" s="8">
        <f t="shared" si="35"/>
        <v>1</v>
      </c>
      <c r="H494" s="8">
        <f>VLOOKUP(F494,Table!$A$2:$C$121,2,0)</f>
        <v>2</v>
      </c>
      <c r="I494" s="7">
        <f>VLOOKUP(F494,Table!$A$2:$C$121,3,0)</f>
        <v>5</v>
      </c>
      <c r="J494" s="6" t="s">
        <v>2699</v>
      </c>
      <c r="K494" s="8" t="str">
        <f>LEFT(J494,MIN(FIND({0,1,2,3,4,5,6,7,8,9},ASC(J494)&amp;1234567890))-1)</f>
        <v>Pr</v>
      </c>
      <c r="L494" s="8">
        <f t="shared" si="36"/>
        <v>1</v>
      </c>
      <c r="M494" s="8">
        <f>VLOOKUP(K494,Table!$A$2:$C$121,2,0)</f>
        <v>3</v>
      </c>
      <c r="N494" s="7">
        <f>VLOOKUP(K494,Table!$A$2:$C$121,3,0)</f>
        <v>6</v>
      </c>
      <c r="O494" s="6" t="s">
        <v>2330</v>
      </c>
      <c r="P494" s="8" t="str">
        <f>LEFT(O494,MIN(FIND({0,1,2,3,4,5,6,7,8,9},ASC(O494)&amp;1234567890))-1)</f>
        <v>Fe</v>
      </c>
      <c r="Q494" s="8">
        <f t="shared" si="37"/>
        <v>1</v>
      </c>
      <c r="R494" s="8">
        <f>VLOOKUP(P494,Table!$A$2:$C$121,2,0)</f>
        <v>8</v>
      </c>
      <c r="S494" s="7">
        <f>VLOOKUP(P494,Table!$A$2:$C$121,3,0)</f>
        <v>4</v>
      </c>
      <c r="T494" s="6" t="s">
        <v>2441</v>
      </c>
      <c r="U494" s="8" t="str">
        <f>LEFT(T494,MIN(FIND({0,1,2,3,4,5,6,7,8,9},ASC(T494)&amp;1234567890))-1)</f>
        <v>Ru</v>
      </c>
      <c r="V494" s="8">
        <f t="shared" si="38"/>
        <v>1</v>
      </c>
      <c r="W494" s="8">
        <f>VLOOKUP(U494,Table!$A$2:$C$121,2,0)</f>
        <v>8</v>
      </c>
      <c r="X494" s="7">
        <f>VLOOKUP(U494,Table!$A$2:$C$121,3,0)</f>
        <v>5</v>
      </c>
      <c r="Y494" s="6" t="s">
        <v>2332</v>
      </c>
      <c r="Z494" s="8" t="str">
        <f>LEFT(Y494,MIN(FIND({0,1,2,3,4,5,6,7,8,9},ASC(Y494)&amp;1234567890))-1)</f>
        <v>O</v>
      </c>
      <c r="AA494" s="8">
        <f t="shared" si="39"/>
        <v>6</v>
      </c>
      <c r="AB494" s="8">
        <f>VLOOKUP(Z494,Table!$A$2:$C$121,2,0)</f>
        <v>16</v>
      </c>
      <c r="AC494" s="7">
        <f>VLOOKUP(Z494,Table!$A$2:$C$121,3,0)</f>
        <v>2</v>
      </c>
      <c r="AD494" s="5" t="str">
        <f>VLOOKUP(A494,Table!$U$1:$V$230,2,0)</f>
        <v>Orthorhombic</v>
      </c>
    </row>
    <row r="495" spans="1:30" ht="18.75" customHeight="1" x14ac:dyDescent="0.4">
      <c r="A495" s="5">
        <v>62</v>
      </c>
      <c r="B495" s="5">
        <v>427429</v>
      </c>
      <c r="C495" s="5" t="s">
        <v>727</v>
      </c>
      <c r="D495" s="5" t="s">
        <v>809</v>
      </c>
      <c r="E495" s="6" t="s">
        <v>2394</v>
      </c>
      <c r="F495" s="8" t="str">
        <f>LEFT(E495,MIN(FIND({0,1,2,3,4,5,6,7,8,9},ASC(E495)&amp;1234567890))-1)</f>
        <v>Ba</v>
      </c>
      <c r="G495" s="8">
        <f t="shared" si="35"/>
        <v>4</v>
      </c>
      <c r="H495" s="8">
        <f>VLOOKUP(F495,Table!$A$2:$C$121,2,0)</f>
        <v>2</v>
      </c>
      <c r="I495" s="7">
        <f>VLOOKUP(F495,Table!$A$2:$C$121,3,0)</f>
        <v>6</v>
      </c>
      <c r="J495" s="6" t="s">
        <v>2380</v>
      </c>
      <c r="K495" s="8" t="str">
        <f>LEFT(J495,MIN(FIND({0,1,2,3,4,5,6,7,8,9},ASC(J495)&amp;1234567890))-1)</f>
        <v>Ge</v>
      </c>
      <c r="L495" s="8">
        <f t="shared" si="36"/>
        <v>2</v>
      </c>
      <c r="M495" s="8">
        <f>VLOOKUP(K495,Table!$A$2:$C$121,2,0)</f>
        <v>14</v>
      </c>
      <c r="N495" s="7">
        <f>VLOOKUP(K495,Table!$A$2:$C$121,3,0)</f>
        <v>4</v>
      </c>
      <c r="O495" s="6" t="s">
        <v>2622</v>
      </c>
      <c r="P495" s="8" t="str">
        <f>LEFT(O495,MIN(FIND({0,1,2,3,4,5,6,7,8,9},ASC(O495)&amp;1234567890))-1)</f>
        <v>Pb</v>
      </c>
      <c r="Q495" s="8">
        <f t="shared" si="37"/>
        <v>1</v>
      </c>
      <c r="R495" s="8">
        <f>VLOOKUP(P495,Table!$A$2:$C$121,2,0)</f>
        <v>14</v>
      </c>
      <c r="S495" s="7">
        <f>VLOOKUP(P495,Table!$A$2:$C$121,3,0)</f>
        <v>6</v>
      </c>
      <c r="T495" s="6" t="s">
        <v>2559</v>
      </c>
      <c r="U495" s="8" t="str">
        <f>LEFT(T495,MIN(FIND({0,1,2,3,4,5,6,7,8,9},ASC(T495)&amp;1234567890))-1)</f>
        <v>Br</v>
      </c>
      <c r="V495" s="8">
        <f t="shared" si="38"/>
        <v>2</v>
      </c>
      <c r="W495" s="8">
        <f>VLOOKUP(U495,Table!$A$2:$C$121,2,0)</f>
        <v>17</v>
      </c>
      <c r="X495" s="7">
        <f>VLOOKUP(U495,Table!$A$2:$C$121,3,0)</f>
        <v>4</v>
      </c>
      <c r="Y495" s="6" t="s">
        <v>3347</v>
      </c>
      <c r="Z495" s="8" t="str">
        <f>LEFT(Y495,MIN(FIND({0,1,2,3,4,5,6,7,8,9},ASC(Y495)&amp;1234567890))-1)</f>
        <v>S</v>
      </c>
      <c r="AA495" s="8">
        <f t="shared" si="39"/>
        <v>8</v>
      </c>
      <c r="AB495" s="8">
        <f>VLOOKUP(Z495,Table!$A$2:$C$121,2,0)</f>
        <v>16</v>
      </c>
      <c r="AC495" s="7">
        <f>VLOOKUP(Z495,Table!$A$2:$C$121,3,0)</f>
        <v>3</v>
      </c>
      <c r="AD495" s="5" t="str">
        <f>VLOOKUP(A495,Table!$U$1:$V$230,2,0)</f>
        <v>Orthorhombic</v>
      </c>
    </row>
    <row r="496" spans="1:30" ht="18.75" customHeight="1" x14ac:dyDescent="0.4">
      <c r="A496" s="5">
        <v>62</v>
      </c>
      <c r="B496" s="5">
        <v>427430</v>
      </c>
      <c r="C496" s="5" t="s">
        <v>727</v>
      </c>
      <c r="D496" s="5" t="s">
        <v>810</v>
      </c>
      <c r="E496" s="6" t="s">
        <v>2597</v>
      </c>
      <c r="F496" s="8" t="str">
        <f>LEFT(E496,MIN(FIND({0,1,2,3,4,5,6,7,8,9},ASC(E496)&amp;1234567890))-1)</f>
        <v>Ba</v>
      </c>
      <c r="G496" s="8">
        <f t="shared" si="35"/>
        <v>1</v>
      </c>
      <c r="H496" s="8">
        <f>VLOOKUP(F496,Table!$A$2:$C$121,2,0)</f>
        <v>2</v>
      </c>
      <c r="I496" s="7">
        <f>VLOOKUP(F496,Table!$A$2:$C$121,3,0)</f>
        <v>6</v>
      </c>
      <c r="J496" s="6" t="s">
        <v>3348</v>
      </c>
      <c r="K496" s="8" t="str">
        <f>LEFT(J496,MIN(FIND({0,1,2,3,4,5,6,7,8,9},ASC(J496)&amp;1234567890))-1)</f>
        <v>Ge</v>
      </c>
      <c r="L496" s="8">
        <f t="shared" si="36"/>
        <v>0.5</v>
      </c>
      <c r="M496" s="8">
        <f>VLOOKUP(K496,Table!$A$2:$C$121,2,0)</f>
        <v>14</v>
      </c>
      <c r="N496" s="7">
        <f>VLOOKUP(K496,Table!$A$2:$C$121,3,0)</f>
        <v>4</v>
      </c>
      <c r="O496" s="6" t="s">
        <v>3349</v>
      </c>
      <c r="P496" s="8" t="str">
        <f>LEFT(O496,MIN(FIND({0,1,2,3,4,5,6,7,8,9},ASC(O496)&amp;1234567890))-1)</f>
        <v>Pb</v>
      </c>
      <c r="Q496" s="8">
        <f t="shared" si="37"/>
        <v>0.25</v>
      </c>
      <c r="R496" s="8">
        <f>VLOOKUP(P496,Table!$A$2:$C$121,2,0)</f>
        <v>14</v>
      </c>
      <c r="S496" s="7">
        <f>VLOOKUP(P496,Table!$A$2:$C$121,3,0)</f>
        <v>6</v>
      </c>
      <c r="T496" s="6" t="s">
        <v>3350</v>
      </c>
      <c r="U496" s="8" t="str">
        <f>LEFT(T496,MIN(FIND({0,1,2,3,4,5,6,7,8,9},ASC(T496)&amp;1234567890))-1)</f>
        <v>Br</v>
      </c>
      <c r="V496" s="8">
        <f t="shared" si="38"/>
        <v>0.5</v>
      </c>
      <c r="W496" s="8">
        <f>VLOOKUP(U496,Table!$A$2:$C$121,2,0)</f>
        <v>17</v>
      </c>
      <c r="X496" s="7">
        <f>VLOOKUP(U496,Table!$A$2:$C$121,3,0)</f>
        <v>4</v>
      </c>
      <c r="Y496" s="6" t="s">
        <v>3251</v>
      </c>
      <c r="Z496" s="8" t="str">
        <f>LEFT(Y496,MIN(FIND({0,1,2,3,4,5,6,7,8,9},ASC(Y496)&amp;1234567890))-1)</f>
        <v>Se</v>
      </c>
      <c r="AA496" s="8">
        <f t="shared" si="39"/>
        <v>2</v>
      </c>
      <c r="AB496" s="8">
        <f>VLOOKUP(Z496,Table!$A$2:$C$121,2,0)</f>
        <v>16</v>
      </c>
      <c r="AC496" s="7">
        <f>VLOOKUP(Z496,Table!$A$2:$C$121,3,0)</f>
        <v>4</v>
      </c>
      <c r="AD496" s="5" t="str">
        <f>VLOOKUP(A496,Table!$U$1:$V$230,2,0)</f>
        <v>Orthorhombic</v>
      </c>
    </row>
    <row r="497" spans="1:30" ht="18.75" customHeight="1" x14ac:dyDescent="0.4">
      <c r="A497" s="5">
        <v>62</v>
      </c>
      <c r="B497" s="5">
        <v>427431</v>
      </c>
      <c r="C497" s="5" t="s">
        <v>727</v>
      </c>
      <c r="D497" s="5" t="s">
        <v>811</v>
      </c>
      <c r="E497" s="6" t="s">
        <v>2294</v>
      </c>
      <c r="F497" s="8" t="str">
        <f>LEFT(E497,MIN(FIND({0,1,2,3,4,5,6,7,8,9},ASC(E497)&amp;1234567890))-1)</f>
        <v>Ba</v>
      </c>
      <c r="G497" s="8">
        <f t="shared" si="35"/>
        <v>2</v>
      </c>
      <c r="H497" s="8">
        <f>VLOOKUP(F497,Table!$A$2:$C$121,2,0)</f>
        <v>2</v>
      </c>
      <c r="I497" s="7">
        <f>VLOOKUP(F497,Table!$A$2:$C$121,3,0)</f>
        <v>6</v>
      </c>
      <c r="J497" s="6" t="s">
        <v>3211</v>
      </c>
      <c r="K497" s="8" t="str">
        <f>LEFT(J497,MIN(FIND({0,1,2,3,4,5,6,7,8,9},ASC(J497)&amp;1234567890))-1)</f>
        <v>Ge</v>
      </c>
      <c r="L497" s="8">
        <f t="shared" si="36"/>
        <v>1</v>
      </c>
      <c r="M497" s="8">
        <f>VLOOKUP(K497,Table!$A$2:$C$121,2,0)</f>
        <v>14</v>
      </c>
      <c r="N497" s="7">
        <f>VLOOKUP(K497,Table!$A$2:$C$121,3,0)</f>
        <v>4</v>
      </c>
      <c r="O497" s="6" t="s">
        <v>3351</v>
      </c>
      <c r="P497" s="8" t="str">
        <f>LEFT(O497,MIN(FIND({0,1,2,3,4,5,6,7,8,9},ASC(O497)&amp;1234567890))-1)</f>
        <v>Sn</v>
      </c>
      <c r="Q497" s="8">
        <f t="shared" si="37"/>
        <v>0.5</v>
      </c>
      <c r="R497" s="8">
        <f>VLOOKUP(P497,Table!$A$2:$C$121,2,0)</f>
        <v>14</v>
      </c>
      <c r="S497" s="7">
        <f>VLOOKUP(P497,Table!$A$2:$C$121,3,0)</f>
        <v>5</v>
      </c>
      <c r="T497" s="6" t="s">
        <v>2620</v>
      </c>
      <c r="U497" s="8" t="str">
        <f>LEFT(T497,MIN(FIND({0,1,2,3,4,5,6,7,8,9},ASC(T497)&amp;1234567890))-1)</f>
        <v>Br</v>
      </c>
      <c r="V497" s="8">
        <f t="shared" si="38"/>
        <v>1</v>
      </c>
      <c r="W497" s="8">
        <f>VLOOKUP(U497,Table!$A$2:$C$121,2,0)</f>
        <v>17</v>
      </c>
      <c r="X497" s="7">
        <f>VLOOKUP(U497,Table!$A$2:$C$121,3,0)</f>
        <v>4</v>
      </c>
      <c r="Y497" s="6" t="s">
        <v>2303</v>
      </c>
      <c r="Z497" s="8" t="str">
        <f>LEFT(Y497,MIN(FIND({0,1,2,3,4,5,6,7,8,9},ASC(Y497)&amp;1234567890))-1)</f>
        <v>S</v>
      </c>
      <c r="AA497" s="8">
        <f t="shared" si="39"/>
        <v>4</v>
      </c>
      <c r="AB497" s="8">
        <f>VLOOKUP(Z497,Table!$A$2:$C$121,2,0)</f>
        <v>16</v>
      </c>
      <c r="AC497" s="7">
        <f>VLOOKUP(Z497,Table!$A$2:$C$121,3,0)</f>
        <v>3</v>
      </c>
      <c r="AD497" s="5" t="str">
        <f>VLOOKUP(A497,Table!$U$1:$V$230,2,0)</f>
        <v>Orthorhombic</v>
      </c>
    </row>
    <row r="498" spans="1:30" ht="18.75" customHeight="1" x14ac:dyDescent="0.4">
      <c r="A498" s="5">
        <v>62</v>
      </c>
      <c r="B498" s="5">
        <v>237159</v>
      </c>
      <c r="C498" s="5" t="s">
        <v>727</v>
      </c>
      <c r="D498" s="5" t="s">
        <v>812</v>
      </c>
      <c r="E498" s="6" t="s">
        <v>3352</v>
      </c>
      <c r="F498" s="8" t="str">
        <f>LEFT(E498,MIN(FIND({0,1,2,3,4,5,6,7,8,9},ASC(E498)&amp;1234567890))-1)</f>
        <v>La</v>
      </c>
      <c r="G498" s="8">
        <f t="shared" si="35"/>
        <v>1.9</v>
      </c>
      <c r="H498" s="8">
        <f>VLOOKUP(F498,Table!$A$2:$C$121,2,0)</f>
        <v>3</v>
      </c>
      <c r="I498" s="7">
        <f>VLOOKUP(F498,Table!$A$2:$C$121,3,0)</f>
        <v>6</v>
      </c>
      <c r="J498" s="6" t="s">
        <v>3353</v>
      </c>
      <c r="K498" s="8" t="str">
        <f>LEFT(J498,MIN(FIND({0,1,2,3,4,5,6,7,8,9},ASC(J498)&amp;1234567890))-1)</f>
        <v>Bi</v>
      </c>
      <c r="L498" s="8">
        <f t="shared" si="36"/>
        <v>0.1</v>
      </c>
      <c r="M498" s="8">
        <f>VLOOKUP(K498,Table!$A$2:$C$121,2,0)</f>
        <v>15</v>
      </c>
      <c r="N498" s="7">
        <f>VLOOKUP(K498,Table!$A$2:$C$121,3,0)</f>
        <v>6</v>
      </c>
      <c r="O498" s="6" t="s">
        <v>2636</v>
      </c>
      <c r="P498" s="8" t="str">
        <f>LEFT(O498,MIN(FIND({0,1,2,3,4,5,6,7,8,9},ASC(O498)&amp;1234567890))-1)</f>
        <v>Co</v>
      </c>
      <c r="Q498" s="8">
        <f t="shared" si="37"/>
        <v>1</v>
      </c>
      <c r="R498" s="8">
        <f>VLOOKUP(P498,Table!$A$2:$C$121,2,0)</f>
        <v>9</v>
      </c>
      <c r="S498" s="7">
        <f>VLOOKUP(P498,Table!$A$2:$C$121,3,0)</f>
        <v>4</v>
      </c>
      <c r="T498" s="6" t="s">
        <v>2598</v>
      </c>
      <c r="U498" s="8" t="str">
        <f>LEFT(T498,MIN(FIND({0,1,2,3,4,5,6,7,8,9},ASC(T498)&amp;1234567890))-1)</f>
        <v>Mn</v>
      </c>
      <c r="V498" s="8">
        <f t="shared" si="38"/>
        <v>1</v>
      </c>
      <c r="W498" s="8">
        <f>VLOOKUP(U498,Table!$A$2:$C$121,2,0)</f>
        <v>7</v>
      </c>
      <c r="X498" s="7">
        <f>VLOOKUP(U498,Table!$A$2:$C$121,3,0)</f>
        <v>4</v>
      </c>
      <c r="Y498" s="6" t="s">
        <v>2332</v>
      </c>
      <c r="Z498" s="8" t="str">
        <f>LEFT(Y498,MIN(FIND({0,1,2,3,4,5,6,7,8,9},ASC(Y498)&amp;1234567890))-1)</f>
        <v>O</v>
      </c>
      <c r="AA498" s="8">
        <f t="shared" si="39"/>
        <v>6</v>
      </c>
      <c r="AB498" s="8">
        <f>VLOOKUP(Z498,Table!$A$2:$C$121,2,0)</f>
        <v>16</v>
      </c>
      <c r="AC498" s="7">
        <f>VLOOKUP(Z498,Table!$A$2:$C$121,3,0)</f>
        <v>2</v>
      </c>
      <c r="AD498" s="5" t="str">
        <f>VLOOKUP(A498,Table!$U$1:$V$230,2,0)</f>
        <v>Orthorhombic</v>
      </c>
    </row>
    <row r="499" spans="1:30" ht="18.75" customHeight="1" x14ac:dyDescent="0.4">
      <c r="A499" s="5">
        <v>62</v>
      </c>
      <c r="B499" s="5">
        <v>237160</v>
      </c>
      <c r="C499" s="5" t="s">
        <v>727</v>
      </c>
      <c r="D499" s="5" t="s">
        <v>813</v>
      </c>
      <c r="E499" s="6" t="s">
        <v>3354</v>
      </c>
      <c r="F499" s="8" t="str">
        <f>LEFT(E499,MIN(FIND({0,1,2,3,4,5,6,7,8,9},ASC(E499)&amp;1234567890))-1)</f>
        <v>La</v>
      </c>
      <c r="G499" s="8">
        <f t="shared" si="35"/>
        <v>1.8</v>
      </c>
      <c r="H499" s="8">
        <f>VLOOKUP(F499,Table!$A$2:$C$121,2,0)</f>
        <v>3</v>
      </c>
      <c r="I499" s="7">
        <f>VLOOKUP(F499,Table!$A$2:$C$121,3,0)</f>
        <v>6</v>
      </c>
      <c r="J499" s="6" t="s">
        <v>3355</v>
      </c>
      <c r="K499" s="8" t="str">
        <f>LEFT(J499,MIN(FIND({0,1,2,3,4,5,6,7,8,9},ASC(J499)&amp;1234567890))-1)</f>
        <v>Bi</v>
      </c>
      <c r="L499" s="8">
        <f t="shared" si="36"/>
        <v>0.2</v>
      </c>
      <c r="M499" s="8">
        <f>VLOOKUP(K499,Table!$A$2:$C$121,2,0)</f>
        <v>15</v>
      </c>
      <c r="N499" s="7">
        <f>VLOOKUP(K499,Table!$A$2:$C$121,3,0)</f>
        <v>6</v>
      </c>
      <c r="O499" s="6" t="s">
        <v>2636</v>
      </c>
      <c r="P499" s="8" t="str">
        <f>LEFT(O499,MIN(FIND({0,1,2,3,4,5,6,7,8,9},ASC(O499)&amp;1234567890))-1)</f>
        <v>Co</v>
      </c>
      <c r="Q499" s="8">
        <f t="shared" si="37"/>
        <v>1</v>
      </c>
      <c r="R499" s="8">
        <f>VLOOKUP(P499,Table!$A$2:$C$121,2,0)</f>
        <v>9</v>
      </c>
      <c r="S499" s="7">
        <f>VLOOKUP(P499,Table!$A$2:$C$121,3,0)</f>
        <v>4</v>
      </c>
      <c r="T499" s="6" t="s">
        <v>2598</v>
      </c>
      <c r="U499" s="8" t="str">
        <f>LEFT(T499,MIN(FIND({0,1,2,3,4,5,6,7,8,9},ASC(T499)&amp;1234567890))-1)</f>
        <v>Mn</v>
      </c>
      <c r="V499" s="8">
        <f t="shared" si="38"/>
        <v>1</v>
      </c>
      <c r="W499" s="8">
        <f>VLOOKUP(U499,Table!$A$2:$C$121,2,0)</f>
        <v>7</v>
      </c>
      <c r="X499" s="7">
        <f>VLOOKUP(U499,Table!$A$2:$C$121,3,0)</f>
        <v>4</v>
      </c>
      <c r="Y499" s="6" t="s">
        <v>2332</v>
      </c>
      <c r="Z499" s="8" t="str">
        <f>LEFT(Y499,MIN(FIND({0,1,2,3,4,5,6,7,8,9},ASC(Y499)&amp;1234567890))-1)</f>
        <v>O</v>
      </c>
      <c r="AA499" s="8">
        <f t="shared" si="39"/>
        <v>6</v>
      </c>
      <c r="AB499" s="8">
        <f>VLOOKUP(Z499,Table!$A$2:$C$121,2,0)</f>
        <v>16</v>
      </c>
      <c r="AC499" s="7">
        <f>VLOOKUP(Z499,Table!$A$2:$C$121,3,0)</f>
        <v>2</v>
      </c>
      <c r="AD499" s="5" t="str">
        <f>VLOOKUP(A499,Table!$U$1:$V$230,2,0)</f>
        <v>Orthorhombic</v>
      </c>
    </row>
    <row r="500" spans="1:30" ht="18.75" customHeight="1" x14ac:dyDescent="0.4">
      <c r="A500" s="5">
        <v>62</v>
      </c>
      <c r="B500" s="5">
        <v>237161</v>
      </c>
      <c r="C500" s="5" t="s">
        <v>727</v>
      </c>
      <c r="D500" s="5" t="s">
        <v>814</v>
      </c>
      <c r="E500" s="6" t="s">
        <v>3356</v>
      </c>
      <c r="F500" s="8" t="str">
        <f>LEFT(E500,MIN(FIND({0,1,2,3,4,5,6,7,8,9},ASC(E500)&amp;1234567890))-1)</f>
        <v>La</v>
      </c>
      <c r="G500" s="8">
        <f t="shared" si="35"/>
        <v>1.7</v>
      </c>
      <c r="H500" s="8">
        <f>VLOOKUP(F500,Table!$A$2:$C$121,2,0)</f>
        <v>3</v>
      </c>
      <c r="I500" s="7">
        <f>VLOOKUP(F500,Table!$A$2:$C$121,3,0)</f>
        <v>6</v>
      </c>
      <c r="J500" s="6" t="s">
        <v>3357</v>
      </c>
      <c r="K500" s="8" t="str">
        <f>LEFT(J500,MIN(FIND({0,1,2,3,4,5,6,7,8,9},ASC(J500)&amp;1234567890))-1)</f>
        <v>Bi</v>
      </c>
      <c r="L500" s="8">
        <f t="shared" si="36"/>
        <v>0.3</v>
      </c>
      <c r="M500" s="8">
        <f>VLOOKUP(K500,Table!$A$2:$C$121,2,0)</f>
        <v>15</v>
      </c>
      <c r="N500" s="7">
        <f>VLOOKUP(K500,Table!$A$2:$C$121,3,0)</f>
        <v>6</v>
      </c>
      <c r="O500" s="6" t="s">
        <v>2636</v>
      </c>
      <c r="P500" s="8" t="str">
        <f>LEFT(O500,MIN(FIND({0,1,2,3,4,5,6,7,8,9},ASC(O500)&amp;1234567890))-1)</f>
        <v>Co</v>
      </c>
      <c r="Q500" s="8">
        <f t="shared" si="37"/>
        <v>1</v>
      </c>
      <c r="R500" s="8">
        <f>VLOOKUP(P500,Table!$A$2:$C$121,2,0)</f>
        <v>9</v>
      </c>
      <c r="S500" s="7">
        <f>VLOOKUP(P500,Table!$A$2:$C$121,3,0)</f>
        <v>4</v>
      </c>
      <c r="T500" s="6" t="s">
        <v>2598</v>
      </c>
      <c r="U500" s="8" t="str">
        <f>LEFT(T500,MIN(FIND({0,1,2,3,4,5,6,7,8,9},ASC(T500)&amp;1234567890))-1)</f>
        <v>Mn</v>
      </c>
      <c r="V500" s="8">
        <f t="shared" si="38"/>
        <v>1</v>
      </c>
      <c r="W500" s="8">
        <f>VLOOKUP(U500,Table!$A$2:$C$121,2,0)</f>
        <v>7</v>
      </c>
      <c r="X500" s="7">
        <f>VLOOKUP(U500,Table!$A$2:$C$121,3,0)</f>
        <v>4</v>
      </c>
      <c r="Y500" s="6" t="s">
        <v>2332</v>
      </c>
      <c r="Z500" s="8" t="str">
        <f>LEFT(Y500,MIN(FIND({0,1,2,3,4,5,6,7,8,9},ASC(Y500)&amp;1234567890))-1)</f>
        <v>O</v>
      </c>
      <c r="AA500" s="8">
        <f t="shared" si="39"/>
        <v>6</v>
      </c>
      <c r="AB500" s="8">
        <f>VLOOKUP(Z500,Table!$A$2:$C$121,2,0)</f>
        <v>16</v>
      </c>
      <c r="AC500" s="7">
        <f>VLOOKUP(Z500,Table!$A$2:$C$121,3,0)</f>
        <v>2</v>
      </c>
      <c r="AD500" s="5" t="str">
        <f>VLOOKUP(A500,Table!$U$1:$V$230,2,0)</f>
        <v>Orthorhombic</v>
      </c>
    </row>
    <row r="501" spans="1:30" ht="18.75" customHeight="1" x14ac:dyDescent="0.4">
      <c r="A501" s="5">
        <v>62</v>
      </c>
      <c r="B501" s="5">
        <v>237447</v>
      </c>
      <c r="C501" s="5" t="s">
        <v>731</v>
      </c>
      <c r="D501" s="5" t="s">
        <v>815</v>
      </c>
      <c r="E501" s="6" t="s">
        <v>2294</v>
      </c>
      <c r="F501" s="8" t="str">
        <f>LEFT(E501,MIN(FIND({0,1,2,3,4,5,6,7,8,9},ASC(E501)&amp;1234567890))-1)</f>
        <v>Ba</v>
      </c>
      <c r="G501" s="8">
        <f t="shared" si="35"/>
        <v>2</v>
      </c>
      <c r="H501" s="8">
        <f>VLOOKUP(F501,Table!$A$2:$C$121,2,0)</f>
        <v>2</v>
      </c>
      <c r="I501" s="7">
        <f>VLOOKUP(F501,Table!$A$2:$C$121,3,0)</f>
        <v>6</v>
      </c>
      <c r="J501" s="6" t="s">
        <v>2295</v>
      </c>
      <c r="K501" s="8" t="str">
        <f>LEFT(J501,MIN(FIND({0,1,2,3,4,5,6,7,8,9},ASC(J501)&amp;1234567890))-1)</f>
        <v>Y</v>
      </c>
      <c r="L501" s="8">
        <f t="shared" si="36"/>
        <v>1</v>
      </c>
      <c r="M501" s="8">
        <f>VLOOKUP(K501,Table!$A$2:$C$121,2,0)</f>
        <v>3</v>
      </c>
      <c r="N501" s="7">
        <f>VLOOKUP(K501,Table!$A$2:$C$121,3,0)</f>
        <v>5</v>
      </c>
      <c r="O501" s="6" t="s">
        <v>2636</v>
      </c>
      <c r="P501" s="8" t="str">
        <f>LEFT(O501,MIN(FIND({0,1,2,3,4,5,6,7,8,9},ASC(O501)&amp;1234567890))-1)</f>
        <v>Co</v>
      </c>
      <c r="Q501" s="8">
        <f t="shared" si="37"/>
        <v>1</v>
      </c>
      <c r="R501" s="8">
        <f>VLOOKUP(P501,Table!$A$2:$C$121,2,0)</f>
        <v>9</v>
      </c>
      <c r="S501" s="7">
        <f>VLOOKUP(P501,Table!$A$2:$C$121,3,0)</f>
        <v>4</v>
      </c>
      <c r="T501" s="6" t="s">
        <v>2863</v>
      </c>
      <c r="U501" s="8" t="str">
        <f>LEFT(T501,MIN(FIND({0,1,2,3,4,5,6,7,8,9},ASC(T501)&amp;1234567890))-1)</f>
        <v>O</v>
      </c>
      <c r="V501" s="8">
        <f t="shared" si="38"/>
        <v>5</v>
      </c>
      <c r="W501" s="8">
        <f>VLOOKUP(U501,Table!$A$2:$C$121,2,0)</f>
        <v>16</v>
      </c>
      <c r="X501" s="7">
        <f>VLOOKUP(U501,Table!$A$2:$C$121,3,0)</f>
        <v>2</v>
      </c>
      <c r="Y501" s="6" t="s">
        <v>3358</v>
      </c>
      <c r="Z501" s="8" t="str">
        <f>LEFT(Y501,MIN(FIND({0,1,2,3,4,5,6,7,8,9},ASC(Y501)&amp;1234567890))-1)</f>
        <v>F</v>
      </c>
      <c r="AA501" s="8">
        <f t="shared" si="39"/>
        <v>0.42</v>
      </c>
      <c r="AB501" s="8">
        <f>VLOOKUP(Z501,Table!$A$2:$C$121,2,0)</f>
        <v>17</v>
      </c>
      <c r="AC501" s="7">
        <f>VLOOKUP(Z501,Table!$A$2:$C$121,3,0)</f>
        <v>2</v>
      </c>
      <c r="AD501" s="5" t="str">
        <f>VLOOKUP(A501,Table!$U$1:$V$230,2,0)</f>
        <v>Orthorhombic</v>
      </c>
    </row>
    <row r="502" spans="1:30" ht="18.75" customHeight="1" x14ac:dyDescent="0.4">
      <c r="A502" s="5">
        <v>62</v>
      </c>
      <c r="B502" s="5">
        <v>237602</v>
      </c>
      <c r="C502" s="5" t="s">
        <v>727</v>
      </c>
      <c r="D502" s="5" t="s">
        <v>816</v>
      </c>
      <c r="E502" s="6" t="s">
        <v>3359</v>
      </c>
      <c r="F502" s="8" t="str">
        <f>LEFT(E502,MIN(FIND({0,1,2,3,4,5,6,7,8,9},ASC(E502)&amp;1234567890))-1)</f>
        <v>Pb</v>
      </c>
      <c r="G502" s="8">
        <f t="shared" si="35"/>
        <v>1.5</v>
      </c>
      <c r="H502" s="8">
        <f>VLOOKUP(F502,Table!$A$2:$C$121,2,0)</f>
        <v>14</v>
      </c>
      <c r="I502" s="7">
        <f>VLOOKUP(F502,Table!$A$2:$C$121,3,0)</f>
        <v>6</v>
      </c>
      <c r="J502" s="6" t="s">
        <v>3360</v>
      </c>
      <c r="K502" s="8" t="str">
        <f>LEFT(J502,MIN(FIND({0,1,2,3,4,5,6,7,8,9},ASC(J502)&amp;1234567890))-1)</f>
        <v>Ba</v>
      </c>
      <c r="L502" s="8">
        <f t="shared" si="36"/>
        <v>2.5</v>
      </c>
      <c r="M502" s="8">
        <f>VLOOKUP(K502,Table!$A$2:$C$121,2,0)</f>
        <v>2</v>
      </c>
      <c r="N502" s="7">
        <f>VLOOKUP(K502,Table!$A$2:$C$121,3,0)</f>
        <v>6</v>
      </c>
      <c r="O502" s="6" t="s">
        <v>2351</v>
      </c>
      <c r="P502" s="8" t="str">
        <f>LEFT(O502,MIN(FIND({0,1,2,3,4,5,6,7,8,9},ASC(O502)&amp;1234567890))-1)</f>
        <v>Bi</v>
      </c>
      <c r="Q502" s="8">
        <f t="shared" si="37"/>
        <v>2</v>
      </c>
      <c r="R502" s="8">
        <f>VLOOKUP(P502,Table!$A$2:$C$121,2,0)</f>
        <v>15</v>
      </c>
      <c r="S502" s="7">
        <f>VLOOKUP(P502,Table!$A$2:$C$121,3,0)</f>
        <v>6</v>
      </c>
      <c r="T502" s="6" t="s">
        <v>3361</v>
      </c>
      <c r="U502" s="8" t="str">
        <f>LEFT(T502,MIN(FIND({0,1,2,3,4,5,6,7,8,9},ASC(T502)&amp;1234567890))-1)</f>
        <v>Fe</v>
      </c>
      <c r="V502" s="8">
        <f t="shared" si="38"/>
        <v>6</v>
      </c>
      <c r="W502" s="8">
        <f>VLOOKUP(U502,Table!$A$2:$C$121,2,0)</f>
        <v>8</v>
      </c>
      <c r="X502" s="7">
        <f>VLOOKUP(U502,Table!$A$2:$C$121,3,0)</f>
        <v>4</v>
      </c>
      <c r="Y502" s="6" t="s">
        <v>2400</v>
      </c>
      <c r="Z502" s="8" t="str">
        <f>LEFT(Y502,MIN(FIND({0,1,2,3,4,5,6,7,8,9},ASC(Y502)&amp;1234567890))-1)</f>
        <v>O</v>
      </c>
      <c r="AA502" s="8">
        <f t="shared" si="39"/>
        <v>16</v>
      </c>
      <c r="AB502" s="8">
        <f>VLOOKUP(Z502,Table!$A$2:$C$121,2,0)</f>
        <v>16</v>
      </c>
      <c r="AC502" s="7">
        <f>VLOOKUP(Z502,Table!$A$2:$C$121,3,0)</f>
        <v>2</v>
      </c>
      <c r="AD502" s="5" t="str">
        <f>VLOOKUP(A502,Table!$U$1:$V$230,2,0)</f>
        <v>Orthorhombic</v>
      </c>
    </row>
    <row r="503" spans="1:30" ht="18.75" customHeight="1" x14ac:dyDescent="0.4">
      <c r="A503" s="5">
        <v>62</v>
      </c>
      <c r="B503" s="5">
        <v>237901</v>
      </c>
      <c r="C503" s="5" t="s">
        <v>727</v>
      </c>
      <c r="D503" s="5" t="s">
        <v>817</v>
      </c>
      <c r="E503" s="6" t="s">
        <v>3362</v>
      </c>
      <c r="F503" s="8" t="str">
        <f>LEFT(E503,MIN(FIND({0,1,2,3,4,5,6,7,8,9},ASC(E503)&amp;1234567890))-1)</f>
        <v>Fe</v>
      </c>
      <c r="G503" s="8">
        <f t="shared" si="35"/>
        <v>0.77</v>
      </c>
      <c r="H503" s="8">
        <f>VLOOKUP(F503,Table!$A$2:$C$121,2,0)</f>
        <v>8</v>
      </c>
      <c r="I503" s="7">
        <f>VLOOKUP(F503,Table!$A$2:$C$121,3,0)</f>
        <v>4</v>
      </c>
      <c r="J503" s="6" t="s">
        <v>2861</v>
      </c>
      <c r="K503" s="8" t="str">
        <f>LEFT(J503,MIN(FIND({0,1,2,3,4,5,6,7,8,9},ASC(J503)&amp;1234567890))-1)</f>
        <v>Li</v>
      </c>
      <c r="L503" s="8">
        <f t="shared" si="36"/>
        <v>0.8</v>
      </c>
      <c r="M503" s="8">
        <f>VLOOKUP(K503,Table!$A$2:$C$121,2,0)</f>
        <v>1</v>
      </c>
      <c r="N503" s="7">
        <f>VLOOKUP(K503,Table!$A$2:$C$121,3,0)</f>
        <v>2</v>
      </c>
      <c r="O503" s="6" t="s">
        <v>2769</v>
      </c>
      <c r="P503" s="8" t="str">
        <f>LEFT(O503,MIN(FIND({0,1,2,3,4,5,6,7,8,9},ASC(O503)&amp;1234567890))-1)</f>
        <v>Mn</v>
      </c>
      <c r="Q503" s="8">
        <f t="shared" si="37"/>
        <v>0.3</v>
      </c>
      <c r="R503" s="8">
        <f>VLOOKUP(P503,Table!$A$2:$C$121,2,0)</f>
        <v>7</v>
      </c>
      <c r="S503" s="7">
        <f>VLOOKUP(P503,Table!$A$2:$C$121,3,0)</f>
        <v>4</v>
      </c>
      <c r="T503" s="6" t="s">
        <v>2302</v>
      </c>
      <c r="U503" s="8" t="str">
        <f>LEFT(T503,MIN(FIND({0,1,2,3,4,5,6,7,8,9},ASC(T503)&amp;1234567890))-1)</f>
        <v>P</v>
      </c>
      <c r="V503" s="8">
        <f t="shared" si="38"/>
        <v>1</v>
      </c>
      <c r="W503" s="8">
        <f>VLOOKUP(U503,Table!$A$2:$C$121,2,0)</f>
        <v>15</v>
      </c>
      <c r="X503" s="7">
        <f>VLOOKUP(U503,Table!$A$2:$C$121,3,0)</f>
        <v>3</v>
      </c>
      <c r="Y503" s="6" t="s">
        <v>2317</v>
      </c>
      <c r="Z503" s="8" t="str">
        <f>LEFT(Y503,MIN(FIND({0,1,2,3,4,5,6,7,8,9},ASC(Y503)&amp;1234567890))-1)</f>
        <v>O</v>
      </c>
      <c r="AA503" s="8">
        <f t="shared" si="39"/>
        <v>4</v>
      </c>
      <c r="AB503" s="8">
        <f>VLOOKUP(Z503,Table!$A$2:$C$121,2,0)</f>
        <v>16</v>
      </c>
      <c r="AC503" s="7">
        <f>VLOOKUP(Z503,Table!$A$2:$C$121,3,0)</f>
        <v>2</v>
      </c>
      <c r="AD503" s="5" t="str">
        <f>VLOOKUP(A503,Table!$U$1:$V$230,2,0)</f>
        <v>Orthorhombic</v>
      </c>
    </row>
    <row r="504" spans="1:30" ht="18.75" customHeight="1" x14ac:dyDescent="0.4">
      <c r="A504" s="5">
        <v>62</v>
      </c>
      <c r="B504" s="5">
        <v>237902</v>
      </c>
      <c r="C504" s="5" t="s">
        <v>727</v>
      </c>
      <c r="D504" s="5" t="s">
        <v>818</v>
      </c>
      <c r="E504" s="6" t="s">
        <v>3195</v>
      </c>
      <c r="F504" s="8" t="str">
        <f>LEFT(E504,MIN(FIND({0,1,2,3,4,5,6,7,8,9},ASC(E504)&amp;1234567890))-1)</f>
        <v>Fe</v>
      </c>
      <c r="G504" s="8">
        <f t="shared" si="35"/>
        <v>0.75</v>
      </c>
      <c r="H504" s="8">
        <f>VLOOKUP(F504,Table!$A$2:$C$121,2,0)</f>
        <v>8</v>
      </c>
      <c r="I504" s="7">
        <f>VLOOKUP(F504,Table!$A$2:$C$121,3,0)</f>
        <v>4</v>
      </c>
      <c r="J504" s="6" t="s">
        <v>3363</v>
      </c>
      <c r="K504" s="8" t="str">
        <f>LEFT(J504,MIN(FIND({0,1,2,3,4,5,6,7,8,9},ASC(J504)&amp;1234567890))-1)</f>
        <v>Li</v>
      </c>
      <c r="L504" s="8">
        <f t="shared" si="36"/>
        <v>0.88</v>
      </c>
      <c r="M504" s="8">
        <f>VLOOKUP(K504,Table!$A$2:$C$121,2,0)</f>
        <v>1</v>
      </c>
      <c r="N504" s="7">
        <f>VLOOKUP(K504,Table!$A$2:$C$121,3,0)</f>
        <v>2</v>
      </c>
      <c r="O504" s="6" t="s">
        <v>3364</v>
      </c>
      <c r="P504" s="8" t="str">
        <f>LEFT(O504,MIN(FIND({0,1,2,3,4,5,6,7,8,9},ASC(O504)&amp;1234567890))-1)</f>
        <v>Mn</v>
      </c>
      <c r="Q504" s="8">
        <f t="shared" si="37"/>
        <v>0.28999999999999998</v>
      </c>
      <c r="R504" s="8">
        <f>VLOOKUP(P504,Table!$A$2:$C$121,2,0)</f>
        <v>7</v>
      </c>
      <c r="S504" s="7">
        <f>VLOOKUP(P504,Table!$A$2:$C$121,3,0)</f>
        <v>4</v>
      </c>
      <c r="T504" s="6" t="s">
        <v>2302</v>
      </c>
      <c r="U504" s="8" t="str">
        <f>LEFT(T504,MIN(FIND({0,1,2,3,4,5,6,7,8,9},ASC(T504)&amp;1234567890))-1)</f>
        <v>P</v>
      </c>
      <c r="V504" s="8">
        <f t="shared" si="38"/>
        <v>1</v>
      </c>
      <c r="W504" s="8">
        <f>VLOOKUP(U504,Table!$A$2:$C$121,2,0)</f>
        <v>15</v>
      </c>
      <c r="X504" s="7">
        <f>VLOOKUP(U504,Table!$A$2:$C$121,3,0)</f>
        <v>3</v>
      </c>
      <c r="Y504" s="6" t="s">
        <v>2317</v>
      </c>
      <c r="Z504" s="8" t="str">
        <f>LEFT(Y504,MIN(FIND({0,1,2,3,4,5,6,7,8,9},ASC(Y504)&amp;1234567890))-1)</f>
        <v>O</v>
      </c>
      <c r="AA504" s="8">
        <f t="shared" si="39"/>
        <v>4</v>
      </c>
      <c r="AB504" s="8">
        <f>VLOOKUP(Z504,Table!$A$2:$C$121,2,0)</f>
        <v>16</v>
      </c>
      <c r="AC504" s="7">
        <f>VLOOKUP(Z504,Table!$A$2:$C$121,3,0)</f>
        <v>2</v>
      </c>
      <c r="AD504" s="5" t="str">
        <f>VLOOKUP(A504,Table!$U$1:$V$230,2,0)</f>
        <v>Orthorhombic</v>
      </c>
    </row>
    <row r="505" spans="1:30" ht="18.75" customHeight="1" x14ac:dyDescent="0.4">
      <c r="A505" s="5">
        <v>62</v>
      </c>
      <c r="B505" s="5">
        <v>237903</v>
      </c>
      <c r="C505" s="5" t="s">
        <v>727</v>
      </c>
      <c r="D505" s="5" t="s">
        <v>819</v>
      </c>
      <c r="E505" s="6" t="s">
        <v>3365</v>
      </c>
      <c r="F505" s="8" t="str">
        <f>LEFT(E505,MIN(FIND({0,1,2,3,4,5,6,7,8,9},ASC(E505)&amp;1234567890))-1)</f>
        <v>Fe</v>
      </c>
      <c r="G505" s="8">
        <f t="shared" si="35"/>
        <v>0.78</v>
      </c>
      <c r="H505" s="8">
        <f>VLOOKUP(F505,Table!$A$2:$C$121,2,0)</f>
        <v>8</v>
      </c>
      <c r="I505" s="7">
        <f>VLOOKUP(F505,Table!$A$2:$C$121,3,0)</f>
        <v>4</v>
      </c>
      <c r="J505" s="6" t="s">
        <v>3366</v>
      </c>
      <c r="K505" s="8" t="str">
        <f>LEFT(J505,MIN(FIND({0,1,2,3,4,5,6,7,8,9},ASC(J505)&amp;1234567890))-1)</f>
        <v>Li</v>
      </c>
      <c r="L505" s="8">
        <f t="shared" si="36"/>
        <v>0.86</v>
      </c>
      <c r="M505" s="8">
        <f>VLOOKUP(K505,Table!$A$2:$C$121,2,0)</f>
        <v>1</v>
      </c>
      <c r="N505" s="7">
        <f>VLOOKUP(K505,Table!$A$2:$C$121,3,0)</f>
        <v>2</v>
      </c>
      <c r="O505" s="6" t="s">
        <v>3364</v>
      </c>
      <c r="P505" s="8" t="str">
        <f>LEFT(O505,MIN(FIND({0,1,2,3,4,5,6,7,8,9},ASC(O505)&amp;1234567890))-1)</f>
        <v>Mn</v>
      </c>
      <c r="Q505" s="8">
        <f t="shared" si="37"/>
        <v>0.28999999999999998</v>
      </c>
      <c r="R505" s="8">
        <f>VLOOKUP(P505,Table!$A$2:$C$121,2,0)</f>
        <v>7</v>
      </c>
      <c r="S505" s="7">
        <f>VLOOKUP(P505,Table!$A$2:$C$121,3,0)</f>
        <v>4</v>
      </c>
      <c r="T505" s="6" t="s">
        <v>2302</v>
      </c>
      <c r="U505" s="8" t="str">
        <f>LEFT(T505,MIN(FIND({0,1,2,3,4,5,6,7,8,9},ASC(T505)&amp;1234567890))-1)</f>
        <v>P</v>
      </c>
      <c r="V505" s="8">
        <f t="shared" si="38"/>
        <v>1</v>
      </c>
      <c r="W505" s="8">
        <f>VLOOKUP(U505,Table!$A$2:$C$121,2,0)</f>
        <v>15</v>
      </c>
      <c r="X505" s="7">
        <f>VLOOKUP(U505,Table!$A$2:$C$121,3,0)</f>
        <v>3</v>
      </c>
      <c r="Y505" s="6" t="s">
        <v>2317</v>
      </c>
      <c r="Z505" s="8" t="str">
        <f>LEFT(Y505,MIN(FIND({0,1,2,3,4,5,6,7,8,9},ASC(Y505)&amp;1234567890))-1)</f>
        <v>O</v>
      </c>
      <c r="AA505" s="8">
        <f t="shared" si="39"/>
        <v>4</v>
      </c>
      <c r="AB505" s="8">
        <f>VLOOKUP(Z505,Table!$A$2:$C$121,2,0)</f>
        <v>16</v>
      </c>
      <c r="AC505" s="7">
        <f>VLOOKUP(Z505,Table!$A$2:$C$121,3,0)</f>
        <v>2</v>
      </c>
      <c r="AD505" s="5" t="str">
        <f>VLOOKUP(A505,Table!$U$1:$V$230,2,0)</f>
        <v>Orthorhombic</v>
      </c>
    </row>
    <row r="506" spans="1:30" ht="18.75" customHeight="1" x14ac:dyDescent="0.4">
      <c r="A506" s="5">
        <v>62</v>
      </c>
      <c r="B506" s="5">
        <v>237904</v>
      </c>
      <c r="C506" s="5" t="s">
        <v>727</v>
      </c>
      <c r="D506" s="5" t="s">
        <v>820</v>
      </c>
      <c r="E506" s="6" t="s">
        <v>3367</v>
      </c>
      <c r="F506" s="8" t="str">
        <f>LEFT(E506,MIN(FIND({0,1,2,3,4,5,6,7,8,9},ASC(E506)&amp;1234567890))-1)</f>
        <v>Fe</v>
      </c>
      <c r="G506" s="8">
        <f t="shared" si="35"/>
        <v>0.76</v>
      </c>
      <c r="H506" s="8">
        <f>VLOOKUP(F506,Table!$A$2:$C$121,2,0)</f>
        <v>8</v>
      </c>
      <c r="I506" s="7">
        <f>VLOOKUP(F506,Table!$A$2:$C$121,3,0)</f>
        <v>4</v>
      </c>
      <c r="J506" s="6" t="s">
        <v>3368</v>
      </c>
      <c r="K506" s="8" t="str">
        <f>LEFT(J506,MIN(FIND({0,1,2,3,4,5,6,7,8,9},ASC(J506)&amp;1234567890))-1)</f>
        <v>Li</v>
      </c>
      <c r="L506" s="8">
        <f t="shared" si="36"/>
        <v>0.89</v>
      </c>
      <c r="M506" s="8">
        <f>VLOOKUP(K506,Table!$A$2:$C$121,2,0)</f>
        <v>1</v>
      </c>
      <c r="N506" s="7">
        <f>VLOOKUP(K506,Table!$A$2:$C$121,3,0)</f>
        <v>2</v>
      </c>
      <c r="O506" s="6" t="s">
        <v>3369</v>
      </c>
      <c r="P506" s="8" t="str">
        <f>LEFT(O506,MIN(FIND({0,1,2,3,4,5,6,7,8,9},ASC(O506)&amp;1234567890))-1)</f>
        <v>Mn</v>
      </c>
      <c r="Q506" s="8">
        <f t="shared" si="37"/>
        <v>0.28000000000000003</v>
      </c>
      <c r="R506" s="8">
        <f>VLOOKUP(P506,Table!$A$2:$C$121,2,0)</f>
        <v>7</v>
      </c>
      <c r="S506" s="7">
        <f>VLOOKUP(P506,Table!$A$2:$C$121,3,0)</f>
        <v>4</v>
      </c>
      <c r="T506" s="6" t="s">
        <v>2302</v>
      </c>
      <c r="U506" s="8" t="str">
        <f>LEFT(T506,MIN(FIND({0,1,2,3,4,5,6,7,8,9},ASC(T506)&amp;1234567890))-1)</f>
        <v>P</v>
      </c>
      <c r="V506" s="8">
        <f t="shared" si="38"/>
        <v>1</v>
      </c>
      <c r="W506" s="8">
        <f>VLOOKUP(U506,Table!$A$2:$C$121,2,0)</f>
        <v>15</v>
      </c>
      <c r="X506" s="7">
        <f>VLOOKUP(U506,Table!$A$2:$C$121,3,0)</f>
        <v>3</v>
      </c>
      <c r="Y506" s="6" t="s">
        <v>2317</v>
      </c>
      <c r="Z506" s="8" t="str">
        <f>LEFT(Y506,MIN(FIND({0,1,2,3,4,5,6,7,8,9},ASC(Y506)&amp;1234567890))-1)</f>
        <v>O</v>
      </c>
      <c r="AA506" s="8">
        <f t="shared" si="39"/>
        <v>4</v>
      </c>
      <c r="AB506" s="8">
        <f>VLOOKUP(Z506,Table!$A$2:$C$121,2,0)</f>
        <v>16</v>
      </c>
      <c r="AC506" s="7">
        <f>VLOOKUP(Z506,Table!$A$2:$C$121,3,0)</f>
        <v>2</v>
      </c>
      <c r="AD506" s="5" t="str">
        <f>VLOOKUP(A506,Table!$U$1:$V$230,2,0)</f>
        <v>Orthorhombic</v>
      </c>
    </row>
    <row r="507" spans="1:30" ht="18.75" customHeight="1" x14ac:dyDescent="0.4">
      <c r="A507" s="5">
        <v>62</v>
      </c>
      <c r="B507" s="5">
        <v>237905</v>
      </c>
      <c r="C507" s="5" t="s">
        <v>727</v>
      </c>
      <c r="D507" s="5" t="s">
        <v>821</v>
      </c>
      <c r="E507" s="6" t="s">
        <v>3370</v>
      </c>
      <c r="F507" s="8" t="str">
        <f>LEFT(E507,MIN(FIND({0,1,2,3,4,5,6,7,8,9},ASC(E507)&amp;1234567890))-1)</f>
        <v>Fe</v>
      </c>
      <c r="G507" s="8">
        <f t="shared" si="35"/>
        <v>0.51</v>
      </c>
      <c r="H507" s="8">
        <f>VLOOKUP(F507,Table!$A$2:$C$121,2,0)</f>
        <v>8</v>
      </c>
      <c r="I507" s="7">
        <f>VLOOKUP(F507,Table!$A$2:$C$121,3,0)</f>
        <v>4</v>
      </c>
      <c r="J507" s="6" t="s">
        <v>3371</v>
      </c>
      <c r="K507" s="8" t="str">
        <f>LEFT(J507,MIN(FIND({0,1,2,3,4,5,6,7,8,9},ASC(J507)&amp;1234567890))-1)</f>
        <v>Li</v>
      </c>
      <c r="L507" s="8">
        <f t="shared" si="36"/>
        <v>0.7</v>
      </c>
      <c r="M507" s="8">
        <f>VLOOKUP(K507,Table!$A$2:$C$121,2,0)</f>
        <v>1</v>
      </c>
      <c r="N507" s="7">
        <f>VLOOKUP(K507,Table!$A$2:$C$121,3,0)</f>
        <v>2</v>
      </c>
      <c r="O507" s="6" t="s">
        <v>3372</v>
      </c>
      <c r="P507" s="8" t="str">
        <f>LEFT(O507,MIN(FIND({0,1,2,3,4,5,6,7,8,9},ASC(O507)&amp;1234567890))-1)</f>
        <v>Mn</v>
      </c>
      <c r="Q507" s="8">
        <f t="shared" si="37"/>
        <v>0.57999999999999996</v>
      </c>
      <c r="R507" s="8">
        <f>VLOOKUP(P507,Table!$A$2:$C$121,2,0)</f>
        <v>7</v>
      </c>
      <c r="S507" s="7">
        <f>VLOOKUP(P507,Table!$A$2:$C$121,3,0)</f>
        <v>4</v>
      </c>
      <c r="T507" s="6" t="s">
        <v>2302</v>
      </c>
      <c r="U507" s="8" t="str">
        <f>LEFT(T507,MIN(FIND({0,1,2,3,4,5,6,7,8,9},ASC(T507)&amp;1234567890))-1)</f>
        <v>P</v>
      </c>
      <c r="V507" s="8">
        <f t="shared" si="38"/>
        <v>1</v>
      </c>
      <c r="W507" s="8">
        <f>VLOOKUP(U507,Table!$A$2:$C$121,2,0)</f>
        <v>15</v>
      </c>
      <c r="X507" s="7">
        <f>VLOOKUP(U507,Table!$A$2:$C$121,3,0)</f>
        <v>3</v>
      </c>
      <c r="Y507" s="6" t="s">
        <v>2317</v>
      </c>
      <c r="Z507" s="8" t="str">
        <f>LEFT(Y507,MIN(FIND({0,1,2,3,4,5,6,7,8,9},ASC(Y507)&amp;1234567890))-1)</f>
        <v>O</v>
      </c>
      <c r="AA507" s="8">
        <f t="shared" si="39"/>
        <v>4</v>
      </c>
      <c r="AB507" s="8">
        <f>VLOOKUP(Z507,Table!$A$2:$C$121,2,0)</f>
        <v>16</v>
      </c>
      <c r="AC507" s="7">
        <f>VLOOKUP(Z507,Table!$A$2:$C$121,3,0)</f>
        <v>2</v>
      </c>
      <c r="AD507" s="5" t="str">
        <f>VLOOKUP(A507,Table!$U$1:$V$230,2,0)</f>
        <v>Orthorhombic</v>
      </c>
    </row>
    <row r="508" spans="1:30" ht="18.75" customHeight="1" x14ac:dyDescent="0.4">
      <c r="A508" s="5">
        <v>62</v>
      </c>
      <c r="B508" s="5">
        <v>237906</v>
      </c>
      <c r="C508" s="5" t="s">
        <v>727</v>
      </c>
      <c r="D508" s="5" t="s">
        <v>822</v>
      </c>
      <c r="E508" s="6" t="s">
        <v>3057</v>
      </c>
      <c r="F508" s="8" t="str">
        <f>LEFT(E508,MIN(FIND({0,1,2,3,4,5,6,7,8,9},ASC(E508)&amp;1234567890))-1)</f>
        <v>Fe</v>
      </c>
      <c r="G508" s="8">
        <f t="shared" si="35"/>
        <v>0.5</v>
      </c>
      <c r="H508" s="8">
        <f>VLOOKUP(F508,Table!$A$2:$C$121,2,0)</f>
        <v>8</v>
      </c>
      <c r="I508" s="7">
        <f>VLOOKUP(F508,Table!$A$2:$C$121,3,0)</f>
        <v>4</v>
      </c>
      <c r="J508" s="6" t="s">
        <v>3373</v>
      </c>
      <c r="K508" s="8" t="str">
        <f>LEFT(J508,MIN(FIND({0,1,2,3,4,5,6,7,8,9},ASC(J508)&amp;1234567890))-1)</f>
        <v>Li</v>
      </c>
      <c r="L508" s="8">
        <f t="shared" si="36"/>
        <v>0.75</v>
      </c>
      <c r="M508" s="8">
        <f>VLOOKUP(K508,Table!$A$2:$C$121,2,0)</f>
        <v>1</v>
      </c>
      <c r="N508" s="7">
        <f>VLOOKUP(K508,Table!$A$2:$C$121,3,0)</f>
        <v>2</v>
      </c>
      <c r="O508" s="6" t="s">
        <v>3374</v>
      </c>
      <c r="P508" s="8" t="str">
        <f>LEFT(O508,MIN(FIND({0,1,2,3,4,5,6,7,8,9},ASC(O508)&amp;1234567890))-1)</f>
        <v>Mn</v>
      </c>
      <c r="Q508" s="8">
        <f t="shared" si="37"/>
        <v>0.55000000000000004</v>
      </c>
      <c r="R508" s="8">
        <f>VLOOKUP(P508,Table!$A$2:$C$121,2,0)</f>
        <v>7</v>
      </c>
      <c r="S508" s="7">
        <f>VLOOKUP(P508,Table!$A$2:$C$121,3,0)</f>
        <v>4</v>
      </c>
      <c r="T508" s="6" t="s">
        <v>2302</v>
      </c>
      <c r="U508" s="8" t="str">
        <f>LEFT(T508,MIN(FIND({0,1,2,3,4,5,6,7,8,9},ASC(T508)&amp;1234567890))-1)</f>
        <v>P</v>
      </c>
      <c r="V508" s="8">
        <f t="shared" si="38"/>
        <v>1</v>
      </c>
      <c r="W508" s="8">
        <f>VLOOKUP(U508,Table!$A$2:$C$121,2,0)</f>
        <v>15</v>
      </c>
      <c r="X508" s="7">
        <f>VLOOKUP(U508,Table!$A$2:$C$121,3,0)</f>
        <v>3</v>
      </c>
      <c r="Y508" s="6" t="s">
        <v>2317</v>
      </c>
      <c r="Z508" s="8" t="str">
        <f>LEFT(Y508,MIN(FIND({0,1,2,3,4,5,6,7,8,9},ASC(Y508)&amp;1234567890))-1)</f>
        <v>O</v>
      </c>
      <c r="AA508" s="8">
        <f t="shared" si="39"/>
        <v>4</v>
      </c>
      <c r="AB508" s="8">
        <f>VLOOKUP(Z508,Table!$A$2:$C$121,2,0)</f>
        <v>16</v>
      </c>
      <c r="AC508" s="7">
        <f>VLOOKUP(Z508,Table!$A$2:$C$121,3,0)</f>
        <v>2</v>
      </c>
      <c r="AD508" s="5" t="str">
        <f>VLOOKUP(A508,Table!$U$1:$V$230,2,0)</f>
        <v>Orthorhombic</v>
      </c>
    </row>
    <row r="509" spans="1:30" ht="18.75" customHeight="1" x14ac:dyDescent="0.4">
      <c r="A509" s="5">
        <v>62</v>
      </c>
      <c r="B509" s="5">
        <v>237907</v>
      </c>
      <c r="C509" s="5" t="s">
        <v>727</v>
      </c>
      <c r="D509" s="5" t="s">
        <v>823</v>
      </c>
      <c r="E509" s="6" t="s">
        <v>3375</v>
      </c>
      <c r="F509" s="8" t="str">
        <f>LEFT(E509,MIN(FIND({0,1,2,3,4,5,6,7,8,9},ASC(E509)&amp;1234567890))-1)</f>
        <v>Fe</v>
      </c>
      <c r="G509" s="8">
        <f t="shared" si="35"/>
        <v>0.53</v>
      </c>
      <c r="H509" s="8">
        <f>VLOOKUP(F509,Table!$A$2:$C$121,2,0)</f>
        <v>8</v>
      </c>
      <c r="I509" s="7">
        <f>VLOOKUP(F509,Table!$A$2:$C$121,3,0)</f>
        <v>4</v>
      </c>
      <c r="J509" s="6" t="s">
        <v>3366</v>
      </c>
      <c r="K509" s="8" t="str">
        <f>LEFT(J509,MIN(FIND({0,1,2,3,4,5,6,7,8,9},ASC(J509)&amp;1234567890))-1)</f>
        <v>Li</v>
      </c>
      <c r="L509" s="8">
        <f t="shared" si="36"/>
        <v>0.86</v>
      </c>
      <c r="M509" s="8">
        <f>VLOOKUP(K509,Table!$A$2:$C$121,2,0)</f>
        <v>1</v>
      </c>
      <c r="N509" s="7">
        <f>VLOOKUP(K509,Table!$A$2:$C$121,3,0)</f>
        <v>2</v>
      </c>
      <c r="O509" s="6" t="s">
        <v>3376</v>
      </c>
      <c r="P509" s="8" t="str">
        <f>LEFT(O509,MIN(FIND({0,1,2,3,4,5,6,7,8,9},ASC(O509)&amp;1234567890))-1)</f>
        <v>Mn</v>
      </c>
      <c r="Q509" s="8">
        <f t="shared" si="37"/>
        <v>0.54</v>
      </c>
      <c r="R509" s="8">
        <f>VLOOKUP(P509,Table!$A$2:$C$121,2,0)</f>
        <v>7</v>
      </c>
      <c r="S509" s="7">
        <f>VLOOKUP(P509,Table!$A$2:$C$121,3,0)</f>
        <v>4</v>
      </c>
      <c r="T509" s="6" t="s">
        <v>2302</v>
      </c>
      <c r="U509" s="8" t="str">
        <f>LEFT(T509,MIN(FIND({0,1,2,3,4,5,6,7,8,9},ASC(T509)&amp;1234567890))-1)</f>
        <v>P</v>
      </c>
      <c r="V509" s="8">
        <f t="shared" si="38"/>
        <v>1</v>
      </c>
      <c r="W509" s="8">
        <f>VLOOKUP(U509,Table!$A$2:$C$121,2,0)</f>
        <v>15</v>
      </c>
      <c r="X509" s="7">
        <f>VLOOKUP(U509,Table!$A$2:$C$121,3,0)</f>
        <v>3</v>
      </c>
      <c r="Y509" s="6" t="s">
        <v>2317</v>
      </c>
      <c r="Z509" s="8" t="str">
        <f>LEFT(Y509,MIN(FIND({0,1,2,3,4,5,6,7,8,9},ASC(Y509)&amp;1234567890))-1)</f>
        <v>O</v>
      </c>
      <c r="AA509" s="8">
        <f t="shared" si="39"/>
        <v>4</v>
      </c>
      <c r="AB509" s="8">
        <f>VLOOKUP(Z509,Table!$A$2:$C$121,2,0)</f>
        <v>16</v>
      </c>
      <c r="AC509" s="7">
        <f>VLOOKUP(Z509,Table!$A$2:$C$121,3,0)</f>
        <v>2</v>
      </c>
      <c r="AD509" s="5" t="str">
        <f>VLOOKUP(A509,Table!$U$1:$V$230,2,0)</f>
        <v>Orthorhombic</v>
      </c>
    </row>
    <row r="510" spans="1:30" ht="18.75" customHeight="1" x14ac:dyDescent="0.4">
      <c r="A510" s="5">
        <v>62</v>
      </c>
      <c r="B510" s="5">
        <v>237908</v>
      </c>
      <c r="C510" s="5" t="s">
        <v>727</v>
      </c>
      <c r="D510" s="5" t="s">
        <v>824</v>
      </c>
      <c r="E510" s="6" t="s">
        <v>3377</v>
      </c>
      <c r="F510" s="8" t="str">
        <f>LEFT(E510,MIN(FIND({0,1,2,3,4,5,6,7,8,9},ASC(E510)&amp;1234567890))-1)</f>
        <v>Fe</v>
      </c>
      <c r="G510" s="8">
        <f t="shared" si="35"/>
        <v>0.49</v>
      </c>
      <c r="H510" s="8">
        <f>VLOOKUP(F510,Table!$A$2:$C$121,2,0)</f>
        <v>8</v>
      </c>
      <c r="I510" s="7">
        <f>VLOOKUP(F510,Table!$A$2:$C$121,3,0)</f>
        <v>4</v>
      </c>
      <c r="J510" s="6" t="s">
        <v>3378</v>
      </c>
      <c r="K510" s="8" t="str">
        <f>LEFT(J510,MIN(FIND({0,1,2,3,4,5,6,7,8,9},ASC(J510)&amp;1234567890))-1)</f>
        <v>Li</v>
      </c>
      <c r="L510" s="8">
        <f t="shared" si="36"/>
        <v>0.91</v>
      </c>
      <c r="M510" s="8">
        <f>VLOOKUP(K510,Table!$A$2:$C$121,2,0)</f>
        <v>1</v>
      </c>
      <c r="N510" s="7">
        <f>VLOOKUP(K510,Table!$A$2:$C$121,3,0)</f>
        <v>2</v>
      </c>
      <c r="O510" s="6" t="s">
        <v>3376</v>
      </c>
      <c r="P510" s="8" t="str">
        <f>LEFT(O510,MIN(FIND({0,1,2,3,4,5,6,7,8,9},ASC(O510)&amp;1234567890))-1)</f>
        <v>Mn</v>
      </c>
      <c r="Q510" s="8">
        <f t="shared" si="37"/>
        <v>0.54</v>
      </c>
      <c r="R510" s="8">
        <f>VLOOKUP(P510,Table!$A$2:$C$121,2,0)</f>
        <v>7</v>
      </c>
      <c r="S510" s="7">
        <f>VLOOKUP(P510,Table!$A$2:$C$121,3,0)</f>
        <v>4</v>
      </c>
      <c r="T510" s="6" t="s">
        <v>2302</v>
      </c>
      <c r="U510" s="8" t="str">
        <f>LEFT(T510,MIN(FIND({0,1,2,3,4,5,6,7,8,9},ASC(T510)&amp;1234567890))-1)</f>
        <v>P</v>
      </c>
      <c r="V510" s="8">
        <f t="shared" si="38"/>
        <v>1</v>
      </c>
      <c r="W510" s="8">
        <f>VLOOKUP(U510,Table!$A$2:$C$121,2,0)</f>
        <v>15</v>
      </c>
      <c r="X510" s="7">
        <f>VLOOKUP(U510,Table!$A$2:$C$121,3,0)</f>
        <v>3</v>
      </c>
      <c r="Y510" s="6" t="s">
        <v>2317</v>
      </c>
      <c r="Z510" s="8" t="str">
        <f>LEFT(Y510,MIN(FIND({0,1,2,3,4,5,6,7,8,9},ASC(Y510)&amp;1234567890))-1)</f>
        <v>O</v>
      </c>
      <c r="AA510" s="8">
        <f t="shared" si="39"/>
        <v>4</v>
      </c>
      <c r="AB510" s="8">
        <f>VLOOKUP(Z510,Table!$A$2:$C$121,2,0)</f>
        <v>16</v>
      </c>
      <c r="AC510" s="7">
        <f>VLOOKUP(Z510,Table!$A$2:$C$121,3,0)</f>
        <v>2</v>
      </c>
      <c r="AD510" s="5" t="str">
        <f>VLOOKUP(A510,Table!$U$1:$V$230,2,0)</f>
        <v>Orthorhombic</v>
      </c>
    </row>
    <row r="511" spans="1:30" ht="18.75" customHeight="1" x14ac:dyDescent="0.4">
      <c r="A511" s="5">
        <v>62</v>
      </c>
      <c r="B511" s="5">
        <v>251538</v>
      </c>
      <c r="C511" s="5" t="s">
        <v>727</v>
      </c>
      <c r="D511" s="5" t="s">
        <v>825</v>
      </c>
      <c r="E511" s="6" t="s">
        <v>2333</v>
      </c>
      <c r="F511" s="8" t="str">
        <f>LEFT(E511,MIN(FIND({0,1,2,3,4,5,6,7,8,9},ASC(E511)&amp;1234567890))-1)</f>
        <v>Rb</v>
      </c>
      <c r="G511" s="8">
        <f t="shared" si="35"/>
        <v>1</v>
      </c>
      <c r="H511" s="8">
        <f>VLOOKUP(F511,Table!$A$2:$C$121,2,0)</f>
        <v>1</v>
      </c>
      <c r="I511" s="7">
        <f>VLOOKUP(F511,Table!$A$2:$C$121,3,0)</f>
        <v>5</v>
      </c>
      <c r="J511" s="6" t="s">
        <v>2328</v>
      </c>
      <c r="K511" s="8" t="str">
        <f>LEFT(J511,MIN(FIND({0,1,2,3,4,5,6,7,8,9},ASC(J511)&amp;1234567890))-1)</f>
        <v>Na</v>
      </c>
      <c r="L511" s="8">
        <f t="shared" si="36"/>
        <v>2</v>
      </c>
      <c r="M511" s="8">
        <f>VLOOKUP(K511,Table!$A$2:$C$121,2,0)</f>
        <v>1</v>
      </c>
      <c r="N511" s="7">
        <f>VLOOKUP(K511,Table!$A$2:$C$121,3,0)</f>
        <v>3</v>
      </c>
      <c r="O511" s="6" t="s">
        <v>2338</v>
      </c>
      <c r="P511" s="8" t="str">
        <f>LEFT(O511,MIN(FIND({0,1,2,3,4,5,6,7,8,9},ASC(O511)&amp;1234567890))-1)</f>
        <v>B</v>
      </c>
      <c r="Q511" s="8">
        <f t="shared" si="37"/>
        <v>6</v>
      </c>
      <c r="R511" s="8">
        <f>VLOOKUP(P511,Table!$A$2:$C$121,2,0)</f>
        <v>13</v>
      </c>
      <c r="S511" s="7">
        <f>VLOOKUP(P511,Table!$A$2:$C$121,3,0)</f>
        <v>2</v>
      </c>
      <c r="T511" s="6" t="s">
        <v>2336</v>
      </c>
      <c r="U511" s="8" t="str">
        <f>LEFT(T511,MIN(FIND({0,1,2,3,4,5,6,7,8,9},ASC(T511)&amp;1234567890))-1)</f>
        <v>O</v>
      </c>
      <c r="V511" s="8">
        <f t="shared" si="38"/>
        <v>10</v>
      </c>
      <c r="W511" s="8">
        <f>VLOOKUP(U511,Table!$A$2:$C$121,2,0)</f>
        <v>16</v>
      </c>
      <c r="X511" s="7">
        <f>VLOOKUP(U511,Table!$A$2:$C$121,3,0)</f>
        <v>2</v>
      </c>
      <c r="Y511" s="6" t="s">
        <v>2620</v>
      </c>
      <c r="Z511" s="8" t="str">
        <f>LEFT(Y511,MIN(FIND({0,1,2,3,4,5,6,7,8,9},ASC(Y511)&amp;1234567890))-1)</f>
        <v>Br</v>
      </c>
      <c r="AA511" s="8">
        <f t="shared" si="39"/>
        <v>1</v>
      </c>
      <c r="AB511" s="8">
        <f>VLOOKUP(Z511,Table!$A$2:$C$121,2,0)</f>
        <v>17</v>
      </c>
      <c r="AC511" s="7">
        <f>VLOOKUP(Z511,Table!$A$2:$C$121,3,0)</f>
        <v>4</v>
      </c>
      <c r="AD511" s="5" t="str">
        <f>VLOOKUP(A511,Table!$U$1:$V$230,2,0)</f>
        <v>Orthorhombic</v>
      </c>
    </row>
    <row r="512" spans="1:30" ht="18.75" customHeight="1" x14ac:dyDescent="0.4">
      <c r="A512" s="5">
        <v>62</v>
      </c>
      <c r="B512" s="5">
        <v>251594</v>
      </c>
      <c r="C512" s="5" t="s">
        <v>727</v>
      </c>
      <c r="D512" s="5" t="s">
        <v>826</v>
      </c>
      <c r="E512" s="6" t="s">
        <v>3379</v>
      </c>
      <c r="F512" s="8" t="str">
        <f>LEFT(E512,MIN(FIND({0,1,2,3,4,5,6,7,8,9},ASC(E512)&amp;1234567890))-1)</f>
        <v>Li</v>
      </c>
      <c r="G512" s="8">
        <f t="shared" si="35"/>
        <v>6</v>
      </c>
      <c r="H512" s="8">
        <f>VLOOKUP(F512,Table!$A$2:$C$121,2,0)</f>
        <v>1</v>
      </c>
      <c r="I512" s="7">
        <f>VLOOKUP(F512,Table!$A$2:$C$121,3,0)</f>
        <v>2</v>
      </c>
      <c r="J512" s="6" t="s">
        <v>2333</v>
      </c>
      <c r="K512" s="8" t="str">
        <f>LEFT(J512,MIN(FIND({0,1,2,3,4,5,6,7,8,9},ASC(J512)&amp;1234567890))-1)</f>
        <v>Rb</v>
      </c>
      <c r="L512" s="8">
        <f t="shared" si="36"/>
        <v>1</v>
      </c>
      <c r="M512" s="8">
        <f>VLOOKUP(K512,Table!$A$2:$C$121,2,0)</f>
        <v>1</v>
      </c>
      <c r="N512" s="7">
        <f>VLOOKUP(K512,Table!$A$2:$C$121,3,0)</f>
        <v>5</v>
      </c>
      <c r="O512" s="6" t="s">
        <v>2335</v>
      </c>
      <c r="P512" s="8" t="str">
        <f>LEFT(O512,MIN(FIND({0,1,2,3,4,5,6,7,8,9},ASC(O512)&amp;1234567890))-1)</f>
        <v>B</v>
      </c>
      <c r="Q512" s="8">
        <f t="shared" si="37"/>
        <v>2</v>
      </c>
      <c r="R512" s="8">
        <f>VLOOKUP(P512,Table!$A$2:$C$121,2,0)</f>
        <v>13</v>
      </c>
      <c r="S512" s="7">
        <f>VLOOKUP(P512,Table!$A$2:$C$121,3,0)</f>
        <v>2</v>
      </c>
      <c r="T512" s="6" t="s">
        <v>2332</v>
      </c>
      <c r="U512" s="8" t="str">
        <f>LEFT(T512,MIN(FIND({0,1,2,3,4,5,6,7,8,9},ASC(T512)&amp;1234567890))-1)</f>
        <v>O</v>
      </c>
      <c r="V512" s="8">
        <f t="shared" si="38"/>
        <v>6</v>
      </c>
      <c r="W512" s="8">
        <f>VLOOKUP(U512,Table!$A$2:$C$121,2,0)</f>
        <v>16</v>
      </c>
      <c r="X512" s="7">
        <f>VLOOKUP(U512,Table!$A$2:$C$121,3,0)</f>
        <v>2</v>
      </c>
      <c r="Y512" s="6" t="s">
        <v>2492</v>
      </c>
      <c r="Z512" s="8" t="str">
        <f>LEFT(Y512,MIN(FIND({0,1,2,3,4,5,6,7,8,9},ASC(Y512)&amp;1234567890))-1)</f>
        <v>F</v>
      </c>
      <c r="AA512" s="8">
        <f t="shared" si="39"/>
        <v>1</v>
      </c>
      <c r="AB512" s="8">
        <f>VLOOKUP(Z512,Table!$A$2:$C$121,2,0)</f>
        <v>17</v>
      </c>
      <c r="AC512" s="7">
        <f>VLOOKUP(Z512,Table!$A$2:$C$121,3,0)</f>
        <v>2</v>
      </c>
      <c r="AD512" s="5" t="str">
        <f>VLOOKUP(A512,Table!$U$1:$V$230,2,0)</f>
        <v>Orthorhombic</v>
      </c>
    </row>
    <row r="513" spans="1:30" ht="18.75" customHeight="1" x14ac:dyDescent="0.4">
      <c r="A513" s="5">
        <v>62</v>
      </c>
      <c r="B513" s="5">
        <v>429010</v>
      </c>
      <c r="C513" s="5" t="s">
        <v>727</v>
      </c>
      <c r="D513" s="5" t="s">
        <v>827</v>
      </c>
      <c r="E513" s="6" t="s">
        <v>2310</v>
      </c>
      <c r="F513" s="8" t="str">
        <f>LEFT(E513,MIN(FIND({0,1,2,3,4,5,6,7,8,9},ASC(E513)&amp;1234567890))-1)</f>
        <v>K</v>
      </c>
      <c r="G513" s="8">
        <f t="shared" si="35"/>
        <v>1</v>
      </c>
      <c r="H513" s="8">
        <f>VLOOKUP(F513,Table!$A$2:$C$121,2,0)</f>
        <v>1</v>
      </c>
      <c r="I513" s="7">
        <f>VLOOKUP(F513,Table!$A$2:$C$121,3,0)</f>
        <v>4</v>
      </c>
      <c r="J513" s="6" t="s">
        <v>2294</v>
      </c>
      <c r="K513" s="8" t="str">
        <f>LEFT(J513,MIN(FIND({0,1,2,3,4,5,6,7,8,9},ASC(J513)&amp;1234567890))-1)</f>
        <v>Ba</v>
      </c>
      <c r="L513" s="8">
        <f t="shared" si="36"/>
        <v>2</v>
      </c>
      <c r="M513" s="8">
        <f>VLOOKUP(K513,Table!$A$2:$C$121,2,0)</f>
        <v>2</v>
      </c>
      <c r="N513" s="7">
        <f>VLOOKUP(K513,Table!$A$2:$C$121,3,0)</f>
        <v>6</v>
      </c>
      <c r="O513" s="6" t="s">
        <v>2358</v>
      </c>
      <c r="P513" s="8" t="str">
        <f>LEFT(O513,MIN(FIND({0,1,2,3,4,5,6,7,8,9},ASC(O513)&amp;1234567890))-1)</f>
        <v>Sn</v>
      </c>
      <c r="Q513" s="8">
        <f t="shared" si="37"/>
        <v>1</v>
      </c>
      <c r="R513" s="8">
        <f>VLOOKUP(P513,Table!$A$2:$C$121,2,0)</f>
        <v>14</v>
      </c>
      <c r="S513" s="7">
        <f>VLOOKUP(P513,Table!$A$2:$C$121,3,0)</f>
        <v>5</v>
      </c>
      <c r="T513" s="6" t="s">
        <v>2303</v>
      </c>
      <c r="U513" s="8" t="str">
        <f>LEFT(T513,MIN(FIND({0,1,2,3,4,5,6,7,8,9},ASC(T513)&amp;1234567890))-1)</f>
        <v>S</v>
      </c>
      <c r="V513" s="8">
        <f t="shared" si="38"/>
        <v>4</v>
      </c>
      <c r="W513" s="8">
        <f>VLOOKUP(U513,Table!$A$2:$C$121,2,0)</f>
        <v>16</v>
      </c>
      <c r="X513" s="7">
        <f>VLOOKUP(U513,Table!$A$2:$C$121,3,0)</f>
        <v>3</v>
      </c>
      <c r="Y513" s="6" t="s">
        <v>2620</v>
      </c>
      <c r="Z513" s="8" t="str">
        <f>LEFT(Y513,MIN(FIND({0,1,2,3,4,5,6,7,8,9},ASC(Y513)&amp;1234567890))-1)</f>
        <v>Br</v>
      </c>
      <c r="AA513" s="8">
        <f t="shared" si="39"/>
        <v>1</v>
      </c>
      <c r="AB513" s="8">
        <f>VLOOKUP(Z513,Table!$A$2:$C$121,2,0)</f>
        <v>17</v>
      </c>
      <c r="AC513" s="7">
        <f>VLOOKUP(Z513,Table!$A$2:$C$121,3,0)</f>
        <v>4</v>
      </c>
      <c r="AD513" s="5" t="str">
        <f>VLOOKUP(A513,Table!$U$1:$V$230,2,0)</f>
        <v>Orthorhombic</v>
      </c>
    </row>
    <row r="514" spans="1:30" ht="18.75" customHeight="1" x14ac:dyDescent="0.4">
      <c r="A514" s="5">
        <v>62</v>
      </c>
      <c r="B514" s="5">
        <v>429569</v>
      </c>
      <c r="C514" s="5" t="s">
        <v>727</v>
      </c>
      <c r="D514" s="5" t="s">
        <v>828</v>
      </c>
      <c r="E514" s="6" t="s">
        <v>2316</v>
      </c>
      <c r="F514" s="8" t="str">
        <f>LEFT(E514,MIN(FIND({0,1,2,3,4,5,6,7,8,9},ASC(E514)&amp;1234567890))-1)</f>
        <v>K</v>
      </c>
      <c r="G514" s="8">
        <f t="shared" ref="G514:G577" si="40">IF(SUBSTITUTE(E514,F514,"")="",1,SUBSTITUTE(E514,F514,""))*1</f>
        <v>2</v>
      </c>
      <c r="H514" s="8">
        <f>VLOOKUP(F514,Table!$A$2:$C$121,2,0)</f>
        <v>1</v>
      </c>
      <c r="I514" s="7">
        <f>VLOOKUP(F514,Table!$A$2:$C$121,3,0)</f>
        <v>4</v>
      </c>
      <c r="J514" s="6" t="s">
        <v>3380</v>
      </c>
      <c r="K514" s="8" t="str">
        <f>LEFT(J514,MIN(FIND({0,1,2,3,4,5,6,7,8,9},ASC(J514)&amp;1234567890))-1)</f>
        <v>Th</v>
      </c>
      <c r="L514" s="8">
        <f t="shared" ref="L514:L577" si="41">IF(SUBSTITUTE(J514,K514,"")="",1,SUBSTITUTE(J514,K514,""))*1</f>
        <v>1</v>
      </c>
      <c r="M514" s="8">
        <f>VLOOKUP(K514,Table!$A$2:$C$121,2,0)</f>
        <v>3</v>
      </c>
      <c r="N514" s="7">
        <f>VLOOKUP(K514,Table!$A$2:$C$121,3,0)</f>
        <v>7</v>
      </c>
      <c r="O514" s="6" t="s">
        <v>2591</v>
      </c>
      <c r="P514" s="8" t="str">
        <f>LEFT(O514,MIN(FIND({0,1,2,3,4,5,6,7,8,9},ASC(O514)&amp;1234567890))-1)</f>
        <v>Si</v>
      </c>
      <c r="Q514" s="8">
        <f t="shared" ref="Q514:Q577" si="42">IF(SUBSTITUTE(O514,P514,"")="",1,SUBSTITUTE(O514,P514,""))*1</f>
        <v>4</v>
      </c>
      <c r="R514" s="8">
        <f>VLOOKUP(P514,Table!$A$2:$C$121,2,0)</f>
        <v>14</v>
      </c>
      <c r="S514" s="7">
        <f>VLOOKUP(P514,Table!$A$2:$C$121,3,0)</f>
        <v>3</v>
      </c>
      <c r="T514" s="6" t="s">
        <v>2336</v>
      </c>
      <c r="U514" s="8" t="str">
        <f>LEFT(T514,MIN(FIND({0,1,2,3,4,5,6,7,8,9},ASC(T514)&amp;1234567890))-1)</f>
        <v>O</v>
      </c>
      <c r="V514" s="8">
        <f t="shared" ref="V514:V577" si="43">IF(SUBSTITUTE(T514,U514,"")="",1,SUBSTITUTE(T514,U514,""))*1</f>
        <v>10</v>
      </c>
      <c r="W514" s="8">
        <f>VLOOKUP(U514,Table!$A$2:$C$121,2,0)</f>
        <v>16</v>
      </c>
      <c r="X514" s="7">
        <f>VLOOKUP(U514,Table!$A$2:$C$121,3,0)</f>
        <v>2</v>
      </c>
      <c r="Y514" s="6" t="s">
        <v>2439</v>
      </c>
      <c r="Z514" s="8" t="str">
        <f>LEFT(Y514,MIN(FIND({0,1,2,3,4,5,6,7,8,9},ASC(Y514)&amp;1234567890))-1)</f>
        <v>F</v>
      </c>
      <c r="AA514" s="8">
        <f t="shared" ref="AA514:AA577" si="44">IF(SUBSTITUTE(Y514,Z514,"")="",1,SUBSTITUTE(Y514,Z514,""))*1</f>
        <v>2</v>
      </c>
      <c r="AB514" s="8">
        <f>VLOOKUP(Z514,Table!$A$2:$C$121,2,0)</f>
        <v>17</v>
      </c>
      <c r="AC514" s="7">
        <f>VLOOKUP(Z514,Table!$A$2:$C$121,3,0)</f>
        <v>2</v>
      </c>
      <c r="AD514" s="5" t="str">
        <f>VLOOKUP(A514,Table!$U$1:$V$230,2,0)</f>
        <v>Orthorhombic</v>
      </c>
    </row>
    <row r="515" spans="1:30" ht="18.75" customHeight="1" x14ac:dyDescent="0.4">
      <c r="A515" s="5">
        <v>62</v>
      </c>
      <c r="B515" s="5">
        <v>238700</v>
      </c>
      <c r="C515" s="5" t="s">
        <v>727</v>
      </c>
      <c r="D515" s="5" t="s">
        <v>829</v>
      </c>
      <c r="E515" s="6" t="s">
        <v>2306</v>
      </c>
      <c r="F515" s="8" t="str">
        <f>LEFT(E515,MIN(FIND({0,1,2,3,4,5,6,7,8,9},ASC(E515)&amp;1234567890))-1)</f>
        <v>Na</v>
      </c>
      <c r="G515" s="8">
        <f t="shared" si="40"/>
        <v>3</v>
      </c>
      <c r="H515" s="8">
        <f>VLOOKUP(F515,Table!$A$2:$C$121,2,0)</f>
        <v>1</v>
      </c>
      <c r="I515" s="7">
        <f>VLOOKUP(F515,Table!$A$2:$C$121,3,0)</f>
        <v>3</v>
      </c>
      <c r="J515" s="6" t="s">
        <v>3381</v>
      </c>
      <c r="K515" s="8" t="str">
        <f>LEFT(J515,MIN(FIND({0,1,2,3,4,5,6,7,8,9},ASC(J515)&amp;1234567890))-1)</f>
        <v>W</v>
      </c>
      <c r="L515" s="8">
        <f t="shared" si="41"/>
        <v>0.5</v>
      </c>
      <c r="M515" s="8">
        <f>VLOOKUP(K515,Table!$A$2:$C$121,2,0)</f>
        <v>6</v>
      </c>
      <c r="N515" s="7">
        <f>VLOOKUP(K515,Table!$A$2:$C$121,3,0)</f>
        <v>6</v>
      </c>
      <c r="O515" s="6" t="s">
        <v>3382</v>
      </c>
      <c r="P515" s="8" t="str">
        <f>LEFT(O515,MIN(FIND({0,1,2,3,4,5,6,7,8,9},ASC(O515)&amp;1234567890))-1)</f>
        <v>Mo</v>
      </c>
      <c r="Q515" s="8">
        <f t="shared" si="42"/>
        <v>0.5</v>
      </c>
      <c r="R515" s="8">
        <f>VLOOKUP(P515,Table!$A$2:$C$121,2,0)</f>
        <v>6</v>
      </c>
      <c r="S515" s="7">
        <f>VLOOKUP(P515,Table!$A$2:$C$121,3,0)</f>
        <v>5</v>
      </c>
      <c r="T515" s="6" t="s">
        <v>2317</v>
      </c>
      <c r="U515" s="8" t="str">
        <f>LEFT(T515,MIN(FIND({0,1,2,3,4,5,6,7,8,9},ASC(T515)&amp;1234567890))-1)</f>
        <v>O</v>
      </c>
      <c r="V515" s="8">
        <f t="shared" si="43"/>
        <v>4</v>
      </c>
      <c r="W515" s="8">
        <f>VLOOKUP(U515,Table!$A$2:$C$121,2,0)</f>
        <v>16</v>
      </c>
      <c r="X515" s="7">
        <f>VLOOKUP(U515,Table!$A$2:$C$121,3,0)</f>
        <v>2</v>
      </c>
      <c r="Y515" s="6" t="s">
        <v>2492</v>
      </c>
      <c r="Z515" s="8" t="str">
        <f>LEFT(Y515,MIN(FIND({0,1,2,3,4,5,6,7,8,9},ASC(Y515)&amp;1234567890))-1)</f>
        <v>F</v>
      </c>
      <c r="AA515" s="8">
        <f t="shared" si="44"/>
        <v>1</v>
      </c>
      <c r="AB515" s="8">
        <f>VLOOKUP(Z515,Table!$A$2:$C$121,2,0)</f>
        <v>17</v>
      </c>
      <c r="AC515" s="7">
        <f>VLOOKUP(Z515,Table!$A$2:$C$121,3,0)</f>
        <v>2</v>
      </c>
      <c r="AD515" s="5" t="str">
        <f>VLOOKUP(A515,Table!$U$1:$V$230,2,0)</f>
        <v>Orthorhombic</v>
      </c>
    </row>
    <row r="516" spans="1:30" ht="18.75" customHeight="1" x14ac:dyDescent="0.4">
      <c r="A516" s="5">
        <v>62</v>
      </c>
      <c r="B516" s="5">
        <v>238845</v>
      </c>
      <c r="C516" s="5" t="s">
        <v>731</v>
      </c>
      <c r="D516" s="5" t="s">
        <v>830</v>
      </c>
      <c r="E516" s="6" t="s">
        <v>2825</v>
      </c>
      <c r="F516" s="8" t="str">
        <f>LEFT(E516,MIN(FIND({0,1,2,3,4,5,6,7,8,9},ASC(E516)&amp;1234567890))-1)</f>
        <v>La</v>
      </c>
      <c r="G516" s="8">
        <f t="shared" si="40"/>
        <v>0.2</v>
      </c>
      <c r="H516" s="8">
        <f>VLOOKUP(F516,Table!$A$2:$C$121,2,0)</f>
        <v>3</v>
      </c>
      <c r="I516" s="7">
        <f>VLOOKUP(F516,Table!$A$2:$C$121,3,0)</f>
        <v>6</v>
      </c>
      <c r="J516" s="6" t="s">
        <v>3259</v>
      </c>
      <c r="K516" s="8" t="str">
        <f>LEFT(J516,MIN(FIND({0,1,2,3,4,5,6,7,8,9},ASC(J516)&amp;1234567890))-1)</f>
        <v>Sr</v>
      </c>
      <c r="L516" s="8">
        <f t="shared" si="41"/>
        <v>0.3</v>
      </c>
      <c r="M516" s="8">
        <f>VLOOKUP(K516,Table!$A$2:$C$121,2,0)</f>
        <v>2</v>
      </c>
      <c r="N516" s="7">
        <f>VLOOKUP(K516,Table!$A$2:$C$121,3,0)</f>
        <v>5</v>
      </c>
      <c r="O516" s="6" t="s">
        <v>3267</v>
      </c>
      <c r="P516" s="8" t="str">
        <f>LEFT(O516,MIN(FIND({0,1,2,3,4,5,6,7,8,9},ASC(O516)&amp;1234567890))-1)</f>
        <v>Ca</v>
      </c>
      <c r="Q516" s="8">
        <f t="shared" si="42"/>
        <v>0.4</v>
      </c>
      <c r="R516" s="8">
        <f>VLOOKUP(P516,Table!$A$2:$C$121,2,0)</f>
        <v>2</v>
      </c>
      <c r="S516" s="7">
        <f>VLOOKUP(P516,Table!$A$2:$C$121,3,0)</f>
        <v>4</v>
      </c>
      <c r="T516" s="6" t="s">
        <v>2608</v>
      </c>
      <c r="U516" s="8" t="str">
        <f>LEFT(T516,MIN(FIND({0,1,2,3,4,5,6,7,8,9},ASC(T516)&amp;1234567890))-1)</f>
        <v>Ti</v>
      </c>
      <c r="V516" s="8">
        <f t="shared" si="43"/>
        <v>1</v>
      </c>
      <c r="W516" s="8">
        <f>VLOOKUP(U516,Table!$A$2:$C$121,2,0)</f>
        <v>4</v>
      </c>
      <c r="X516" s="7">
        <f>VLOOKUP(U516,Table!$A$2:$C$121,3,0)</f>
        <v>4</v>
      </c>
      <c r="Y516" s="6" t="s">
        <v>2312</v>
      </c>
      <c r="Z516" s="8" t="str">
        <f>LEFT(Y516,MIN(FIND({0,1,2,3,4,5,6,7,8,9},ASC(Y516)&amp;1234567890))-1)</f>
        <v>O</v>
      </c>
      <c r="AA516" s="8">
        <f t="shared" si="44"/>
        <v>3</v>
      </c>
      <c r="AB516" s="8">
        <f>VLOOKUP(Z516,Table!$A$2:$C$121,2,0)</f>
        <v>16</v>
      </c>
      <c r="AC516" s="7">
        <f>VLOOKUP(Z516,Table!$A$2:$C$121,3,0)</f>
        <v>2</v>
      </c>
      <c r="AD516" s="5" t="str">
        <f>VLOOKUP(A516,Table!$U$1:$V$230,2,0)</f>
        <v>Orthorhombic</v>
      </c>
    </row>
    <row r="517" spans="1:30" ht="18.75" customHeight="1" x14ac:dyDescent="0.4">
      <c r="A517" s="5">
        <v>62</v>
      </c>
      <c r="B517" s="5">
        <v>238846</v>
      </c>
      <c r="C517" s="5" t="s">
        <v>731</v>
      </c>
      <c r="D517" s="5" t="s">
        <v>831</v>
      </c>
      <c r="E517" s="6" t="s">
        <v>2825</v>
      </c>
      <c r="F517" s="8" t="str">
        <f>LEFT(E517,MIN(FIND({0,1,2,3,4,5,6,7,8,9},ASC(E517)&amp;1234567890))-1)</f>
        <v>La</v>
      </c>
      <c r="G517" s="8">
        <f t="shared" si="40"/>
        <v>0.2</v>
      </c>
      <c r="H517" s="8">
        <f>VLOOKUP(F517,Table!$A$2:$C$121,2,0)</f>
        <v>3</v>
      </c>
      <c r="I517" s="7">
        <f>VLOOKUP(F517,Table!$A$2:$C$121,3,0)</f>
        <v>6</v>
      </c>
      <c r="J517" s="6" t="s">
        <v>3252</v>
      </c>
      <c r="K517" s="8" t="str">
        <f>LEFT(J517,MIN(FIND({0,1,2,3,4,5,6,7,8,9},ASC(J517)&amp;1234567890))-1)</f>
        <v>Sr</v>
      </c>
      <c r="L517" s="8">
        <f t="shared" si="41"/>
        <v>0.25</v>
      </c>
      <c r="M517" s="8">
        <f>VLOOKUP(K517,Table!$A$2:$C$121,2,0)</f>
        <v>2</v>
      </c>
      <c r="N517" s="7">
        <f>VLOOKUP(K517,Table!$A$2:$C$121,3,0)</f>
        <v>5</v>
      </c>
      <c r="O517" s="6" t="s">
        <v>3383</v>
      </c>
      <c r="P517" s="8" t="str">
        <f>LEFT(O517,MIN(FIND({0,1,2,3,4,5,6,7,8,9},ASC(O517)&amp;1234567890))-1)</f>
        <v>Ca</v>
      </c>
      <c r="Q517" s="8">
        <f t="shared" si="42"/>
        <v>0.45</v>
      </c>
      <c r="R517" s="8">
        <f>VLOOKUP(P517,Table!$A$2:$C$121,2,0)</f>
        <v>2</v>
      </c>
      <c r="S517" s="7">
        <f>VLOOKUP(P517,Table!$A$2:$C$121,3,0)</f>
        <v>4</v>
      </c>
      <c r="T517" s="6" t="s">
        <v>2608</v>
      </c>
      <c r="U517" s="8" t="str">
        <f>LEFT(T517,MIN(FIND({0,1,2,3,4,5,6,7,8,9},ASC(T517)&amp;1234567890))-1)</f>
        <v>Ti</v>
      </c>
      <c r="V517" s="8">
        <f t="shared" si="43"/>
        <v>1</v>
      </c>
      <c r="W517" s="8">
        <f>VLOOKUP(U517,Table!$A$2:$C$121,2,0)</f>
        <v>4</v>
      </c>
      <c r="X517" s="7">
        <f>VLOOKUP(U517,Table!$A$2:$C$121,3,0)</f>
        <v>4</v>
      </c>
      <c r="Y517" s="6" t="s">
        <v>2312</v>
      </c>
      <c r="Z517" s="8" t="str">
        <f>LEFT(Y517,MIN(FIND({0,1,2,3,4,5,6,7,8,9},ASC(Y517)&amp;1234567890))-1)</f>
        <v>O</v>
      </c>
      <c r="AA517" s="8">
        <f t="shared" si="44"/>
        <v>3</v>
      </c>
      <c r="AB517" s="8">
        <f>VLOOKUP(Z517,Table!$A$2:$C$121,2,0)</f>
        <v>16</v>
      </c>
      <c r="AC517" s="7">
        <f>VLOOKUP(Z517,Table!$A$2:$C$121,3,0)</f>
        <v>2</v>
      </c>
      <c r="AD517" s="5" t="str">
        <f>VLOOKUP(A517,Table!$U$1:$V$230,2,0)</f>
        <v>Orthorhombic</v>
      </c>
    </row>
    <row r="518" spans="1:30" ht="18.75" customHeight="1" x14ac:dyDescent="0.4">
      <c r="A518" s="5">
        <v>62</v>
      </c>
      <c r="B518" s="5">
        <v>238847</v>
      </c>
      <c r="C518" s="5" t="s">
        <v>731</v>
      </c>
      <c r="D518" s="5" t="s">
        <v>832</v>
      </c>
      <c r="E518" s="6" t="s">
        <v>2825</v>
      </c>
      <c r="F518" s="8" t="str">
        <f>LEFT(E518,MIN(FIND({0,1,2,3,4,5,6,7,8,9},ASC(E518)&amp;1234567890))-1)</f>
        <v>La</v>
      </c>
      <c r="G518" s="8">
        <f t="shared" si="40"/>
        <v>0.2</v>
      </c>
      <c r="H518" s="8">
        <f>VLOOKUP(F518,Table!$A$2:$C$121,2,0)</f>
        <v>3</v>
      </c>
      <c r="I518" s="7">
        <f>VLOOKUP(F518,Table!$A$2:$C$121,3,0)</f>
        <v>6</v>
      </c>
      <c r="J518" s="6" t="s">
        <v>2607</v>
      </c>
      <c r="K518" s="8" t="str">
        <f>LEFT(J518,MIN(FIND({0,1,2,3,4,5,6,7,8,9},ASC(J518)&amp;1234567890))-1)</f>
        <v>Sr</v>
      </c>
      <c r="L518" s="8">
        <f t="shared" si="41"/>
        <v>0.2</v>
      </c>
      <c r="M518" s="8">
        <f>VLOOKUP(K518,Table!$A$2:$C$121,2,0)</f>
        <v>2</v>
      </c>
      <c r="N518" s="7">
        <f>VLOOKUP(K518,Table!$A$2:$C$121,3,0)</f>
        <v>5</v>
      </c>
      <c r="O518" s="6" t="s">
        <v>3313</v>
      </c>
      <c r="P518" s="8" t="str">
        <f>LEFT(O518,MIN(FIND({0,1,2,3,4,5,6,7,8,9},ASC(O518)&amp;1234567890))-1)</f>
        <v>Ca</v>
      </c>
      <c r="Q518" s="8">
        <f t="shared" si="42"/>
        <v>0.5</v>
      </c>
      <c r="R518" s="8">
        <f>VLOOKUP(P518,Table!$A$2:$C$121,2,0)</f>
        <v>2</v>
      </c>
      <c r="S518" s="7">
        <f>VLOOKUP(P518,Table!$A$2:$C$121,3,0)</f>
        <v>4</v>
      </c>
      <c r="T518" s="6" t="s">
        <v>2608</v>
      </c>
      <c r="U518" s="8" t="str">
        <f>LEFT(T518,MIN(FIND({0,1,2,3,4,5,6,7,8,9},ASC(T518)&amp;1234567890))-1)</f>
        <v>Ti</v>
      </c>
      <c r="V518" s="8">
        <f t="shared" si="43"/>
        <v>1</v>
      </c>
      <c r="W518" s="8">
        <f>VLOOKUP(U518,Table!$A$2:$C$121,2,0)</f>
        <v>4</v>
      </c>
      <c r="X518" s="7">
        <f>VLOOKUP(U518,Table!$A$2:$C$121,3,0)</f>
        <v>4</v>
      </c>
      <c r="Y518" s="6" t="s">
        <v>2312</v>
      </c>
      <c r="Z518" s="8" t="str">
        <f>LEFT(Y518,MIN(FIND({0,1,2,3,4,5,6,7,8,9},ASC(Y518)&amp;1234567890))-1)</f>
        <v>O</v>
      </c>
      <c r="AA518" s="8">
        <f t="shared" si="44"/>
        <v>3</v>
      </c>
      <c r="AB518" s="8">
        <f>VLOOKUP(Z518,Table!$A$2:$C$121,2,0)</f>
        <v>16</v>
      </c>
      <c r="AC518" s="7">
        <f>VLOOKUP(Z518,Table!$A$2:$C$121,3,0)</f>
        <v>2</v>
      </c>
      <c r="AD518" s="5" t="str">
        <f>VLOOKUP(A518,Table!$U$1:$V$230,2,0)</f>
        <v>Orthorhombic</v>
      </c>
    </row>
    <row r="519" spans="1:30" ht="18.75" customHeight="1" x14ac:dyDescent="0.4">
      <c r="A519" s="5">
        <v>62</v>
      </c>
      <c r="B519" s="5">
        <v>238848</v>
      </c>
      <c r="C519" s="5" t="s">
        <v>731</v>
      </c>
      <c r="D519" s="5" t="s">
        <v>833</v>
      </c>
      <c r="E519" s="6" t="s">
        <v>2825</v>
      </c>
      <c r="F519" s="8" t="str">
        <f>LEFT(E519,MIN(FIND({0,1,2,3,4,5,6,7,8,9},ASC(E519)&amp;1234567890))-1)</f>
        <v>La</v>
      </c>
      <c r="G519" s="8">
        <f t="shared" si="40"/>
        <v>0.2</v>
      </c>
      <c r="H519" s="8">
        <f>VLOOKUP(F519,Table!$A$2:$C$121,2,0)</f>
        <v>3</v>
      </c>
      <c r="I519" s="7">
        <f>VLOOKUP(F519,Table!$A$2:$C$121,3,0)</f>
        <v>6</v>
      </c>
      <c r="J519" s="6" t="s">
        <v>2940</v>
      </c>
      <c r="K519" s="8" t="str">
        <f>LEFT(J519,MIN(FIND({0,1,2,3,4,5,6,7,8,9},ASC(J519)&amp;1234567890))-1)</f>
        <v>Sr</v>
      </c>
      <c r="L519" s="8">
        <f t="shared" si="41"/>
        <v>0.1</v>
      </c>
      <c r="M519" s="8">
        <f>VLOOKUP(K519,Table!$A$2:$C$121,2,0)</f>
        <v>2</v>
      </c>
      <c r="N519" s="7">
        <f>VLOOKUP(K519,Table!$A$2:$C$121,3,0)</f>
        <v>5</v>
      </c>
      <c r="O519" s="6" t="s">
        <v>3384</v>
      </c>
      <c r="P519" s="8" t="str">
        <f>LEFT(O519,MIN(FIND({0,1,2,3,4,5,6,7,8,9},ASC(O519)&amp;1234567890))-1)</f>
        <v>Ca</v>
      </c>
      <c r="Q519" s="8">
        <f t="shared" si="42"/>
        <v>0.6</v>
      </c>
      <c r="R519" s="8">
        <f>VLOOKUP(P519,Table!$A$2:$C$121,2,0)</f>
        <v>2</v>
      </c>
      <c r="S519" s="7">
        <f>VLOOKUP(P519,Table!$A$2:$C$121,3,0)</f>
        <v>4</v>
      </c>
      <c r="T519" s="6" t="s">
        <v>2608</v>
      </c>
      <c r="U519" s="8" t="str">
        <f>LEFT(T519,MIN(FIND({0,1,2,3,4,5,6,7,8,9},ASC(T519)&amp;1234567890))-1)</f>
        <v>Ti</v>
      </c>
      <c r="V519" s="8">
        <f t="shared" si="43"/>
        <v>1</v>
      </c>
      <c r="W519" s="8">
        <f>VLOOKUP(U519,Table!$A$2:$C$121,2,0)</f>
        <v>4</v>
      </c>
      <c r="X519" s="7">
        <f>VLOOKUP(U519,Table!$A$2:$C$121,3,0)</f>
        <v>4</v>
      </c>
      <c r="Y519" s="6" t="s">
        <v>2312</v>
      </c>
      <c r="Z519" s="8" t="str">
        <f>LEFT(Y519,MIN(FIND({0,1,2,3,4,5,6,7,8,9},ASC(Y519)&amp;1234567890))-1)</f>
        <v>O</v>
      </c>
      <c r="AA519" s="8">
        <f t="shared" si="44"/>
        <v>3</v>
      </c>
      <c r="AB519" s="8">
        <f>VLOOKUP(Z519,Table!$A$2:$C$121,2,0)</f>
        <v>16</v>
      </c>
      <c r="AC519" s="7">
        <f>VLOOKUP(Z519,Table!$A$2:$C$121,3,0)</f>
        <v>2</v>
      </c>
      <c r="AD519" s="5" t="str">
        <f>VLOOKUP(A519,Table!$U$1:$V$230,2,0)</f>
        <v>Orthorhombic</v>
      </c>
    </row>
    <row r="520" spans="1:30" ht="18.75" customHeight="1" x14ac:dyDescent="0.4">
      <c r="A520" s="5">
        <v>63</v>
      </c>
      <c r="B520" s="5">
        <v>2337</v>
      </c>
      <c r="C520" s="5" t="s">
        <v>834</v>
      </c>
      <c r="D520" s="5" t="s">
        <v>835</v>
      </c>
      <c r="E520" s="6" t="s">
        <v>3385</v>
      </c>
      <c r="F520" s="8" t="str">
        <f>LEFT(E520,MIN(FIND({0,1,2,3,4,5,6,7,8,9},ASC(E520)&amp;1234567890))-1)</f>
        <v>Pb</v>
      </c>
      <c r="G520" s="8">
        <f t="shared" si="40"/>
        <v>0.12</v>
      </c>
      <c r="H520" s="8">
        <f>VLOOKUP(F520,Table!$A$2:$C$121,2,0)</f>
        <v>14</v>
      </c>
      <c r="I520" s="7">
        <f>VLOOKUP(F520,Table!$A$2:$C$121,3,0)</f>
        <v>6</v>
      </c>
      <c r="J520" s="6" t="s">
        <v>3386</v>
      </c>
      <c r="K520" s="8" t="str">
        <f>LEFT(J520,MIN(FIND({0,1,2,3,4,5,6,7,8,9},ASC(J520)&amp;1234567890))-1)</f>
        <v>Bi</v>
      </c>
      <c r="L520" s="8">
        <f t="shared" si="41"/>
        <v>2.88</v>
      </c>
      <c r="M520" s="8">
        <f>VLOOKUP(K520,Table!$A$2:$C$121,2,0)</f>
        <v>15</v>
      </c>
      <c r="N520" s="7">
        <f>VLOOKUP(K520,Table!$A$2:$C$121,3,0)</f>
        <v>6</v>
      </c>
      <c r="O520" s="6" t="s">
        <v>3387</v>
      </c>
      <c r="P520" s="8" t="str">
        <f>LEFT(O520,MIN(FIND({0,1,2,3,4,5,6,7,8,9},ASC(O520)&amp;1234567890))-1)</f>
        <v>Cu</v>
      </c>
      <c r="Q520" s="8">
        <f t="shared" si="42"/>
        <v>3.12</v>
      </c>
      <c r="R520" s="8">
        <f>VLOOKUP(P520,Table!$A$2:$C$121,2,0)</f>
        <v>11</v>
      </c>
      <c r="S520" s="7">
        <f>VLOOKUP(P520,Table!$A$2:$C$121,3,0)</f>
        <v>4</v>
      </c>
      <c r="T520" s="6" t="s">
        <v>2498</v>
      </c>
      <c r="U520" s="8" t="str">
        <f>LEFT(T520,MIN(FIND({0,1,2,3,4,5,6,7,8,9},ASC(T520)&amp;1234567890))-1)</f>
        <v>S</v>
      </c>
      <c r="V520" s="8">
        <f t="shared" si="43"/>
        <v>5</v>
      </c>
      <c r="W520" s="8">
        <f>VLOOKUP(U520,Table!$A$2:$C$121,2,0)</f>
        <v>16</v>
      </c>
      <c r="X520" s="7">
        <f>VLOOKUP(U520,Table!$A$2:$C$121,3,0)</f>
        <v>3</v>
      </c>
      <c r="Y520" s="6" t="s">
        <v>3388</v>
      </c>
      <c r="Z520" s="8" t="str">
        <f>LEFT(Y520,MIN(FIND({0,1,2,3,4,5,6,7,8,9},ASC(Y520)&amp;1234567890))-1)</f>
        <v>I</v>
      </c>
      <c r="AA520" s="8">
        <f t="shared" si="44"/>
        <v>2</v>
      </c>
      <c r="AB520" s="8">
        <f>VLOOKUP(Z520,Table!$A$2:$C$121,2,0)</f>
        <v>17</v>
      </c>
      <c r="AC520" s="7">
        <f>VLOOKUP(Z520,Table!$A$2:$C$121,3,0)</f>
        <v>5</v>
      </c>
      <c r="AD520" s="5" t="str">
        <f>VLOOKUP(A520,Table!$U$1:$V$230,2,0)</f>
        <v>Orthorhombic</v>
      </c>
    </row>
    <row r="521" spans="1:30" ht="18.75" customHeight="1" x14ac:dyDescent="0.4">
      <c r="A521" s="5">
        <v>63</v>
      </c>
      <c r="B521" s="5">
        <v>15831</v>
      </c>
      <c r="C521" s="5" t="s">
        <v>838</v>
      </c>
      <c r="D521" s="5" t="s">
        <v>839</v>
      </c>
      <c r="E521" s="6" t="s">
        <v>2314</v>
      </c>
      <c r="F521" s="8" t="str">
        <f>LEFT(E521,MIN(FIND({0,1,2,3,4,5,6,7,8,9},ASC(E521)&amp;1234567890))-1)</f>
        <v>H</v>
      </c>
      <c r="G521" s="8">
        <f t="shared" si="40"/>
        <v>1</v>
      </c>
      <c r="H521" s="8">
        <f>VLOOKUP(F521,Table!$A$2:$C$121,2,0)</f>
        <v>1</v>
      </c>
      <c r="I521" s="7">
        <f>VLOOKUP(F521,Table!$A$2:$C$121,3,0)</f>
        <v>1</v>
      </c>
      <c r="J521" s="6" t="s">
        <v>2668</v>
      </c>
      <c r="K521" s="8" t="str">
        <f>LEFT(J521,MIN(FIND({0,1,2,3,4,5,6,7,8,9},ASC(J521)&amp;1234567890))-1)</f>
        <v>Fe</v>
      </c>
      <c r="L521" s="8">
        <f t="shared" si="41"/>
        <v>2</v>
      </c>
      <c r="M521" s="8">
        <f>VLOOKUP(K521,Table!$A$2:$C$121,2,0)</f>
        <v>8</v>
      </c>
      <c r="N521" s="7">
        <f>VLOOKUP(K521,Table!$A$2:$C$121,3,0)</f>
        <v>4</v>
      </c>
      <c r="O521" s="6" t="s">
        <v>2591</v>
      </c>
      <c r="P521" s="8" t="str">
        <f>LEFT(O521,MIN(FIND({0,1,2,3,4,5,6,7,8,9},ASC(O521)&amp;1234567890))-1)</f>
        <v>Si</v>
      </c>
      <c r="Q521" s="8">
        <f t="shared" si="42"/>
        <v>4</v>
      </c>
      <c r="R521" s="8">
        <f>VLOOKUP(P521,Table!$A$2:$C$121,2,0)</f>
        <v>14</v>
      </c>
      <c r="S521" s="7">
        <f>VLOOKUP(P521,Table!$A$2:$C$121,3,0)</f>
        <v>3</v>
      </c>
      <c r="T521" s="6" t="s">
        <v>2669</v>
      </c>
      <c r="U521" s="8" t="str">
        <f>LEFT(T521,MIN(FIND({0,1,2,3,4,5,6,7,8,9},ASC(T521)&amp;1234567890))-1)</f>
        <v>Al</v>
      </c>
      <c r="V521" s="8">
        <f t="shared" si="43"/>
        <v>9</v>
      </c>
      <c r="W521" s="8">
        <f>VLOOKUP(U521,Table!$A$2:$C$121,2,0)</f>
        <v>13</v>
      </c>
      <c r="X521" s="7">
        <f>VLOOKUP(U521,Table!$A$2:$C$121,3,0)</f>
        <v>3</v>
      </c>
      <c r="Y521" s="6" t="s">
        <v>2670</v>
      </c>
      <c r="Z521" s="8" t="str">
        <f>LEFT(Y521,MIN(FIND({0,1,2,3,4,5,6,7,8,9},ASC(Y521)&amp;1234567890))-1)</f>
        <v>O</v>
      </c>
      <c r="AA521" s="8">
        <f t="shared" si="44"/>
        <v>24</v>
      </c>
      <c r="AB521" s="8">
        <f>VLOOKUP(Z521,Table!$A$2:$C$121,2,0)</f>
        <v>16</v>
      </c>
      <c r="AC521" s="7">
        <f>VLOOKUP(Z521,Table!$A$2:$C$121,3,0)</f>
        <v>2</v>
      </c>
      <c r="AD521" s="5" t="str">
        <f>VLOOKUP(A521,Table!$U$1:$V$230,2,0)</f>
        <v>Orthorhombic</v>
      </c>
    </row>
    <row r="522" spans="1:30" ht="18.75" customHeight="1" x14ac:dyDescent="0.4">
      <c r="A522" s="5">
        <v>63</v>
      </c>
      <c r="B522" s="5">
        <v>20846</v>
      </c>
      <c r="C522" s="5" t="s">
        <v>836</v>
      </c>
      <c r="D522" s="5" t="s">
        <v>840</v>
      </c>
      <c r="E522" s="6" t="s">
        <v>2592</v>
      </c>
      <c r="F522" s="8" t="str">
        <f>LEFT(E522,MIN(FIND({0,1,2,3,4,5,6,7,8,9},ASC(E522)&amp;1234567890))-1)</f>
        <v>Cs</v>
      </c>
      <c r="G522" s="8">
        <f t="shared" si="40"/>
        <v>2</v>
      </c>
      <c r="H522" s="8">
        <f>VLOOKUP(F522,Table!$A$2:$C$121,2,0)</f>
        <v>1</v>
      </c>
      <c r="I522" s="7">
        <f>VLOOKUP(F522,Table!$A$2:$C$121,3,0)</f>
        <v>6</v>
      </c>
      <c r="J522" s="6" t="s">
        <v>2330</v>
      </c>
      <c r="K522" s="8" t="str">
        <f>LEFT(J522,MIN(FIND({0,1,2,3,4,5,6,7,8,9},ASC(J522)&amp;1234567890))-1)</f>
        <v>Fe</v>
      </c>
      <c r="L522" s="8">
        <f t="shared" si="41"/>
        <v>1</v>
      </c>
      <c r="M522" s="8">
        <f>VLOOKUP(K522,Table!$A$2:$C$121,2,0)</f>
        <v>8</v>
      </c>
      <c r="N522" s="7">
        <f>VLOOKUP(K522,Table!$A$2:$C$121,3,0)</f>
        <v>4</v>
      </c>
      <c r="O522" s="6" t="s">
        <v>2512</v>
      </c>
      <c r="P522" s="8" t="str">
        <f>LEFT(O522,MIN(FIND({0,1,2,3,4,5,6,7,8,9},ASC(O522)&amp;1234567890))-1)</f>
        <v>F</v>
      </c>
      <c r="Q522" s="8">
        <f t="shared" si="42"/>
        <v>5</v>
      </c>
      <c r="R522" s="8">
        <f>VLOOKUP(P522,Table!$A$2:$C$121,2,0)</f>
        <v>17</v>
      </c>
      <c r="S522" s="7">
        <f>VLOOKUP(P522,Table!$A$2:$C$121,3,0)</f>
        <v>2</v>
      </c>
      <c r="T522" s="6" t="s">
        <v>2304</v>
      </c>
      <c r="U522" s="8" t="str">
        <f>LEFT(T522,MIN(FIND({0,1,2,3,4,5,6,7,8,9},ASC(T522)&amp;1234567890))-1)</f>
        <v>H</v>
      </c>
      <c r="V522" s="8">
        <f t="shared" si="43"/>
        <v>2</v>
      </c>
      <c r="W522" s="8">
        <f>VLOOKUP(U522,Table!$A$2:$C$121,2,0)</f>
        <v>1</v>
      </c>
      <c r="X522" s="7">
        <f>VLOOKUP(U522,Table!$A$2:$C$121,3,0)</f>
        <v>1</v>
      </c>
      <c r="Y522" s="6" t="s">
        <v>2305</v>
      </c>
      <c r="Z522" s="8" t="str">
        <f>LEFT(Y522,MIN(FIND({0,1,2,3,4,5,6,7,8,9},ASC(Y522)&amp;1234567890))-1)</f>
        <v>O</v>
      </c>
      <c r="AA522" s="8">
        <f t="shared" si="44"/>
        <v>1</v>
      </c>
      <c r="AB522" s="8">
        <f>VLOOKUP(Z522,Table!$A$2:$C$121,2,0)</f>
        <v>16</v>
      </c>
      <c r="AC522" s="7">
        <f>VLOOKUP(Z522,Table!$A$2:$C$121,3,0)</f>
        <v>2</v>
      </c>
      <c r="AD522" s="5" t="str">
        <f>VLOOKUP(A522,Table!$U$1:$V$230,2,0)</f>
        <v>Orthorhombic</v>
      </c>
    </row>
    <row r="523" spans="1:30" ht="18.75" customHeight="1" x14ac:dyDescent="0.4">
      <c r="A523" s="5">
        <v>63</v>
      </c>
      <c r="B523" s="5">
        <v>84056</v>
      </c>
      <c r="C523" s="5" t="s">
        <v>836</v>
      </c>
      <c r="D523" s="5" t="s">
        <v>841</v>
      </c>
      <c r="E523" s="6" t="s">
        <v>2700</v>
      </c>
      <c r="F523" s="8" t="str">
        <f>LEFT(E523,MIN(FIND({0,1,2,3,4,5,6,7,8,9},ASC(E523)&amp;1234567890))-1)</f>
        <v>Nd</v>
      </c>
      <c r="G523" s="8">
        <f t="shared" si="40"/>
        <v>1</v>
      </c>
      <c r="H523" s="8">
        <f>VLOOKUP(F523,Table!$A$2:$C$121,2,0)</f>
        <v>3</v>
      </c>
      <c r="I523" s="7">
        <f>VLOOKUP(F523,Table!$A$2:$C$121,3,0)</f>
        <v>6</v>
      </c>
      <c r="J523" s="6" t="s">
        <v>2598</v>
      </c>
      <c r="K523" s="8" t="str">
        <f>LEFT(J523,MIN(FIND({0,1,2,3,4,5,6,7,8,9},ASC(J523)&amp;1234567890))-1)</f>
        <v>Mn</v>
      </c>
      <c r="L523" s="8">
        <f t="shared" si="41"/>
        <v>1</v>
      </c>
      <c r="M523" s="8">
        <f>VLOOKUP(K523,Table!$A$2:$C$121,2,0)</f>
        <v>7</v>
      </c>
      <c r="N523" s="7">
        <f>VLOOKUP(K523,Table!$A$2:$C$121,3,0)</f>
        <v>4</v>
      </c>
      <c r="O523" s="6" t="s">
        <v>2368</v>
      </c>
      <c r="P523" s="8" t="str">
        <f>LEFT(O523,MIN(FIND({0,1,2,3,4,5,6,7,8,9},ASC(O523)&amp;1234567890))-1)</f>
        <v>Cu</v>
      </c>
      <c r="Q523" s="8">
        <f t="shared" si="42"/>
        <v>0.5</v>
      </c>
      <c r="R523" s="8">
        <f>VLOOKUP(P523,Table!$A$2:$C$121,2,0)</f>
        <v>11</v>
      </c>
      <c r="S523" s="7">
        <f>VLOOKUP(P523,Table!$A$2:$C$121,3,0)</f>
        <v>4</v>
      </c>
      <c r="T523" s="6" t="s">
        <v>3257</v>
      </c>
      <c r="U523" s="8" t="str">
        <f>LEFT(T523,MIN(FIND({0,1,2,3,4,5,6,7,8,9},ASC(T523)&amp;1234567890))-1)</f>
        <v>Si</v>
      </c>
      <c r="V523" s="8">
        <f t="shared" si="43"/>
        <v>0.3</v>
      </c>
      <c r="W523" s="8">
        <f>VLOOKUP(U523,Table!$A$2:$C$121,2,0)</f>
        <v>14</v>
      </c>
      <c r="X523" s="7">
        <f>VLOOKUP(U523,Table!$A$2:$C$121,3,0)</f>
        <v>3</v>
      </c>
      <c r="Y523" s="6" t="s">
        <v>3389</v>
      </c>
      <c r="Z523" s="8" t="str">
        <f>LEFT(Y523,MIN(FIND({0,1,2,3,4,5,6,7,8,9},ASC(Y523)&amp;1234567890))-1)</f>
        <v>Ge</v>
      </c>
      <c r="AA523" s="8">
        <f t="shared" si="44"/>
        <v>1.2</v>
      </c>
      <c r="AB523" s="8">
        <f>VLOOKUP(Z523,Table!$A$2:$C$121,2,0)</f>
        <v>14</v>
      </c>
      <c r="AC523" s="7">
        <f>VLOOKUP(Z523,Table!$A$2:$C$121,3,0)</f>
        <v>4</v>
      </c>
      <c r="AD523" s="5" t="str">
        <f>VLOOKUP(A523,Table!$U$1:$V$230,2,0)</f>
        <v>Orthorhombic</v>
      </c>
    </row>
    <row r="524" spans="1:30" ht="18.75" customHeight="1" x14ac:dyDescent="0.4">
      <c r="A524" s="5">
        <v>63</v>
      </c>
      <c r="B524" s="5">
        <v>84059</v>
      </c>
      <c r="C524" s="5" t="s">
        <v>836</v>
      </c>
      <c r="D524" s="5" t="s">
        <v>842</v>
      </c>
      <c r="E524" s="6" t="s">
        <v>2700</v>
      </c>
      <c r="F524" s="8" t="str">
        <f>LEFT(E524,MIN(FIND({0,1,2,3,4,5,6,7,8,9},ASC(E524)&amp;1234567890))-1)</f>
        <v>Nd</v>
      </c>
      <c r="G524" s="8">
        <f t="shared" si="40"/>
        <v>1</v>
      </c>
      <c r="H524" s="8">
        <f>VLOOKUP(F524,Table!$A$2:$C$121,2,0)</f>
        <v>3</v>
      </c>
      <c r="I524" s="7">
        <f>VLOOKUP(F524,Table!$A$2:$C$121,3,0)</f>
        <v>6</v>
      </c>
      <c r="J524" s="6" t="s">
        <v>2598</v>
      </c>
      <c r="K524" s="8" t="str">
        <f>LEFT(J524,MIN(FIND({0,1,2,3,4,5,6,7,8,9},ASC(J524)&amp;1234567890))-1)</f>
        <v>Mn</v>
      </c>
      <c r="L524" s="8">
        <f t="shared" si="41"/>
        <v>1</v>
      </c>
      <c r="M524" s="8">
        <f>VLOOKUP(K524,Table!$A$2:$C$121,2,0)</f>
        <v>7</v>
      </c>
      <c r="N524" s="7">
        <f>VLOOKUP(K524,Table!$A$2:$C$121,3,0)</f>
        <v>4</v>
      </c>
      <c r="O524" s="6" t="s">
        <v>2368</v>
      </c>
      <c r="P524" s="8" t="str">
        <f>LEFT(O524,MIN(FIND({0,1,2,3,4,5,6,7,8,9},ASC(O524)&amp;1234567890))-1)</f>
        <v>Cu</v>
      </c>
      <c r="Q524" s="8">
        <f t="shared" si="42"/>
        <v>0.5</v>
      </c>
      <c r="R524" s="8">
        <f>VLOOKUP(P524,Table!$A$2:$C$121,2,0)</f>
        <v>11</v>
      </c>
      <c r="S524" s="7">
        <f>VLOOKUP(P524,Table!$A$2:$C$121,3,0)</f>
        <v>4</v>
      </c>
      <c r="T524" s="6" t="s">
        <v>3390</v>
      </c>
      <c r="U524" s="8" t="str">
        <f>LEFT(T524,MIN(FIND({0,1,2,3,4,5,6,7,8,9},ASC(T524)&amp;1234567890))-1)</f>
        <v>Si</v>
      </c>
      <c r="V524" s="8">
        <f t="shared" si="43"/>
        <v>0.6</v>
      </c>
      <c r="W524" s="8">
        <f>VLOOKUP(U524,Table!$A$2:$C$121,2,0)</f>
        <v>14</v>
      </c>
      <c r="X524" s="7">
        <f>VLOOKUP(U524,Table!$A$2:$C$121,3,0)</f>
        <v>3</v>
      </c>
      <c r="Y524" s="6" t="s">
        <v>3391</v>
      </c>
      <c r="Z524" s="8" t="str">
        <f>LEFT(Y524,MIN(FIND({0,1,2,3,4,5,6,7,8,9},ASC(Y524)&amp;1234567890))-1)</f>
        <v>Ge</v>
      </c>
      <c r="AA524" s="8">
        <f t="shared" si="44"/>
        <v>0.9</v>
      </c>
      <c r="AB524" s="8">
        <f>VLOOKUP(Z524,Table!$A$2:$C$121,2,0)</f>
        <v>14</v>
      </c>
      <c r="AC524" s="7">
        <f>VLOOKUP(Z524,Table!$A$2:$C$121,3,0)</f>
        <v>4</v>
      </c>
      <c r="AD524" s="5" t="str">
        <f>VLOOKUP(A524,Table!$U$1:$V$230,2,0)</f>
        <v>Orthorhombic</v>
      </c>
    </row>
    <row r="525" spans="1:30" ht="18.75" customHeight="1" x14ac:dyDescent="0.4">
      <c r="A525" s="5">
        <v>63</v>
      </c>
      <c r="B525" s="5">
        <v>84062</v>
      </c>
      <c r="C525" s="5" t="s">
        <v>836</v>
      </c>
      <c r="D525" s="5" t="s">
        <v>843</v>
      </c>
      <c r="E525" s="6" t="s">
        <v>2700</v>
      </c>
      <c r="F525" s="8" t="str">
        <f>LEFT(E525,MIN(FIND({0,1,2,3,4,5,6,7,8,9},ASC(E525)&amp;1234567890))-1)</f>
        <v>Nd</v>
      </c>
      <c r="G525" s="8">
        <f t="shared" si="40"/>
        <v>1</v>
      </c>
      <c r="H525" s="8">
        <f>VLOOKUP(F525,Table!$A$2:$C$121,2,0)</f>
        <v>3</v>
      </c>
      <c r="I525" s="7">
        <f>VLOOKUP(F525,Table!$A$2:$C$121,3,0)</f>
        <v>6</v>
      </c>
      <c r="J525" s="6" t="s">
        <v>2598</v>
      </c>
      <c r="K525" s="8" t="str">
        <f>LEFT(J525,MIN(FIND({0,1,2,3,4,5,6,7,8,9},ASC(J525)&amp;1234567890))-1)</f>
        <v>Mn</v>
      </c>
      <c r="L525" s="8">
        <f t="shared" si="41"/>
        <v>1</v>
      </c>
      <c r="M525" s="8">
        <f>VLOOKUP(K525,Table!$A$2:$C$121,2,0)</f>
        <v>7</v>
      </c>
      <c r="N525" s="7">
        <f>VLOOKUP(K525,Table!$A$2:$C$121,3,0)</f>
        <v>4</v>
      </c>
      <c r="O525" s="6" t="s">
        <v>2368</v>
      </c>
      <c r="P525" s="8" t="str">
        <f>LEFT(O525,MIN(FIND({0,1,2,3,4,5,6,7,8,9},ASC(O525)&amp;1234567890))-1)</f>
        <v>Cu</v>
      </c>
      <c r="Q525" s="8">
        <f t="shared" si="42"/>
        <v>0.5</v>
      </c>
      <c r="R525" s="8">
        <f>VLOOKUP(P525,Table!$A$2:$C$121,2,0)</f>
        <v>11</v>
      </c>
      <c r="S525" s="7">
        <f>VLOOKUP(P525,Table!$A$2:$C$121,3,0)</f>
        <v>4</v>
      </c>
      <c r="T525" s="6" t="s">
        <v>3392</v>
      </c>
      <c r="U525" s="8" t="str">
        <f>LEFT(T525,MIN(FIND({0,1,2,3,4,5,6,7,8,9},ASC(T525)&amp;1234567890))-1)</f>
        <v>Si</v>
      </c>
      <c r="V525" s="8">
        <f t="shared" si="43"/>
        <v>0.9</v>
      </c>
      <c r="W525" s="8">
        <f>VLOOKUP(U525,Table!$A$2:$C$121,2,0)</f>
        <v>14</v>
      </c>
      <c r="X525" s="7">
        <f>VLOOKUP(U525,Table!$A$2:$C$121,3,0)</f>
        <v>3</v>
      </c>
      <c r="Y525" s="6" t="s">
        <v>3393</v>
      </c>
      <c r="Z525" s="8" t="str">
        <f>LEFT(Y525,MIN(FIND({0,1,2,3,4,5,6,7,8,9},ASC(Y525)&amp;1234567890))-1)</f>
        <v>Ge</v>
      </c>
      <c r="AA525" s="8">
        <f t="shared" si="44"/>
        <v>0.6</v>
      </c>
      <c r="AB525" s="8">
        <f>VLOOKUP(Z525,Table!$A$2:$C$121,2,0)</f>
        <v>14</v>
      </c>
      <c r="AC525" s="7">
        <f>VLOOKUP(Z525,Table!$A$2:$C$121,3,0)</f>
        <v>4</v>
      </c>
      <c r="AD525" s="5" t="str">
        <f>VLOOKUP(A525,Table!$U$1:$V$230,2,0)</f>
        <v>Orthorhombic</v>
      </c>
    </row>
    <row r="526" spans="1:30" ht="18.75" customHeight="1" x14ac:dyDescent="0.4">
      <c r="A526" s="5">
        <v>63</v>
      </c>
      <c r="B526" s="5">
        <v>84065</v>
      </c>
      <c r="C526" s="5" t="s">
        <v>836</v>
      </c>
      <c r="D526" s="5" t="s">
        <v>844</v>
      </c>
      <c r="E526" s="6" t="s">
        <v>2700</v>
      </c>
      <c r="F526" s="8" t="str">
        <f>LEFT(E526,MIN(FIND({0,1,2,3,4,5,6,7,8,9},ASC(E526)&amp;1234567890))-1)</f>
        <v>Nd</v>
      </c>
      <c r="G526" s="8">
        <f t="shared" si="40"/>
        <v>1</v>
      </c>
      <c r="H526" s="8">
        <f>VLOOKUP(F526,Table!$A$2:$C$121,2,0)</f>
        <v>3</v>
      </c>
      <c r="I526" s="7">
        <f>VLOOKUP(F526,Table!$A$2:$C$121,3,0)</f>
        <v>6</v>
      </c>
      <c r="J526" s="6" t="s">
        <v>2598</v>
      </c>
      <c r="K526" s="8" t="str">
        <f>LEFT(J526,MIN(FIND({0,1,2,3,4,5,6,7,8,9},ASC(J526)&amp;1234567890))-1)</f>
        <v>Mn</v>
      </c>
      <c r="L526" s="8">
        <f t="shared" si="41"/>
        <v>1</v>
      </c>
      <c r="M526" s="8">
        <f>VLOOKUP(K526,Table!$A$2:$C$121,2,0)</f>
        <v>7</v>
      </c>
      <c r="N526" s="7">
        <f>VLOOKUP(K526,Table!$A$2:$C$121,3,0)</f>
        <v>4</v>
      </c>
      <c r="O526" s="6" t="s">
        <v>2368</v>
      </c>
      <c r="P526" s="8" t="str">
        <f>LEFT(O526,MIN(FIND({0,1,2,3,4,5,6,7,8,9},ASC(O526)&amp;1234567890))-1)</f>
        <v>Cu</v>
      </c>
      <c r="Q526" s="8">
        <f t="shared" si="42"/>
        <v>0.5</v>
      </c>
      <c r="R526" s="8">
        <f>VLOOKUP(P526,Table!$A$2:$C$121,2,0)</f>
        <v>11</v>
      </c>
      <c r="S526" s="7">
        <f>VLOOKUP(P526,Table!$A$2:$C$121,3,0)</f>
        <v>4</v>
      </c>
      <c r="T526" s="6" t="s">
        <v>3394</v>
      </c>
      <c r="U526" s="8" t="str">
        <f>LEFT(T526,MIN(FIND({0,1,2,3,4,5,6,7,8,9},ASC(T526)&amp;1234567890))-1)</f>
        <v>Si</v>
      </c>
      <c r="V526" s="8">
        <f t="shared" si="43"/>
        <v>1.2</v>
      </c>
      <c r="W526" s="8">
        <f>VLOOKUP(U526,Table!$A$2:$C$121,2,0)</f>
        <v>14</v>
      </c>
      <c r="X526" s="7">
        <f>VLOOKUP(U526,Table!$A$2:$C$121,3,0)</f>
        <v>3</v>
      </c>
      <c r="Y526" s="6" t="s">
        <v>3395</v>
      </c>
      <c r="Z526" s="8" t="str">
        <f>LEFT(Y526,MIN(FIND({0,1,2,3,4,5,6,7,8,9},ASC(Y526)&amp;1234567890))-1)</f>
        <v>Ge</v>
      </c>
      <c r="AA526" s="8">
        <f t="shared" si="44"/>
        <v>0.3</v>
      </c>
      <c r="AB526" s="8">
        <f>VLOOKUP(Z526,Table!$A$2:$C$121,2,0)</f>
        <v>14</v>
      </c>
      <c r="AC526" s="7">
        <f>VLOOKUP(Z526,Table!$A$2:$C$121,3,0)</f>
        <v>4</v>
      </c>
      <c r="AD526" s="5" t="str">
        <f>VLOOKUP(A526,Table!$U$1:$V$230,2,0)</f>
        <v>Orthorhombic</v>
      </c>
    </row>
    <row r="527" spans="1:30" ht="18.75" customHeight="1" x14ac:dyDescent="0.4">
      <c r="A527" s="5">
        <v>63</v>
      </c>
      <c r="B527" s="5">
        <v>415818</v>
      </c>
      <c r="C527" s="5" t="s">
        <v>836</v>
      </c>
      <c r="D527" s="5" t="s">
        <v>196</v>
      </c>
      <c r="E527" s="6" t="s">
        <v>2333</v>
      </c>
      <c r="F527" s="8" t="str">
        <f>LEFT(E527,MIN(FIND({0,1,2,3,4,5,6,7,8,9},ASC(E527)&amp;1234567890))-1)</f>
        <v>Rb</v>
      </c>
      <c r="G527" s="8">
        <f t="shared" si="40"/>
        <v>1</v>
      </c>
      <c r="H527" s="8">
        <f>VLOOKUP(F527,Table!$A$2:$C$121,2,0)</f>
        <v>1</v>
      </c>
      <c r="I527" s="7">
        <f>VLOOKUP(F527,Table!$A$2:$C$121,3,0)</f>
        <v>5</v>
      </c>
      <c r="J527" s="6" t="s">
        <v>2311</v>
      </c>
      <c r="K527" s="8" t="str">
        <f>LEFT(J527,MIN(FIND({0,1,2,3,4,5,6,7,8,9},ASC(J527)&amp;1234567890))-1)</f>
        <v>S</v>
      </c>
      <c r="L527" s="8">
        <f t="shared" si="41"/>
        <v>1</v>
      </c>
      <c r="M527" s="8">
        <f>VLOOKUP(K527,Table!$A$2:$C$121,2,0)</f>
        <v>16</v>
      </c>
      <c r="N527" s="7">
        <f>VLOOKUP(K527,Table!$A$2:$C$121,3,0)</f>
        <v>3</v>
      </c>
      <c r="O527" s="6" t="s">
        <v>2312</v>
      </c>
      <c r="P527" s="8" t="str">
        <f>LEFT(O527,MIN(FIND({0,1,2,3,4,5,6,7,8,9},ASC(O527)&amp;1234567890))-1)</f>
        <v>O</v>
      </c>
      <c r="Q527" s="8">
        <f t="shared" si="42"/>
        <v>3</v>
      </c>
      <c r="R527" s="8">
        <f>VLOOKUP(P527,Table!$A$2:$C$121,2,0)</f>
        <v>16</v>
      </c>
      <c r="S527" s="7">
        <f>VLOOKUP(P527,Table!$A$2:$C$121,3,0)</f>
        <v>2</v>
      </c>
      <c r="T527" s="6" t="s">
        <v>2494</v>
      </c>
      <c r="U527" s="8" t="str">
        <f>LEFT(T527,MIN(FIND({0,1,2,3,4,5,6,7,8,9},ASC(T527)&amp;1234567890))-1)</f>
        <v>C</v>
      </c>
      <c r="V527" s="8">
        <f t="shared" si="43"/>
        <v>1</v>
      </c>
      <c r="W527" s="8">
        <f>VLOOKUP(U527,Table!$A$2:$C$121,2,0)</f>
        <v>14</v>
      </c>
      <c r="X527" s="7">
        <f>VLOOKUP(U527,Table!$A$2:$C$121,3,0)</f>
        <v>2</v>
      </c>
      <c r="Y527" s="6" t="s">
        <v>2319</v>
      </c>
      <c r="Z527" s="8" t="str">
        <f>LEFT(Y527,MIN(FIND({0,1,2,3,4,5,6,7,8,9},ASC(Y527)&amp;1234567890))-1)</f>
        <v>F</v>
      </c>
      <c r="AA527" s="8">
        <f t="shared" si="44"/>
        <v>3</v>
      </c>
      <c r="AB527" s="8">
        <f>VLOOKUP(Z527,Table!$A$2:$C$121,2,0)</f>
        <v>17</v>
      </c>
      <c r="AC527" s="7">
        <f>VLOOKUP(Z527,Table!$A$2:$C$121,3,0)</f>
        <v>2</v>
      </c>
      <c r="AD527" s="5" t="str">
        <f>VLOOKUP(A527,Table!$U$1:$V$230,2,0)</f>
        <v>Orthorhombic</v>
      </c>
    </row>
    <row r="528" spans="1:30" ht="18.75" customHeight="1" x14ac:dyDescent="0.4">
      <c r="A528" s="5">
        <v>63</v>
      </c>
      <c r="B528" s="5">
        <v>169975</v>
      </c>
      <c r="C528" s="5" t="s">
        <v>836</v>
      </c>
      <c r="D528" s="5" t="s">
        <v>845</v>
      </c>
      <c r="E528" s="6" t="s">
        <v>3396</v>
      </c>
      <c r="F528" s="8" t="str">
        <f>LEFT(E528,MIN(FIND({0,1,2,3,4,5,6,7,8,9},ASC(E528)&amp;1234567890))-1)</f>
        <v>Ag</v>
      </c>
      <c r="G528" s="8">
        <f t="shared" si="40"/>
        <v>0.71</v>
      </c>
      <c r="H528" s="8">
        <f>VLOOKUP(F528,Table!$A$2:$C$121,2,0)</f>
        <v>11</v>
      </c>
      <c r="I528" s="7">
        <f>VLOOKUP(F528,Table!$A$2:$C$121,3,0)</f>
        <v>5</v>
      </c>
      <c r="J528" s="6" t="s">
        <v>3397</v>
      </c>
      <c r="K528" s="8" t="str">
        <f>LEFT(J528,MIN(FIND({0,1,2,3,4,5,6,7,8,9},ASC(J528)&amp;1234567890))-1)</f>
        <v>Pb</v>
      </c>
      <c r="L528" s="8">
        <f t="shared" si="41"/>
        <v>1.52</v>
      </c>
      <c r="M528" s="8">
        <f>VLOOKUP(K528,Table!$A$2:$C$121,2,0)</f>
        <v>14</v>
      </c>
      <c r="N528" s="7">
        <f>VLOOKUP(K528,Table!$A$2:$C$121,3,0)</f>
        <v>6</v>
      </c>
      <c r="O528" s="6" t="s">
        <v>3398</v>
      </c>
      <c r="P528" s="8" t="str">
        <f>LEFT(O528,MIN(FIND({0,1,2,3,4,5,6,7,8,9},ASC(O528)&amp;1234567890))-1)</f>
        <v>Bi</v>
      </c>
      <c r="Q528" s="8">
        <f t="shared" si="42"/>
        <v>1.32</v>
      </c>
      <c r="R528" s="8">
        <f>VLOOKUP(P528,Table!$A$2:$C$121,2,0)</f>
        <v>15</v>
      </c>
      <c r="S528" s="7">
        <f>VLOOKUP(P528,Table!$A$2:$C$121,3,0)</f>
        <v>6</v>
      </c>
      <c r="T528" s="6" t="s">
        <v>3399</v>
      </c>
      <c r="U528" s="8" t="str">
        <f>LEFT(T528,MIN(FIND({0,1,2,3,4,5,6,7,8,9},ASC(T528)&amp;1234567890))-1)</f>
        <v>Sb</v>
      </c>
      <c r="V528" s="8">
        <f t="shared" si="43"/>
        <v>1.45</v>
      </c>
      <c r="W528" s="8">
        <f>VLOOKUP(U528,Table!$A$2:$C$121,2,0)</f>
        <v>15</v>
      </c>
      <c r="X528" s="7">
        <f>VLOOKUP(U528,Table!$A$2:$C$121,3,0)</f>
        <v>5</v>
      </c>
      <c r="Y528" s="6" t="s">
        <v>2378</v>
      </c>
      <c r="Z528" s="8" t="str">
        <f>LEFT(Y528,MIN(FIND({0,1,2,3,4,5,6,7,8,9},ASC(Y528)&amp;1234567890))-1)</f>
        <v>S</v>
      </c>
      <c r="AA528" s="8">
        <f t="shared" si="44"/>
        <v>6</v>
      </c>
      <c r="AB528" s="8">
        <f>VLOOKUP(Z528,Table!$A$2:$C$121,2,0)</f>
        <v>16</v>
      </c>
      <c r="AC528" s="7">
        <f>VLOOKUP(Z528,Table!$A$2:$C$121,3,0)</f>
        <v>3</v>
      </c>
      <c r="AD528" s="5" t="str">
        <f>VLOOKUP(A528,Table!$U$1:$V$230,2,0)</f>
        <v>Orthorhombic</v>
      </c>
    </row>
    <row r="529" spans="1:30" ht="18.75" customHeight="1" x14ac:dyDescent="0.4">
      <c r="A529" s="5">
        <v>63</v>
      </c>
      <c r="B529" s="5">
        <v>412517</v>
      </c>
      <c r="C529" s="5" t="s">
        <v>836</v>
      </c>
      <c r="D529" s="5" t="s">
        <v>846</v>
      </c>
      <c r="E529" s="6" t="s">
        <v>2310</v>
      </c>
      <c r="F529" s="8" t="str">
        <f>LEFT(E529,MIN(FIND({0,1,2,3,4,5,6,7,8,9},ASC(E529)&amp;1234567890))-1)</f>
        <v>K</v>
      </c>
      <c r="G529" s="8">
        <f t="shared" si="40"/>
        <v>1</v>
      </c>
      <c r="H529" s="8">
        <f>VLOOKUP(F529,Table!$A$2:$C$121,2,0)</f>
        <v>1</v>
      </c>
      <c r="I529" s="7">
        <f>VLOOKUP(F529,Table!$A$2:$C$121,3,0)</f>
        <v>4</v>
      </c>
      <c r="J529" s="6" t="s">
        <v>2341</v>
      </c>
      <c r="K529" s="8" t="str">
        <f>LEFT(J529,MIN(FIND({0,1,2,3,4,5,6,7,8,9},ASC(J529)&amp;1234567890))-1)</f>
        <v>Ca</v>
      </c>
      <c r="L529" s="8">
        <f t="shared" si="41"/>
        <v>1</v>
      </c>
      <c r="M529" s="8">
        <f>VLOOKUP(K529,Table!$A$2:$C$121,2,0)</f>
        <v>2</v>
      </c>
      <c r="N529" s="7">
        <f>VLOOKUP(K529,Table!$A$2:$C$121,3,0)</f>
        <v>4</v>
      </c>
      <c r="O529" s="6" t="s">
        <v>2693</v>
      </c>
      <c r="P529" s="8" t="str">
        <f>LEFT(O529,MIN(FIND({0,1,2,3,4,5,6,7,8,9},ASC(O529)&amp;1234567890))-1)</f>
        <v>Er</v>
      </c>
      <c r="Q529" s="8">
        <f t="shared" si="42"/>
        <v>2</v>
      </c>
      <c r="R529" s="8">
        <f>VLOOKUP(P529,Table!$A$2:$C$121,2,0)</f>
        <v>3</v>
      </c>
      <c r="S529" s="7">
        <f>VLOOKUP(P529,Table!$A$2:$C$121,3,0)</f>
        <v>6</v>
      </c>
      <c r="T529" s="6" t="s">
        <v>2296</v>
      </c>
      <c r="U529" s="8" t="str">
        <f>LEFT(T529,MIN(FIND({0,1,2,3,4,5,6,7,8,9},ASC(T529)&amp;1234567890))-1)</f>
        <v>Cu</v>
      </c>
      <c r="V529" s="8">
        <f t="shared" si="43"/>
        <v>1</v>
      </c>
      <c r="W529" s="8">
        <f>VLOOKUP(U529,Table!$A$2:$C$121,2,0)</f>
        <v>11</v>
      </c>
      <c r="X529" s="7">
        <f>VLOOKUP(U529,Table!$A$2:$C$121,3,0)</f>
        <v>4</v>
      </c>
      <c r="Y529" s="6" t="s">
        <v>2498</v>
      </c>
      <c r="Z529" s="8" t="str">
        <f>LEFT(Y529,MIN(FIND({0,1,2,3,4,5,6,7,8,9},ASC(Y529)&amp;1234567890))-1)</f>
        <v>S</v>
      </c>
      <c r="AA529" s="8">
        <f t="shared" si="44"/>
        <v>5</v>
      </c>
      <c r="AB529" s="8">
        <f>VLOOKUP(Z529,Table!$A$2:$C$121,2,0)</f>
        <v>16</v>
      </c>
      <c r="AC529" s="7">
        <f>VLOOKUP(Z529,Table!$A$2:$C$121,3,0)</f>
        <v>3</v>
      </c>
      <c r="AD529" s="5" t="str">
        <f>VLOOKUP(A529,Table!$U$1:$V$230,2,0)</f>
        <v>Orthorhombic</v>
      </c>
    </row>
    <row r="530" spans="1:30" ht="18.75" customHeight="1" x14ac:dyDescent="0.4">
      <c r="A530" s="5">
        <v>63</v>
      </c>
      <c r="B530" s="5">
        <v>422384</v>
      </c>
      <c r="C530" s="5" t="s">
        <v>836</v>
      </c>
      <c r="D530" s="5" t="s">
        <v>847</v>
      </c>
      <c r="E530" s="6" t="s">
        <v>3400</v>
      </c>
      <c r="F530" s="8" t="str">
        <f>LEFT(E530,MIN(FIND({0,1,2,3,4,5,6,7,8,9},ASC(E530)&amp;1234567890))-1)</f>
        <v>Ag</v>
      </c>
      <c r="G530" s="8">
        <f t="shared" si="40"/>
        <v>0.63</v>
      </c>
      <c r="H530" s="8">
        <f>VLOOKUP(F530,Table!$A$2:$C$121,2,0)</f>
        <v>11</v>
      </c>
      <c r="I530" s="7">
        <f>VLOOKUP(F530,Table!$A$2:$C$121,3,0)</f>
        <v>5</v>
      </c>
      <c r="J530" s="6" t="s">
        <v>2585</v>
      </c>
      <c r="K530" s="8" t="str">
        <f>LEFT(J530,MIN(FIND({0,1,2,3,4,5,6,7,8,9},ASC(J530)&amp;1234567890))-1)</f>
        <v>As</v>
      </c>
      <c r="L530" s="8">
        <f t="shared" si="41"/>
        <v>1</v>
      </c>
      <c r="M530" s="8">
        <f>VLOOKUP(K530,Table!$A$2:$C$121,2,0)</f>
        <v>15</v>
      </c>
      <c r="N530" s="7">
        <f>VLOOKUP(K530,Table!$A$2:$C$121,3,0)</f>
        <v>4</v>
      </c>
      <c r="O530" s="6" t="s">
        <v>3401</v>
      </c>
      <c r="P530" s="8" t="str">
        <f>LEFT(O530,MIN(FIND({0,1,2,3,4,5,6,7,8,9},ASC(O530)&amp;1234567890))-1)</f>
        <v>K</v>
      </c>
      <c r="Q530" s="8">
        <f t="shared" si="42"/>
        <v>0.37</v>
      </c>
      <c r="R530" s="8">
        <f>VLOOKUP(P530,Table!$A$2:$C$121,2,0)</f>
        <v>1</v>
      </c>
      <c r="S530" s="7">
        <f>VLOOKUP(P530,Table!$A$2:$C$121,3,0)</f>
        <v>4</v>
      </c>
      <c r="T530" s="6" t="s">
        <v>3402</v>
      </c>
      <c r="U530" s="8" t="str">
        <f>LEFT(T530,MIN(FIND({0,1,2,3,4,5,6,7,8,9},ASC(T530)&amp;1234567890))-1)</f>
        <v>Nb</v>
      </c>
      <c r="V530" s="8">
        <f t="shared" si="43"/>
        <v>4</v>
      </c>
      <c r="W530" s="8">
        <f>VLOOKUP(U530,Table!$A$2:$C$121,2,0)</f>
        <v>5</v>
      </c>
      <c r="X530" s="7">
        <f>VLOOKUP(U530,Table!$A$2:$C$121,3,0)</f>
        <v>5</v>
      </c>
      <c r="Y530" s="6" t="s">
        <v>2587</v>
      </c>
      <c r="Z530" s="8" t="str">
        <f>LEFT(Y530,MIN(FIND({0,1,2,3,4,5,6,7,8,9},ASC(Y530)&amp;1234567890))-1)</f>
        <v>O</v>
      </c>
      <c r="AA530" s="8">
        <f t="shared" si="44"/>
        <v>13</v>
      </c>
      <c r="AB530" s="8">
        <f>VLOOKUP(Z530,Table!$A$2:$C$121,2,0)</f>
        <v>16</v>
      </c>
      <c r="AC530" s="7">
        <f>VLOOKUP(Z530,Table!$A$2:$C$121,3,0)</f>
        <v>2</v>
      </c>
      <c r="AD530" s="5" t="str">
        <f>VLOOKUP(A530,Table!$U$1:$V$230,2,0)</f>
        <v>Orthorhombic</v>
      </c>
    </row>
    <row r="531" spans="1:30" ht="18.75" customHeight="1" x14ac:dyDescent="0.4">
      <c r="A531" s="5">
        <v>63</v>
      </c>
      <c r="B531" s="5">
        <v>262108</v>
      </c>
      <c r="C531" s="5" t="s">
        <v>837</v>
      </c>
      <c r="D531" s="5" t="s">
        <v>848</v>
      </c>
      <c r="E531" s="6" t="s">
        <v>3403</v>
      </c>
      <c r="F531" s="8" t="str">
        <f>LEFT(E531,MIN(FIND({0,1,2,3,4,5,6,7,8,9},ASC(E531)&amp;1234567890))-1)</f>
        <v>Ca</v>
      </c>
      <c r="G531" s="8">
        <f t="shared" si="40"/>
        <v>4</v>
      </c>
      <c r="H531" s="8">
        <f>VLOOKUP(F531,Table!$A$2:$C$121,2,0)</f>
        <v>2</v>
      </c>
      <c r="I531" s="7">
        <f>VLOOKUP(F531,Table!$A$2:$C$121,3,0)</f>
        <v>4</v>
      </c>
      <c r="J531" s="6" t="s">
        <v>2668</v>
      </c>
      <c r="K531" s="8" t="str">
        <f>LEFT(J531,MIN(FIND({0,1,2,3,4,5,6,7,8,9},ASC(J531)&amp;1234567890))-1)</f>
        <v>Fe</v>
      </c>
      <c r="L531" s="8">
        <f t="shared" si="41"/>
        <v>2</v>
      </c>
      <c r="M531" s="8">
        <f>VLOOKUP(K531,Table!$A$2:$C$121,2,0)</f>
        <v>8</v>
      </c>
      <c r="N531" s="7">
        <f>VLOOKUP(K531,Table!$A$2:$C$121,3,0)</f>
        <v>4</v>
      </c>
      <c r="O531" s="6" t="s">
        <v>2365</v>
      </c>
      <c r="P531" s="8" t="str">
        <f>LEFT(O531,MIN(FIND({0,1,2,3,4,5,6,7,8,9},ASC(O531)&amp;1234567890))-1)</f>
        <v>Mn</v>
      </c>
      <c r="Q531" s="8">
        <f t="shared" si="42"/>
        <v>0.5</v>
      </c>
      <c r="R531" s="8">
        <f>VLOOKUP(P531,Table!$A$2:$C$121,2,0)</f>
        <v>7</v>
      </c>
      <c r="S531" s="7">
        <f>VLOOKUP(P531,Table!$A$2:$C$121,3,0)</f>
        <v>4</v>
      </c>
      <c r="T531" s="6" t="s">
        <v>2369</v>
      </c>
      <c r="U531" s="8" t="str">
        <f>LEFT(T531,MIN(FIND({0,1,2,3,4,5,6,7,8,9},ASC(T531)&amp;1234567890))-1)</f>
        <v>Ti</v>
      </c>
      <c r="V531" s="8">
        <f t="shared" si="43"/>
        <v>0.5</v>
      </c>
      <c r="W531" s="8">
        <f>VLOOKUP(U531,Table!$A$2:$C$121,2,0)</f>
        <v>4</v>
      </c>
      <c r="X531" s="7">
        <f>VLOOKUP(U531,Table!$A$2:$C$121,3,0)</f>
        <v>4</v>
      </c>
      <c r="Y531" s="6" t="s">
        <v>2442</v>
      </c>
      <c r="Z531" s="8" t="str">
        <f>LEFT(Y531,MIN(FIND({0,1,2,3,4,5,6,7,8,9},ASC(Y531)&amp;1234567890))-1)</f>
        <v>O</v>
      </c>
      <c r="AA531" s="8">
        <f t="shared" si="44"/>
        <v>9</v>
      </c>
      <c r="AB531" s="8">
        <f>VLOOKUP(Z531,Table!$A$2:$C$121,2,0)</f>
        <v>16</v>
      </c>
      <c r="AC531" s="7">
        <f>VLOOKUP(Z531,Table!$A$2:$C$121,3,0)</f>
        <v>2</v>
      </c>
      <c r="AD531" s="5" t="str">
        <f>VLOOKUP(A531,Table!$U$1:$V$230,2,0)</f>
        <v>Orthorhombic</v>
      </c>
    </row>
    <row r="532" spans="1:30" ht="18.75" customHeight="1" x14ac:dyDescent="0.4">
      <c r="A532" s="5">
        <v>63</v>
      </c>
      <c r="B532" s="5">
        <v>192984</v>
      </c>
      <c r="C532" s="5" t="s">
        <v>836</v>
      </c>
      <c r="D532" s="5" t="s">
        <v>849</v>
      </c>
      <c r="E532" s="6" t="s">
        <v>3404</v>
      </c>
      <c r="F532" s="8" t="str">
        <f>LEFT(E532,MIN(FIND({0,1,2,3,4,5,6,7,8,9},ASC(E532)&amp;1234567890))-1)</f>
        <v>Ti</v>
      </c>
      <c r="G532" s="8">
        <f t="shared" si="40"/>
        <v>0.33700000000000002</v>
      </c>
      <c r="H532" s="8">
        <f>VLOOKUP(F532,Table!$A$2:$C$121,2,0)</f>
        <v>4</v>
      </c>
      <c r="I532" s="7">
        <f>VLOOKUP(F532,Table!$A$2:$C$121,3,0)</f>
        <v>4</v>
      </c>
      <c r="J532" s="6" t="s">
        <v>3405</v>
      </c>
      <c r="K532" s="8" t="str">
        <f>LEFT(J532,MIN(FIND({0,1,2,3,4,5,6,7,8,9},ASC(J532)&amp;1234567890))-1)</f>
        <v>Zr</v>
      </c>
      <c r="L532" s="8">
        <f t="shared" si="41"/>
        <v>0.29699999999999999</v>
      </c>
      <c r="M532" s="8">
        <f>VLOOKUP(K532,Table!$A$2:$C$121,2,0)</f>
        <v>4</v>
      </c>
      <c r="N532" s="7">
        <f>VLOOKUP(K532,Table!$A$2:$C$121,3,0)</f>
        <v>5</v>
      </c>
      <c r="O532" s="6" t="s">
        <v>3406</v>
      </c>
      <c r="P532" s="8" t="str">
        <f>LEFT(O532,MIN(FIND({0,1,2,3,4,5,6,7,8,9},ASC(O532)&amp;1234567890))-1)</f>
        <v>Hf</v>
      </c>
      <c r="Q532" s="8">
        <f t="shared" si="42"/>
        <v>0.28399999999999997</v>
      </c>
      <c r="R532" s="8">
        <f>VLOOKUP(P532,Table!$A$2:$C$121,2,0)</f>
        <v>4</v>
      </c>
      <c r="S532" s="7">
        <f>VLOOKUP(P532,Table!$A$2:$C$121,3,0)</f>
        <v>6</v>
      </c>
      <c r="T532" s="6" t="s">
        <v>3407</v>
      </c>
      <c r="U532" s="8" t="str">
        <f>LEFT(T532,MIN(FIND({0,1,2,3,4,5,6,7,8,9},ASC(T532)&amp;1234567890))-1)</f>
        <v>Ta</v>
      </c>
      <c r="V532" s="8">
        <f t="shared" si="43"/>
        <v>4.1000000000000002E-2</v>
      </c>
      <c r="W532" s="8">
        <f>VLOOKUP(U532,Table!$A$2:$C$121,2,0)</f>
        <v>5</v>
      </c>
      <c r="X532" s="7">
        <f>VLOOKUP(U532,Table!$A$2:$C$121,3,0)</f>
        <v>6</v>
      </c>
      <c r="Y532" s="6" t="s">
        <v>3408</v>
      </c>
      <c r="Z532" s="8" t="str">
        <f>LEFT(Y532,MIN(FIND({0,1,2,3,4,5,6,7,8,9},ASC(Y532)&amp;1234567890))-1)</f>
        <v>Nb</v>
      </c>
      <c r="AA532" s="8">
        <f t="shared" si="44"/>
        <v>4.1000000000000002E-2</v>
      </c>
      <c r="AB532" s="8">
        <f>VLOOKUP(Z532,Table!$A$2:$C$121,2,0)</f>
        <v>5</v>
      </c>
      <c r="AC532" s="7">
        <f>VLOOKUP(Z532,Table!$A$2:$C$121,3,0)</f>
        <v>5</v>
      </c>
      <c r="AD532" s="5" t="str">
        <f>VLOOKUP(A532,Table!$U$1:$V$230,2,0)</f>
        <v>Orthorhombic</v>
      </c>
    </row>
    <row r="533" spans="1:30" ht="18.75" customHeight="1" x14ac:dyDescent="0.4">
      <c r="A533" s="5">
        <v>63</v>
      </c>
      <c r="B533" s="5">
        <v>428214</v>
      </c>
      <c r="C533" s="5" t="s">
        <v>836</v>
      </c>
      <c r="D533" s="5" t="s">
        <v>850</v>
      </c>
      <c r="E533" s="6" t="s">
        <v>3409</v>
      </c>
      <c r="F533" s="8" t="str">
        <f>LEFT(E533,MIN(FIND({0,1,2,3,4,5,6,7,8,9},ASC(E533)&amp;1234567890))-1)</f>
        <v>Ca</v>
      </c>
      <c r="G533" s="8">
        <f t="shared" si="40"/>
        <v>0.66</v>
      </c>
      <c r="H533" s="8">
        <f>VLOOKUP(F533,Table!$A$2:$C$121,2,0)</f>
        <v>2</v>
      </c>
      <c r="I533" s="7">
        <f>VLOOKUP(F533,Table!$A$2:$C$121,3,0)</f>
        <v>4</v>
      </c>
      <c r="J533" s="6" t="s">
        <v>3410</v>
      </c>
      <c r="K533" s="8" t="str">
        <f>LEFT(J533,MIN(FIND({0,1,2,3,4,5,6,7,8,9},ASC(J533)&amp;1234567890))-1)</f>
        <v>Sr</v>
      </c>
      <c r="L533" s="8">
        <f t="shared" si="41"/>
        <v>0.44</v>
      </c>
      <c r="M533" s="8">
        <f>VLOOKUP(K533,Table!$A$2:$C$121,2,0)</f>
        <v>2</v>
      </c>
      <c r="N533" s="7">
        <f>VLOOKUP(K533,Table!$A$2:$C$121,3,0)</f>
        <v>5</v>
      </c>
      <c r="O533" s="6" t="s">
        <v>3411</v>
      </c>
      <c r="P533" s="8" t="str">
        <f>LEFT(O533,MIN(FIND({0,1,2,3,4,5,6,7,8,9},ASC(O533)&amp;1234567890))-1)</f>
        <v>Tb</v>
      </c>
      <c r="Q533" s="8">
        <f t="shared" si="42"/>
        <v>1.9</v>
      </c>
      <c r="R533" s="8">
        <f>VLOOKUP(P533,Table!$A$2:$C$121,2,0)</f>
        <v>3</v>
      </c>
      <c r="S533" s="7">
        <f>VLOOKUP(P533,Table!$A$2:$C$121,3,0)</f>
        <v>6</v>
      </c>
      <c r="T533" s="6" t="s">
        <v>2668</v>
      </c>
      <c r="U533" s="8" t="str">
        <f>LEFT(T533,MIN(FIND({0,1,2,3,4,5,6,7,8,9},ASC(T533)&amp;1234567890))-1)</f>
        <v>Fe</v>
      </c>
      <c r="V533" s="8">
        <f t="shared" si="43"/>
        <v>2</v>
      </c>
      <c r="W533" s="8">
        <f>VLOOKUP(U533,Table!$A$2:$C$121,2,0)</f>
        <v>8</v>
      </c>
      <c r="X533" s="7">
        <f>VLOOKUP(U533,Table!$A$2:$C$121,3,0)</f>
        <v>4</v>
      </c>
      <c r="Y533" s="6" t="s">
        <v>2381</v>
      </c>
      <c r="Z533" s="8" t="str">
        <f>LEFT(Y533,MIN(FIND({0,1,2,3,4,5,6,7,8,9},ASC(Y533)&amp;1234567890))-1)</f>
        <v>O</v>
      </c>
      <c r="AA533" s="8">
        <f t="shared" si="44"/>
        <v>7</v>
      </c>
      <c r="AB533" s="8">
        <f>VLOOKUP(Z533,Table!$A$2:$C$121,2,0)</f>
        <v>16</v>
      </c>
      <c r="AC533" s="7">
        <f>VLOOKUP(Z533,Table!$A$2:$C$121,3,0)</f>
        <v>2</v>
      </c>
      <c r="AD533" s="5" t="str">
        <f>VLOOKUP(A533,Table!$U$1:$V$230,2,0)</f>
        <v>Orthorhombic</v>
      </c>
    </row>
    <row r="534" spans="1:30" ht="18.75" customHeight="1" x14ac:dyDescent="0.4">
      <c r="A534" s="5">
        <v>63</v>
      </c>
      <c r="B534" s="5">
        <v>428216</v>
      </c>
      <c r="C534" s="5" t="s">
        <v>836</v>
      </c>
      <c r="D534" s="5" t="s">
        <v>851</v>
      </c>
      <c r="E534" s="6" t="s">
        <v>3412</v>
      </c>
      <c r="F534" s="8" t="str">
        <f>LEFT(E534,MIN(FIND({0,1,2,3,4,5,6,7,8,9},ASC(E534)&amp;1234567890))-1)</f>
        <v>Ca</v>
      </c>
      <c r="G534" s="8">
        <f t="shared" si="40"/>
        <v>0.69</v>
      </c>
      <c r="H534" s="8">
        <f>VLOOKUP(F534,Table!$A$2:$C$121,2,0)</f>
        <v>2</v>
      </c>
      <c r="I534" s="7">
        <f>VLOOKUP(F534,Table!$A$2:$C$121,3,0)</f>
        <v>4</v>
      </c>
      <c r="J534" s="6" t="s">
        <v>3413</v>
      </c>
      <c r="K534" s="8" t="str">
        <f>LEFT(J534,MIN(FIND({0,1,2,3,4,5,6,7,8,9},ASC(J534)&amp;1234567890))-1)</f>
        <v>Sr</v>
      </c>
      <c r="L534" s="8">
        <f t="shared" si="41"/>
        <v>0.46</v>
      </c>
      <c r="M534" s="8">
        <f>VLOOKUP(K534,Table!$A$2:$C$121,2,0)</f>
        <v>2</v>
      </c>
      <c r="N534" s="7">
        <f>VLOOKUP(K534,Table!$A$2:$C$121,3,0)</f>
        <v>5</v>
      </c>
      <c r="O534" s="6" t="s">
        <v>3414</v>
      </c>
      <c r="P534" s="8" t="str">
        <f>LEFT(O534,MIN(FIND({0,1,2,3,4,5,6,7,8,9},ASC(O534)&amp;1234567890))-1)</f>
        <v>Tb</v>
      </c>
      <c r="Q534" s="8">
        <f t="shared" si="42"/>
        <v>1.85</v>
      </c>
      <c r="R534" s="8">
        <f>VLOOKUP(P534,Table!$A$2:$C$121,2,0)</f>
        <v>3</v>
      </c>
      <c r="S534" s="7">
        <f>VLOOKUP(P534,Table!$A$2:$C$121,3,0)</f>
        <v>6</v>
      </c>
      <c r="T534" s="6" t="s">
        <v>2668</v>
      </c>
      <c r="U534" s="8" t="str">
        <f>LEFT(T534,MIN(FIND({0,1,2,3,4,5,6,7,8,9},ASC(T534)&amp;1234567890))-1)</f>
        <v>Fe</v>
      </c>
      <c r="V534" s="8">
        <f t="shared" si="43"/>
        <v>2</v>
      </c>
      <c r="W534" s="8">
        <f>VLOOKUP(U534,Table!$A$2:$C$121,2,0)</f>
        <v>8</v>
      </c>
      <c r="X534" s="7">
        <f>VLOOKUP(U534,Table!$A$2:$C$121,3,0)</f>
        <v>4</v>
      </c>
      <c r="Y534" s="6" t="s">
        <v>2381</v>
      </c>
      <c r="Z534" s="8" t="str">
        <f>LEFT(Y534,MIN(FIND({0,1,2,3,4,5,6,7,8,9},ASC(Y534)&amp;1234567890))-1)</f>
        <v>O</v>
      </c>
      <c r="AA534" s="8">
        <f t="shared" si="44"/>
        <v>7</v>
      </c>
      <c r="AB534" s="8">
        <f>VLOOKUP(Z534,Table!$A$2:$C$121,2,0)</f>
        <v>16</v>
      </c>
      <c r="AC534" s="7">
        <f>VLOOKUP(Z534,Table!$A$2:$C$121,3,0)</f>
        <v>2</v>
      </c>
      <c r="AD534" s="5" t="str">
        <f>VLOOKUP(A534,Table!$U$1:$V$230,2,0)</f>
        <v>Orthorhombic</v>
      </c>
    </row>
    <row r="535" spans="1:30" ht="18.75" customHeight="1" x14ac:dyDescent="0.4">
      <c r="A535" s="5">
        <v>63</v>
      </c>
      <c r="B535" s="5">
        <v>429295</v>
      </c>
      <c r="C535" s="5" t="s">
        <v>836</v>
      </c>
      <c r="D535" s="5" t="s">
        <v>852</v>
      </c>
      <c r="E535" s="6" t="s">
        <v>3415</v>
      </c>
      <c r="F535" s="8" t="str">
        <f>LEFT(E535,MIN(FIND({0,1,2,3,4,5,6,7,8,9},ASC(E535)&amp;1234567890))-1)</f>
        <v>Ba</v>
      </c>
      <c r="G535" s="8">
        <f t="shared" si="40"/>
        <v>7</v>
      </c>
      <c r="H535" s="8">
        <f>VLOOKUP(F535,Table!$A$2:$C$121,2,0)</f>
        <v>2</v>
      </c>
      <c r="I535" s="7">
        <f>VLOOKUP(F535,Table!$A$2:$C$121,3,0)</f>
        <v>6</v>
      </c>
      <c r="J535" s="6" t="s">
        <v>2636</v>
      </c>
      <c r="K535" s="8" t="str">
        <f>LEFT(J535,MIN(FIND({0,1,2,3,4,5,6,7,8,9},ASC(J535)&amp;1234567890))-1)</f>
        <v>Co</v>
      </c>
      <c r="L535" s="8">
        <f t="shared" si="41"/>
        <v>1</v>
      </c>
      <c r="M535" s="8">
        <f>VLOOKUP(K535,Table!$A$2:$C$121,2,0)</f>
        <v>9</v>
      </c>
      <c r="N535" s="7">
        <f>VLOOKUP(K535,Table!$A$2:$C$121,3,0)</f>
        <v>4</v>
      </c>
      <c r="O535" s="6" t="s">
        <v>2644</v>
      </c>
      <c r="P535" s="8" t="str">
        <f>LEFT(O535,MIN(FIND({0,1,2,3,4,5,6,7,8,9},ASC(O535)&amp;1234567890))-1)</f>
        <v>V</v>
      </c>
      <c r="Q535" s="8">
        <f t="shared" si="42"/>
        <v>6</v>
      </c>
      <c r="R535" s="8">
        <f>VLOOKUP(P535,Table!$A$2:$C$121,2,0)</f>
        <v>5</v>
      </c>
      <c r="S535" s="7">
        <f>VLOOKUP(P535,Table!$A$2:$C$121,3,0)</f>
        <v>4</v>
      </c>
      <c r="T535" s="6" t="s">
        <v>3416</v>
      </c>
      <c r="U535" s="8" t="str">
        <f>LEFT(T535,MIN(FIND({0,1,2,3,4,5,6,7,8,9},ASC(T535)&amp;1234567890))-1)</f>
        <v>O</v>
      </c>
      <c r="V535" s="8">
        <f t="shared" si="43"/>
        <v>21</v>
      </c>
      <c r="W535" s="8">
        <f>VLOOKUP(U535,Table!$A$2:$C$121,2,0)</f>
        <v>16</v>
      </c>
      <c r="X535" s="7">
        <f>VLOOKUP(U535,Table!$A$2:$C$121,3,0)</f>
        <v>2</v>
      </c>
      <c r="Y535" s="6" t="s">
        <v>2511</v>
      </c>
      <c r="Z535" s="8" t="str">
        <f>LEFT(Y535,MIN(FIND({0,1,2,3,4,5,6,7,8,9},ASC(Y535)&amp;1234567890))-1)</f>
        <v>Cl</v>
      </c>
      <c r="AA535" s="8">
        <f t="shared" si="44"/>
        <v>4</v>
      </c>
      <c r="AB535" s="8">
        <f>VLOOKUP(Z535,Table!$A$2:$C$121,2,0)</f>
        <v>17</v>
      </c>
      <c r="AC535" s="7">
        <f>VLOOKUP(Z535,Table!$A$2:$C$121,3,0)</f>
        <v>3</v>
      </c>
      <c r="AD535" s="5" t="str">
        <f>VLOOKUP(A535,Table!$U$1:$V$230,2,0)</f>
        <v>Orthorhombic</v>
      </c>
    </row>
    <row r="536" spans="1:30" ht="18.75" customHeight="1" x14ac:dyDescent="0.4">
      <c r="A536" s="5">
        <v>64</v>
      </c>
      <c r="B536" s="5">
        <v>27212</v>
      </c>
      <c r="C536" s="5" t="s">
        <v>853</v>
      </c>
      <c r="D536" s="5" t="s">
        <v>854</v>
      </c>
      <c r="E536" s="6" t="s">
        <v>2328</v>
      </c>
      <c r="F536" s="8" t="str">
        <f>LEFT(E536,MIN(FIND({0,1,2,3,4,5,6,7,8,9},ASC(E536)&amp;1234567890))-1)</f>
        <v>Na</v>
      </c>
      <c r="G536" s="8">
        <f t="shared" si="40"/>
        <v>2</v>
      </c>
      <c r="H536" s="8">
        <f>VLOOKUP(F536,Table!$A$2:$C$121,2,0)</f>
        <v>1</v>
      </c>
      <c r="I536" s="7">
        <f>VLOOKUP(F536,Table!$A$2:$C$121,3,0)</f>
        <v>3</v>
      </c>
      <c r="J536" s="6" t="s">
        <v>2329</v>
      </c>
      <c r="K536" s="8" t="str">
        <f>LEFT(J536,MIN(FIND({0,1,2,3,4,5,6,7,8,9},ASC(J536)&amp;1234567890))-1)</f>
        <v>Li</v>
      </c>
      <c r="L536" s="8">
        <f t="shared" si="41"/>
        <v>1</v>
      </c>
      <c r="M536" s="8">
        <f>VLOOKUP(K536,Table!$A$2:$C$121,2,0)</f>
        <v>1</v>
      </c>
      <c r="N536" s="7">
        <f>VLOOKUP(K536,Table!$A$2:$C$121,3,0)</f>
        <v>2</v>
      </c>
      <c r="O536" s="6" t="s">
        <v>2295</v>
      </c>
      <c r="P536" s="8" t="str">
        <f>LEFT(O536,MIN(FIND({0,1,2,3,4,5,6,7,8,9},ASC(O536)&amp;1234567890))-1)</f>
        <v>Y</v>
      </c>
      <c r="Q536" s="8">
        <f t="shared" si="42"/>
        <v>1</v>
      </c>
      <c r="R536" s="8">
        <f>VLOOKUP(P536,Table!$A$2:$C$121,2,0)</f>
        <v>3</v>
      </c>
      <c r="S536" s="7">
        <f>VLOOKUP(P536,Table!$A$2:$C$121,3,0)</f>
        <v>5</v>
      </c>
      <c r="T536" s="6" t="s">
        <v>2505</v>
      </c>
      <c r="U536" s="8" t="str">
        <f>LEFT(T536,MIN(FIND({0,1,2,3,4,5,6,7,8,9},ASC(T536)&amp;1234567890))-1)</f>
        <v>Si</v>
      </c>
      <c r="V536" s="8">
        <f t="shared" si="43"/>
        <v>6</v>
      </c>
      <c r="W536" s="8">
        <f>VLOOKUP(U536,Table!$A$2:$C$121,2,0)</f>
        <v>14</v>
      </c>
      <c r="X536" s="7">
        <f>VLOOKUP(U536,Table!$A$2:$C$121,3,0)</f>
        <v>3</v>
      </c>
      <c r="Y536" s="6" t="s">
        <v>2506</v>
      </c>
      <c r="Z536" s="8" t="str">
        <f>LEFT(Y536,MIN(FIND({0,1,2,3,4,5,6,7,8,9},ASC(Y536)&amp;1234567890))-1)</f>
        <v>O</v>
      </c>
      <c r="AA536" s="8">
        <f t="shared" si="44"/>
        <v>15</v>
      </c>
      <c r="AB536" s="8">
        <f>VLOOKUP(Z536,Table!$A$2:$C$121,2,0)</f>
        <v>16</v>
      </c>
      <c r="AC536" s="7">
        <f>VLOOKUP(Z536,Table!$A$2:$C$121,3,0)</f>
        <v>2</v>
      </c>
      <c r="AD536" s="5" t="str">
        <f>VLOOKUP(A536,Table!$U$1:$V$230,2,0)</f>
        <v>Orthorhombic</v>
      </c>
    </row>
    <row r="537" spans="1:30" ht="18.75" customHeight="1" x14ac:dyDescent="0.4">
      <c r="A537" s="5">
        <v>64</v>
      </c>
      <c r="B537" s="5">
        <v>34950</v>
      </c>
      <c r="C537" s="5" t="s">
        <v>855</v>
      </c>
      <c r="D537" s="5" t="s">
        <v>856</v>
      </c>
      <c r="E537" s="6" t="s">
        <v>2328</v>
      </c>
      <c r="F537" s="8" t="str">
        <f>LEFT(E537,MIN(FIND({0,1,2,3,4,5,6,7,8,9},ASC(E537)&amp;1234567890))-1)</f>
        <v>Na</v>
      </c>
      <c r="G537" s="8">
        <f t="shared" si="40"/>
        <v>2</v>
      </c>
      <c r="H537" s="8">
        <f>VLOOKUP(F537,Table!$A$2:$C$121,2,0)</f>
        <v>1</v>
      </c>
      <c r="I537" s="7">
        <f>VLOOKUP(F537,Table!$A$2:$C$121,3,0)</f>
        <v>3</v>
      </c>
      <c r="J537" s="6" t="s">
        <v>2329</v>
      </c>
      <c r="K537" s="8" t="str">
        <f>LEFT(J537,MIN(FIND({0,1,2,3,4,5,6,7,8,9},ASC(J537)&amp;1234567890))-1)</f>
        <v>Li</v>
      </c>
      <c r="L537" s="8">
        <f t="shared" si="41"/>
        <v>1</v>
      </c>
      <c r="M537" s="8">
        <f>VLOOKUP(K537,Table!$A$2:$C$121,2,0)</f>
        <v>1</v>
      </c>
      <c r="N537" s="7">
        <f>VLOOKUP(K537,Table!$A$2:$C$121,3,0)</f>
        <v>2</v>
      </c>
      <c r="O537" s="6" t="s">
        <v>2330</v>
      </c>
      <c r="P537" s="8" t="str">
        <f>LEFT(O537,MIN(FIND({0,1,2,3,4,5,6,7,8,9},ASC(O537)&amp;1234567890))-1)</f>
        <v>Fe</v>
      </c>
      <c r="Q537" s="8">
        <f t="shared" si="42"/>
        <v>1</v>
      </c>
      <c r="R537" s="8">
        <f>VLOOKUP(P537,Table!$A$2:$C$121,2,0)</f>
        <v>8</v>
      </c>
      <c r="S537" s="7">
        <f>VLOOKUP(P537,Table!$A$2:$C$121,3,0)</f>
        <v>4</v>
      </c>
      <c r="T537" s="6" t="s">
        <v>2505</v>
      </c>
      <c r="U537" s="8" t="str">
        <f>LEFT(T537,MIN(FIND({0,1,2,3,4,5,6,7,8,9},ASC(T537)&amp;1234567890))-1)</f>
        <v>Si</v>
      </c>
      <c r="V537" s="8">
        <f t="shared" si="43"/>
        <v>6</v>
      </c>
      <c r="W537" s="8">
        <f>VLOOKUP(U537,Table!$A$2:$C$121,2,0)</f>
        <v>14</v>
      </c>
      <c r="X537" s="7">
        <f>VLOOKUP(U537,Table!$A$2:$C$121,3,0)</f>
        <v>3</v>
      </c>
      <c r="Y537" s="6" t="s">
        <v>2506</v>
      </c>
      <c r="Z537" s="8" t="str">
        <f>LEFT(Y537,MIN(FIND({0,1,2,3,4,5,6,7,8,9},ASC(Y537)&amp;1234567890))-1)</f>
        <v>O</v>
      </c>
      <c r="AA537" s="8">
        <f t="shared" si="44"/>
        <v>15</v>
      </c>
      <c r="AB537" s="8">
        <f>VLOOKUP(Z537,Table!$A$2:$C$121,2,0)</f>
        <v>16</v>
      </c>
      <c r="AC537" s="7">
        <f>VLOOKUP(Z537,Table!$A$2:$C$121,3,0)</f>
        <v>2</v>
      </c>
      <c r="AD537" s="5" t="str">
        <f>VLOOKUP(A537,Table!$U$1:$V$230,2,0)</f>
        <v>Orthorhombic</v>
      </c>
    </row>
    <row r="538" spans="1:30" x14ac:dyDescent="0.4">
      <c r="A538" s="5">
        <v>64</v>
      </c>
      <c r="B538" s="5">
        <v>65872</v>
      </c>
      <c r="C538" s="5" t="s">
        <v>853</v>
      </c>
      <c r="D538" s="5" t="s">
        <v>5567</v>
      </c>
      <c r="E538" s="6" t="s">
        <v>3417</v>
      </c>
      <c r="F538" s="8" t="str">
        <f>LEFT(E538,MIN(FIND({0,1,2,3,4,5,6,7,8,9},ASC(E538)&amp;1234567890))-1)</f>
        <v>La</v>
      </c>
      <c r="G538" s="8">
        <f t="shared" si="40"/>
        <v>1.85</v>
      </c>
      <c r="H538" s="8">
        <f>VLOOKUP(F538,Table!$A$2:$C$121,2,0)</f>
        <v>3</v>
      </c>
      <c r="I538" s="7">
        <f>VLOOKUP(F538,Table!$A$2:$C$121,3,0)</f>
        <v>6</v>
      </c>
      <c r="J538" s="6" t="s">
        <v>5398</v>
      </c>
      <c r="K538" s="8" t="str">
        <f>LEFT(J538,MIN(FIND({0,1,2,3,4,5,6,7,8,9},ASC(J538)&amp;1234567890))-1)</f>
        <v>Sr</v>
      </c>
      <c r="L538" s="8">
        <f t="shared" si="41"/>
        <v>0.15</v>
      </c>
      <c r="M538" s="8">
        <f>VLOOKUP(K538,Table!$A$2:$C$121,2,0)</f>
        <v>2</v>
      </c>
      <c r="N538" s="7">
        <f>VLOOKUP(K538,Table!$A$2:$C$121,3,0)</f>
        <v>5</v>
      </c>
      <c r="O538" s="6" t="s">
        <v>3419</v>
      </c>
      <c r="P538" s="8" t="str">
        <f>LEFT(O538,MIN(FIND({0,1,2,3,4,5,6,7,8,9},ASC(O538)&amp;1234567890))-1)</f>
        <v>Cu</v>
      </c>
      <c r="Q538" s="8">
        <f t="shared" si="42"/>
        <v>0.75</v>
      </c>
      <c r="R538" s="8">
        <f>VLOOKUP(P538,Table!$A$2:$C$121,2,0)</f>
        <v>11</v>
      </c>
      <c r="S538" s="7">
        <f>VLOOKUP(P538,Table!$A$2:$C$121,3,0)</f>
        <v>4</v>
      </c>
      <c r="T538" s="6" t="s">
        <v>3196</v>
      </c>
      <c r="U538" s="8" t="str">
        <f>LEFT(T538,MIN(FIND({0,1,2,3,4,5,6,7,8,9},ASC(T538)&amp;1234567890))-1)</f>
        <v>Zn</v>
      </c>
      <c r="V538" s="8">
        <f t="shared" si="43"/>
        <v>0.25</v>
      </c>
      <c r="W538" s="8">
        <f>VLOOKUP(U538,Table!$A$2:$C$121,2,0)</f>
        <v>12</v>
      </c>
      <c r="X538" s="7">
        <f>VLOOKUP(U538,Table!$A$2:$C$121,3,0)</f>
        <v>4</v>
      </c>
      <c r="Y538" s="6" t="s">
        <v>3418</v>
      </c>
      <c r="Z538" s="8" t="str">
        <f>LEFT(Y538,MIN(FIND({0,1,2,3,4,5,6,7,8,9},ASC(Y538)&amp;1234567890))-1)</f>
        <v>O</v>
      </c>
      <c r="AA538" s="8">
        <f t="shared" si="44"/>
        <v>3.92</v>
      </c>
      <c r="AB538" s="8">
        <f>VLOOKUP(Z538,Table!$A$2:$C$121,2,0)</f>
        <v>16</v>
      </c>
      <c r="AC538" s="7">
        <f>VLOOKUP(Z538,Table!$A$2:$C$121,3,0)</f>
        <v>2</v>
      </c>
      <c r="AD538" s="5" t="str">
        <f>VLOOKUP(A538,Table!$U$1:$V$230,2,0)</f>
        <v>Orthorhombic</v>
      </c>
    </row>
    <row r="539" spans="1:30" ht="18.75" customHeight="1" x14ac:dyDescent="0.4">
      <c r="A539" s="5">
        <v>64</v>
      </c>
      <c r="B539" s="5">
        <v>68804</v>
      </c>
      <c r="C539" s="5" t="s">
        <v>857</v>
      </c>
      <c r="D539" s="5" t="s">
        <v>858</v>
      </c>
      <c r="E539" s="6" t="s">
        <v>2798</v>
      </c>
      <c r="F539" s="8" t="str">
        <f>LEFT(E539,MIN(FIND({0,1,2,3,4,5,6,7,8,9},ASC(E539)&amp;1234567890))-1)</f>
        <v>La</v>
      </c>
      <c r="G539" s="8">
        <f t="shared" si="40"/>
        <v>1.5</v>
      </c>
      <c r="H539" s="8">
        <f>VLOOKUP(F539,Table!$A$2:$C$121,2,0)</f>
        <v>3</v>
      </c>
      <c r="I539" s="7">
        <f>VLOOKUP(F539,Table!$A$2:$C$121,3,0)</f>
        <v>6</v>
      </c>
      <c r="J539" s="6" t="s">
        <v>2849</v>
      </c>
      <c r="K539" s="8" t="str">
        <f>LEFT(J539,MIN(FIND({0,1,2,3,4,5,6,7,8,9},ASC(J539)&amp;1234567890))-1)</f>
        <v>Sr</v>
      </c>
      <c r="L539" s="8">
        <f t="shared" si="41"/>
        <v>0.5</v>
      </c>
      <c r="M539" s="8">
        <f>VLOOKUP(K539,Table!$A$2:$C$121,2,0)</f>
        <v>2</v>
      </c>
      <c r="N539" s="7">
        <f>VLOOKUP(K539,Table!$A$2:$C$121,3,0)</f>
        <v>5</v>
      </c>
      <c r="O539" s="6" t="s">
        <v>3419</v>
      </c>
      <c r="P539" s="8" t="str">
        <f>LEFT(O539,MIN(FIND({0,1,2,3,4,5,6,7,8,9},ASC(O539)&amp;1234567890))-1)</f>
        <v>Cu</v>
      </c>
      <c r="Q539" s="8">
        <f t="shared" si="42"/>
        <v>0.75</v>
      </c>
      <c r="R539" s="8">
        <f>VLOOKUP(P539,Table!$A$2:$C$121,2,0)</f>
        <v>11</v>
      </c>
      <c r="S539" s="7">
        <f>VLOOKUP(P539,Table!$A$2:$C$121,3,0)</f>
        <v>4</v>
      </c>
      <c r="T539" s="6" t="s">
        <v>3420</v>
      </c>
      <c r="U539" s="8" t="str">
        <f>LEFT(T539,MIN(FIND({0,1,2,3,4,5,6,7,8,9},ASC(T539)&amp;1234567890))-1)</f>
        <v>Ti</v>
      </c>
      <c r="V539" s="8">
        <f t="shared" si="43"/>
        <v>0.25</v>
      </c>
      <c r="W539" s="8">
        <f>VLOOKUP(U539,Table!$A$2:$C$121,2,0)</f>
        <v>4</v>
      </c>
      <c r="X539" s="7">
        <f>VLOOKUP(U539,Table!$A$2:$C$121,3,0)</f>
        <v>4</v>
      </c>
      <c r="Y539" s="6" t="s">
        <v>2317</v>
      </c>
      <c r="Z539" s="8" t="str">
        <f>LEFT(Y539,MIN(FIND({0,1,2,3,4,5,6,7,8,9},ASC(Y539)&amp;1234567890))-1)</f>
        <v>O</v>
      </c>
      <c r="AA539" s="8">
        <f t="shared" si="44"/>
        <v>4</v>
      </c>
      <c r="AB539" s="8">
        <f>VLOOKUP(Z539,Table!$A$2:$C$121,2,0)</f>
        <v>16</v>
      </c>
      <c r="AC539" s="7">
        <f>VLOOKUP(Z539,Table!$A$2:$C$121,3,0)</f>
        <v>2</v>
      </c>
      <c r="AD539" s="5" t="str">
        <f>VLOOKUP(A539,Table!$U$1:$V$230,2,0)</f>
        <v>Orthorhombic</v>
      </c>
    </row>
    <row r="540" spans="1:30" ht="18.75" customHeight="1" x14ac:dyDescent="0.4">
      <c r="A540" s="5">
        <v>64</v>
      </c>
      <c r="B540" s="5">
        <v>68805</v>
      </c>
      <c r="C540" s="5" t="s">
        <v>857</v>
      </c>
      <c r="D540" s="5" t="s">
        <v>859</v>
      </c>
      <c r="E540" s="6" t="s">
        <v>2798</v>
      </c>
      <c r="F540" s="8" t="str">
        <f>LEFT(E540,MIN(FIND({0,1,2,3,4,5,6,7,8,9},ASC(E540)&amp;1234567890))-1)</f>
        <v>La</v>
      </c>
      <c r="G540" s="8">
        <f t="shared" si="40"/>
        <v>1.5</v>
      </c>
      <c r="H540" s="8">
        <f>VLOOKUP(F540,Table!$A$2:$C$121,2,0)</f>
        <v>3</v>
      </c>
      <c r="I540" s="7">
        <f>VLOOKUP(F540,Table!$A$2:$C$121,3,0)</f>
        <v>6</v>
      </c>
      <c r="J540" s="6" t="s">
        <v>2849</v>
      </c>
      <c r="K540" s="8" t="str">
        <f>LEFT(J540,MIN(FIND({0,1,2,3,4,5,6,7,8,9},ASC(J540)&amp;1234567890))-1)</f>
        <v>Sr</v>
      </c>
      <c r="L540" s="8">
        <f t="shared" si="41"/>
        <v>0.5</v>
      </c>
      <c r="M540" s="8">
        <f>VLOOKUP(K540,Table!$A$2:$C$121,2,0)</f>
        <v>2</v>
      </c>
      <c r="N540" s="7">
        <f>VLOOKUP(K540,Table!$A$2:$C$121,3,0)</f>
        <v>5</v>
      </c>
      <c r="O540" s="6" t="s">
        <v>3419</v>
      </c>
      <c r="P540" s="8" t="str">
        <f>LEFT(O540,MIN(FIND({0,1,2,3,4,5,6,7,8,9},ASC(O540)&amp;1234567890))-1)</f>
        <v>Cu</v>
      </c>
      <c r="Q540" s="8">
        <f t="shared" si="42"/>
        <v>0.75</v>
      </c>
      <c r="R540" s="8">
        <f>VLOOKUP(P540,Table!$A$2:$C$121,2,0)</f>
        <v>11</v>
      </c>
      <c r="S540" s="7">
        <f>VLOOKUP(P540,Table!$A$2:$C$121,3,0)</f>
        <v>4</v>
      </c>
      <c r="T540" s="6" t="s">
        <v>3421</v>
      </c>
      <c r="U540" s="8" t="str">
        <f>LEFT(T540,MIN(FIND({0,1,2,3,4,5,6,7,8,9},ASC(T540)&amp;1234567890))-1)</f>
        <v>Ir</v>
      </c>
      <c r="V540" s="8">
        <f t="shared" si="43"/>
        <v>0.25</v>
      </c>
      <c r="W540" s="8">
        <f>VLOOKUP(U540,Table!$A$2:$C$121,2,0)</f>
        <v>9</v>
      </c>
      <c r="X540" s="7">
        <f>VLOOKUP(U540,Table!$A$2:$C$121,3,0)</f>
        <v>6</v>
      </c>
      <c r="Y540" s="6" t="s">
        <v>2317</v>
      </c>
      <c r="Z540" s="8" t="str">
        <f>LEFT(Y540,MIN(FIND({0,1,2,3,4,5,6,7,8,9},ASC(Y540)&amp;1234567890))-1)</f>
        <v>O</v>
      </c>
      <c r="AA540" s="8">
        <f t="shared" si="44"/>
        <v>4</v>
      </c>
      <c r="AB540" s="8">
        <f>VLOOKUP(Z540,Table!$A$2:$C$121,2,0)</f>
        <v>16</v>
      </c>
      <c r="AC540" s="7">
        <f>VLOOKUP(Z540,Table!$A$2:$C$121,3,0)</f>
        <v>2</v>
      </c>
      <c r="AD540" s="5" t="str">
        <f>VLOOKUP(A540,Table!$U$1:$V$230,2,0)</f>
        <v>Orthorhombic</v>
      </c>
    </row>
    <row r="541" spans="1:30" ht="18.75" customHeight="1" x14ac:dyDescent="0.4">
      <c r="A541" s="5">
        <v>64</v>
      </c>
      <c r="B541" s="5">
        <v>85044</v>
      </c>
      <c r="C541" s="5" t="s">
        <v>853</v>
      </c>
      <c r="D541" s="5" t="s">
        <v>860</v>
      </c>
      <c r="E541" s="6" t="s">
        <v>2597</v>
      </c>
      <c r="F541" s="8" t="str">
        <f>LEFT(E541,MIN(FIND({0,1,2,3,4,5,6,7,8,9},ASC(E541)&amp;1234567890))-1)</f>
        <v>Ba</v>
      </c>
      <c r="G541" s="8">
        <f t="shared" si="40"/>
        <v>1</v>
      </c>
      <c r="H541" s="8">
        <f>VLOOKUP(F541,Table!$A$2:$C$121,2,0)</f>
        <v>2</v>
      </c>
      <c r="I541" s="7">
        <f>VLOOKUP(F541,Table!$A$2:$C$121,3,0)</f>
        <v>6</v>
      </c>
      <c r="J541" s="6" t="s">
        <v>2653</v>
      </c>
      <c r="K541" s="8" t="str">
        <f>LEFT(J541,MIN(FIND({0,1,2,3,4,5,6,7,8,9},ASC(J541)&amp;1234567890))-1)</f>
        <v>Ni</v>
      </c>
      <c r="L541" s="8">
        <f t="shared" si="41"/>
        <v>2</v>
      </c>
      <c r="M541" s="8">
        <f>VLOOKUP(K541,Table!$A$2:$C$121,2,0)</f>
        <v>10</v>
      </c>
      <c r="N541" s="7">
        <f>VLOOKUP(K541,Table!$A$2:$C$121,3,0)</f>
        <v>4</v>
      </c>
      <c r="O541" s="6" t="s">
        <v>2580</v>
      </c>
      <c r="P541" s="8" t="str">
        <f>LEFT(O541,MIN(FIND({0,1,2,3,4,5,6,7,8,9},ASC(O541)&amp;1234567890))-1)</f>
        <v>In</v>
      </c>
      <c r="Q541" s="8">
        <f t="shared" si="42"/>
        <v>4</v>
      </c>
      <c r="R541" s="8">
        <f>VLOOKUP(P541,Table!$A$2:$C$121,2,0)</f>
        <v>13</v>
      </c>
      <c r="S541" s="7">
        <f>VLOOKUP(P541,Table!$A$2:$C$121,3,0)</f>
        <v>5</v>
      </c>
      <c r="T541" s="6" t="s">
        <v>3422</v>
      </c>
      <c r="U541" s="8" t="str">
        <f>LEFT(T541,MIN(FIND({0,1,2,3,4,5,6,7,8,9},ASC(T541)&amp;1234567890))-1)</f>
        <v>Sc</v>
      </c>
      <c r="V541" s="8">
        <f t="shared" si="43"/>
        <v>4</v>
      </c>
      <c r="W541" s="8">
        <f>VLOOKUP(U541,Table!$A$2:$C$121,2,0)</f>
        <v>3</v>
      </c>
      <c r="X541" s="7">
        <f>VLOOKUP(U541,Table!$A$2:$C$121,3,0)</f>
        <v>4</v>
      </c>
      <c r="Y541" s="6" t="s">
        <v>2506</v>
      </c>
      <c r="Z541" s="8" t="str">
        <f>LEFT(Y541,MIN(FIND({0,1,2,3,4,5,6,7,8,9},ASC(Y541)&amp;1234567890))-1)</f>
        <v>O</v>
      </c>
      <c r="AA541" s="8">
        <f t="shared" si="44"/>
        <v>15</v>
      </c>
      <c r="AB541" s="8">
        <f>VLOOKUP(Z541,Table!$A$2:$C$121,2,0)</f>
        <v>16</v>
      </c>
      <c r="AC541" s="7">
        <f>VLOOKUP(Z541,Table!$A$2:$C$121,3,0)</f>
        <v>2</v>
      </c>
      <c r="AD541" s="5" t="str">
        <f>VLOOKUP(A541,Table!$U$1:$V$230,2,0)</f>
        <v>Orthorhombic</v>
      </c>
    </row>
    <row r="542" spans="1:30" ht="18.75" customHeight="1" x14ac:dyDescent="0.4">
      <c r="A542" s="5">
        <v>64</v>
      </c>
      <c r="B542" s="5">
        <v>200960</v>
      </c>
      <c r="C542" s="5" t="s">
        <v>853</v>
      </c>
      <c r="D542" s="5" t="s">
        <v>861</v>
      </c>
      <c r="E542" s="6" t="s">
        <v>2328</v>
      </c>
      <c r="F542" s="8" t="str">
        <f>LEFT(E542,MIN(FIND({0,1,2,3,4,5,6,7,8,9},ASC(E542)&amp;1234567890))-1)</f>
        <v>Na</v>
      </c>
      <c r="G542" s="8">
        <f t="shared" si="40"/>
        <v>2</v>
      </c>
      <c r="H542" s="8">
        <f>VLOOKUP(F542,Table!$A$2:$C$121,2,0)</f>
        <v>1</v>
      </c>
      <c r="I542" s="7">
        <f>VLOOKUP(F542,Table!$A$2:$C$121,3,0)</f>
        <v>3</v>
      </c>
      <c r="J542" s="6" t="s">
        <v>2311</v>
      </c>
      <c r="K542" s="8" t="str">
        <f>LEFT(J542,MIN(FIND({0,1,2,3,4,5,6,7,8,9},ASC(J542)&amp;1234567890))-1)</f>
        <v>S</v>
      </c>
      <c r="L542" s="8">
        <f t="shared" si="41"/>
        <v>1</v>
      </c>
      <c r="M542" s="8">
        <f>VLOOKUP(K542,Table!$A$2:$C$121,2,0)</f>
        <v>16</v>
      </c>
      <c r="N542" s="7">
        <f>VLOOKUP(K542,Table!$A$2:$C$121,3,0)</f>
        <v>3</v>
      </c>
      <c r="O542" s="6" t="s">
        <v>2317</v>
      </c>
      <c r="P542" s="8" t="str">
        <f>LEFT(O542,MIN(FIND({0,1,2,3,4,5,6,7,8,9},ASC(O542)&amp;1234567890))-1)</f>
        <v>O</v>
      </c>
      <c r="Q542" s="8">
        <f t="shared" si="42"/>
        <v>4</v>
      </c>
      <c r="R542" s="8">
        <f>VLOOKUP(P542,Table!$A$2:$C$121,2,0)</f>
        <v>16</v>
      </c>
      <c r="S542" s="7">
        <f>VLOOKUP(P542,Table!$A$2:$C$121,3,0)</f>
        <v>2</v>
      </c>
      <c r="T542" s="6" t="s">
        <v>2318</v>
      </c>
      <c r="U542" s="8" t="str">
        <f>LEFT(T542,MIN(FIND({0,1,2,3,4,5,6,7,8,9},ASC(T542)&amp;1234567890))-1)</f>
        <v>Sb</v>
      </c>
      <c r="V542" s="8">
        <f t="shared" si="43"/>
        <v>1</v>
      </c>
      <c r="W542" s="8">
        <f>VLOOKUP(U542,Table!$A$2:$C$121,2,0)</f>
        <v>15</v>
      </c>
      <c r="X542" s="7">
        <f>VLOOKUP(U542,Table!$A$2:$C$121,3,0)</f>
        <v>5</v>
      </c>
      <c r="Y542" s="6" t="s">
        <v>2319</v>
      </c>
      <c r="Z542" s="8" t="str">
        <f>LEFT(Y542,MIN(FIND({0,1,2,3,4,5,6,7,8,9},ASC(Y542)&amp;1234567890))-1)</f>
        <v>F</v>
      </c>
      <c r="AA542" s="8">
        <f t="shared" si="44"/>
        <v>3</v>
      </c>
      <c r="AB542" s="8">
        <f>VLOOKUP(Z542,Table!$A$2:$C$121,2,0)</f>
        <v>17</v>
      </c>
      <c r="AC542" s="7">
        <f>VLOOKUP(Z542,Table!$A$2:$C$121,3,0)</f>
        <v>2</v>
      </c>
      <c r="AD542" s="5" t="str">
        <f>VLOOKUP(A542,Table!$U$1:$V$230,2,0)</f>
        <v>Orthorhombic</v>
      </c>
    </row>
    <row r="543" spans="1:30" ht="18.75" customHeight="1" x14ac:dyDescent="0.4">
      <c r="A543" s="5">
        <v>64</v>
      </c>
      <c r="B543" s="5">
        <v>203070</v>
      </c>
      <c r="C543" s="5" t="s">
        <v>857</v>
      </c>
      <c r="D543" s="5" t="s">
        <v>862</v>
      </c>
      <c r="E543" s="6" t="s">
        <v>2798</v>
      </c>
      <c r="F543" s="8" t="str">
        <f>LEFT(E543,MIN(FIND({0,1,2,3,4,5,6,7,8,9},ASC(E543)&amp;1234567890))-1)</f>
        <v>La</v>
      </c>
      <c r="G543" s="8">
        <f t="shared" si="40"/>
        <v>1.5</v>
      </c>
      <c r="H543" s="8">
        <f>VLOOKUP(F543,Table!$A$2:$C$121,2,0)</f>
        <v>3</v>
      </c>
      <c r="I543" s="7">
        <f>VLOOKUP(F543,Table!$A$2:$C$121,3,0)</f>
        <v>6</v>
      </c>
      <c r="J543" s="6" t="s">
        <v>2849</v>
      </c>
      <c r="K543" s="8" t="str">
        <f>LEFT(J543,MIN(FIND({0,1,2,3,4,5,6,7,8,9},ASC(J543)&amp;1234567890))-1)</f>
        <v>Sr</v>
      </c>
      <c r="L543" s="8">
        <f t="shared" si="41"/>
        <v>0.5</v>
      </c>
      <c r="M543" s="8">
        <f>VLOOKUP(K543,Table!$A$2:$C$121,2,0)</f>
        <v>2</v>
      </c>
      <c r="N543" s="7">
        <f>VLOOKUP(K543,Table!$A$2:$C$121,3,0)</f>
        <v>5</v>
      </c>
      <c r="O543" s="6" t="s">
        <v>3419</v>
      </c>
      <c r="P543" s="8" t="str">
        <f>LEFT(O543,MIN(FIND({0,1,2,3,4,5,6,7,8,9},ASC(O543)&amp;1234567890))-1)</f>
        <v>Cu</v>
      </c>
      <c r="Q543" s="8">
        <f t="shared" si="42"/>
        <v>0.75</v>
      </c>
      <c r="R543" s="8">
        <f>VLOOKUP(P543,Table!$A$2:$C$121,2,0)</f>
        <v>11</v>
      </c>
      <c r="S543" s="7">
        <f>VLOOKUP(P543,Table!$A$2:$C$121,3,0)</f>
        <v>4</v>
      </c>
      <c r="T543" s="6" t="s">
        <v>3423</v>
      </c>
      <c r="U543" s="8" t="str">
        <f>LEFT(T543,MIN(FIND({0,1,2,3,4,5,6,7,8,9},ASC(T543)&amp;1234567890))-1)</f>
        <v>Pt</v>
      </c>
      <c r="V543" s="8">
        <f t="shared" si="43"/>
        <v>0.25</v>
      </c>
      <c r="W543" s="8">
        <f>VLOOKUP(U543,Table!$A$2:$C$121,2,0)</f>
        <v>10</v>
      </c>
      <c r="X543" s="7">
        <f>VLOOKUP(U543,Table!$A$2:$C$121,3,0)</f>
        <v>6</v>
      </c>
      <c r="Y543" s="6" t="s">
        <v>2317</v>
      </c>
      <c r="Z543" s="8" t="str">
        <f>LEFT(Y543,MIN(FIND({0,1,2,3,4,5,6,7,8,9},ASC(Y543)&amp;1234567890))-1)</f>
        <v>O</v>
      </c>
      <c r="AA543" s="8">
        <f t="shared" si="44"/>
        <v>4</v>
      </c>
      <c r="AB543" s="8">
        <f>VLOOKUP(Z543,Table!$A$2:$C$121,2,0)</f>
        <v>16</v>
      </c>
      <c r="AC543" s="7">
        <f>VLOOKUP(Z543,Table!$A$2:$C$121,3,0)</f>
        <v>2</v>
      </c>
      <c r="AD543" s="5" t="str">
        <f>VLOOKUP(A543,Table!$U$1:$V$230,2,0)</f>
        <v>Orthorhombic</v>
      </c>
    </row>
    <row r="544" spans="1:30" ht="18.75" customHeight="1" x14ac:dyDescent="0.4">
      <c r="A544" s="5">
        <v>64</v>
      </c>
      <c r="B544" s="5">
        <v>172556</v>
      </c>
      <c r="C544" s="5" t="s">
        <v>853</v>
      </c>
      <c r="D544" s="5" t="s">
        <v>863</v>
      </c>
      <c r="E544" s="6" t="s">
        <v>2299</v>
      </c>
      <c r="F544" s="8" t="str">
        <f>LEFT(E544,MIN(FIND({0,1,2,3,4,5,6,7,8,9},ASC(E544)&amp;1234567890))-1)</f>
        <v>Sr</v>
      </c>
      <c r="G544" s="8">
        <f t="shared" si="40"/>
        <v>2</v>
      </c>
      <c r="H544" s="8">
        <f>VLOOKUP(F544,Table!$A$2:$C$121,2,0)</f>
        <v>2</v>
      </c>
      <c r="I544" s="7">
        <f>VLOOKUP(F544,Table!$A$2:$C$121,3,0)</f>
        <v>5</v>
      </c>
      <c r="J544" s="6" t="s">
        <v>2598</v>
      </c>
      <c r="K544" s="8" t="str">
        <f>LEFT(J544,MIN(FIND({0,1,2,3,4,5,6,7,8,9},ASC(J544)&amp;1234567890))-1)</f>
        <v>Mn</v>
      </c>
      <c r="L544" s="8">
        <f t="shared" si="41"/>
        <v>1</v>
      </c>
      <c r="M544" s="8">
        <f>VLOOKUP(K544,Table!$A$2:$C$121,2,0)</f>
        <v>7</v>
      </c>
      <c r="N544" s="7">
        <f>VLOOKUP(K544,Table!$A$2:$C$121,3,0)</f>
        <v>4</v>
      </c>
      <c r="O544" s="6" t="s">
        <v>2493</v>
      </c>
      <c r="P544" s="8" t="str">
        <f>LEFT(O544,MIN(FIND({0,1,2,3,4,5,6,7,8,9},ASC(O544)&amp;1234567890))-1)</f>
        <v>O</v>
      </c>
      <c r="Q544" s="8">
        <f t="shared" si="42"/>
        <v>2</v>
      </c>
      <c r="R544" s="8">
        <f>VLOOKUP(P544,Table!$A$2:$C$121,2,0)</f>
        <v>16</v>
      </c>
      <c r="S544" s="7">
        <f>VLOOKUP(P544,Table!$A$2:$C$121,3,0)</f>
        <v>2</v>
      </c>
      <c r="T544" s="6" t="s">
        <v>3424</v>
      </c>
      <c r="U544" s="8" t="str">
        <f>LEFT(T544,MIN(FIND({0,1,2,3,4,5,6,7,8,9},ASC(T544)&amp;1234567890))-1)</f>
        <v>Cu</v>
      </c>
      <c r="V544" s="8">
        <f t="shared" si="43"/>
        <v>5.52</v>
      </c>
      <c r="W544" s="8">
        <f>VLOOKUP(U544,Table!$A$2:$C$121,2,0)</f>
        <v>11</v>
      </c>
      <c r="X544" s="7">
        <f>VLOOKUP(U544,Table!$A$2:$C$121,3,0)</f>
        <v>4</v>
      </c>
      <c r="Y544" s="6" t="s">
        <v>2303</v>
      </c>
      <c r="Z544" s="8" t="str">
        <f>LEFT(Y544,MIN(FIND({0,1,2,3,4,5,6,7,8,9},ASC(Y544)&amp;1234567890))-1)</f>
        <v>S</v>
      </c>
      <c r="AA544" s="8">
        <f t="shared" si="44"/>
        <v>4</v>
      </c>
      <c r="AB544" s="8">
        <f>VLOOKUP(Z544,Table!$A$2:$C$121,2,0)</f>
        <v>16</v>
      </c>
      <c r="AC544" s="7">
        <f>VLOOKUP(Z544,Table!$A$2:$C$121,3,0)</f>
        <v>3</v>
      </c>
      <c r="AD544" s="5" t="str">
        <f>VLOOKUP(A544,Table!$U$1:$V$230,2,0)</f>
        <v>Orthorhombic</v>
      </c>
    </row>
    <row r="545" spans="1:30" ht="18.75" customHeight="1" x14ac:dyDescent="0.4">
      <c r="A545" s="5">
        <v>64</v>
      </c>
      <c r="B545" s="5">
        <v>160176</v>
      </c>
      <c r="C545" s="5" t="s">
        <v>853</v>
      </c>
      <c r="D545" s="5" t="s">
        <v>864</v>
      </c>
      <c r="E545" s="6" t="s">
        <v>2315</v>
      </c>
      <c r="F545" s="8" t="str">
        <f>LEFT(E545,MIN(FIND({0,1,2,3,4,5,6,7,8,9},ASC(E545)&amp;1234567890))-1)</f>
        <v>Na</v>
      </c>
      <c r="G545" s="8">
        <f t="shared" si="40"/>
        <v>1</v>
      </c>
      <c r="H545" s="8">
        <f>VLOOKUP(F545,Table!$A$2:$C$121,2,0)</f>
        <v>1</v>
      </c>
      <c r="I545" s="7">
        <f>VLOOKUP(F545,Table!$A$2:$C$121,3,0)</f>
        <v>3</v>
      </c>
      <c r="J545" s="6" t="s">
        <v>2294</v>
      </c>
      <c r="K545" s="8" t="str">
        <f>LEFT(J545,MIN(FIND({0,1,2,3,4,5,6,7,8,9},ASC(J545)&amp;1234567890))-1)</f>
        <v>Ba</v>
      </c>
      <c r="L545" s="8">
        <f t="shared" si="41"/>
        <v>2</v>
      </c>
      <c r="M545" s="8">
        <f>VLOOKUP(K545,Table!$A$2:$C$121,2,0)</f>
        <v>2</v>
      </c>
      <c r="N545" s="7">
        <f>VLOOKUP(K545,Table!$A$2:$C$121,3,0)</f>
        <v>6</v>
      </c>
      <c r="O545" s="6" t="s">
        <v>2299</v>
      </c>
      <c r="P545" s="8" t="str">
        <f>LEFT(O545,MIN(FIND({0,1,2,3,4,5,6,7,8,9},ASC(O545)&amp;1234567890))-1)</f>
        <v>Sr</v>
      </c>
      <c r="Q545" s="8">
        <f t="shared" si="42"/>
        <v>2</v>
      </c>
      <c r="R545" s="8">
        <f>VLOOKUP(P545,Table!$A$2:$C$121,2,0)</f>
        <v>2</v>
      </c>
      <c r="S545" s="7">
        <f>VLOOKUP(P545,Table!$A$2:$C$121,3,0)</f>
        <v>5</v>
      </c>
      <c r="T545" s="6" t="s">
        <v>2497</v>
      </c>
      <c r="U545" s="8" t="str">
        <f>LEFT(T545,MIN(FIND({0,1,2,3,4,5,6,7,8,9},ASC(T545)&amp;1234567890))-1)</f>
        <v>Sb</v>
      </c>
      <c r="V545" s="8">
        <f t="shared" si="43"/>
        <v>3</v>
      </c>
      <c r="W545" s="8">
        <f>VLOOKUP(U545,Table!$A$2:$C$121,2,0)</f>
        <v>15</v>
      </c>
      <c r="X545" s="7">
        <f>VLOOKUP(U545,Table!$A$2:$C$121,3,0)</f>
        <v>5</v>
      </c>
      <c r="Y545" s="6" t="s">
        <v>2470</v>
      </c>
      <c r="Z545" s="8" t="str">
        <f>LEFT(Y545,MIN(FIND({0,1,2,3,4,5,6,7,8,9},ASC(Y545)&amp;1234567890))-1)</f>
        <v>O</v>
      </c>
      <c r="AA545" s="8">
        <f t="shared" si="44"/>
        <v>12</v>
      </c>
      <c r="AB545" s="8">
        <f>VLOOKUP(Z545,Table!$A$2:$C$121,2,0)</f>
        <v>16</v>
      </c>
      <c r="AC545" s="7">
        <f>VLOOKUP(Z545,Table!$A$2:$C$121,3,0)</f>
        <v>2</v>
      </c>
      <c r="AD545" s="5" t="str">
        <f>VLOOKUP(A545,Table!$U$1:$V$230,2,0)</f>
        <v>Orthorhombic</v>
      </c>
    </row>
    <row r="546" spans="1:30" ht="18.75" customHeight="1" x14ac:dyDescent="0.4">
      <c r="A546" s="5">
        <v>64</v>
      </c>
      <c r="B546" s="5">
        <v>160177</v>
      </c>
      <c r="C546" s="5" t="s">
        <v>853</v>
      </c>
      <c r="D546" s="5" t="s">
        <v>865</v>
      </c>
      <c r="E546" s="6" t="s">
        <v>2315</v>
      </c>
      <c r="F546" s="8" t="str">
        <f>LEFT(E546,MIN(FIND({0,1,2,3,4,5,6,7,8,9},ASC(E546)&amp;1234567890))-1)</f>
        <v>Na</v>
      </c>
      <c r="G546" s="8">
        <f t="shared" si="40"/>
        <v>1</v>
      </c>
      <c r="H546" s="8">
        <f>VLOOKUP(F546,Table!$A$2:$C$121,2,0)</f>
        <v>1</v>
      </c>
      <c r="I546" s="7">
        <f>VLOOKUP(F546,Table!$A$2:$C$121,3,0)</f>
        <v>3</v>
      </c>
      <c r="J546" s="6" t="s">
        <v>2597</v>
      </c>
      <c r="K546" s="8" t="str">
        <f>LEFT(J546,MIN(FIND({0,1,2,3,4,5,6,7,8,9},ASC(J546)&amp;1234567890))-1)</f>
        <v>Ba</v>
      </c>
      <c r="L546" s="8">
        <f t="shared" si="41"/>
        <v>1</v>
      </c>
      <c r="M546" s="8">
        <f>VLOOKUP(K546,Table!$A$2:$C$121,2,0)</f>
        <v>2</v>
      </c>
      <c r="N546" s="7">
        <f>VLOOKUP(K546,Table!$A$2:$C$121,3,0)</f>
        <v>6</v>
      </c>
      <c r="O546" s="6" t="s">
        <v>2424</v>
      </c>
      <c r="P546" s="8" t="str">
        <f>LEFT(O546,MIN(FIND({0,1,2,3,4,5,6,7,8,9},ASC(O546)&amp;1234567890))-1)</f>
        <v>Sr</v>
      </c>
      <c r="Q546" s="8">
        <f t="shared" si="42"/>
        <v>3</v>
      </c>
      <c r="R546" s="8">
        <f>VLOOKUP(P546,Table!$A$2:$C$121,2,0)</f>
        <v>2</v>
      </c>
      <c r="S546" s="7">
        <f>VLOOKUP(P546,Table!$A$2:$C$121,3,0)</f>
        <v>5</v>
      </c>
      <c r="T546" s="6" t="s">
        <v>2497</v>
      </c>
      <c r="U546" s="8" t="str">
        <f>LEFT(T546,MIN(FIND({0,1,2,3,4,5,6,7,8,9},ASC(T546)&amp;1234567890))-1)</f>
        <v>Sb</v>
      </c>
      <c r="V546" s="8">
        <f t="shared" si="43"/>
        <v>3</v>
      </c>
      <c r="W546" s="8">
        <f>VLOOKUP(U546,Table!$A$2:$C$121,2,0)</f>
        <v>15</v>
      </c>
      <c r="X546" s="7">
        <f>VLOOKUP(U546,Table!$A$2:$C$121,3,0)</f>
        <v>5</v>
      </c>
      <c r="Y546" s="6" t="s">
        <v>2470</v>
      </c>
      <c r="Z546" s="8" t="str">
        <f>LEFT(Y546,MIN(FIND({0,1,2,3,4,5,6,7,8,9},ASC(Y546)&amp;1234567890))-1)</f>
        <v>O</v>
      </c>
      <c r="AA546" s="8">
        <f t="shared" si="44"/>
        <v>12</v>
      </c>
      <c r="AB546" s="8">
        <f>VLOOKUP(Z546,Table!$A$2:$C$121,2,0)</f>
        <v>16</v>
      </c>
      <c r="AC546" s="7">
        <f>VLOOKUP(Z546,Table!$A$2:$C$121,3,0)</f>
        <v>2</v>
      </c>
      <c r="AD546" s="5" t="str">
        <f>VLOOKUP(A546,Table!$U$1:$V$230,2,0)</f>
        <v>Orthorhombic</v>
      </c>
    </row>
    <row r="547" spans="1:30" ht="18.75" customHeight="1" x14ac:dyDescent="0.4">
      <c r="A547" s="5">
        <v>64</v>
      </c>
      <c r="B547" s="5">
        <v>425132</v>
      </c>
      <c r="C547" s="5" t="s">
        <v>853</v>
      </c>
      <c r="D547" s="5" t="s">
        <v>867</v>
      </c>
      <c r="E547" s="6" t="s">
        <v>2394</v>
      </c>
      <c r="F547" s="8" t="str">
        <f>LEFT(E547,MIN(FIND({0,1,2,3,4,5,6,7,8,9},ASC(E547)&amp;1234567890))-1)</f>
        <v>Ba</v>
      </c>
      <c r="G547" s="8">
        <f t="shared" si="40"/>
        <v>4</v>
      </c>
      <c r="H547" s="8">
        <f>VLOOKUP(F547,Table!$A$2:$C$121,2,0)</f>
        <v>2</v>
      </c>
      <c r="I547" s="7">
        <f>VLOOKUP(F547,Table!$A$2:$C$121,3,0)</f>
        <v>6</v>
      </c>
      <c r="J547" s="6" t="s">
        <v>2860</v>
      </c>
      <c r="K547" s="8" t="str">
        <f>LEFT(J547,MIN(FIND({0,1,2,3,4,5,6,7,8,9},ASC(J547)&amp;1234567890))-1)</f>
        <v>F</v>
      </c>
      <c r="L547" s="8">
        <f t="shared" si="41"/>
        <v>4</v>
      </c>
      <c r="M547" s="8">
        <f>VLOOKUP(K547,Table!$A$2:$C$121,2,0)</f>
        <v>17</v>
      </c>
      <c r="N547" s="7">
        <f>VLOOKUP(K547,Table!$A$2:$C$121,3,0)</f>
        <v>2</v>
      </c>
      <c r="O547" s="6" t="s">
        <v>2598</v>
      </c>
      <c r="P547" s="8" t="str">
        <f>LEFT(O547,MIN(FIND({0,1,2,3,4,5,6,7,8,9},ASC(O547)&amp;1234567890))-1)</f>
        <v>Mn</v>
      </c>
      <c r="Q547" s="8">
        <f t="shared" si="42"/>
        <v>1</v>
      </c>
      <c r="R547" s="8">
        <f>VLOOKUP(P547,Table!$A$2:$C$121,2,0)</f>
        <v>7</v>
      </c>
      <c r="S547" s="7">
        <f>VLOOKUP(P547,Table!$A$2:$C$121,3,0)</f>
        <v>4</v>
      </c>
      <c r="T547" s="6" t="s">
        <v>2384</v>
      </c>
      <c r="U547" s="8" t="str">
        <f>LEFT(T547,MIN(FIND({0,1,2,3,4,5,6,7,8,9},ASC(T547)&amp;1234567890))-1)</f>
        <v>Ga</v>
      </c>
      <c r="V547" s="8">
        <f t="shared" si="43"/>
        <v>2</v>
      </c>
      <c r="W547" s="8">
        <f>VLOOKUP(U547,Table!$A$2:$C$121,2,0)</f>
        <v>13</v>
      </c>
      <c r="X547" s="7">
        <f>VLOOKUP(U547,Table!$A$2:$C$121,3,0)</f>
        <v>4</v>
      </c>
      <c r="Y547" s="6" t="s">
        <v>2378</v>
      </c>
      <c r="Z547" s="8" t="str">
        <f>LEFT(Y547,MIN(FIND({0,1,2,3,4,5,6,7,8,9},ASC(Y547)&amp;1234567890))-1)</f>
        <v>S</v>
      </c>
      <c r="AA547" s="8">
        <f t="shared" si="44"/>
        <v>6</v>
      </c>
      <c r="AB547" s="8">
        <f>VLOOKUP(Z547,Table!$A$2:$C$121,2,0)</f>
        <v>16</v>
      </c>
      <c r="AC547" s="7">
        <f>VLOOKUP(Z547,Table!$A$2:$C$121,3,0)</f>
        <v>3</v>
      </c>
      <c r="AD547" s="5" t="str">
        <f>VLOOKUP(A547,Table!$U$1:$V$230,2,0)</f>
        <v>Orthorhombic</v>
      </c>
    </row>
    <row r="548" spans="1:30" ht="18.75" customHeight="1" x14ac:dyDescent="0.4">
      <c r="A548" s="5">
        <v>64</v>
      </c>
      <c r="B548" s="5">
        <v>249753</v>
      </c>
      <c r="C548" s="5" t="s">
        <v>853</v>
      </c>
      <c r="D548" s="5" t="s">
        <v>868</v>
      </c>
      <c r="E548" s="6" t="s">
        <v>2294</v>
      </c>
      <c r="F548" s="8" t="str">
        <f>LEFT(E548,MIN(FIND({0,1,2,3,4,5,6,7,8,9},ASC(E548)&amp;1234567890))-1)</f>
        <v>Ba</v>
      </c>
      <c r="G548" s="8">
        <f t="shared" si="40"/>
        <v>2</v>
      </c>
      <c r="H548" s="8">
        <f>VLOOKUP(F548,Table!$A$2:$C$121,2,0)</f>
        <v>2</v>
      </c>
      <c r="I548" s="7">
        <f>VLOOKUP(F548,Table!$A$2:$C$121,3,0)</f>
        <v>6</v>
      </c>
      <c r="J548" s="6" t="s">
        <v>3425</v>
      </c>
      <c r="K548" s="8" t="str">
        <f>LEFT(J548,MIN(FIND({0,1,2,3,4,5,6,7,8,9},ASC(J548)&amp;1234567890))-1)</f>
        <v>Zn</v>
      </c>
      <c r="L548" s="8">
        <f t="shared" si="41"/>
        <v>0.95299999999999996</v>
      </c>
      <c r="M548" s="8">
        <f>VLOOKUP(K548,Table!$A$2:$C$121,2,0)</f>
        <v>12</v>
      </c>
      <c r="N548" s="7">
        <f>VLOOKUP(K548,Table!$A$2:$C$121,3,0)</f>
        <v>4</v>
      </c>
      <c r="O548" s="6" t="s">
        <v>2493</v>
      </c>
      <c r="P548" s="8" t="str">
        <f>LEFT(O548,MIN(FIND({0,1,2,3,4,5,6,7,8,9},ASC(O548)&amp;1234567890))-1)</f>
        <v>O</v>
      </c>
      <c r="Q548" s="8">
        <f t="shared" si="42"/>
        <v>2</v>
      </c>
      <c r="R548" s="8">
        <f>VLOOKUP(P548,Table!$A$2:$C$121,2,0)</f>
        <v>16</v>
      </c>
      <c r="S548" s="7">
        <f>VLOOKUP(P548,Table!$A$2:$C$121,3,0)</f>
        <v>2</v>
      </c>
      <c r="T548" s="6" t="s">
        <v>2646</v>
      </c>
      <c r="U548" s="8" t="str">
        <f>LEFT(T548,MIN(FIND({0,1,2,3,4,5,6,7,8,9},ASC(T548)&amp;1234567890))-1)</f>
        <v>Ag</v>
      </c>
      <c r="V548" s="8">
        <f t="shared" si="43"/>
        <v>2</v>
      </c>
      <c r="W548" s="8">
        <f>VLOOKUP(U548,Table!$A$2:$C$121,2,0)</f>
        <v>11</v>
      </c>
      <c r="X548" s="7">
        <f>VLOOKUP(U548,Table!$A$2:$C$121,3,0)</f>
        <v>5</v>
      </c>
      <c r="Y548" s="6" t="s">
        <v>3251</v>
      </c>
      <c r="Z548" s="8" t="str">
        <f>LEFT(Y548,MIN(FIND({0,1,2,3,4,5,6,7,8,9},ASC(Y548)&amp;1234567890))-1)</f>
        <v>Se</v>
      </c>
      <c r="AA548" s="8">
        <f t="shared" si="44"/>
        <v>2</v>
      </c>
      <c r="AB548" s="8">
        <f>VLOOKUP(Z548,Table!$A$2:$C$121,2,0)</f>
        <v>16</v>
      </c>
      <c r="AC548" s="7">
        <f>VLOOKUP(Z548,Table!$A$2:$C$121,3,0)</f>
        <v>4</v>
      </c>
      <c r="AD548" s="5" t="str">
        <f>VLOOKUP(A548,Table!$U$1:$V$230,2,0)</f>
        <v>Orthorhombic</v>
      </c>
    </row>
    <row r="549" spans="1:30" ht="18.75" customHeight="1" x14ac:dyDescent="0.4">
      <c r="A549" s="5">
        <v>64</v>
      </c>
      <c r="B549" s="5">
        <v>424282</v>
      </c>
      <c r="C549" s="5" t="s">
        <v>853</v>
      </c>
      <c r="D549" s="5" t="s">
        <v>869</v>
      </c>
      <c r="E549" s="6" t="s">
        <v>2371</v>
      </c>
      <c r="F549" s="8" t="str">
        <f>LEFT(E549,MIN(FIND({0,1,2,3,4,5,6,7,8,9},ASC(E549)&amp;1234567890))-1)</f>
        <v>Li</v>
      </c>
      <c r="G549" s="8">
        <f t="shared" si="40"/>
        <v>3</v>
      </c>
      <c r="H549" s="8">
        <f>VLOOKUP(F549,Table!$A$2:$C$121,2,0)</f>
        <v>1</v>
      </c>
      <c r="I549" s="7">
        <f>VLOOKUP(F549,Table!$A$2:$C$121,3,0)</f>
        <v>2</v>
      </c>
      <c r="J549" s="6" t="s">
        <v>2316</v>
      </c>
      <c r="K549" s="8" t="str">
        <f>LEFT(J549,MIN(FIND({0,1,2,3,4,5,6,7,8,9},ASC(J549)&amp;1234567890))-1)</f>
        <v>K</v>
      </c>
      <c r="L549" s="8">
        <f t="shared" si="41"/>
        <v>2</v>
      </c>
      <c r="M549" s="8">
        <f>VLOOKUP(K549,Table!$A$2:$C$121,2,0)</f>
        <v>1</v>
      </c>
      <c r="N549" s="7">
        <f>VLOOKUP(K549,Table!$A$2:$C$121,3,0)</f>
        <v>4</v>
      </c>
      <c r="O549" s="6" t="s">
        <v>2438</v>
      </c>
      <c r="P549" s="8" t="str">
        <f>LEFT(O549,MIN(FIND({0,1,2,3,4,5,6,7,8,9},ASC(O549)&amp;1234567890))-1)</f>
        <v>B</v>
      </c>
      <c r="Q549" s="8">
        <f t="shared" si="42"/>
        <v>1</v>
      </c>
      <c r="R549" s="8">
        <f>VLOOKUP(P549,Table!$A$2:$C$121,2,0)</f>
        <v>13</v>
      </c>
      <c r="S549" s="7">
        <f>VLOOKUP(P549,Table!$A$2:$C$121,3,0)</f>
        <v>2</v>
      </c>
      <c r="T549" s="6" t="s">
        <v>2544</v>
      </c>
      <c r="U549" s="8" t="str">
        <f>LEFT(T549,MIN(FIND({0,1,2,3,4,5,6,7,8,9},ASC(T549)&amp;1234567890))-1)</f>
        <v>P</v>
      </c>
      <c r="V549" s="8">
        <f t="shared" si="43"/>
        <v>4</v>
      </c>
      <c r="W549" s="8">
        <f>VLOOKUP(U549,Table!$A$2:$C$121,2,0)</f>
        <v>15</v>
      </c>
      <c r="X549" s="7">
        <f>VLOOKUP(U549,Table!$A$2:$C$121,3,0)</f>
        <v>3</v>
      </c>
      <c r="Y549" s="6" t="s">
        <v>2414</v>
      </c>
      <c r="Z549" s="8" t="str">
        <f>LEFT(Y549,MIN(FIND({0,1,2,3,4,5,6,7,8,9},ASC(Y549)&amp;1234567890))-1)</f>
        <v>O</v>
      </c>
      <c r="AA549" s="8">
        <f t="shared" si="44"/>
        <v>14</v>
      </c>
      <c r="AB549" s="8">
        <f>VLOOKUP(Z549,Table!$A$2:$C$121,2,0)</f>
        <v>16</v>
      </c>
      <c r="AC549" s="7">
        <f>VLOOKUP(Z549,Table!$A$2:$C$121,3,0)</f>
        <v>2</v>
      </c>
      <c r="AD549" s="5" t="str">
        <f>VLOOKUP(A549,Table!$U$1:$V$230,2,0)</f>
        <v>Orthorhombic</v>
      </c>
    </row>
    <row r="550" spans="1:30" ht="18.75" customHeight="1" x14ac:dyDescent="0.4">
      <c r="A550" s="5">
        <v>64</v>
      </c>
      <c r="B550" s="5">
        <v>424352</v>
      </c>
      <c r="C550" s="5" t="s">
        <v>853</v>
      </c>
      <c r="D550" s="5" t="s">
        <v>870</v>
      </c>
      <c r="E550" s="6" t="s">
        <v>2371</v>
      </c>
      <c r="F550" s="8" t="str">
        <f>LEFT(E550,MIN(FIND({0,1,2,3,4,5,6,7,8,9},ASC(E550)&amp;1234567890))-1)</f>
        <v>Li</v>
      </c>
      <c r="G550" s="8">
        <f t="shared" si="40"/>
        <v>3</v>
      </c>
      <c r="H550" s="8">
        <f>VLOOKUP(F550,Table!$A$2:$C$121,2,0)</f>
        <v>1</v>
      </c>
      <c r="I550" s="7">
        <f>VLOOKUP(F550,Table!$A$2:$C$121,3,0)</f>
        <v>2</v>
      </c>
      <c r="J550" s="6" t="s">
        <v>2859</v>
      </c>
      <c r="K550" s="8" t="str">
        <f>LEFT(J550,MIN(FIND({0,1,2,3,4,5,6,7,8,9},ASC(J550)&amp;1234567890))-1)</f>
        <v>Rb</v>
      </c>
      <c r="L550" s="8">
        <f t="shared" si="41"/>
        <v>2</v>
      </c>
      <c r="M550" s="8">
        <f>VLOOKUP(K550,Table!$A$2:$C$121,2,0)</f>
        <v>1</v>
      </c>
      <c r="N550" s="7">
        <f>VLOOKUP(K550,Table!$A$2:$C$121,3,0)</f>
        <v>5</v>
      </c>
      <c r="O550" s="6" t="s">
        <v>2438</v>
      </c>
      <c r="P550" s="8" t="str">
        <f>LEFT(O550,MIN(FIND({0,1,2,3,4,5,6,7,8,9},ASC(O550)&amp;1234567890))-1)</f>
        <v>B</v>
      </c>
      <c r="Q550" s="8">
        <f t="shared" si="42"/>
        <v>1</v>
      </c>
      <c r="R550" s="8">
        <f>VLOOKUP(P550,Table!$A$2:$C$121,2,0)</f>
        <v>13</v>
      </c>
      <c r="S550" s="7">
        <f>VLOOKUP(P550,Table!$A$2:$C$121,3,0)</f>
        <v>2</v>
      </c>
      <c r="T550" s="6" t="s">
        <v>2544</v>
      </c>
      <c r="U550" s="8" t="str">
        <f>LEFT(T550,MIN(FIND({0,1,2,3,4,5,6,7,8,9},ASC(T550)&amp;1234567890))-1)</f>
        <v>P</v>
      </c>
      <c r="V550" s="8">
        <f t="shared" si="43"/>
        <v>4</v>
      </c>
      <c r="W550" s="8">
        <f>VLOOKUP(U550,Table!$A$2:$C$121,2,0)</f>
        <v>15</v>
      </c>
      <c r="X550" s="7">
        <f>VLOOKUP(U550,Table!$A$2:$C$121,3,0)</f>
        <v>3</v>
      </c>
      <c r="Y550" s="6" t="s">
        <v>2414</v>
      </c>
      <c r="Z550" s="8" t="str">
        <f>LEFT(Y550,MIN(FIND({0,1,2,3,4,5,6,7,8,9},ASC(Y550)&amp;1234567890))-1)</f>
        <v>O</v>
      </c>
      <c r="AA550" s="8">
        <f t="shared" si="44"/>
        <v>14</v>
      </c>
      <c r="AB550" s="8">
        <f>VLOOKUP(Z550,Table!$A$2:$C$121,2,0)</f>
        <v>16</v>
      </c>
      <c r="AC550" s="7">
        <f>VLOOKUP(Z550,Table!$A$2:$C$121,3,0)</f>
        <v>2</v>
      </c>
      <c r="AD550" s="5" t="str">
        <f>VLOOKUP(A550,Table!$U$1:$V$230,2,0)</f>
        <v>Orthorhombic</v>
      </c>
    </row>
    <row r="551" spans="1:30" ht="18.75" customHeight="1" x14ac:dyDescent="0.4">
      <c r="A551" s="5">
        <v>64</v>
      </c>
      <c r="B551" s="5">
        <v>424341</v>
      </c>
      <c r="C551" s="5" t="s">
        <v>853</v>
      </c>
      <c r="D551" s="5" t="s">
        <v>871</v>
      </c>
      <c r="E551" s="6" t="s">
        <v>3426</v>
      </c>
      <c r="F551" s="8" t="str">
        <f>LEFT(E551,MIN(FIND({0,1,2,3,4,5,6,7,8,9},ASC(E551)&amp;1234567890))-1)</f>
        <v>Pb</v>
      </c>
      <c r="G551" s="8">
        <f t="shared" si="40"/>
        <v>6</v>
      </c>
      <c r="H551" s="8">
        <f>VLOOKUP(F551,Table!$A$2:$C$121,2,0)</f>
        <v>14</v>
      </c>
      <c r="I551" s="7">
        <f>VLOOKUP(F551,Table!$A$2:$C$121,3,0)</f>
        <v>6</v>
      </c>
      <c r="J551" s="6" t="s">
        <v>2307</v>
      </c>
      <c r="K551" s="8" t="str">
        <f>LEFT(J551,MIN(FIND({0,1,2,3,4,5,6,7,8,9},ASC(J551)&amp;1234567890))-1)</f>
        <v>Al</v>
      </c>
      <c r="L551" s="8">
        <f t="shared" si="41"/>
        <v>1</v>
      </c>
      <c r="M551" s="8">
        <f>VLOOKUP(K551,Table!$A$2:$C$121,2,0)</f>
        <v>13</v>
      </c>
      <c r="N551" s="7">
        <f>VLOOKUP(K551,Table!$A$2:$C$121,3,0)</f>
        <v>3</v>
      </c>
      <c r="O551" s="6" t="s">
        <v>2635</v>
      </c>
      <c r="P551" s="8" t="str">
        <f>LEFT(O551,MIN(FIND({0,1,2,3,4,5,6,7,8,9},ASC(O551)&amp;1234567890))-1)</f>
        <v>F</v>
      </c>
      <c r="Q551" s="8">
        <f t="shared" si="42"/>
        <v>7</v>
      </c>
      <c r="R551" s="8">
        <f>VLOOKUP(P551,Table!$A$2:$C$121,2,0)</f>
        <v>17</v>
      </c>
      <c r="S551" s="7">
        <f>VLOOKUP(P551,Table!$A$2:$C$121,3,0)</f>
        <v>2</v>
      </c>
      <c r="T551" s="6" t="s">
        <v>2335</v>
      </c>
      <c r="U551" s="8" t="str">
        <f>LEFT(T551,MIN(FIND({0,1,2,3,4,5,6,7,8,9},ASC(T551)&amp;1234567890))-1)</f>
        <v>B</v>
      </c>
      <c r="V551" s="8">
        <f t="shared" si="43"/>
        <v>2</v>
      </c>
      <c r="W551" s="8">
        <f>VLOOKUP(U551,Table!$A$2:$C$121,2,0)</f>
        <v>13</v>
      </c>
      <c r="X551" s="7">
        <f>VLOOKUP(U551,Table!$A$2:$C$121,3,0)</f>
        <v>2</v>
      </c>
      <c r="Y551" s="6" t="s">
        <v>2381</v>
      </c>
      <c r="Z551" s="8" t="str">
        <f>LEFT(Y551,MIN(FIND({0,1,2,3,4,5,6,7,8,9},ASC(Y551)&amp;1234567890))-1)</f>
        <v>O</v>
      </c>
      <c r="AA551" s="8">
        <f t="shared" si="44"/>
        <v>7</v>
      </c>
      <c r="AB551" s="8">
        <f>VLOOKUP(Z551,Table!$A$2:$C$121,2,0)</f>
        <v>16</v>
      </c>
      <c r="AC551" s="7">
        <f>VLOOKUP(Z551,Table!$A$2:$C$121,3,0)</f>
        <v>2</v>
      </c>
      <c r="AD551" s="5" t="str">
        <f>VLOOKUP(A551,Table!$U$1:$V$230,2,0)</f>
        <v>Orthorhombic</v>
      </c>
    </row>
    <row r="552" spans="1:30" ht="18.75" customHeight="1" x14ac:dyDescent="0.4">
      <c r="A552" s="5">
        <v>64</v>
      </c>
      <c r="B552" s="5">
        <v>248409</v>
      </c>
      <c r="C552" s="5" t="s">
        <v>866</v>
      </c>
      <c r="D552" s="5" t="s">
        <v>872</v>
      </c>
      <c r="E552" s="6" t="s">
        <v>2393</v>
      </c>
      <c r="F552" s="8" t="str">
        <f>LEFT(E552,MIN(FIND({0,1,2,3,4,5,6,7,8,9},ASC(E552)&amp;1234567890))-1)</f>
        <v>Al</v>
      </c>
      <c r="G552" s="8">
        <f t="shared" si="40"/>
        <v>3</v>
      </c>
      <c r="H552" s="8">
        <f>VLOOKUP(F552,Table!$A$2:$C$121,2,0)</f>
        <v>13</v>
      </c>
      <c r="I552" s="7">
        <f>VLOOKUP(F552,Table!$A$2:$C$121,3,0)</f>
        <v>3</v>
      </c>
      <c r="J552" s="6" t="s">
        <v>2796</v>
      </c>
      <c r="K552" s="8" t="str">
        <f>LEFT(J552,MIN(FIND({0,1,2,3,4,5,6,7,8,9},ASC(J552)&amp;1234567890))-1)</f>
        <v>As</v>
      </c>
      <c r="L552" s="8">
        <f t="shared" si="41"/>
        <v>4</v>
      </c>
      <c r="M552" s="8">
        <f>VLOOKUP(K552,Table!$A$2:$C$121,2,0)</f>
        <v>15</v>
      </c>
      <c r="N552" s="7">
        <f>VLOOKUP(K552,Table!$A$2:$C$121,3,0)</f>
        <v>4</v>
      </c>
      <c r="O552" s="6" t="s">
        <v>3427</v>
      </c>
      <c r="P552" s="8" t="str">
        <f>LEFT(O552,MIN(FIND({0,1,2,3,4,5,6,7,8,9},ASC(O552)&amp;1234567890))-1)</f>
        <v>K</v>
      </c>
      <c r="Q552" s="8">
        <f t="shared" si="42"/>
        <v>1.33</v>
      </c>
      <c r="R552" s="8">
        <f>VLOOKUP(P552,Table!$A$2:$C$121,2,0)</f>
        <v>1</v>
      </c>
      <c r="S552" s="7">
        <f>VLOOKUP(P552,Table!$A$2:$C$121,3,0)</f>
        <v>4</v>
      </c>
      <c r="T552" s="6" t="s">
        <v>3428</v>
      </c>
      <c r="U552" s="8" t="str">
        <f>LEFT(T552,MIN(FIND({0,1,2,3,4,5,6,7,8,9},ASC(T552)&amp;1234567890))-1)</f>
        <v>Na</v>
      </c>
      <c r="V552" s="8">
        <f t="shared" si="43"/>
        <v>1.67</v>
      </c>
      <c r="W552" s="8">
        <f>VLOOKUP(U552,Table!$A$2:$C$121,2,0)</f>
        <v>1</v>
      </c>
      <c r="X552" s="7">
        <f>VLOOKUP(U552,Table!$A$2:$C$121,3,0)</f>
        <v>3</v>
      </c>
      <c r="Y552" s="6" t="s">
        <v>2400</v>
      </c>
      <c r="Z552" s="8" t="str">
        <f>LEFT(Y552,MIN(FIND({0,1,2,3,4,5,6,7,8,9},ASC(Y552)&amp;1234567890))-1)</f>
        <v>O</v>
      </c>
      <c r="AA552" s="8">
        <f t="shared" si="44"/>
        <v>16</v>
      </c>
      <c r="AB552" s="8">
        <f>VLOOKUP(Z552,Table!$A$2:$C$121,2,0)</f>
        <v>16</v>
      </c>
      <c r="AC552" s="7">
        <f>VLOOKUP(Z552,Table!$A$2:$C$121,3,0)</f>
        <v>2</v>
      </c>
      <c r="AD552" s="5" t="str">
        <f>VLOOKUP(A552,Table!$U$1:$V$230,2,0)</f>
        <v>Orthorhombic</v>
      </c>
    </row>
    <row r="553" spans="1:30" ht="18.75" customHeight="1" x14ac:dyDescent="0.4">
      <c r="A553" s="5">
        <v>65</v>
      </c>
      <c r="B553" s="5">
        <v>64602</v>
      </c>
      <c r="C553" s="5" t="s">
        <v>873</v>
      </c>
      <c r="D553" s="5" t="s">
        <v>874</v>
      </c>
      <c r="E553" s="6" t="s">
        <v>2293</v>
      </c>
      <c r="F553" s="8" t="str">
        <f>LEFT(E553,MIN(FIND({0,1,2,3,4,5,6,7,8,9},ASC(E553)&amp;1234567890))-1)</f>
        <v>Pb</v>
      </c>
      <c r="G553" s="8">
        <f t="shared" si="40"/>
        <v>2</v>
      </c>
      <c r="H553" s="8">
        <f>VLOOKUP(F553,Table!$A$2:$C$121,2,0)</f>
        <v>14</v>
      </c>
      <c r="I553" s="7">
        <f>VLOOKUP(F553,Table!$A$2:$C$121,3,0)</f>
        <v>6</v>
      </c>
      <c r="J553" s="6" t="s">
        <v>3429</v>
      </c>
      <c r="K553" s="8" t="str">
        <f>LEFT(J553,MIN(FIND({0,1,2,3,4,5,6,7,8,9},ASC(J553)&amp;1234567890))-1)</f>
        <v>Sr</v>
      </c>
      <c r="L553" s="8">
        <f t="shared" si="41"/>
        <v>2.2400000000000002</v>
      </c>
      <c r="M553" s="8">
        <f>VLOOKUP(K553,Table!$A$2:$C$121,2,0)</f>
        <v>2</v>
      </c>
      <c r="N553" s="7">
        <f>VLOOKUP(K553,Table!$A$2:$C$121,3,0)</f>
        <v>5</v>
      </c>
      <c r="O553" s="6" t="s">
        <v>3430</v>
      </c>
      <c r="P553" s="8" t="str">
        <f>LEFT(O553,MIN(FIND({0,1,2,3,4,5,6,7,8,9},ASC(O553)&amp;1234567890))-1)</f>
        <v>Nd</v>
      </c>
      <c r="Q553" s="8">
        <f t="shared" si="42"/>
        <v>0.76</v>
      </c>
      <c r="R553" s="8">
        <f>VLOOKUP(P553,Table!$A$2:$C$121,2,0)</f>
        <v>3</v>
      </c>
      <c r="S553" s="7">
        <f>VLOOKUP(P553,Table!$A$2:$C$121,3,0)</f>
        <v>6</v>
      </c>
      <c r="T553" s="6" t="s">
        <v>2300</v>
      </c>
      <c r="U553" s="8" t="str">
        <f>LEFT(T553,MIN(FIND({0,1,2,3,4,5,6,7,8,9},ASC(T553)&amp;1234567890))-1)</f>
        <v>Cu</v>
      </c>
      <c r="V553" s="8">
        <f t="shared" si="43"/>
        <v>3</v>
      </c>
      <c r="W553" s="8">
        <f>VLOOKUP(U553,Table!$A$2:$C$121,2,0)</f>
        <v>11</v>
      </c>
      <c r="X553" s="7">
        <f>VLOOKUP(U553,Table!$A$2:$C$121,3,0)</f>
        <v>4</v>
      </c>
      <c r="Y553" s="6" t="s">
        <v>2298</v>
      </c>
      <c r="Z553" s="8" t="str">
        <f>LEFT(Y553,MIN(FIND({0,1,2,3,4,5,6,7,8,9},ASC(Y553)&amp;1234567890))-1)</f>
        <v>O</v>
      </c>
      <c r="AA553" s="8">
        <f t="shared" si="44"/>
        <v>8</v>
      </c>
      <c r="AB553" s="8">
        <f>VLOOKUP(Z553,Table!$A$2:$C$121,2,0)</f>
        <v>16</v>
      </c>
      <c r="AC553" s="7">
        <f>VLOOKUP(Z553,Table!$A$2:$C$121,3,0)</f>
        <v>2</v>
      </c>
      <c r="AD553" s="5" t="str">
        <f>VLOOKUP(A553,Table!$U$1:$V$230,2,0)</f>
        <v>Orthorhombic</v>
      </c>
    </row>
    <row r="554" spans="1:30" ht="18.75" customHeight="1" x14ac:dyDescent="0.4">
      <c r="A554" s="5">
        <v>65</v>
      </c>
      <c r="B554" s="5">
        <v>66251</v>
      </c>
      <c r="C554" s="5" t="s">
        <v>873</v>
      </c>
      <c r="D554" s="5" t="s">
        <v>875</v>
      </c>
      <c r="E554" s="6" t="s">
        <v>2293</v>
      </c>
      <c r="F554" s="8" t="str">
        <f>LEFT(E554,MIN(FIND({0,1,2,3,4,5,6,7,8,9},ASC(E554)&amp;1234567890))-1)</f>
        <v>Pb</v>
      </c>
      <c r="G554" s="8">
        <f t="shared" si="40"/>
        <v>2</v>
      </c>
      <c r="H554" s="8">
        <f>VLOOKUP(F554,Table!$A$2:$C$121,2,0)</f>
        <v>14</v>
      </c>
      <c r="I554" s="7">
        <f>VLOOKUP(F554,Table!$A$2:$C$121,3,0)</f>
        <v>6</v>
      </c>
      <c r="J554" s="6" t="s">
        <v>2294</v>
      </c>
      <c r="K554" s="8" t="str">
        <f>LEFT(J554,MIN(FIND({0,1,2,3,4,5,6,7,8,9},ASC(J554)&amp;1234567890))-1)</f>
        <v>Ba</v>
      </c>
      <c r="L554" s="8">
        <f t="shared" si="41"/>
        <v>2</v>
      </c>
      <c r="M554" s="8">
        <f>VLOOKUP(K554,Table!$A$2:$C$121,2,0)</f>
        <v>2</v>
      </c>
      <c r="N554" s="7">
        <f>VLOOKUP(K554,Table!$A$2:$C$121,3,0)</f>
        <v>6</v>
      </c>
      <c r="O554" s="6" t="s">
        <v>2295</v>
      </c>
      <c r="P554" s="8" t="str">
        <f>LEFT(O554,MIN(FIND({0,1,2,3,4,5,6,7,8,9},ASC(O554)&amp;1234567890))-1)</f>
        <v>Y</v>
      </c>
      <c r="Q554" s="8">
        <f t="shared" si="42"/>
        <v>1</v>
      </c>
      <c r="R554" s="8">
        <f>VLOOKUP(P554,Table!$A$2:$C$121,2,0)</f>
        <v>3</v>
      </c>
      <c r="S554" s="7">
        <f>VLOOKUP(P554,Table!$A$2:$C$121,3,0)</f>
        <v>5</v>
      </c>
      <c r="T554" s="6" t="s">
        <v>2300</v>
      </c>
      <c r="U554" s="8" t="str">
        <f>LEFT(T554,MIN(FIND({0,1,2,3,4,5,6,7,8,9},ASC(T554)&amp;1234567890))-1)</f>
        <v>Cu</v>
      </c>
      <c r="V554" s="8">
        <f t="shared" si="43"/>
        <v>3</v>
      </c>
      <c r="W554" s="8">
        <f>VLOOKUP(U554,Table!$A$2:$C$121,2,0)</f>
        <v>11</v>
      </c>
      <c r="X554" s="7">
        <f>VLOOKUP(U554,Table!$A$2:$C$121,3,0)</f>
        <v>4</v>
      </c>
      <c r="Y554" s="6" t="s">
        <v>2298</v>
      </c>
      <c r="Z554" s="8" t="str">
        <f>LEFT(Y554,MIN(FIND({0,1,2,3,4,5,6,7,8,9},ASC(Y554)&amp;1234567890))-1)</f>
        <v>O</v>
      </c>
      <c r="AA554" s="8">
        <f t="shared" si="44"/>
        <v>8</v>
      </c>
      <c r="AB554" s="8">
        <f>VLOOKUP(Z554,Table!$A$2:$C$121,2,0)</f>
        <v>16</v>
      </c>
      <c r="AC554" s="7">
        <f>VLOOKUP(Z554,Table!$A$2:$C$121,3,0)</f>
        <v>2</v>
      </c>
      <c r="AD554" s="5" t="str">
        <f>VLOOKUP(A554,Table!$U$1:$V$230,2,0)</f>
        <v>Orthorhombic</v>
      </c>
    </row>
    <row r="555" spans="1:30" ht="18.75" customHeight="1" x14ac:dyDescent="0.4">
      <c r="A555" s="5">
        <v>65</v>
      </c>
      <c r="B555" s="5">
        <v>66586</v>
      </c>
      <c r="C555" s="5" t="s">
        <v>873</v>
      </c>
      <c r="D555" s="5" t="s">
        <v>160</v>
      </c>
      <c r="E555" s="6" t="s">
        <v>2293</v>
      </c>
      <c r="F555" s="8" t="str">
        <f>LEFT(E555,MIN(FIND({0,1,2,3,4,5,6,7,8,9},ASC(E555)&amp;1234567890))-1)</f>
        <v>Pb</v>
      </c>
      <c r="G555" s="8">
        <f t="shared" si="40"/>
        <v>2</v>
      </c>
      <c r="H555" s="8">
        <f>VLOOKUP(F555,Table!$A$2:$C$121,2,0)</f>
        <v>14</v>
      </c>
      <c r="I555" s="7">
        <f>VLOOKUP(F555,Table!$A$2:$C$121,3,0)</f>
        <v>6</v>
      </c>
      <c r="J555" s="6" t="s">
        <v>2299</v>
      </c>
      <c r="K555" s="8" t="str">
        <f>LEFT(J555,MIN(FIND({0,1,2,3,4,5,6,7,8,9},ASC(J555)&amp;1234567890))-1)</f>
        <v>Sr</v>
      </c>
      <c r="L555" s="8">
        <f t="shared" si="41"/>
        <v>2</v>
      </c>
      <c r="M555" s="8">
        <f>VLOOKUP(K555,Table!$A$2:$C$121,2,0)</f>
        <v>2</v>
      </c>
      <c r="N555" s="7">
        <f>VLOOKUP(K555,Table!$A$2:$C$121,3,0)</f>
        <v>5</v>
      </c>
      <c r="O555" s="6" t="s">
        <v>2295</v>
      </c>
      <c r="P555" s="8" t="str">
        <f>LEFT(O555,MIN(FIND({0,1,2,3,4,5,6,7,8,9},ASC(O555)&amp;1234567890))-1)</f>
        <v>Y</v>
      </c>
      <c r="Q555" s="8">
        <f t="shared" si="42"/>
        <v>1</v>
      </c>
      <c r="R555" s="8">
        <f>VLOOKUP(P555,Table!$A$2:$C$121,2,0)</f>
        <v>3</v>
      </c>
      <c r="S555" s="7">
        <f>VLOOKUP(P555,Table!$A$2:$C$121,3,0)</f>
        <v>5</v>
      </c>
      <c r="T555" s="6" t="s">
        <v>2300</v>
      </c>
      <c r="U555" s="8" t="str">
        <f>LEFT(T555,MIN(FIND({0,1,2,3,4,5,6,7,8,9},ASC(T555)&amp;1234567890))-1)</f>
        <v>Cu</v>
      </c>
      <c r="V555" s="8">
        <f t="shared" si="43"/>
        <v>3</v>
      </c>
      <c r="W555" s="8">
        <f>VLOOKUP(U555,Table!$A$2:$C$121,2,0)</f>
        <v>11</v>
      </c>
      <c r="X555" s="7">
        <f>VLOOKUP(U555,Table!$A$2:$C$121,3,0)</f>
        <v>4</v>
      </c>
      <c r="Y555" s="6" t="s">
        <v>2298</v>
      </c>
      <c r="Z555" s="8" t="str">
        <f>LEFT(Y555,MIN(FIND({0,1,2,3,4,5,6,7,8,9},ASC(Y555)&amp;1234567890))-1)</f>
        <v>O</v>
      </c>
      <c r="AA555" s="8">
        <f t="shared" si="44"/>
        <v>8</v>
      </c>
      <c r="AB555" s="8">
        <f>VLOOKUP(Z555,Table!$A$2:$C$121,2,0)</f>
        <v>16</v>
      </c>
      <c r="AC555" s="7">
        <f>VLOOKUP(Z555,Table!$A$2:$C$121,3,0)</f>
        <v>2</v>
      </c>
      <c r="AD555" s="5" t="str">
        <f>VLOOKUP(A555,Table!$U$1:$V$230,2,0)</f>
        <v>Orthorhombic</v>
      </c>
    </row>
    <row r="556" spans="1:30" ht="18.75" customHeight="1" x14ac:dyDescent="0.4">
      <c r="A556" s="5">
        <v>65</v>
      </c>
      <c r="B556" s="5">
        <v>71479</v>
      </c>
      <c r="C556" s="5" t="s">
        <v>873</v>
      </c>
      <c r="D556" s="5" t="s">
        <v>319</v>
      </c>
      <c r="E556" s="6" t="s">
        <v>2293</v>
      </c>
      <c r="F556" s="8" t="str">
        <f>LEFT(E556,MIN(FIND({0,1,2,3,4,5,6,7,8,9},ASC(E556)&amp;1234567890))-1)</f>
        <v>Pb</v>
      </c>
      <c r="G556" s="8">
        <f t="shared" si="40"/>
        <v>2</v>
      </c>
      <c r="H556" s="8">
        <f>VLOOKUP(F556,Table!$A$2:$C$121,2,0)</f>
        <v>14</v>
      </c>
      <c r="I556" s="7">
        <f>VLOOKUP(F556,Table!$A$2:$C$121,3,0)</f>
        <v>6</v>
      </c>
      <c r="J556" s="6" t="s">
        <v>2299</v>
      </c>
      <c r="K556" s="8" t="str">
        <f>LEFT(J556,MIN(FIND({0,1,2,3,4,5,6,7,8,9},ASC(J556)&amp;1234567890))-1)</f>
        <v>Sr</v>
      </c>
      <c r="L556" s="8">
        <f t="shared" si="41"/>
        <v>2</v>
      </c>
      <c r="M556" s="8">
        <f>VLOOKUP(K556,Table!$A$2:$C$121,2,0)</f>
        <v>2</v>
      </c>
      <c r="N556" s="7">
        <f>VLOOKUP(K556,Table!$A$2:$C$121,3,0)</f>
        <v>5</v>
      </c>
      <c r="O556" s="6" t="s">
        <v>2700</v>
      </c>
      <c r="P556" s="8" t="str">
        <f>LEFT(O556,MIN(FIND({0,1,2,3,4,5,6,7,8,9},ASC(O556)&amp;1234567890))-1)</f>
        <v>Nd</v>
      </c>
      <c r="Q556" s="8">
        <f t="shared" si="42"/>
        <v>1</v>
      </c>
      <c r="R556" s="8">
        <f>VLOOKUP(P556,Table!$A$2:$C$121,2,0)</f>
        <v>3</v>
      </c>
      <c r="S556" s="7">
        <f>VLOOKUP(P556,Table!$A$2:$C$121,3,0)</f>
        <v>6</v>
      </c>
      <c r="T556" s="6" t="s">
        <v>2300</v>
      </c>
      <c r="U556" s="8" t="str">
        <f>LEFT(T556,MIN(FIND({0,1,2,3,4,5,6,7,8,9},ASC(T556)&amp;1234567890))-1)</f>
        <v>Cu</v>
      </c>
      <c r="V556" s="8">
        <f t="shared" si="43"/>
        <v>3</v>
      </c>
      <c r="W556" s="8">
        <f>VLOOKUP(U556,Table!$A$2:$C$121,2,0)</f>
        <v>11</v>
      </c>
      <c r="X556" s="7">
        <f>VLOOKUP(U556,Table!$A$2:$C$121,3,0)</f>
        <v>4</v>
      </c>
      <c r="Y556" s="6" t="s">
        <v>2298</v>
      </c>
      <c r="Z556" s="8" t="str">
        <f>LEFT(Y556,MIN(FIND({0,1,2,3,4,5,6,7,8,9},ASC(Y556)&amp;1234567890))-1)</f>
        <v>O</v>
      </c>
      <c r="AA556" s="8">
        <f t="shared" si="44"/>
        <v>8</v>
      </c>
      <c r="AB556" s="8">
        <f>VLOOKUP(Z556,Table!$A$2:$C$121,2,0)</f>
        <v>16</v>
      </c>
      <c r="AC556" s="7">
        <f>VLOOKUP(Z556,Table!$A$2:$C$121,3,0)</f>
        <v>2</v>
      </c>
      <c r="AD556" s="5" t="str">
        <f>VLOOKUP(A556,Table!$U$1:$V$230,2,0)</f>
        <v>Orthorhombic</v>
      </c>
    </row>
    <row r="557" spans="1:30" ht="18.75" customHeight="1" x14ac:dyDescent="0.4">
      <c r="A557" s="5">
        <v>65</v>
      </c>
      <c r="B557" s="5">
        <v>71480</v>
      </c>
      <c r="C557" s="5" t="s">
        <v>873</v>
      </c>
      <c r="D557" s="5" t="s">
        <v>877</v>
      </c>
      <c r="E557" s="6" t="s">
        <v>2293</v>
      </c>
      <c r="F557" s="8" t="str">
        <f>LEFT(E557,MIN(FIND({0,1,2,3,4,5,6,7,8,9},ASC(E557)&amp;1234567890))-1)</f>
        <v>Pb</v>
      </c>
      <c r="G557" s="8">
        <f t="shared" si="40"/>
        <v>2</v>
      </c>
      <c r="H557" s="8">
        <f>VLOOKUP(F557,Table!$A$2:$C$121,2,0)</f>
        <v>14</v>
      </c>
      <c r="I557" s="7">
        <f>VLOOKUP(F557,Table!$A$2:$C$121,3,0)</f>
        <v>6</v>
      </c>
      <c r="J557" s="6" t="s">
        <v>2299</v>
      </c>
      <c r="K557" s="8" t="str">
        <f>LEFT(J557,MIN(FIND({0,1,2,3,4,5,6,7,8,9},ASC(J557)&amp;1234567890))-1)</f>
        <v>Sr</v>
      </c>
      <c r="L557" s="8">
        <f t="shared" si="41"/>
        <v>2</v>
      </c>
      <c r="M557" s="8">
        <f>VLOOKUP(K557,Table!$A$2:$C$121,2,0)</f>
        <v>2</v>
      </c>
      <c r="N557" s="7">
        <f>VLOOKUP(K557,Table!$A$2:$C$121,3,0)</f>
        <v>5</v>
      </c>
      <c r="O557" s="6" t="s">
        <v>2850</v>
      </c>
      <c r="P557" s="8" t="str">
        <f>LEFT(O557,MIN(FIND({0,1,2,3,4,5,6,7,8,9},ASC(O557)&amp;1234567890))-1)</f>
        <v>Sm</v>
      </c>
      <c r="Q557" s="8">
        <f t="shared" si="42"/>
        <v>1</v>
      </c>
      <c r="R557" s="8">
        <f>VLOOKUP(P557,Table!$A$2:$C$121,2,0)</f>
        <v>3</v>
      </c>
      <c r="S557" s="7">
        <f>VLOOKUP(P557,Table!$A$2:$C$121,3,0)</f>
        <v>6</v>
      </c>
      <c r="T557" s="6" t="s">
        <v>2300</v>
      </c>
      <c r="U557" s="8" t="str">
        <f>LEFT(T557,MIN(FIND({0,1,2,3,4,5,6,7,8,9},ASC(T557)&amp;1234567890))-1)</f>
        <v>Cu</v>
      </c>
      <c r="V557" s="8">
        <f t="shared" si="43"/>
        <v>3</v>
      </c>
      <c r="W557" s="8">
        <f>VLOOKUP(U557,Table!$A$2:$C$121,2,0)</f>
        <v>11</v>
      </c>
      <c r="X557" s="7">
        <f>VLOOKUP(U557,Table!$A$2:$C$121,3,0)</f>
        <v>4</v>
      </c>
      <c r="Y557" s="6" t="s">
        <v>2298</v>
      </c>
      <c r="Z557" s="8" t="str">
        <f>LEFT(Y557,MIN(FIND({0,1,2,3,4,5,6,7,8,9},ASC(Y557)&amp;1234567890))-1)</f>
        <v>O</v>
      </c>
      <c r="AA557" s="8">
        <f t="shared" si="44"/>
        <v>8</v>
      </c>
      <c r="AB557" s="8">
        <f>VLOOKUP(Z557,Table!$A$2:$C$121,2,0)</f>
        <v>16</v>
      </c>
      <c r="AC557" s="7">
        <f>VLOOKUP(Z557,Table!$A$2:$C$121,3,0)</f>
        <v>2</v>
      </c>
      <c r="AD557" s="5" t="str">
        <f>VLOOKUP(A557,Table!$U$1:$V$230,2,0)</f>
        <v>Orthorhombic</v>
      </c>
    </row>
    <row r="558" spans="1:30" ht="18.75" customHeight="1" x14ac:dyDescent="0.4">
      <c r="A558" s="5">
        <v>65</v>
      </c>
      <c r="B558" s="5">
        <v>71481</v>
      </c>
      <c r="C558" s="5" t="s">
        <v>873</v>
      </c>
      <c r="D558" s="5" t="s">
        <v>878</v>
      </c>
      <c r="E558" s="6" t="s">
        <v>2293</v>
      </c>
      <c r="F558" s="8" t="str">
        <f>LEFT(E558,MIN(FIND({0,1,2,3,4,5,6,7,8,9},ASC(E558)&amp;1234567890))-1)</f>
        <v>Pb</v>
      </c>
      <c r="G558" s="8">
        <f t="shared" si="40"/>
        <v>2</v>
      </c>
      <c r="H558" s="8">
        <f>VLOOKUP(F558,Table!$A$2:$C$121,2,0)</f>
        <v>14</v>
      </c>
      <c r="I558" s="7">
        <f>VLOOKUP(F558,Table!$A$2:$C$121,3,0)</f>
        <v>6</v>
      </c>
      <c r="J558" s="6" t="s">
        <v>2299</v>
      </c>
      <c r="K558" s="8" t="str">
        <f>LEFT(J558,MIN(FIND({0,1,2,3,4,5,6,7,8,9},ASC(J558)&amp;1234567890))-1)</f>
        <v>Sr</v>
      </c>
      <c r="L558" s="8">
        <f t="shared" si="41"/>
        <v>2</v>
      </c>
      <c r="M558" s="8">
        <f>VLOOKUP(K558,Table!$A$2:$C$121,2,0)</f>
        <v>2</v>
      </c>
      <c r="N558" s="7">
        <f>VLOOKUP(K558,Table!$A$2:$C$121,3,0)</f>
        <v>5</v>
      </c>
      <c r="O558" s="6" t="s">
        <v>2797</v>
      </c>
      <c r="P558" s="8" t="str">
        <f>LEFT(O558,MIN(FIND({0,1,2,3,4,5,6,7,8,9},ASC(O558)&amp;1234567890))-1)</f>
        <v>Eu</v>
      </c>
      <c r="Q558" s="8">
        <f t="shared" si="42"/>
        <v>1</v>
      </c>
      <c r="R558" s="8">
        <f>VLOOKUP(P558,Table!$A$2:$C$121,2,0)</f>
        <v>3</v>
      </c>
      <c r="S558" s="7">
        <f>VLOOKUP(P558,Table!$A$2:$C$121,3,0)</f>
        <v>6</v>
      </c>
      <c r="T558" s="6" t="s">
        <v>2300</v>
      </c>
      <c r="U558" s="8" t="str">
        <f>LEFT(T558,MIN(FIND({0,1,2,3,4,5,6,7,8,9},ASC(T558)&amp;1234567890))-1)</f>
        <v>Cu</v>
      </c>
      <c r="V558" s="8">
        <f t="shared" si="43"/>
        <v>3</v>
      </c>
      <c r="W558" s="8">
        <f>VLOOKUP(U558,Table!$A$2:$C$121,2,0)</f>
        <v>11</v>
      </c>
      <c r="X558" s="7">
        <f>VLOOKUP(U558,Table!$A$2:$C$121,3,0)</f>
        <v>4</v>
      </c>
      <c r="Y558" s="6" t="s">
        <v>2298</v>
      </c>
      <c r="Z558" s="8" t="str">
        <f>LEFT(Y558,MIN(FIND({0,1,2,3,4,5,6,7,8,9},ASC(Y558)&amp;1234567890))-1)</f>
        <v>O</v>
      </c>
      <c r="AA558" s="8">
        <f t="shared" si="44"/>
        <v>8</v>
      </c>
      <c r="AB558" s="8">
        <f>VLOOKUP(Z558,Table!$A$2:$C$121,2,0)</f>
        <v>16</v>
      </c>
      <c r="AC558" s="7">
        <f>VLOOKUP(Z558,Table!$A$2:$C$121,3,0)</f>
        <v>2</v>
      </c>
      <c r="AD558" s="5" t="str">
        <f>VLOOKUP(A558,Table!$U$1:$V$230,2,0)</f>
        <v>Orthorhombic</v>
      </c>
    </row>
    <row r="559" spans="1:30" ht="18.75" customHeight="1" x14ac:dyDescent="0.4">
      <c r="A559" s="5">
        <v>65</v>
      </c>
      <c r="B559" s="5">
        <v>71482</v>
      </c>
      <c r="C559" s="5" t="s">
        <v>873</v>
      </c>
      <c r="D559" s="5" t="s">
        <v>879</v>
      </c>
      <c r="E559" s="6" t="s">
        <v>2293</v>
      </c>
      <c r="F559" s="8" t="str">
        <f>LEFT(E559,MIN(FIND({0,1,2,3,4,5,6,7,8,9},ASC(E559)&amp;1234567890))-1)</f>
        <v>Pb</v>
      </c>
      <c r="G559" s="8">
        <f t="shared" si="40"/>
        <v>2</v>
      </c>
      <c r="H559" s="8">
        <f>VLOOKUP(F559,Table!$A$2:$C$121,2,0)</f>
        <v>14</v>
      </c>
      <c r="I559" s="7">
        <f>VLOOKUP(F559,Table!$A$2:$C$121,3,0)</f>
        <v>6</v>
      </c>
      <c r="J559" s="6" t="s">
        <v>2299</v>
      </c>
      <c r="K559" s="8" t="str">
        <f>LEFT(J559,MIN(FIND({0,1,2,3,4,5,6,7,8,9},ASC(J559)&amp;1234567890))-1)</f>
        <v>Sr</v>
      </c>
      <c r="L559" s="8">
        <f t="shared" si="41"/>
        <v>2</v>
      </c>
      <c r="M559" s="8">
        <f>VLOOKUP(K559,Table!$A$2:$C$121,2,0)</f>
        <v>2</v>
      </c>
      <c r="N559" s="7">
        <f>VLOOKUP(K559,Table!$A$2:$C$121,3,0)</f>
        <v>5</v>
      </c>
      <c r="O559" s="6" t="s">
        <v>2933</v>
      </c>
      <c r="P559" s="8" t="str">
        <f>LEFT(O559,MIN(FIND({0,1,2,3,4,5,6,7,8,9},ASC(O559)&amp;1234567890))-1)</f>
        <v>Gd</v>
      </c>
      <c r="Q559" s="8">
        <f t="shared" si="42"/>
        <v>1</v>
      </c>
      <c r="R559" s="8">
        <f>VLOOKUP(P559,Table!$A$2:$C$121,2,0)</f>
        <v>3</v>
      </c>
      <c r="S559" s="7">
        <f>VLOOKUP(P559,Table!$A$2:$C$121,3,0)</f>
        <v>6</v>
      </c>
      <c r="T559" s="6" t="s">
        <v>2300</v>
      </c>
      <c r="U559" s="8" t="str">
        <f>LEFT(T559,MIN(FIND({0,1,2,3,4,5,6,7,8,9},ASC(T559)&amp;1234567890))-1)</f>
        <v>Cu</v>
      </c>
      <c r="V559" s="8">
        <f t="shared" si="43"/>
        <v>3</v>
      </c>
      <c r="W559" s="8">
        <f>VLOOKUP(U559,Table!$A$2:$C$121,2,0)</f>
        <v>11</v>
      </c>
      <c r="X559" s="7">
        <f>VLOOKUP(U559,Table!$A$2:$C$121,3,0)</f>
        <v>4</v>
      </c>
      <c r="Y559" s="6" t="s">
        <v>2298</v>
      </c>
      <c r="Z559" s="8" t="str">
        <f>LEFT(Y559,MIN(FIND({0,1,2,3,4,5,6,7,8,9},ASC(Y559)&amp;1234567890))-1)</f>
        <v>O</v>
      </c>
      <c r="AA559" s="8">
        <f t="shared" si="44"/>
        <v>8</v>
      </c>
      <c r="AB559" s="8">
        <f>VLOOKUP(Z559,Table!$A$2:$C$121,2,0)</f>
        <v>16</v>
      </c>
      <c r="AC559" s="7">
        <f>VLOOKUP(Z559,Table!$A$2:$C$121,3,0)</f>
        <v>2</v>
      </c>
      <c r="AD559" s="5" t="str">
        <f>VLOOKUP(A559,Table!$U$1:$V$230,2,0)</f>
        <v>Orthorhombic</v>
      </c>
    </row>
    <row r="560" spans="1:30" ht="18.75" customHeight="1" x14ac:dyDescent="0.4">
      <c r="A560" s="5">
        <v>65</v>
      </c>
      <c r="B560" s="5">
        <v>71483</v>
      </c>
      <c r="C560" s="5" t="s">
        <v>873</v>
      </c>
      <c r="D560" s="5" t="s">
        <v>880</v>
      </c>
      <c r="E560" s="6" t="s">
        <v>2293</v>
      </c>
      <c r="F560" s="8" t="str">
        <f>LEFT(E560,MIN(FIND({0,1,2,3,4,5,6,7,8,9},ASC(E560)&amp;1234567890))-1)</f>
        <v>Pb</v>
      </c>
      <c r="G560" s="8">
        <f t="shared" si="40"/>
        <v>2</v>
      </c>
      <c r="H560" s="8">
        <f>VLOOKUP(F560,Table!$A$2:$C$121,2,0)</f>
        <v>14</v>
      </c>
      <c r="I560" s="7">
        <f>VLOOKUP(F560,Table!$A$2:$C$121,3,0)</f>
        <v>6</v>
      </c>
      <c r="J560" s="6" t="s">
        <v>2299</v>
      </c>
      <c r="K560" s="8" t="str">
        <f>LEFT(J560,MIN(FIND({0,1,2,3,4,5,6,7,8,9},ASC(J560)&amp;1234567890))-1)</f>
        <v>Sr</v>
      </c>
      <c r="L560" s="8">
        <f t="shared" si="41"/>
        <v>2</v>
      </c>
      <c r="M560" s="8">
        <f>VLOOKUP(K560,Table!$A$2:$C$121,2,0)</f>
        <v>2</v>
      </c>
      <c r="N560" s="7">
        <f>VLOOKUP(K560,Table!$A$2:$C$121,3,0)</f>
        <v>5</v>
      </c>
      <c r="O560" s="6" t="s">
        <v>2807</v>
      </c>
      <c r="P560" s="8" t="str">
        <f>LEFT(O560,MIN(FIND({0,1,2,3,4,5,6,7,8,9},ASC(O560)&amp;1234567890))-1)</f>
        <v>Dy</v>
      </c>
      <c r="Q560" s="8">
        <f t="shared" si="42"/>
        <v>1</v>
      </c>
      <c r="R560" s="8">
        <f>VLOOKUP(P560,Table!$A$2:$C$121,2,0)</f>
        <v>3</v>
      </c>
      <c r="S560" s="7">
        <f>VLOOKUP(P560,Table!$A$2:$C$121,3,0)</f>
        <v>6</v>
      </c>
      <c r="T560" s="6" t="s">
        <v>2300</v>
      </c>
      <c r="U560" s="8" t="str">
        <f>LEFT(T560,MIN(FIND({0,1,2,3,4,5,6,7,8,9},ASC(T560)&amp;1234567890))-1)</f>
        <v>Cu</v>
      </c>
      <c r="V560" s="8">
        <f t="shared" si="43"/>
        <v>3</v>
      </c>
      <c r="W560" s="8">
        <f>VLOOKUP(U560,Table!$A$2:$C$121,2,0)</f>
        <v>11</v>
      </c>
      <c r="X560" s="7">
        <f>VLOOKUP(U560,Table!$A$2:$C$121,3,0)</f>
        <v>4</v>
      </c>
      <c r="Y560" s="6" t="s">
        <v>2298</v>
      </c>
      <c r="Z560" s="8" t="str">
        <f>LEFT(Y560,MIN(FIND({0,1,2,3,4,5,6,7,8,9},ASC(Y560)&amp;1234567890))-1)</f>
        <v>O</v>
      </c>
      <c r="AA560" s="8">
        <f t="shared" si="44"/>
        <v>8</v>
      </c>
      <c r="AB560" s="8">
        <f>VLOOKUP(Z560,Table!$A$2:$C$121,2,0)</f>
        <v>16</v>
      </c>
      <c r="AC560" s="7">
        <f>VLOOKUP(Z560,Table!$A$2:$C$121,3,0)</f>
        <v>2</v>
      </c>
      <c r="AD560" s="5" t="str">
        <f>VLOOKUP(A560,Table!$U$1:$V$230,2,0)</f>
        <v>Orthorhombic</v>
      </c>
    </row>
    <row r="561" spans="1:30" ht="18.75" customHeight="1" x14ac:dyDescent="0.4">
      <c r="A561" s="5">
        <v>65</v>
      </c>
      <c r="B561" s="5">
        <v>71484</v>
      </c>
      <c r="C561" s="5" t="s">
        <v>873</v>
      </c>
      <c r="D561" s="5" t="s">
        <v>157</v>
      </c>
      <c r="E561" s="6" t="s">
        <v>2293</v>
      </c>
      <c r="F561" s="8" t="str">
        <f>LEFT(E561,MIN(FIND({0,1,2,3,4,5,6,7,8,9},ASC(E561)&amp;1234567890))-1)</f>
        <v>Pb</v>
      </c>
      <c r="G561" s="8">
        <f t="shared" si="40"/>
        <v>2</v>
      </c>
      <c r="H561" s="8">
        <f>VLOOKUP(F561,Table!$A$2:$C$121,2,0)</f>
        <v>14</v>
      </c>
      <c r="I561" s="7">
        <f>VLOOKUP(F561,Table!$A$2:$C$121,3,0)</f>
        <v>6</v>
      </c>
      <c r="J561" s="6" t="s">
        <v>2299</v>
      </c>
      <c r="K561" s="8" t="str">
        <f>LEFT(J561,MIN(FIND({0,1,2,3,4,5,6,7,8,9},ASC(J561)&amp;1234567890))-1)</f>
        <v>Sr</v>
      </c>
      <c r="L561" s="8">
        <f t="shared" si="41"/>
        <v>2</v>
      </c>
      <c r="M561" s="8">
        <f>VLOOKUP(K561,Table!$A$2:$C$121,2,0)</f>
        <v>2</v>
      </c>
      <c r="N561" s="7">
        <f>VLOOKUP(K561,Table!$A$2:$C$121,3,0)</f>
        <v>5</v>
      </c>
      <c r="O561" s="6" t="s">
        <v>2525</v>
      </c>
      <c r="P561" s="8" t="str">
        <f>LEFT(O561,MIN(FIND({0,1,2,3,4,5,6,7,8,9},ASC(O561)&amp;1234567890))-1)</f>
        <v>Ho</v>
      </c>
      <c r="Q561" s="8">
        <f t="shared" si="42"/>
        <v>1</v>
      </c>
      <c r="R561" s="8">
        <f>VLOOKUP(P561,Table!$A$2:$C$121,2,0)</f>
        <v>3</v>
      </c>
      <c r="S561" s="7">
        <f>VLOOKUP(P561,Table!$A$2:$C$121,3,0)</f>
        <v>6</v>
      </c>
      <c r="T561" s="6" t="s">
        <v>2300</v>
      </c>
      <c r="U561" s="8" t="str">
        <f>LEFT(T561,MIN(FIND({0,1,2,3,4,5,6,7,8,9},ASC(T561)&amp;1234567890))-1)</f>
        <v>Cu</v>
      </c>
      <c r="V561" s="8">
        <f t="shared" si="43"/>
        <v>3</v>
      </c>
      <c r="W561" s="8">
        <f>VLOOKUP(U561,Table!$A$2:$C$121,2,0)</f>
        <v>11</v>
      </c>
      <c r="X561" s="7">
        <f>VLOOKUP(U561,Table!$A$2:$C$121,3,0)</f>
        <v>4</v>
      </c>
      <c r="Y561" s="6" t="s">
        <v>2298</v>
      </c>
      <c r="Z561" s="8" t="str">
        <f>LEFT(Y561,MIN(FIND({0,1,2,3,4,5,6,7,8,9},ASC(Y561)&amp;1234567890))-1)</f>
        <v>O</v>
      </c>
      <c r="AA561" s="8">
        <f t="shared" si="44"/>
        <v>8</v>
      </c>
      <c r="AB561" s="8">
        <f>VLOOKUP(Z561,Table!$A$2:$C$121,2,0)</f>
        <v>16</v>
      </c>
      <c r="AC561" s="7">
        <f>VLOOKUP(Z561,Table!$A$2:$C$121,3,0)</f>
        <v>2</v>
      </c>
      <c r="AD561" s="5" t="str">
        <f>VLOOKUP(A561,Table!$U$1:$V$230,2,0)</f>
        <v>Orthorhombic</v>
      </c>
    </row>
    <row r="562" spans="1:30" ht="18.75" customHeight="1" x14ac:dyDescent="0.4">
      <c r="A562" s="5">
        <v>65</v>
      </c>
      <c r="B562" s="5">
        <v>71485</v>
      </c>
      <c r="C562" s="5" t="s">
        <v>873</v>
      </c>
      <c r="D562" s="5" t="s">
        <v>881</v>
      </c>
      <c r="E562" s="6" t="s">
        <v>2293</v>
      </c>
      <c r="F562" s="8" t="str">
        <f>LEFT(E562,MIN(FIND({0,1,2,3,4,5,6,7,8,9},ASC(E562)&amp;1234567890))-1)</f>
        <v>Pb</v>
      </c>
      <c r="G562" s="8">
        <f t="shared" si="40"/>
        <v>2</v>
      </c>
      <c r="H562" s="8">
        <f>VLOOKUP(F562,Table!$A$2:$C$121,2,0)</f>
        <v>14</v>
      </c>
      <c r="I562" s="7">
        <f>VLOOKUP(F562,Table!$A$2:$C$121,3,0)</f>
        <v>6</v>
      </c>
      <c r="J562" s="6" t="s">
        <v>2299</v>
      </c>
      <c r="K562" s="8" t="str">
        <f>LEFT(J562,MIN(FIND({0,1,2,3,4,5,6,7,8,9},ASC(J562)&amp;1234567890))-1)</f>
        <v>Sr</v>
      </c>
      <c r="L562" s="8">
        <f t="shared" si="41"/>
        <v>2</v>
      </c>
      <c r="M562" s="8">
        <f>VLOOKUP(K562,Table!$A$2:$C$121,2,0)</f>
        <v>2</v>
      </c>
      <c r="N562" s="7">
        <f>VLOOKUP(K562,Table!$A$2:$C$121,3,0)</f>
        <v>5</v>
      </c>
      <c r="O562" s="6" t="s">
        <v>2809</v>
      </c>
      <c r="P562" s="8" t="str">
        <f>LEFT(O562,MIN(FIND({0,1,2,3,4,5,6,7,8,9},ASC(O562)&amp;1234567890))-1)</f>
        <v>Er</v>
      </c>
      <c r="Q562" s="8">
        <f t="shared" si="42"/>
        <v>1</v>
      </c>
      <c r="R562" s="8">
        <f>VLOOKUP(P562,Table!$A$2:$C$121,2,0)</f>
        <v>3</v>
      </c>
      <c r="S562" s="7">
        <f>VLOOKUP(P562,Table!$A$2:$C$121,3,0)</f>
        <v>6</v>
      </c>
      <c r="T562" s="6" t="s">
        <v>2300</v>
      </c>
      <c r="U562" s="8" t="str">
        <f>LEFT(T562,MIN(FIND({0,1,2,3,4,5,6,7,8,9},ASC(T562)&amp;1234567890))-1)</f>
        <v>Cu</v>
      </c>
      <c r="V562" s="8">
        <f t="shared" si="43"/>
        <v>3</v>
      </c>
      <c r="W562" s="8">
        <f>VLOOKUP(U562,Table!$A$2:$C$121,2,0)</f>
        <v>11</v>
      </c>
      <c r="X562" s="7">
        <f>VLOOKUP(U562,Table!$A$2:$C$121,3,0)</f>
        <v>4</v>
      </c>
      <c r="Y562" s="6" t="s">
        <v>2298</v>
      </c>
      <c r="Z562" s="8" t="str">
        <f>LEFT(Y562,MIN(FIND({0,1,2,3,4,5,6,7,8,9},ASC(Y562)&amp;1234567890))-1)</f>
        <v>O</v>
      </c>
      <c r="AA562" s="8">
        <f t="shared" si="44"/>
        <v>8</v>
      </c>
      <c r="AB562" s="8">
        <f>VLOOKUP(Z562,Table!$A$2:$C$121,2,0)</f>
        <v>16</v>
      </c>
      <c r="AC562" s="7">
        <f>VLOOKUP(Z562,Table!$A$2:$C$121,3,0)</f>
        <v>2</v>
      </c>
      <c r="AD562" s="5" t="str">
        <f>VLOOKUP(A562,Table!$U$1:$V$230,2,0)</f>
        <v>Orthorhombic</v>
      </c>
    </row>
    <row r="563" spans="1:30" ht="18.75" customHeight="1" x14ac:dyDescent="0.4">
      <c r="A563" s="5">
        <v>65</v>
      </c>
      <c r="B563" s="5">
        <v>72597</v>
      </c>
      <c r="C563" s="5" t="s">
        <v>873</v>
      </c>
      <c r="D563" s="5" t="s">
        <v>882</v>
      </c>
      <c r="E563" s="6" t="s">
        <v>2293</v>
      </c>
      <c r="F563" s="8" t="str">
        <f>LEFT(E563,MIN(FIND({0,1,2,3,4,5,6,7,8,9},ASC(E563)&amp;1234567890))-1)</f>
        <v>Pb</v>
      </c>
      <c r="G563" s="8">
        <f t="shared" si="40"/>
        <v>2</v>
      </c>
      <c r="H563" s="8">
        <f>VLOOKUP(F563,Table!$A$2:$C$121,2,0)</f>
        <v>14</v>
      </c>
      <c r="I563" s="7">
        <f>VLOOKUP(F563,Table!$A$2:$C$121,3,0)</f>
        <v>6</v>
      </c>
      <c r="J563" s="6" t="s">
        <v>2299</v>
      </c>
      <c r="K563" s="8" t="str">
        <f>LEFT(J563,MIN(FIND({0,1,2,3,4,5,6,7,8,9},ASC(J563)&amp;1234567890))-1)</f>
        <v>Sr</v>
      </c>
      <c r="L563" s="8">
        <f t="shared" si="41"/>
        <v>2</v>
      </c>
      <c r="M563" s="8">
        <f>VLOOKUP(K563,Table!$A$2:$C$121,2,0)</f>
        <v>2</v>
      </c>
      <c r="N563" s="7">
        <f>VLOOKUP(K563,Table!$A$2:$C$121,3,0)</f>
        <v>5</v>
      </c>
      <c r="O563" s="6" t="s">
        <v>2363</v>
      </c>
      <c r="P563" s="8" t="str">
        <f>LEFT(O563,MIN(FIND({0,1,2,3,4,5,6,7,8,9},ASC(O563)&amp;1234567890))-1)</f>
        <v>La</v>
      </c>
      <c r="Q563" s="8">
        <f t="shared" si="42"/>
        <v>1</v>
      </c>
      <c r="R563" s="8">
        <f>VLOOKUP(P563,Table!$A$2:$C$121,2,0)</f>
        <v>3</v>
      </c>
      <c r="S563" s="7">
        <f>VLOOKUP(P563,Table!$A$2:$C$121,3,0)</f>
        <v>6</v>
      </c>
      <c r="T563" s="6" t="s">
        <v>2300</v>
      </c>
      <c r="U563" s="8" t="str">
        <f>LEFT(T563,MIN(FIND({0,1,2,3,4,5,6,7,8,9},ASC(T563)&amp;1234567890))-1)</f>
        <v>Cu</v>
      </c>
      <c r="V563" s="8">
        <f t="shared" si="43"/>
        <v>3</v>
      </c>
      <c r="W563" s="8">
        <f>VLOOKUP(U563,Table!$A$2:$C$121,2,0)</f>
        <v>11</v>
      </c>
      <c r="X563" s="7">
        <f>VLOOKUP(U563,Table!$A$2:$C$121,3,0)</f>
        <v>4</v>
      </c>
      <c r="Y563" s="6" t="s">
        <v>2298</v>
      </c>
      <c r="Z563" s="8" t="str">
        <f>LEFT(Y563,MIN(FIND({0,1,2,3,4,5,6,7,8,9},ASC(Y563)&amp;1234567890))-1)</f>
        <v>O</v>
      </c>
      <c r="AA563" s="8">
        <f t="shared" si="44"/>
        <v>8</v>
      </c>
      <c r="AB563" s="8">
        <f>VLOOKUP(Z563,Table!$A$2:$C$121,2,0)</f>
        <v>16</v>
      </c>
      <c r="AC563" s="7">
        <f>VLOOKUP(Z563,Table!$A$2:$C$121,3,0)</f>
        <v>2</v>
      </c>
      <c r="AD563" s="5" t="str">
        <f>VLOOKUP(A563,Table!$U$1:$V$230,2,0)</f>
        <v>Orthorhombic</v>
      </c>
    </row>
    <row r="564" spans="1:30" ht="18.75" customHeight="1" x14ac:dyDescent="0.4">
      <c r="A564" s="5">
        <v>65</v>
      </c>
      <c r="B564" s="5">
        <v>78626</v>
      </c>
      <c r="C564" s="5" t="s">
        <v>876</v>
      </c>
      <c r="D564" s="5" t="s">
        <v>883</v>
      </c>
      <c r="E564" s="6" t="s">
        <v>3071</v>
      </c>
      <c r="F564" s="8" t="str">
        <f>LEFT(E564,MIN(FIND({0,1,2,3,4,5,6,7,8,9},ASC(E564)&amp;1234567890))-1)</f>
        <v>Y</v>
      </c>
      <c r="G564" s="8">
        <f t="shared" si="40"/>
        <v>0.98</v>
      </c>
      <c r="H564" s="8">
        <f>VLOOKUP(F564,Table!$A$2:$C$121,2,0)</f>
        <v>3</v>
      </c>
      <c r="I564" s="7">
        <f>VLOOKUP(F564,Table!$A$2:$C$121,3,0)</f>
        <v>5</v>
      </c>
      <c r="J564" s="6" t="s">
        <v>3431</v>
      </c>
      <c r="K564" s="8" t="str">
        <f>LEFT(J564,MIN(FIND({0,1,2,3,4,5,6,7,8,9},ASC(J564)&amp;1234567890))-1)</f>
        <v>Ca</v>
      </c>
      <c r="L564" s="8">
        <f t="shared" si="41"/>
        <v>0.02</v>
      </c>
      <c r="M564" s="8">
        <f>VLOOKUP(K564,Table!$A$2:$C$121,2,0)</f>
        <v>2</v>
      </c>
      <c r="N564" s="7">
        <f>VLOOKUP(K564,Table!$A$2:$C$121,3,0)</f>
        <v>4</v>
      </c>
      <c r="O564" s="6" t="s">
        <v>2294</v>
      </c>
      <c r="P564" s="8" t="str">
        <f>LEFT(O564,MIN(FIND({0,1,2,3,4,5,6,7,8,9},ASC(O564)&amp;1234567890))-1)</f>
        <v>Ba</v>
      </c>
      <c r="Q564" s="8">
        <f t="shared" si="42"/>
        <v>2</v>
      </c>
      <c r="R564" s="8">
        <f>VLOOKUP(P564,Table!$A$2:$C$121,2,0)</f>
        <v>2</v>
      </c>
      <c r="S564" s="7">
        <f>VLOOKUP(P564,Table!$A$2:$C$121,3,0)</f>
        <v>6</v>
      </c>
      <c r="T564" s="6" t="s">
        <v>2631</v>
      </c>
      <c r="U564" s="8" t="str">
        <f>LEFT(T564,MIN(FIND({0,1,2,3,4,5,6,7,8,9},ASC(T564)&amp;1234567890))-1)</f>
        <v>Cu</v>
      </c>
      <c r="V564" s="8">
        <f t="shared" si="43"/>
        <v>4</v>
      </c>
      <c r="W564" s="8">
        <f>VLOOKUP(U564,Table!$A$2:$C$121,2,0)</f>
        <v>11</v>
      </c>
      <c r="X564" s="7">
        <f>VLOOKUP(U564,Table!$A$2:$C$121,3,0)</f>
        <v>4</v>
      </c>
      <c r="Y564" s="6" t="s">
        <v>2298</v>
      </c>
      <c r="Z564" s="8" t="str">
        <f>LEFT(Y564,MIN(FIND({0,1,2,3,4,5,6,7,8,9},ASC(Y564)&amp;1234567890))-1)</f>
        <v>O</v>
      </c>
      <c r="AA564" s="8">
        <f t="shared" si="44"/>
        <v>8</v>
      </c>
      <c r="AB564" s="8">
        <f>VLOOKUP(Z564,Table!$A$2:$C$121,2,0)</f>
        <v>16</v>
      </c>
      <c r="AC564" s="7">
        <f>VLOOKUP(Z564,Table!$A$2:$C$121,3,0)</f>
        <v>2</v>
      </c>
      <c r="AD564" s="5" t="str">
        <f>VLOOKUP(A564,Table!$U$1:$V$230,2,0)</f>
        <v>Orthorhombic</v>
      </c>
    </row>
    <row r="565" spans="1:30" ht="18.75" customHeight="1" x14ac:dyDescent="0.4">
      <c r="A565" s="5">
        <v>65</v>
      </c>
      <c r="B565" s="5">
        <v>81037</v>
      </c>
      <c r="C565" s="5" t="s">
        <v>873</v>
      </c>
      <c r="D565" s="5" t="s">
        <v>485</v>
      </c>
      <c r="E565" s="6" t="s">
        <v>2293</v>
      </c>
      <c r="F565" s="8" t="str">
        <f>LEFT(E565,MIN(FIND({0,1,2,3,4,5,6,7,8,9},ASC(E565)&amp;1234567890))-1)</f>
        <v>Pb</v>
      </c>
      <c r="G565" s="8">
        <f t="shared" si="40"/>
        <v>2</v>
      </c>
      <c r="H565" s="8">
        <f>VLOOKUP(F565,Table!$A$2:$C$121,2,0)</f>
        <v>14</v>
      </c>
      <c r="I565" s="7">
        <f>VLOOKUP(F565,Table!$A$2:$C$121,3,0)</f>
        <v>6</v>
      </c>
      <c r="J565" s="6" t="s">
        <v>2299</v>
      </c>
      <c r="K565" s="8" t="str">
        <f>LEFT(J565,MIN(FIND({0,1,2,3,4,5,6,7,8,9},ASC(J565)&amp;1234567890))-1)</f>
        <v>Sr</v>
      </c>
      <c r="L565" s="8">
        <f t="shared" si="41"/>
        <v>2</v>
      </c>
      <c r="M565" s="8">
        <f>VLOOKUP(K565,Table!$A$2:$C$121,2,0)</f>
        <v>2</v>
      </c>
      <c r="N565" s="7">
        <f>VLOOKUP(K565,Table!$A$2:$C$121,3,0)</f>
        <v>5</v>
      </c>
      <c r="O565" s="6" t="s">
        <v>2296</v>
      </c>
      <c r="P565" s="8" t="str">
        <f>LEFT(O565,MIN(FIND({0,1,2,3,4,5,6,7,8,9},ASC(O565)&amp;1234567890))-1)</f>
        <v>Cu</v>
      </c>
      <c r="Q565" s="8">
        <f t="shared" si="42"/>
        <v>1</v>
      </c>
      <c r="R565" s="8">
        <f>VLOOKUP(P565,Table!$A$2:$C$121,2,0)</f>
        <v>11</v>
      </c>
      <c r="S565" s="7">
        <f>VLOOKUP(P565,Table!$A$2:$C$121,3,0)</f>
        <v>4</v>
      </c>
      <c r="T565" s="6" t="s">
        <v>2330</v>
      </c>
      <c r="U565" s="8" t="str">
        <f>LEFT(T565,MIN(FIND({0,1,2,3,4,5,6,7,8,9},ASC(T565)&amp;1234567890))-1)</f>
        <v>Fe</v>
      </c>
      <c r="V565" s="8">
        <f t="shared" si="43"/>
        <v>1</v>
      </c>
      <c r="W565" s="8">
        <f>VLOOKUP(U565,Table!$A$2:$C$121,2,0)</f>
        <v>8</v>
      </c>
      <c r="X565" s="7">
        <f>VLOOKUP(U565,Table!$A$2:$C$121,3,0)</f>
        <v>4</v>
      </c>
      <c r="Y565" s="6" t="s">
        <v>2332</v>
      </c>
      <c r="Z565" s="8" t="str">
        <f>LEFT(Y565,MIN(FIND({0,1,2,3,4,5,6,7,8,9},ASC(Y565)&amp;1234567890))-1)</f>
        <v>O</v>
      </c>
      <c r="AA565" s="8">
        <f t="shared" si="44"/>
        <v>6</v>
      </c>
      <c r="AB565" s="8">
        <f>VLOOKUP(Z565,Table!$A$2:$C$121,2,0)</f>
        <v>16</v>
      </c>
      <c r="AC565" s="7">
        <f>VLOOKUP(Z565,Table!$A$2:$C$121,3,0)</f>
        <v>2</v>
      </c>
      <c r="AD565" s="5" t="str">
        <f>VLOOKUP(A565,Table!$U$1:$V$230,2,0)</f>
        <v>Orthorhombic</v>
      </c>
    </row>
    <row r="566" spans="1:30" ht="18.75" customHeight="1" x14ac:dyDescent="0.4">
      <c r="A566" s="5">
        <v>65</v>
      </c>
      <c r="B566" s="5">
        <v>404487</v>
      </c>
      <c r="C566" s="5" t="s">
        <v>873</v>
      </c>
      <c r="D566" s="5" t="s">
        <v>884</v>
      </c>
      <c r="E566" s="6" t="s">
        <v>3432</v>
      </c>
      <c r="F566" s="8" t="str">
        <f>LEFT(E566,MIN(FIND({0,1,2,3,4,5,6,7,8,9},ASC(E566)&amp;1234567890))-1)</f>
        <v>Ag</v>
      </c>
      <c r="G566" s="8">
        <f t="shared" si="40"/>
        <v>0.4</v>
      </c>
      <c r="H566" s="8">
        <f>VLOOKUP(F566,Table!$A$2:$C$121,2,0)</f>
        <v>11</v>
      </c>
      <c r="I566" s="7">
        <f>VLOOKUP(F566,Table!$A$2:$C$121,3,0)</f>
        <v>5</v>
      </c>
      <c r="J566" s="6" t="s">
        <v>3433</v>
      </c>
      <c r="K566" s="8" t="str">
        <f>LEFT(J566,MIN(FIND({0,1,2,3,4,5,6,7,8,9},ASC(J566)&amp;1234567890))-1)</f>
        <v>Na</v>
      </c>
      <c r="L566" s="8">
        <f t="shared" si="41"/>
        <v>2.2999999999999998</v>
      </c>
      <c r="M566" s="8">
        <f>VLOOKUP(K566,Table!$A$2:$C$121,2,0)</f>
        <v>1</v>
      </c>
      <c r="N566" s="7">
        <f>VLOOKUP(K566,Table!$A$2:$C$121,3,0)</f>
        <v>3</v>
      </c>
      <c r="O566" s="6" t="s">
        <v>3434</v>
      </c>
      <c r="P566" s="8" t="str">
        <f>LEFT(O566,MIN(FIND({0,1,2,3,4,5,6,7,8,9},ASC(O566)&amp;1234567890))-1)</f>
        <v>Ca</v>
      </c>
      <c r="Q566" s="8">
        <f t="shared" si="42"/>
        <v>4.3</v>
      </c>
      <c r="R566" s="8">
        <f>VLOOKUP(P566,Table!$A$2:$C$121,2,0)</f>
        <v>2</v>
      </c>
      <c r="S566" s="7">
        <f>VLOOKUP(P566,Table!$A$2:$C$121,3,0)</f>
        <v>4</v>
      </c>
      <c r="T566" s="6" t="s">
        <v>2441</v>
      </c>
      <c r="U566" s="8" t="str">
        <f>LEFT(T566,MIN(FIND({0,1,2,3,4,5,6,7,8,9},ASC(T566)&amp;1234567890))-1)</f>
        <v>Ru</v>
      </c>
      <c r="V566" s="8">
        <f t="shared" si="43"/>
        <v>1</v>
      </c>
      <c r="W566" s="8">
        <f>VLOOKUP(U566,Table!$A$2:$C$121,2,0)</f>
        <v>8</v>
      </c>
      <c r="X566" s="7">
        <f>VLOOKUP(U566,Table!$A$2:$C$121,3,0)</f>
        <v>5</v>
      </c>
      <c r="Y566" s="6" t="s">
        <v>2298</v>
      </c>
      <c r="Z566" s="8" t="str">
        <f>LEFT(Y566,MIN(FIND({0,1,2,3,4,5,6,7,8,9},ASC(Y566)&amp;1234567890))-1)</f>
        <v>O</v>
      </c>
      <c r="AA566" s="8">
        <f t="shared" si="44"/>
        <v>8</v>
      </c>
      <c r="AB566" s="8">
        <f>VLOOKUP(Z566,Table!$A$2:$C$121,2,0)</f>
        <v>16</v>
      </c>
      <c r="AC566" s="7">
        <f>VLOOKUP(Z566,Table!$A$2:$C$121,3,0)</f>
        <v>2</v>
      </c>
      <c r="AD566" s="5" t="str">
        <f>VLOOKUP(A566,Table!$U$1:$V$230,2,0)</f>
        <v>Orthorhombic</v>
      </c>
    </row>
    <row r="567" spans="1:30" ht="18.75" customHeight="1" x14ac:dyDescent="0.4">
      <c r="A567" s="5">
        <v>65</v>
      </c>
      <c r="B567" s="5">
        <v>86985</v>
      </c>
      <c r="C567" s="5" t="s">
        <v>876</v>
      </c>
      <c r="D567" s="5" t="s">
        <v>885</v>
      </c>
      <c r="E567" s="6" t="s">
        <v>2812</v>
      </c>
      <c r="F567" s="8" t="str">
        <f>LEFT(E567,MIN(FIND({0,1,2,3,4,5,6,7,8,9},ASC(E567)&amp;1234567890))-1)</f>
        <v>Dy</v>
      </c>
      <c r="G567" s="8">
        <f t="shared" si="40"/>
        <v>2</v>
      </c>
      <c r="H567" s="8">
        <f>VLOOKUP(F567,Table!$A$2:$C$121,2,0)</f>
        <v>3</v>
      </c>
      <c r="I567" s="7">
        <f>VLOOKUP(F567,Table!$A$2:$C$121,3,0)</f>
        <v>6</v>
      </c>
      <c r="J567" s="6" t="s">
        <v>2394</v>
      </c>
      <c r="K567" s="8" t="str">
        <f>LEFT(J567,MIN(FIND({0,1,2,3,4,5,6,7,8,9},ASC(J567)&amp;1234567890))-1)</f>
        <v>Ba</v>
      </c>
      <c r="L567" s="8">
        <f t="shared" si="41"/>
        <v>4</v>
      </c>
      <c r="M567" s="8">
        <f>VLOOKUP(K567,Table!$A$2:$C$121,2,0)</f>
        <v>2</v>
      </c>
      <c r="N567" s="7">
        <f>VLOOKUP(K567,Table!$A$2:$C$121,3,0)</f>
        <v>6</v>
      </c>
      <c r="O567" s="6" t="s">
        <v>2621</v>
      </c>
      <c r="P567" s="8" t="str">
        <f>LEFT(O567,MIN(FIND({0,1,2,3,4,5,6,7,8,9},ASC(O567)&amp;1234567890))-1)</f>
        <v>Cu</v>
      </c>
      <c r="Q567" s="8">
        <f t="shared" si="42"/>
        <v>6</v>
      </c>
      <c r="R567" s="8">
        <f>VLOOKUP(P567,Table!$A$2:$C$121,2,0)</f>
        <v>11</v>
      </c>
      <c r="S567" s="7">
        <f>VLOOKUP(P567,Table!$A$2:$C$121,3,0)</f>
        <v>4</v>
      </c>
      <c r="T567" s="6" t="s">
        <v>2634</v>
      </c>
      <c r="U567" s="8" t="str">
        <f>LEFT(T567,MIN(FIND({0,1,2,3,4,5,6,7,8,9},ASC(T567)&amp;1234567890))-1)</f>
        <v>Ni</v>
      </c>
      <c r="V567" s="8">
        <f t="shared" si="43"/>
        <v>1</v>
      </c>
      <c r="W567" s="8">
        <f>VLOOKUP(U567,Table!$A$2:$C$121,2,0)</f>
        <v>10</v>
      </c>
      <c r="X567" s="7">
        <f>VLOOKUP(U567,Table!$A$2:$C$121,3,0)</f>
        <v>4</v>
      </c>
      <c r="Y567" s="6" t="s">
        <v>2506</v>
      </c>
      <c r="Z567" s="8" t="str">
        <f>LEFT(Y567,MIN(FIND({0,1,2,3,4,5,6,7,8,9},ASC(Y567)&amp;1234567890))-1)</f>
        <v>O</v>
      </c>
      <c r="AA567" s="8">
        <f t="shared" si="44"/>
        <v>15</v>
      </c>
      <c r="AB567" s="8">
        <f>VLOOKUP(Z567,Table!$A$2:$C$121,2,0)</f>
        <v>16</v>
      </c>
      <c r="AC567" s="7">
        <f>VLOOKUP(Z567,Table!$A$2:$C$121,3,0)</f>
        <v>2</v>
      </c>
      <c r="AD567" s="5" t="str">
        <f>VLOOKUP(A567,Table!$U$1:$V$230,2,0)</f>
        <v>Orthorhombic</v>
      </c>
    </row>
    <row r="568" spans="1:30" ht="18.75" customHeight="1" x14ac:dyDescent="0.4">
      <c r="A568" s="5">
        <v>65</v>
      </c>
      <c r="B568" s="5">
        <v>86986</v>
      </c>
      <c r="C568" s="5" t="s">
        <v>876</v>
      </c>
      <c r="D568" s="5" t="s">
        <v>886</v>
      </c>
      <c r="E568" s="6" t="s">
        <v>2718</v>
      </c>
      <c r="F568" s="8" t="str">
        <f>LEFT(E568,MIN(FIND({0,1,2,3,4,5,6,7,8,9},ASC(E568)&amp;1234567890))-1)</f>
        <v>Ho</v>
      </c>
      <c r="G568" s="8">
        <f t="shared" si="40"/>
        <v>2</v>
      </c>
      <c r="H568" s="8">
        <f>VLOOKUP(F568,Table!$A$2:$C$121,2,0)</f>
        <v>3</v>
      </c>
      <c r="I568" s="7">
        <f>VLOOKUP(F568,Table!$A$2:$C$121,3,0)</f>
        <v>6</v>
      </c>
      <c r="J568" s="6" t="s">
        <v>2394</v>
      </c>
      <c r="K568" s="8" t="str">
        <f>LEFT(J568,MIN(FIND({0,1,2,3,4,5,6,7,8,9},ASC(J568)&amp;1234567890))-1)</f>
        <v>Ba</v>
      </c>
      <c r="L568" s="8">
        <f t="shared" si="41"/>
        <v>4</v>
      </c>
      <c r="M568" s="8">
        <f>VLOOKUP(K568,Table!$A$2:$C$121,2,0)</f>
        <v>2</v>
      </c>
      <c r="N568" s="7">
        <f>VLOOKUP(K568,Table!$A$2:$C$121,3,0)</f>
        <v>6</v>
      </c>
      <c r="O568" s="6" t="s">
        <v>2621</v>
      </c>
      <c r="P568" s="8" t="str">
        <f>LEFT(O568,MIN(FIND({0,1,2,3,4,5,6,7,8,9},ASC(O568)&amp;1234567890))-1)</f>
        <v>Cu</v>
      </c>
      <c r="Q568" s="8">
        <f t="shared" si="42"/>
        <v>6</v>
      </c>
      <c r="R568" s="8">
        <f>VLOOKUP(P568,Table!$A$2:$C$121,2,0)</f>
        <v>11</v>
      </c>
      <c r="S568" s="7">
        <f>VLOOKUP(P568,Table!$A$2:$C$121,3,0)</f>
        <v>4</v>
      </c>
      <c r="T568" s="6" t="s">
        <v>2634</v>
      </c>
      <c r="U568" s="8" t="str">
        <f>LEFT(T568,MIN(FIND({0,1,2,3,4,5,6,7,8,9},ASC(T568)&amp;1234567890))-1)</f>
        <v>Ni</v>
      </c>
      <c r="V568" s="8">
        <f t="shared" si="43"/>
        <v>1</v>
      </c>
      <c r="W568" s="8">
        <f>VLOOKUP(U568,Table!$A$2:$C$121,2,0)</f>
        <v>10</v>
      </c>
      <c r="X568" s="7">
        <f>VLOOKUP(U568,Table!$A$2:$C$121,3,0)</f>
        <v>4</v>
      </c>
      <c r="Y568" s="6" t="s">
        <v>2506</v>
      </c>
      <c r="Z568" s="8" t="str">
        <f>LEFT(Y568,MIN(FIND({0,1,2,3,4,5,6,7,8,9},ASC(Y568)&amp;1234567890))-1)</f>
        <v>O</v>
      </c>
      <c r="AA568" s="8">
        <f t="shared" si="44"/>
        <v>15</v>
      </c>
      <c r="AB568" s="8">
        <f>VLOOKUP(Z568,Table!$A$2:$C$121,2,0)</f>
        <v>16</v>
      </c>
      <c r="AC568" s="7">
        <f>VLOOKUP(Z568,Table!$A$2:$C$121,3,0)</f>
        <v>2</v>
      </c>
      <c r="AD568" s="5" t="str">
        <f>VLOOKUP(A568,Table!$U$1:$V$230,2,0)</f>
        <v>Orthorhombic</v>
      </c>
    </row>
    <row r="569" spans="1:30" ht="18.75" customHeight="1" x14ac:dyDescent="0.4">
      <c r="A569" s="5">
        <v>65</v>
      </c>
      <c r="B569" s="5">
        <v>86987</v>
      </c>
      <c r="C569" s="5" t="s">
        <v>876</v>
      </c>
      <c r="D569" s="5" t="s">
        <v>887</v>
      </c>
      <c r="E569" s="6" t="s">
        <v>2691</v>
      </c>
      <c r="F569" s="8" t="str">
        <f>LEFT(E569,MIN(FIND({0,1,2,3,4,5,6,7,8,9},ASC(E569)&amp;1234567890))-1)</f>
        <v>Y</v>
      </c>
      <c r="G569" s="8">
        <f t="shared" si="40"/>
        <v>2</v>
      </c>
      <c r="H569" s="8">
        <f>VLOOKUP(F569,Table!$A$2:$C$121,2,0)</f>
        <v>3</v>
      </c>
      <c r="I569" s="7">
        <f>VLOOKUP(F569,Table!$A$2:$C$121,3,0)</f>
        <v>5</v>
      </c>
      <c r="J569" s="6" t="s">
        <v>2394</v>
      </c>
      <c r="K569" s="8" t="str">
        <f>LEFT(J569,MIN(FIND({0,1,2,3,4,5,6,7,8,9},ASC(J569)&amp;1234567890))-1)</f>
        <v>Ba</v>
      </c>
      <c r="L569" s="8">
        <f t="shared" si="41"/>
        <v>4</v>
      </c>
      <c r="M569" s="8">
        <f>VLOOKUP(K569,Table!$A$2:$C$121,2,0)</f>
        <v>2</v>
      </c>
      <c r="N569" s="7">
        <f>VLOOKUP(K569,Table!$A$2:$C$121,3,0)</f>
        <v>6</v>
      </c>
      <c r="O569" s="6" t="s">
        <v>2621</v>
      </c>
      <c r="P569" s="8" t="str">
        <f>LEFT(O569,MIN(FIND({0,1,2,3,4,5,6,7,8,9},ASC(O569)&amp;1234567890))-1)</f>
        <v>Cu</v>
      </c>
      <c r="Q569" s="8">
        <f t="shared" si="42"/>
        <v>6</v>
      </c>
      <c r="R569" s="8">
        <f>VLOOKUP(P569,Table!$A$2:$C$121,2,0)</f>
        <v>11</v>
      </c>
      <c r="S569" s="7">
        <f>VLOOKUP(P569,Table!$A$2:$C$121,3,0)</f>
        <v>4</v>
      </c>
      <c r="T569" s="6" t="s">
        <v>2634</v>
      </c>
      <c r="U569" s="8" t="str">
        <f>LEFT(T569,MIN(FIND({0,1,2,3,4,5,6,7,8,9},ASC(T569)&amp;1234567890))-1)</f>
        <v>Ni</v>
      </c>
      <c r="V569" s="8">
        <f t="shared" si="43"/>
        <v>1</v>
      </c>
      <c r="W569" s="8">
        <f>VLOOKUP(U569,Table!$A$2:$C$121,2,0)</f>
        <v>10</v>
      </c>
      <c r="X569" s="7">
        <f>VLOOKUP(U569,Table!$A$2:$C$121,3,0)</f>
        <v>4</v>
      </c>
      <c r="Y569" s="6" t="s">
        <v>2506</v>
      </c>
      <c r="Z569" s="8" t="str">
        <f>LEFT(Y569,MIN(FIND({0,1,2,3,4,5,6,7,8,9},ASC(Y569)&amp;1234567890))-1)</f>
        <v>O</v>
      </c>
      <c r="AA569" s="8">
        <f t="shared" si="44"/>
        <v>15</v>
      </c>
      <c r="AB569" s="8">
        <f>VLOOKUP(Z569,Table!$A$2:$C$121,2,0)</f>
        <v>16</v>
      </c>
      <c r="AC569" s="7">
        <f>VLOOKUP(Z569,Table!$A$2:$C$121,3,0)</f>
        <v>2</v>
      </c>
      <c r="AD569" s="5" t="str">
        <f>VLOOKUP(A569,Table!$U$1:$V$230,2,0)</f>
        <v>Orthorhombic</v>
      </c>
    </row>
    <row r="570" spans="1:30" ht="18.75" customHeight="1" x14ac:dyDescent="0.4">
      <c r="A570" s="5">
        <v>65</v>
      </c>
      <c r="B570" s="5">
        <v>86988</v>
      </c>
      <c r="C570" s="5" t="s">
        <v>876</v>
      </c>
      <c r="D570" s="5" t="s">
        <v>888</v>
      </c>
      <c r="E570" s="6" t="s">
        <v>2691</v>
      </c>
      <c r="F570" s="8" t="str">
        <f>LEFT(E570,MIN(FIND({0,1,2,3,4,5,6,7,8,9},ASC(E570)&amp;1234567890))-1)</f>
        <v>Y</v>
      </c>
      <c r="G570" s="8">
        <f t="shared" si="40"/>
        <v>2</v>
      </c>
      <c r="H570" s="8">
        <f>VLOOKUP(F570,Table!$A$2:$C$121,2,0)</f>
        <v>3</v>
      </c>
      <c r="I570" s="7">
        <f>VLOOKUP(F570,Table!$A$2:$C$121,3,0)</f>
        <v>5</v>
      </c>
      <c r="J570" s="6" t="s">
        <v>2394</v>
      </c>
      <c r="K570" s="8" t="str">
        <f>LEFT(J570,MIN(FIND({0,1,2,3,4,5,6,7,8,9},ASC(J570)&amp;1234567890))-1)</f>
        <v>Ba</v>
      </c>
      <c r="L570" s="8">
        <f t="shared" si="41"/>
        <v>4</v>
      </c>
      <c r="M570" s="8">
        <f>VLOOKUP(K570,Table!$A$2:$C$121,2,0)</f>
        <v>2</v>
      </c>
      <c r="N570" s="7">
        <f>VLOOKUP(K570,Table!$A$2:$C$121,3,0)</f>
        <v>6</v>
      </c>
      <c r="O570" s="6" t="s">
        <v>3435</v>
      </c>
      <c r="P570" s="8" t="str">
        <f>LEFT(O570,MIN(FIND({0,1,2,3,4,5,6,7,8,9},ASC(O570)&amp;1234567890))-1)</f>
        <v>Cu</v>
      </c>
      <c r="Q570" s="8">
        <f t="shared" si="42"/>
        <v>6.5</v>
      </c>
      <c r="R570" s="8">
        <f>VLOOKUP(P570,Table!$A$2:$C$121,2,0)</f>
        <v>11</v>
      </c>
      <c r="S570" s="7">
        <f>VLOOKUP(P570,Table!$A$2:$C$121,3,0)</f>
        <v>4</v>
      </c>
      <c r="T570" s="6" t="s">
        <v>3436</v>
      </c>
      <c r="U570" s="8" t="str">
        <f>LEFT(T570,MIN(FIND({0,1,2,3,4,5,6,7,8,9},ASC(T570)&amp;1234567890))-1)</f>
        <v>Ni</v>
      </c>
      <c r="V570" s="8">
        <f t="shared" si="43"/>
        <v>0.5</v>
      </c>
      <c r="W570" s="8">
        <f>VLOOKUP(U570,Table!$A$2:$C$121,2,0)</f>
        <v>10</v>
      </c>
      <c r="X570" s="7">
        <f>VLOOKUP(U570,Table!$A$2:$C$121,3,0)</f>
        <v>4</v>
      </c>
      <c r="Y570" s="6" t="s">
        <v>2506</v>
      </c>
      <c r="Z570" s="8" t="str">
        <f>LEFT(Y570,MIN(FIND({0,1,2,3,4,5,6,7,8,9},ASC(Y570)&amp;1234567890))-1)</f>
        <v>O</v>
      </c>
      <c r="AA570" s="8">
        <f t="shared" si="44"/>
        <v>15</v>
      </c>
      <c r="AB570" s="8">
        <f>VLOOKUP(Z570,Table!$A$2:$C$121,2,0)</f>
        <v>16</v>
      </c>
      <c r="AC570" s="7">
        <f>VLOOKUP(Z570,Table!$A$2:$C$121,3,0)</f>
        <v>2</v>
      </c>
      <c r="AD570" s="5" t="str">
        <f>VLOOKUP(A570,Table!$U$1:$V$230,2,0)</f>
        <v>Orthorhombic</v>
      </c>
    </row>
    <row r="571" spans="1:30" ht="18.75" customHeight="1" x14ac:dyDescent="0.4">
      <c r="A571" s="5">
        <v>65</v>
      </c>
      <c r="B571" s="5">
        <v>86989</v>
      </c>
      <c r="C571" s="5" t="s">
        <v>876</v>
      </c>
      <c r="D571" s="5" t="s">
        <v>889</v>
      </c>
      <c r="E571" s="6" t="s">
        <v>2691</v>
      </c>
      <c r="F571" s="8" t="str">
        <f>LEFT(E571,MIN(FIND({0,1,2,3,4,5,6,7,8,9},ASC(E571)&amp;1234567890))-1)</f>
        <v>Y</v>
      </c>
      <c r="G571" s="8">
        <f t="shared" si="40"/>
        <v>2</v>
      </c>
      <c r="H571" s="8">
        <f>VLOOKUP(F571,Table!$A$2:$C$121,2,0)</f>
        <v>3</v>
      </c>
      <c r="I571" s="7">
        <f>VLOOKUP(F571,Table!$A$2:$C$121,3,0)</f>
        <v>5</v>
      </c>
      <c r="J571" s="6" t="s">
        <v>2394</v>
      </c>
      <c r="K571" s="8" t="str">
        <f>LEFT(J571,MIN(FIND({0,1,2,3,4,5,6,7,8,9},ASC(J571)&amp;1234567890))-1)</f>
        <v>Ba</v>
      </c>
      <c r="L571" s="8">
        <f t="shared" si="41"/>
        <v>4</v>
      </c>
      <c r="M571" s="8">
        <f>VLOOKUP(K571,Table!$A$2:$C$121,2,0)</f>
        <v>2</v>
      </c>
      <c r="N571" s="7">
        <f>VLOOKUP(K571,Table!$A$2:$C$121,3,0)</f>
        <v>6</v>
      </c>
      <c r="O571" s="6" t="s">
        <v>3437</v>
      </c>
      <c r="P571" s="8" t="str">
        <f>LEFT(O571,MIN(FIND({0,1,2,3,4,5,6,7,8,9},ASC(O571)&amp;1234567890))-1)</f>
        <v>Cu</v>
      </c>
      <c r="Q571" s="8">
        <f t="shared" si="42"/>
        <v>6.8</v>
      </c>
      <c r="R571" s="8">
        <f>VLOOKUP(P571,Table!$A$2:$C$121,2,0)</f>
        <v>11</v>
      </c>
      <c r="S571" s="7">
        <f>VLOOKUP(P571,Table!$A$2:$C$121,3,0)</f>
        <v>4</v>
      </c>
      <c r="T571" s="6" t="s">
        <v>2969</v>
      </c>
      <c r="U571" s="8" t="str">
        <f>LEFT(T571,MIN(FIND({0,1,2,3,4,5,6,7,8,9},ASC(T571)&amp;1234567890))-1)</f>
        <v>Ni</v>
      </c>
      <c r="V571" s="8">
        <f t="shared" si="43"/>
        <v>0.2</v>
      </c>
      <c r="W571" s="8">
        <f>VLOOKUP(U571,Table!$A$2:$C$121,2,0)</f>
        <v>10</v>
      </c>
      <c r="X571" s="7">
        <f>VLOOKUP(U571,Table!$A$2:$C$121,3,0)</f>
        <v>4</v>
      </c>
      <c r="Y571" s="6" t="s">
        <v>2506</v>
      </c>
      <c r="Z571" s="8" t="str">
        <f>LEFT(Y571,MIN(FIND({0,1,2,3,4,5,6,7,8,9},ASC(Y571)&amp;1234567890))-1)</f>
        <v>O</v>
      </c>
      <c r="AA571" s="8">
        <f t="shared" si="44"/>
        <v>15</v>
      </c>
      <c r="AB571" s="8">
        <f>VLOOKUP(Z571,Table!$A$2:$C$121,2,0)</f>
        <v>16</v>
      </c>
      <c r="AC571" s="7">
        <f>VLOOKUP(Z571,Table!$A$2:$C$121,3,0)</f>
        <v>2</v>
      </c>
      <c r="AD571" s="5" t="str">
        <f>VLOOKUP(A571,Table!$U$1:$V$230,2,0)</f>
        <v>Orthorhombic</v>
      </c>
    </row>
    <row r="572" spans="1:30" ht="18.75" customHeight="1" x14ac:dyDescent="0.4">
      <c r="A572" s="5">
        <v>65</v>
      </c>
      <c r="B572" s="5">
        <v>90981</v>
      </c>
      <c r="C572" s="5" t="s">
        <v>876</v>
      </c>
      <c r="D572" s="5" t="s">
        <v>890</v>
      </c>
      <c r="E572" s="6" t="s">
        <v>2394</v>
      </c>
      <c r="F572" s="8" t="str">
        <f>LEFT(E572,MIN(FIND({0,1,2,3,4,5,6,7,8,9},ASC(E572)&amp;1234567890))-1)</f>
        <v>Ba</v>
      </c>
      <c r="G572" s="8">
        <f t="shared" si="40"/>
        <v>4</v>
      </c>
      <c r="H572" s="8">
        <f>VLOOKUP(F572,Table!$A$2:$C$121,2,0)</f>
        <v>2</v>
      </c>
      <c r="I572" s="7">
        <f>VLOOKUP(F572,Table!$A$2:$C$121,3,0)</f>
        <v>6</v>
      </c>
      <c r="J572" s="6" t="s">
        <v>2693</v>
      </c>
      <c r="K572" s="8" t="str">
        <f>LEFT(J572,MIN(FIND({0,1,2,3,4,5,6,7,8,9},ASC(J572)&amp;1234567890))-1)</f>
        <v>Er</v>
      </c>
      <c r="L572" s="8">
        <f t="shared" si="41"/>
        <v>2</v>
      </c>
      <c r="M572" s="8">
        <f>VLOOKUP(K572,Table!$A$2:$C$121,2,0)</f>
        <v>3</v>
      </c>
      <c r="N572" s="7">
        <f>VLOOKUP(K572,Table!$A$2:$C$121,3,0)</f>
        <v>6</v>
      </c>
      <c r="O572" s="6" t="s">
        <v>3438</v>
      </c>
      <c r="P572" s="8" t="str">
        <f>LEFT(O572,MIN(FIND({0,1,2,3,4,5,6,7,8,9},ASC(O572)&amp;1234567890))-1)</f>
        <v>Cu</v>
      </c>
      <c r="Q572" s="8">
        <f t="shared" si="42"/>
        <v>6.58</v>
      </c>
      <c r="R572" s="8">
        <f>VLOOKUP(P572,Table!$A$2:$C$121,2,0)</f>
        <v>11</v>
      </c>
      <c r="S572" s="7">
        <f>VLOOKUP(P572,Table!$A$2:$C$121,3,0)</f>
        <v>4</v>
      </c>
      <c r="T572" s="6" t="s">
        <v>3439</v>
      </c>
      <c r="U572" s="8" t="str">
        <f>LEFT(T572,MIN(FIND({0,1,2,3,4,5,6,7,8,9},ASC(T572)&amp;1234567890))-1)</f>
        <v>Al</v>
      </c>
      <c r="V572" s="8">
        <f t="shared" si="43"/>
        <v>0.42</v>
      </c>
      <c r="W572" s="8">
        <f>VLOOKUP(U572,Table!$A$2:$C$121,2,0)</f>
        <v>13</v>
      </c>
      <c r="X572" s="7">
        <f>VLOOKUP(U572,Table!$A$2:$C$121,3,0)</f>
        <v>3</v>
      </c>
      <c r="Y572" s="6" t="s">
        <v>3440</v>
      </c>
      <c r="Z572" s="8" t="str">
        <f>LEFT(Y572,MIN(FIND({0,1,2,3,4,5,6,7,8,9},ASC(Y572)&amp;1234567890))-1)</f>
        <v>O</v>
      </c>
      <c r="AA572" s="8">
        <f t="shared" si="44"/>
        <v>14.88</v>
      </c>
      <c r="AB572" s="8">
        <f>VLOOKUP(Z572,Table!$A$2:$C$121,2,0)</f>
        <v>16</v>
      </c>
      <c r="AC572" s="7">
        <f>VLOOKUP(Z572,Table!$A$2:$C$121,3,0)</f>
        <v>2</v>
      </c>
      <c r="AD572" s="5" t="str">
        <f>VLOOKUP(A572,Table!$U$1:$V$230,2,0)</f>
        <v>Orthorhombic</v>
      </c>
    </row>
    <row r="573" spans="1:30" ht="18.75" customHeight="1" x14ac:dyDescent="0.4">
      <c r="A573" s="5">
        <v>65</v>
      </c>
      <c r="B573" s="5">
        <v>90982</v>
      </c>
      <c r="C573" s="5" t="s">
        <v>876</v>
      </c>
      <c r="D573" s="5" t="s">
        <v>891</v>
      </c>
      <c r="E573" s="6" t="s">
        <v>2394</v>
      </c>
      <c r="F573" s="8" t="str">
        <f>LEFT(E573,MIN(FIND({0,1,2,3,4,5,6,7,8,9},ASC(E573)&amp;1234567890))-1)</f>
        <v>Ba</v>
      </c>
      <c r="G573" s="8">
        <f t="shared" si="40"/>
        <v>4</v>
      </c>
      <c r="H573" s="8">
        <f>VLOOKUP(F573,Table!$A$2:$C$121,2,0)</f>
        <v>2</v>
      </c>
      <c r="I573" s="7">
        <f>VLOOKUP(F573,Table!$A$2:$C$121,3,0)</f>
        <v>6</v>
      </c>
      <c r="J573" s="6" t="s">
        <v>2693</v>
      </c>
      <c r="K573" s="8" t="str">
        <f>LEFT(J573,MIN(FIND({0,1,2,3,4,5,6,7,8,9},ASC(J573)&amp;1234567890))-1)</f>
        <v>Er</v>
      </c>
      <c r="L573" s="8">
        <f t="shared" si="41"/>
        <v>2</v>
      </c>
      <c r="M573" s="8">
        <f>VLOOKUP(K573,Table!$A$2:$C$121,2,0)</f>
        <v>3</v>
      </c>
      <c r="N573" s="7">
        <f>VLOOKUP(K573,Table!$A$2:$C$121,3,0)</f>
        <v>6</v>
      </c>
      <c r="O573" s="6" t="s">
        <v>3441</v>
      </c>
      <c r="P573" s="8" t="str">
        <f>LEFT(O573,MIN(FIND({0,1,2,3,4,5,6,7,8,9},ASC(O573)&amp;1234567890))-1)</f>
        <v>Cu</v>
      </c>
      <c r="Q573" s="8">
        <f t="shared" si="42"/>
        <v>6.84</v>
      </c>
      <c r="R573" s="8">
        <f>VLOOKUP(P573,Table!$A$2:$C$121,2,0)</f>
        <v>11</v>
      </c>
      <c r="S573" s="7">
        <f>VLOOKUP(P573,Table!$A$2:$C$121,3,0)</f>
        <v>4</v>
      </c>
      <c r="T573" s="6" t="s">
        <v>3442</v>
      </c>
      <c r="U573" s="8" t="str">
        <f>LEFT(T573,MIN(FIND({0,1,2,3,4,5,6,7,8,9},ASC(T573)&amp;1234567890))-1)</f>
        <v>Au</v>
      </c>
      <c r="V573" s="8">
        <f t="shared" si="43"/>
        <v>0.16</v>
      </c>
      <c r="W573" s="8">
        <f>VLOOKUP(U573,Table!$A$2:$C$121,2,0)</f>
        <v>11</v>
      </c>
      <c r="X573" s="7">
        <f>VLOOKUP(U573,Table!$A$2:$C$121,3,0)</f>
        <v>6</v>
      </c>
      <c r="Y573" s="6" t="s">
        <v>2506</v>
      </c>
      <c r="Z573" s="8" t="str">
        <f>LEFT(Y573,MIN(FIND({0,1,2,3,4,5,6,7,8,9},ASC(Y573)&amp;1234567890))-1)</f>
        <v>O</v>
      </c>
      <c r="AA573" s="8">
        <f t="shared" si="44"/>
        <v>15</v>
      </c>
      <c r="AB573" s="8">
        <f>VLOOKUP(Z573,Table!$A$2:$C$121,2,0)</f>
        <v>16</v>
      </c>
      <c r="AC573" s="7">
        <f>VLOOKUP(Z573,Table!$A$2:$C$121,3,0)</f>
        <v>2</v>
      </c>
      <c r="AD573" s="5" t="str">
        <f>VLOOKUP(A573,Table!$U$1:$V$230,2,0)</f>
        <v>Orthorhombic</v>
      </c>
    </row>
    <row r="574" spans="1:30" ht="18.75" customHeight="1" x14ac:dyDescent="0.4">
      <c r="A574" s="5">
        <v>65</v>
      </c>
      <c r="B574" s="5">
        <v>174522</v>
      </c>
      <c r="C574" s="5" t="s">
        <v>876</v>
      </c>
      <c r="D574" s="5" t="s">
        <v>892</v>
      </c>
      <c r="E574" s="6" t="s">
        <v>3443</v>
      </c>
      <c r="F574" s="8" t="str">
        <f>LEFT(E574,MIN(FIND({0,1,2,3,4,5,6,7,8,9},ASC(E574)&amp;1234567890))-1)</f>
        <v>Pb</v>
      </c>
      <c r="G574" s="8">
        <f t="shared" si="40"/>
        <v>2.9</v>
      </c>
      <c r="H574" s="8">
        <f>VLOOKUP(F574,Table!$A$2:$C$121,2,0)</f>
        <v>14</v>
      </c>
      <c r="I574" s="7">
        <f>VLOOKUP(F574,Table!$A$2:$C$121,3,0)</f>
        <v>6</v>
      </c>
      <c r="J574" s="6" t="s">
        <v>3444</v>
      </c>
      <c r="K574" s="8" t="str">
        <f>LEFT(J574,MIN(FIND({0,1,2,3,4,5,6,7,8,9},ASC(J574)&amp;1234567890))-1)</f>
        <v>Ba</v>
      </c>
      <c r="L574" s="8">
        <f t="shared" si="41"/>
        <v>2.1</v>
      </c>
      <c r="M574" s="8">
        <f>VLOOKUP(K574,Table!$A$2:$C$121,2,0)</f>
        <v>2</v>
      </c>
      <c r="N574" s="7">
        <f>VLOOKUP(K574,Table!$A$2:$C$121,3,0)</f>
        <v>6</v>
      </c>
      <c r="O574" s="6" t="s">
        <v>3169</v>
      </c>
      <c r="P574" s="8" t="str">
        <f>LEFT(O574,MIN(FIND({0,1,2,3,4,5,6,7,8,9},ASC(O574)&amp;1234567890))-1)</f>
        <v>Fe</v>
      </c>
      <c r="Q574" s="8">
        <f t="shared" si="42"/>
        <v>4</v>
      </c>
      <c r="R574" s="8">
        <f>VLOOKUP(P574,Table!$A$2:$C$121,2,0)</f>
        <v>8</v>
      </c>
      <c r="S574" s="7">
        <f>VLOOKUP(P574,Table!$A$2:$C$121,3,0)</f>
        <v>4</v>
      </c>
      <c r="T574" s="6" t="s">
        <v>2608</v>
      </c>
      <c r="U574" s="8" t="str">
        <f>LEFT(T574,MIN(FIND({0,1,2,3,4,5,6,7,8,9},ASC(T574)&amp;1234567890))-1)</f>
        <v>Ti</v>
      </c>
      <c r="V574" s="8">
        <f t="shared" si="43"/>
        <v>1</v>
      </c>
      <c r="W574" s="8">
        <f>VLOOKUP(U574,Table!$A$2:$C$121,2,0)</f>
        <v>4</v>
      </c>
      <c r="X574" s="7">
        <f>VLOOKUP(U574,Table!$A$2:$C$121,3,0)</f>
        <v>4</v>
      </c>
      <c r="Y574" s="6" t="s">
        <v>2587</v>
      </c>
      <c r="Z574" s="8" t="str">
        <f>LEFT(Y574,MIN(FIND({0,1,2,3,4,5,6,7,8,9},ASC(Y574)&amp;1234567890))-1)</f>
        <v>O</v>
      </c>
      <c r="AA574" s="8">
        <f t="shared" si="44"/>
        <v>13</v>
      </c>
      <c r="AB574" s="8">
        <f>VLOOKUP(Z574,Table!$A$2:$C$121,2,0)</f>
        <v>16</v>
      </c>
      <c r="AC574" s="7">
        <f>VLOOKUP(Z574,Table!$A$2:$C$121,3,0)</f>
        <v>2</v>
      </c>
      <c r="AD574" s="5" t="str">
        <f>VLOOKUP(A574,Table!$U$1:$V$230,2,0)</f>
        <v>Orthorhombic</v>
      </c>
    </row>
    <row r="575" spans="1:30" ht="18.75" customHeight="1" x14ac:dyDescent="0.4">
      <c r="A575" s="5">
        <v>65</v>
      </c>
      <c r="B575" s="5">
        <v>236987</v>
      </c>
      <c r="C575" s="5" t="s">
        <v>873</v>
      </c>
      <c r="D575" s="5" t="s">
        <v>893</v>
      </c>
      <c r="E575" s="6" t="s">
        <v>2293</v>
      </c>
      <c r="F575" s="8" t="str">
        <f>LEFT(E575,MIN(FIND({0,1,2,3,4,5,6,7,8,9},ASC(E575)&amp;1234567890))-1)</f>
        <v>Pb</v>
      </c>
      <c r="G575" s="8">
        <f t="shared" si="40"/>
        <v>2</v>
      </c>
      <c r="H575" s="8">
        <f>VLOOKUP(F575,Table!$A$2:$C$121,2,0)</f>
        <v>14</v>
      </c>
      <c r="I575" s="7">
        <f>VLOOKUP(F575,Table!$A$2:$C$121,3,0)</f>
        <v>6</v>
      </c>
      <c r="J575" s="6" t="s">
        <v>2299</v>
      </c>
      <c r="K575" s="8" t="str">
        <f>LEFT(J575,MIN(FIND({0,1,2,3,4,5,6,7,8,9},ASC(J575)&amp;1234567890))-1)</f>
        <v>Sr</v>
      </c>
      <c r="L575" s="8">
        <f t="shared" si="41"/>
        <v>2</v>
      </c>
      <c r="M575" s="8">
        <f>VLOOKUP(K575,Table!$A$2:$C$121,2,0)</f>
        <v>2</v>
      </c>
      <c r="N575" s="7">
        <f>VLOOKUP(K575,Table!$A$2:$C$121,3,0)</f>
        <v>5</v>
      </c>
      <c r="O575" s="6" t="s">
        <v>3445</v>
      </c>
      <c r="P575" s="8" t="str">
        <f>LEFT(O575,MIN(FIND({0,1,2,3,4,5,6,7,8,9},ASC(O575)&amp;1234567890))-1)</f>
        <v>Cm</v>
      </c>
      <c r="Q575" s="8">
        <f t="shared" si="42"/>
        <v>1</v>
      </c>
      <c r="R575" s="8">
        <f>VLOOKUP(P575,Table!$A$2:$C$121,2,0)</f>
        <v>3</v>
      </c>
      <c r="S575" s="7">
        <f>VLOOKUP(P575,Table!$A$2:$C$121,3,0)</f>
        <v>7</v>
      </c>
      <c r="T575" s="6" t="s">
        <v>2300</v>
      </c>
      <c r="U575" s="8" t="str">
        <f>LEFT(T575,MIN(FIND({0,1,2,3,4,5,6,7,8,9},ASC(T575)&amp;1234567890))-1)</f>
        <v>Cu</v>
      </c>
      <c r="V575" s="8">
        <f t="shared" si="43"/>
        <v>3</v>
      </c>
      <c r="W575" s="8">
        <f>VLOOKUP(U575,Table!$A$2:$C$121,2,0)</f>
        <v>11</v>
      </c>
      <c r="X575" s="7">
        <f>VLOOKUP(U575,Table!$A$2:$C$121,3,0)</f>
        <v>4</v>
      </c>
      <c r="Y575" s="6" t="s">
        <v>2298</v>
      </c>
      <c r="Z575" s="8" t="str">
        <f>LEFT(Y575,MIN(FIND({0,1,2,3,4,5,6,7,8,9},ASC(Y575)&amp;1234567890))-1)</f>
        <v>O</v>
      </c>
      <c r="AA575" s="8">
        <f t="shared" si="44"/>
        <v>8</v>
      </c>
      <c r="AB575" s="8">
        <f>VLOOKUP(Z575,Table!$A$2:$C$121,2,0)</f>
        <v>16</v>
      </c>
      <c r="AC575" s="7">
        <f>VLOOKUP(Z575,Table!$A$2:$C$121,3,0)</f>
        <v>2</v>
      </c>
      <c r="AD575" s="5" t="str">
        <f>VLOOKUP(A575,Table!$U$1:$V$230,2,0)</f>
        <v>Orthorhombic</v>
      </c>
    </row>
    <row r="576" spans="1:30" ht="18.75" customHeight="1" x14ac:dyDescent="0.4">
      <c r="A576" s="5">
        <v>65</v>
      </c>
      <c r="B576" s="5">
        <v>237601</v>
      </c>
      <c r="C576" s="5" t="s">
        <v>876</v>
      </c>
      <c r="D576" s="5" t="s">
        <v>341</v>
      </c>
      <c r="E576" s="6" t="s">
        <v>2293</v>
      </c>
      <c r="F576" s="8" t="str">
        <f>LEFT(E576,MIN(FIND({0,1,2,3,4,5,6,7,8,9},ASC(E576)&amp;1234567890))-1)</f>
        <v>Pb</v>
      </c>
      <c r="G576" s="8">
        <f t="shared" si="40"/>
        <v>2</v>
      </c>
      <c r="H576" s="8">
        <f>VLOOKUP(F576,Table!$A$2:$C$121,2,0)</f>
        <v>14</v>
      </c>
      <c r="I576" s="7">
        <f>VLOOKUP(F576,Table!$A$2:$C$121,3,0)</f>
        <v>6</v>
      </c>
      <c r="J576" s="6" t="s">
        <v>2294</v>
      </c>
      <c r="K576" s="8" t="str">
        <f>LEFT(J576,MIN(FIND({0,1,2,3,4,5,6,7,8,9},ASC(J576)&amp;1234567890))-1)</f>
        <v>Ba</v>
      </c>
      <c r="L576" s="8">
        <f t="shared" si="41"/>
        <v>2</v>
      </c>
      <c r="M576" s="8">
        <f>VLOOKUP(K576,Table!$A$2:$C$121,2,0)</f>
        <v>2</v>
      </c>
      <c r="N576" s="7">
        <f>VLOOKUP(K576,Table!$A$2:$C$121,3,0)</f>
        <v>6</v>
      </c>
      <c r="O576" s="6" t="s">
        <v>2523</v>
      </c>
      <c r="P576" s="8" t="str">
        <f>LEFT(O576,MIN(FIND({0,1,2,3,4,5,6,7,8,9},ASC(O576)&amp;1234567890))-1)</f>
        <v>Bi</v>
      </c>
      <c r="Q576" s="8">
        <f t="shared" si="42"/>
        <v>1</v>
      </c>
      <c r="R576" s="8">
        <f>VLOOKUP(P576,Table!$A$2:$C$121,2,0)</f>
        <v>15</v>
      </c>
      <c r="S576" s="7">
        <f>VLOOKUP(P576,Table!$A$2:$C$121,3,0)</f>
        <v>6</v>
      </c>
      <c r="T576" s="6" t="s">
        <v>2760</v>
      </c>
      <c r="U576" s="8" t="str">
        <f>LEFT(T576,MIN(FIND({0,1,2,3,4,5,6,7,8,9},ASC(T576)&amp;1234567890))-1)</f>
        <v>Fe</v>
      </c>
      <c r="V576" s="8">
        <f t="shared" si="43"/>
        <v>5</v>
      </c>
      <c r="W576" s="8">
        <f>VLOOKUP(U576,Table!$A$2:$C$121,2,0)</f>
        <v>8</v>
      </c>
      <c r="X576" s="7">
        <f>VLOOKUP(U576,Table!$A$2:$C$121,3,0)</f>
        <v>4</v>
      </c>
      <c r="Y576" s="6" t="s">
        <v>2587</v>
      </c>
      <c r="Z576" s="8" t="str">
        <f>LEFT(Y576,MIN(FIND({0,1,2,3,4,5,6,7,8,9},ASC(Y576)&amp;1234567890))-1)</f>
        <v>O</v>
      </c>
      <c r="AA576" s="8">
        <f t="shared" si="44"/>
        <v>13</v>
      </c>
      <c r="AB576" s="8">
        <f>VLOOKUP(Z576,Table!$A$2:$C$121,2,0)</f>
        <v>16</v>
      </c>
      <c r="AC576" s="7">
        <f>VLOOKUP(Z576,Table!$A$2:$C$121,3,0)</f>
        <v>2</v>
      </c>
      <c r="AD576" s="5" t="str">
        <f>VLOOKUP(A576,Table!$U$1:$V$230,2,0)</f>
        <v>Orthorhombic</v>
      </c>
    </row>
    <row r="577" spans="1:30" ht="18.75" customHeight="1" x14ac:dyDescent="0.4">
      <c r="A577" s="5">
        <v>65</v>
      </c>
      <c r="B577" s="5">
        <v>430956</v>
      </c>
      <c r="C577" s="5" t="s">
        <v>873</v>
      </c>
      <c r="D577" s="5" t="s">
        <v>894</v>
      </c>
      <c r="E577" s="6" t="s">
        <v>3446</v>
      </c>
      <c r="F577" s="8" t="str">
        <f>LEFT(E577,MIN(FIND({0,1,2,3,4,5,6,7,8,9},ASC(E577)&amp;1234567890))-1)</f>
        <v>Ba</v>
      </c>
      <c r="G577" s="8">
        <f t="shared" si="40"/>
        <v>1.63</v>
      </c>
      <c r="H577" s="8">
        <f>VLOOKUP(F577,Table!$A$2:$C$121,2,0)</f>
        <v>2</v>
      </c>
      <c r="I577" s="7">
        <f>VLOOKUP(F577,Table!$A$2:$C$121,3,0)</f>
        <v>6</v>
      </c>
      <c r="J577" s="6" t="s">
        <v>3447</v>
      </c>
      <c r="K577" s="8" t="str">
        <f>LEFT(J577,MIN(FIND({0,1,2,3,4,5,6,7,8,9},ASC(J577)&amp;1234567890))-1)</f>
        <v>La</v>
      </c>
      <c r="L577" s="8">
        <f t="shared" si="41"/>
        <v>7.39</v>
      </c>
      <c r="M577" s="8">
        <f>VLOOKUP(K577,Table!$A$2:$C$121,2,0)</f>
        <v>3</v>
      </c>
      <c r="N577" s="7">
        <f>VLOOKUP(K577,Table!$A$2:$C$121,3,0)</f>
        <v>6</v>
      </c>
      <c r="O577" s="6" t="s">
        <v>3448</v>
      </c>
      <c r="P577" s="8" t="str">
        <f>LEFT(O577,MIN(FIND({0,1,2,3,4,5,6,7,8,9},ASC(O577)&amp;1234567890))-1)</f>
        <v>Si</v>
      </c>
      <c r="Q577" s="8">
        <f t="shared" si="42"/>
        <v>11</v>
      </c>
      <c r="R577" s="8">
        <f>VLOOKUP(P577,Table!$A$2:$C$121,2,0)</f>
        <v>14</v>
      </c>
      <c r="S577" s="7">
        <f>VLOOKUP(P577,Table!$A$2:$C$121,3,0)</f>
        <v>3</v>
      </c>
      <c r="T577" s="6" t="s">
        <v>3449</v>
      </c>
      <c r="U577" s="8" t="str">
        <f>LEFT(T577,MIN(FIND({0,1,2,3,4,5,6,7,8,9},ASC(T577)&amp;1234567890))-1)</f>
        <v>N</v>
      </c>
      <c r="V577" s="8">
        <f t="shared" si="43"/>
        <v>23</v>
      </c>
      <c r="W577" s="8">
        <f>VLOOKUP(U577,Table!$A$2:$C$121,2,0)</f>
        <v>15</v>
      </c>
      <c r="X577" s="7">
        <f>VLOOKUP(U577,Table!$A$2:$C$121,3,0)</f>
        <v>2</v>
      </c>
      <c r="Y577" s="6" t="s">
        <v>3450</v>
      </c>
      <c r="Z577" s="8" t="str">
        <f>LEFT(Y577,MIN(FIND({0,1,2,3,4,5,6,7,8,9},ASC(Y577)&amp;1234567890))-1)</f>
        <v>Cl</v>
      </c>
      <c r="AA577" s="8">
        <f t="shared" si="44"/>
        <v>0.42</v>
      </c>
      <c r="AB577" s="8">
        <f>VLOOKUP(Z577,Table!$A$2:$C$121,2,0)</f>
        <v>17</v>
      </c>
      <c r="AC577" s="7">
        <f>VLOOKUP(Z577,Table!$A$2:$C$121,3,0)</f>
        <v>3</v>
      </c>
      <c r="AD577" s="5" t="str">
        <f>VLOOKUP(A577,Table!$U$1:$V$230,2,0)</f>
        <v>Orthorhombic</v>
      </c>
    </row>
    <row r="578" spans="1:30" ht="18.75" customHeight="1" x14ac:dyDescent="0.4">
      <c r="A578" s="5">
        <v>66</v>
      </c>
      <c r="B578" s="5">
        <v>39751</v>
      </c>
      <c r="C578" s="5" t="s">
        <v>896</v>
      </c>
      <c r="D578" s="5" t="s">
        <v>897</v>
      </c>
      <c r="E578" s="6" t="s">
        <v>3451</v>
      </c>
      <c r="F578" s="8" t="str">
        <f>LEFT(E578,MIN(FIND({0,1,2,3,4,5,6,7,8,9},ASC(E578)&amp;1234567890))-1)</f>
        <v>Bi</v>
      </c>
      <c r="G578" s="8">
        <f t="shared" ref="G578:G641" si="45">IF(SUBSTITUTE(E578,F578,"")="",1,SUBSTITUTE(E578,F578,""))*1</f>
        <v>1.952</v>
      </c>
      <c r="H578" s="8">
        <f>VLOOKUP(F578,Table!$A$2:$C$121,2,0)</f>
        <v>15</v>
      </c>
      <c r="I578" s="7">
        <f>VLOOKUP(F578,Table!$A$2:$C$121,3,0)</f>
        <v>6</v>
      </c>
      <c r="J578" s="6" t="s">
        <v>3452</v>
      </c>
      <c r="K578" s="8" t="str">
        <f>LEFT(J578,MIN(FIND({0,1,2,3,4,5,6,7,8,9},ASC(J578)&amp;1234567890))-1)</f>
        <v>Sr</v>
      </c>
      <c r="L578" s="8">
        <f t="shared" ref="L578:L641" si="46">IF(SUBSTITUTE(J578,K578,"")="",1,SUBSTITUTE(J578,K578,""))*1</f>
        <v>1.84</v>
      </c>
      <c r="M578" s="8">
        <f>VLOOKUP(K578,Table!$A$2:$C$121,2,0)</f>
        <v>2</v>
      </c>
      <c r="N578" s="7">
        <f>VLOOKUP(K578,Table!$A$2:$C$121,3,0)</f>
        <v>5</v>
      </c>
      <c r="O578" s="6" t="s">
        <v>3453</v>
      </c>
      <c r="P578" s="8" t="str">
        <f>LEFT(O578,MIN(FIND({0,1,2,3,4,5,6,7,8,9},ASC(O578)&amp;1234567890))-1)</f>
        <v>Ca</v>
      </c>
      <c r="Q578" s="8">
        <f t="shared" ref="Q578:Q641" si="47">IF(SUBSTITUTE(O578,P578,"")="",1,SUBSTITUTE(O578,P578,""))*1</f>
        <v>0.23</v>
      </c>
      <c r="R578" s="8">
        <f>VLOOKUP(P578,Table!$A$2:$C$121,2,0)</f>
        <v>2</v>
      </c>
      <c r="S578" s="7">
        <f>VLOOKUP(P578,Table!$A$2:$C$121,3,0)</f>
        <v>4</v>
      </c>
      <c r="T578" s="6" t="s">
        <v>3454</v>
      </c>
      <c r="U578" s="8" t="str">
        <f>LEFT(T578,MIN(FIND({0,1,2,3,4,5,6,7,8,9},ASC(T578)&amp;1234567890))-1)</f>
        <v>Cu</v>
      </c>
      <c r="V578" s="8">
        <f t="shared" ref="V578:V641" si="48">IF(SUBSTITUTE(T578,U578,"")="",1,SUBSTITUTE(T578,U578,""))*1</f>
        <v>1.86</v>
      </c>
      <c r="W578" s="8">
        <f>VLOOKUP(U578,Table!$A$2:$C$121,2,0)</f>
        <v>11</v>
      </c>
      <c r="X578" s="7">
        <f>VLOOKUP(U578,Table!$A$2:$C$121,3,0)</f>
        <v>4</v>
      </c>
      <c r="Y578" s="6" t="s">
        <v>2298</v>
      </c>
      <c r="Z578" s="8" t="str">
        <f>LEFT(Y578,MIN(FIND({0,1,2,3,4,5,6,7,8,9},ASC(Y578)&amp;1234567890))-1)</f>
        <v>O</v>
      </c>
      <c r="AA578" s="8">
        <f t="shared" ref="AA578:AA641" si="49">IF(SUBSTITUTE(Y578,Z578,"")="",1,SUBSTITUTE(Y578,Z578,""))*1</f>
        <v>8</v>
      </c>
      <c r="AB578" s="8">
        <f>VLOOKUP(Z578,Table!$A$2:$C$121,2,0)</f>
        <v>16</v>
      </c>
      <c r="AC578" s="7">
        <f>VLOOKUP(Z578,Table!$A$2:$C$121,3,0)</f>
        <v>2</v>
      </c>
      <c r="AD578" s="5" t="str">
        <f>VLOOKUP(A578,Table!$U$1:$V$230,2,0)</f>
        <v>Orthorhombic</v>
      </c>
    </row>
    <row r="579" spans="1:30" ht="18.75" customHeight="1" x14ac:dyDescent="0.4">
      <c r="A579" s="5">
        <v>66</v>
      </c>
      <c r="B579" s="5">
        <v>63210</v>
      </c>
      <c r="C579" s="5" t="s">
        <v>898</v>
      </c>
      <c r="D579" s="5" t="s">
        <v>5568</v>
      </c>
      <c r="E579" s="6" t="s">
        <v>2351</v>
      </c>
      <c r="F579" s="8" t="str">
        <f>LEFT(E579,MIN(FIND({0,1,2,3,4,5,6,7,8,9},ASC(E579)&amp;1234567890))-1)</f>
        <v>Bi</v>
      </c>
      <c r="G579" s="8">
        <f t="shared" si="45"/>
        <v>2</v>
      </c>
      <c r="H579" s="8">
        <f>VLOOKUP(F579,Table!$A$2:$C$121,2,0)</f>
        <v>15</v>
      </c>
      <c r="I579" s="7">
        <f>VLOOKUP(F579,Table!$A$2:$C$121,3,0)</f>
        <v>6</v>
      </c>
      <c r="J579" s="6" t="s">
        <v>3455</v>
      </c>
      <c r="K579" s="8" t="str">
        <f>LEFT(J579,MIN(FIND({0,1,2,3,4,5,6,7,8,9},ASC(J579)&amp;1234567890))-1)</f>
        <v>Sr</v>
      </c>
      <c r="L579" s="8">
        <f t="shared" si="46"/>
        <v>2.5</v>
      </c>
      <c r="M579" s="8">
        <f>VLOOKUP(K579,Table!$A$2:$C$121,2,0)</f>
        <v>2</v>
      </c>
      <c r="N579" s="7">
        <f>VLOOKUP(K579,Table!$A$2:$C$121,3,0)</f>
        <v>5</v>
      </c>
      <c r="O579" s="6" t="s">
        <v>3313</v>
      </c>
      <c r="P579" s="8" t="str">
        <f>LEFT(O579,MIN(FIND({0,1,2,3,4,5,6,7,8,9},ASC(O579)&amp;1234567890))-1)</f>
        <v>Ca</v>
      </c>
      <c r="Q579" s="8">
        <f t="shared" si="47"/>
        <v>0.5</v>
      </c>
      <c r="R579" s="8">
        <f>VLOOKUP(P579,Table!$A$2:$C$121,2,0)</f>
        <v>2</v>
      </c>
      <c r="S579" s="7">
        <f>VLOOKUP(P579,Table!$A$2:$C$121,3,0)</f>
        <v>4</v>
      </c>
      <c r="T579" s="6" t="s">
        <v>2297</v>
      </c>
      <c r="U579" s="8" t="str">
        <f>LEFT(T579,MIN(FIND({0,1,2,3,4,5,6,7,8,9},ASC(T579)&amp;1234567890))-1)</f>
        <v>Cu</v>
      </c>
      <c r="V579" s="8">
        <f t="shared" si="48"/>
        <v>2</v>
      </c>
      <c r="W579" s="8">
        <f>VLOOKUP(U579,Table!$A$2:$C$121,2,0)</f>
        <v>11</v>
      </c>
      <c r="X579" s="7">
        <f>VLOOKUP(U579,Table!$A$2:$C$121,3,0)</f>
        <v>4</v>
      </c>
      <c r="Y579" s="6" t="s">
        <v>3139</v>
      </c>
      <c r="Z579" s="8" t="str">
        <f>LEFT(Y579,MIN(FIND({0,1,2,3,4,5,6,7,8,9},ASC(Y579)&amp;1234567890))-1)</f>
        <v>O</v>
      </c>
      <c r="AA579" s="8">
        <f t="shared" si="49"/>
        <v>8.4</v>
      </c>
      <c r="AB579" s="8">
        <f>VLOOKUP(Z579,Table!$A$2:$C$121,2,0)</f>
        <v>16</v>
      </c>
      <c r="AC579" s="7">
        <f>VLOOKUP(Z579,Table!$A$2:$C$121,3,0)</f>
        <v>2</v>
      </c>
      <c r="AD579" s="5" t="str">
        <f>VLOOKUP(A579,Table!$U$1:$V$230,2,0)</f>
        <v>Orthorhombic</v>
      </c>
    </row>
    <row r="580" spans="1:30" ht="18.75" customHeight="1" x14ac:dyDescent="0.4">
      <c r="A580" s="5">
        <v>66</v>
      </c>
      <c r="B580" s="5">
        <v>65862</v>
      </c>
      <c r="C580" s="5" t="s">
        <v>898</v>
      </c>
      <c r="D580" s="5" t="s">
        <v>899</v>
      </c>
      <c r="E580" s="6" t="s">
        <v>2351</v>
      </c>
      <c r="F580" s="8" t="str">
        <f>LEFT(E580,MIN(FIND({0,1,2,3,4,5,6,7,8,9},ASC(E580)&amp;1234567890))-1)</f>
        <v>Bi</v>
      </c>
      <c r="G580" s="8">
        <f t="shared" si="45"/>
        <v>2</v>
      </c>
      <c r="H580" s="8">
        <f>VLOOKUP(F580,Table!$A$2:$C$121,2,0)</f>
        <v>15</v>
      </c>
      <c r="I580" s="7">
        <f>VLOOKUP(F580,Table!$A$2:$C$121,3,0)</f>
        <v>6</v>
      </c>
      <c r="J580" s="6" t="s">
        <v>2341</v>
      </c>
      <c r="K580" s="8" t="str">
        <f>LEFT(J580,MIN(FIND({0,1,2,3,4,5,6,7,8,9},ASC(J580)&amp;1234567890))-1)</f>
        <v>Ca</v>
      </c>
      <c r="L580" s="8">
        <f t="shared" si="46"/>
        <v>1</v>
      </c>
      <c r="M580" s="8">
        <f>VLOOKUP(K580,Table!$A$2:$C$121,2,0)</f>
        <v>2</v>
      </c>
      <c r="N580" s="7">
        <f>VLOOKUP(K580,Table!$A$2:$C$121,3,0)</f>
        <v>4</v>
      </c>
      <c r="O580" s="6" t="s">
        <v>2299</v>
      </c>
      <c r="P580" s="8" t="str">
        <f>LEFT(O580,MIN(FIND({0,1,2,3,4,5,6,7,8,9},ASC(O580)&amp;1234567890))-1)</f>
        <v>Sr</v>
      </c>
      <c r="Q580" s="8">
        <f t="shared" si="47"/>
        <v>2</v>
      </c>
      <c r="R580" s="8">
        <f>VLOOKUP(P580,Table!$A$2:$C$121,2,0)</f>
        <v>2</v>
      </c>
      <c r="S580" s="7">
        <f>VLOOKUP(P580,Table!$A$2:$C$121,3,0)</f>
        <v>5</v>
      </c>
      <c r="T580" s="6" t="s">
        <v>2297</v>
      </c>
      <c r="U580" s="8" t="str">
        <f>LEFT(T580,MIN(FIND({0,1,2,3,4,5,6,7,8,9},ASC(T580)&amp;1234567890))-1)</f>
        <v>Cu</v>
      </c>
      <c r="V580" s="8">
        <f t="shared" si="48"/>
        <v>2</v>
      </c>
      <c r="W580" s="8">
        <f>VLOOKUP(U580,Table!$A$2:$C$121,2,0)</f>
        <v>11</v>
      </c>
      <c r="X580" s="7">
        <f>VLOOKUP(U580,Table!$A$2:$C$121,3,0)</f>
        <v>4</v>
      </c>
      <c r="Y580" s="6" t="s">
        <v>3456</v>
      </c>
      <c r="Z580" s="8" t="str">
        <f>LEFT(Y580,MIN(FIND({0,1,2,3,4,5,6,7,8,9},ASC(Y580)&amp;1234567890))-1)</f>
        <v>O</v>
      </c>
      <c r="AA580" s="8">
        <f t="shared" si="49"/>
        <v>9.07</v>
      </c>
      <c r="AB580" s="8">
        <f>VLOOKUP(Z580,Table!$A$2:$C$121,2,0)</f>
        <v>16</v>
      </c>
      <c r="AC580" s="7">
        <f>VLOOKUP(Z580,Table!$A$2:$C$121,3,0)</f>
        <v>2</v>
      </c>
      <c r="AD580" s="5" t="str">
        <f>VLOOKUP(A580,Table!$U$1:$V$230,2,0)</f>
        <v>Orthorhombic</v>
      </c>
    </row>
    <row r="581" spans="1:30" ht="18.75" customHeight="1" x14ac:dyDescent="0.4">
      <c r="A581" s="5">
        <v>66</v>
      </c>
      <c r="B581" s="5">
        <v>68672</v>
      </c>
      <c r="C581" s="5" t="s">
        <v>898</v>
      </c>
      <c r="D581" s="5" t="s">
        <v>900</v>
      </c>
      <c r="E581" s="6" t="s">
        <v>3457</v>
      </c>
      <c r="F581" s="8" t="str">
        <f>LEFT(E581,MIN(FIND({0,1,2,3,4,5,6,7,8,9},ASC(E581)&amp;1234567890))-1)</f>
        <v>Bi</v>
      </c>
      <c r="G581" s="8">
        <f t="shared" si="45"/>
        <v>1.8</v>
      </c>
      <c r="H581" s="8">
        <f>VLOOKUP(F581,Table!$A$2:$C$121,2,0)</f>
        <v>15</v>
      </c>
      <c r="I581" s="7">
        <f>VLOOKUP(F581,Table!$A$2:$C$121,3,0)</f>
        <v>6</v>
      </c>
      <c r="J581" s="6" t="s">
        <v>3458</v>
      </c>
      <c r="K581" s="8" t="str">
        <f>LEFT(J581,MIN(FIND({0,1,2,3,4,5,6,7,8,9},ASC(J581)&amp;1234567890))-1)</f>
        <v>Sr</v>
      </c>
      <c r="L581" s="8">
        <f t="shared" si="46"/>
        <v>2.38</v>
      </c>
      <c r="M581" s="8">
        <f>VLOOKUP(K581,Table!$A$2:$C$121,2,0)</f>
        <v>2</v>
      </c>
      <c r="N581" s="7">
        <f>VLOOKUP(K581,Table!$A$2:$C$121,3,0)</f>
        <v>5</v>
      </c>
      <c r="O581" s="6" t="s">
        <v>3313</v>
      </c>
      <c r="P581" s="8" t="str">
        <f>LEFT(O581,MIN(FIND({0,1,2,3,4,5,6,7,8,9},ASC(O581)&amp;1234567890))-1)</f>
        <v>Ca</v>
      </c>
      <c r="Q581" s="8">
        <f t="shared" si="47"/>
        <v>0.5</v>
      </c>
      <c r="R581" s="8">
        <f>VLOOKUP(P581,Table!$A$2:$C$121,2,0)</f>
        <v>2</v>
      </c>
      <c r="S581" s="7">
        <f>VLOOKUP(P581,Table!$A$2:$C$121,3,0)</f>
        <v>4</v>
      </c>
      <c r="T581" s="6" t="s">
        <v>2297</v>
      </c>
      <c r="U581" s="8" t="str">
        <f>LEFT(T581,MIN(FIND({0,1,2,3,4,5,6,7,8,9},ASC(T581)&amp;1234567890))-1)</f>
        <v>Cu</v>
      </c>
      <c r="V581" s="8">
        <f t="shared" si="48"/>
        <v>2</v>
      </c>
      <c r="W581" s="8">
        <f>VLOOKUP(U581,Table!$A$2:$C$121,2,0)</f>
        <v>11</v>
      </c>
      <c r="X581" s="7">
        <f>VLOOKUP(U581,Table!$A$2:$C$121,3,0)</f>
        <v>4</v>
      </c>
      <c r="Y581" s="6" t="s">
        <v>2298</v>
      </c>
      <c r="Z581" s="8" t="str">
        <f>LEFT(Y581,MIN(FIND({0,1,2,3,4,5,6,7,8,9},ASC(Y581)&amp;1234567890))-1)</f>
        <v>O</v>
      </c>
      <c r="AA581" s="8">
        <f t="shared" si="49"/>
        <v>8</v>
      </c>
      <c r="AB581" s="8">
        <f>VLOOKUP(Z581,Table!$A$2:$C$121,2,0)</f>
        <v>16</v>
      </c>
      <c r="AC581" s="7">
        <f>VLOOKUP(Z581,Table!$A$2:$C$121,3,0)</f>
        <v>2</v>
      </c>
      <c r="AD581" s="5" t="str">
        <f>VLOOKUP(A581,Table!$U$1:$V$230,2,0)</f>
        <v>Orthorhombic</v>
      </c>
    </row>
    <row r="582" spans="1:30" ht="18.75" customHeight="1" x14ac:dyDescent="0.4">
      <c r="A582" s="5">
        <v>66</v>
      </c>
      <c r="B582" s="5">
        <v>67428</v>
      </c>
      <c r="C582" s="5" t="s">
        <v>898</v>
      </c>
      <c r="D582" s="5" t="s">
        <v>901</v>
      </c>
      <c r="E582" s="6" t="s">
        <v>2351</v>
      </c>
      <c r="F582" s="8" t="str">
        <f>LEFT(E582,MIN(FIND({0,1,2,3,4,5,6,7,8,9},ASC(E582)&amp;1234567890))-1)</f>
        <v>Bi</v>
      </c>
      <c r="G582" s="8">
        <f t="shared" si="45"/>
        <v>2</v>
      </c>
      <c r="H582" s="8">
        <f>VLOOKUP(F582,Table!$A$2:$C$121,2,0)</f>
        <v>15</v>
      </c>
      <c r="I582" s="7">
        <f>VLOOKUP(F582,Table!$A$2:$C$121,3,0)</f>
        <v>6</v>
      </c>
      <c r="J582" s="6" t="s">
        <v>2299</v>
      </c>
      <c r="K582" s="8" t="str">
        <f>LEFT(J582,MIN(FIND({0,1,2,3,4,5,6,7,8,9},ASC(J582)&amp;1234567890))-1)</f>
        <v>Sr</v>
      </c>
      <c r="L582" s="8">
        <f t="shared" si="46"/>
        <v>2</v>
      </c>
      <c r="M582" s="8">
        <f>VLOOKUP(K582,Table!$A$2:$C$121,2,0)</f>
        <v>2</v>
      </c>
      <c r="N582" s="7">
        <f>VLOOKUP(K582,Table!$A$2:$C$121,3,0)</f>
        <v>5</v>
      </c>
      <c r="O582" s="6" t="s">
        <v>2341</v>
      </c>
      <c r="P582" s="8" t="str">
        <f>LEFT(O582,MIN(FIND({0,1,2,3,4,5,6,7,8,9},ASC(O582)&amp;1234567890))-1)</f>
        <v>Ca</v>
      </c>
      <c r="Q582" s="8">
        <f t="shared" si="47"/>
        <v>1</v>
      </c>
      <c r="R582" s="8">
        <f>VLOOKUP(P582,Table!$A$2:$C$121,2,0)</f>
        <v>2</v>
      </c>
      <c r="S582" s="7">
        <f>VLOOKUP(P582,Table!$A$2:$C$121,3,0)</f>
        <v>4</v>
      </c>
      <c r="T582" s="6" t="s">
        <v>2297</v>
      </c>
      <c r="U582" s="8" t="str">
        <f>LEFT(T582,MIN(FIND({0,1,2,3,4,5,6,7,8,9},ASC(T582)&amp;1234567890))-1)</f>
        <v>Cu</v>
      </c>
      <c r="V582" s="8">
        <f t="shared" si="48"/>
        <v>2</v>
      </c>
      <c r="W582" s="8">
        <f>VLOOKUP(U582,Table!$A$2:$C$121,2,0)</f>
        <v>11</v>
      </c>
      <c r="X582" s="7">
        <f>VLOOKUP(U582,Table!$A$2:$C$121,3,0)</f>
        <v>4</v>
      </c>
      <c r="Y582" s="6" t="s">
        <v>2298</v>
      </c>
      <c r="Z582" s="8" t="str">
        <f>LEFT(Y582,MIN(FIND({0,1,2,3,4,5,6,7,8,9},ASC(Y582)&amp;1234567890))-1)</f>
        <v>O</v>
      </c>
      <c r="AA582" s="8">
        <f t="shared" si="49"/>
        <v>8</v>
      </c>
      <c r="AB582" s="8">
        <f>VLOOKUP(Z582,Table!$A$2:$C$121,2,0)</f>
        <v>16</v>
      </c>
      <c r="AC582" s="7">
        <f>VLOOKUP(Z582,Table!$A$2:$C$121,3,0)</f>
        <v>2</v>
      </c>
      <c r="AD582" s="5" t="str">
        <f>VLOOKUP(A582,Table!$U$1:$V$230,2,0)</f>
        <v>Orthorhombic</v>
      </c>
    </row>
    <row r="583" spans="1:30" ht="18.75" customHeight="1" x14ac:dyDescent="0.4">
      <c r="A583" s="5">
        <v>66</v>
      </c>
      <c r="B583" s="5">
        <v>66211</v>
      </c>
      <c r="C583" s="5" t="s">
        <v>898</v>
      </c>
      <c r="D583" s="5" t="s">
        <v>902</v>
      </c>
      <c r="E583" s="6" t="s">
        <v>3459</v>
      </c>
      <c r="F583" s="8" t="str">
        <f>LEFT(E583,MIN(FIND({0,1,2,3,4,5,6,7,8,9},ASC(E583)&amp;1234567890))-1)</f>
        <v>Bi</v>
      </c>
      <c r="G583" s="8">
        <f t="shared" si="45"/>
        <v>2.15</v>
      </c>
      <c r="H583" s="8">
        <f>VLOOKUP(F583,Table!$A$2:$C$121,2,0)</f>
        <v>15</v>
      </c>
      <c r="I583" s="7">
        <f>VLOOKUP(F583,Table!$A$2:$C$121,3,0)</f>
        <v>6</v>
      </c>
      <c r="J583" s="6" t="s">
        <v>3460</v>
      </c>
      <c r="K583" s="8" t="str">
        <f>LEFT(J583,MIN(FIND({0,1,2,3,4,5,6,7,8,9},ASC(J583)&amp;1234567890))-1)</f>
        <v>Sr</v>
      </c>
      <c r="L583" s="8">
        <f t="shared" si="46"/>
        <v>1.92</v>
      </c>
      <c r="M583" s="8">
        <f>VLOOKUP(K583,Table!$A$2:$C$121,2,0)</f>
        <v>2</v>
      </c>
      <c r="N583" s="7">
        <f>VLOOKUP(K583,Table!$A$2:$C$121,3,0)</f>
        <v>5</v>
      </c>
      <c r="O583" s="6" t="s">
        <v>3264</v>
      </c>
      <c r="P583" s="8" t="str">
        <f>LEFT(O583,MIN(FIND({0,1,2,3,4,5,6,7,8,9},ASC(O583)&amp;1234567890))-1)</f>
        <v>Ca</v>
      </c>
      <c r="Q583" s="8">
        <f t="shared" si="47"/>
        <v>0.75</v>
      </c>
      <c r="R583" s="8">
        <f>VLOOKUP(P583,Table!$A$2:$C$121,2,0)</f>
        <v>2</v>
      </c>
      <c r="S583" s="7">
        <f>VLOOKUP(P583,Table!$A$2:$C$121,3,0)</f>
        <v>4</v>
      </c>
      <c r="T583" s="6" t="s">
        <v>2297</v>
      </c>
      <c r="U583" s="8" t="str">
        <f>LEFT(T583,MIN(FIND({0,1,2,3,4,5,6,7,8,9},ASC(T583)&amp;1234567890))-1)</f>
        <v>Cu</v>
      </c>
      <c r="V583" s="8">
        <f t="shared" si="48"/>
        <v>2</v>
      </c>
      <c r="W583" s="8">
        <f>VLOOKUP(U583,Table!$A$2:$C$121,2,0)</f>
        <v>11</v>
      </c>
      <c r="X583" s="7">
        <f>VLOOKUP(U583,Table!$A$2:$C$121,3,0)</f>
        <v>4</v>
      </c>
      <c r="Y583" s="6" t="s">
        <v>2298</v>
      </c>
      <c r="Z583" s="8" t="str">
        <f>LEFT(Y583,MIN(FIND({0,1,2,3,4,5,6,7,8,9},ASC(Y583)&amp;1234567890))-1)</f>
        <v>O</v>
      </c>
      <c r="AA583" s="8">
        <f t="shared" si="49"/>
        <v>8</v>
      </c>
      <c r="AB583" s="8">
        <f>VLOOKUP(Z583,Table!$A$2:$C$121,2,0)</f>
        <v>16</v>
      </c>
      <c r="AC583" s="7">
        <f>VLOOKUP(Z583,Table!$A$2:$C$121,3,0)</f>
        <v>2</v>
      </c>
      <c r="AD583" s="5" t="str">
        <f>VLOOKUP(A583,Table!$U$1:$V$230,2,0)</f>
        <v>Orthorhombic</v>
      </c>
    </row>
    <row r="584" spans="1:30" ht="18.75" customHeight="1" x14ac:dyDescent="0.4">
      <c r="A584" s="5">
        <v>66</v>
      </c>
      <c r="B584" s="5">
        <v>66487</v>
      </c>
      <c r="C584" s="5" t="s">
        <v>898</v>
      </c>
      <c r="D584" s="5" t="s">
        <v>5569</v>
      </c>
      <c r="E584" s="6" t="s">
        <v>3461</v>
      </c>
      <c r="F584" s="8" t="str">
        <f>LEFT(E584,MIN(FIND({0,1,2,3,4,5,6,7,8,9},ASC(E584)&amp;1234567890))-1)</f>
        <v>Bi</v>
      </c>
      <c r="G584" s="8">
        <f t="shared" si="45"/>
        <v>2.06</v>
      </c>
      <c r="H584" s="8">
        <f>VLOOKUP(F584,Table!$A$2:$C$121,2,0)</f>
        <v>15</v>
      </c>
      <c r="I584" s="7">
        <f>VLOOKUP(F584,Table!$A$2:$C$121,3,0)</f>
        <v>6</v>
      </c>
      <c r="J584" s="6" t="s">
        <v>3462</v>
      </c>
      <c r="K584" s="8" t="str">
        <f>LEFT(J584,MIN(FIND({0,1,2,3,4,5,6,7,8,9},ASC(J584)&amp;1234567890))-1)</f>
        <v>Sr</v>
      </c>
      <c r="L584" s="8">
        <f t="shared" si="46"/>
        <v>1.82</v>
      </c>
      <c r="M584" s="8">
        <f>VLOOKUP(K584,Table!$A$2:$C$121,2,0)</f>
        <v>2</v>
      </c>
      <c r="N584" s="7">
        <f>VLOOKUP(K584,Table!$A$2:$C$121,3,0)</f>
        <v>5</v>
      </c>
      <c r="O584" s="6" t="s">
        <v>2513</v>
      </c>
      <c r="P584" s="8" t="str">
        <f>LEFT(O584,MIN(FIND({0,1,2,3,4,5,6,7,8,9},ASC(O584)&amp;1234567890))-1)</f>
        <v>Ca</v>
      </c>
      <c r="Q584" s="8">
        <f t="shared" si="47"/>
        <v>0.8</v>
      </c>
      <c r="R584" s="8">
        <f>VLOOKUP(P584,Table!$A$2:$C$121,2,0)</f>
        <v>2</v>
      </c>
      <c r="S584" s="7">
        <f>VLOOKUP(P584,Table!$A$2:$C$121,3,0)</f>
        <v>4</v>
      </c>
      <c r="T584" s="6" t="s">
        <v>2297</v>
      </c>
      <c r="U584" s="8" t="str">
        <f>LEFT(T584,MIN(FIND({0,1,2,3,4,5,6,7,8,9},ASC(T584)&amp;1234567890))-1)</f>
        <v>Cu</v>
      </c>
      <c r="V584" s="8">
        <f t="shared" si="48"/>
        <v>2</v>
      </c>
      <c r="W584" s="8">
        <f>VLOOKUP(U584,Table!$A$2:$C$121,2,0)</f>
        <v>11</v>
      </c>
      <c r="X584" s="7">
        <f>VLOOKUP(U584,Table!$A$2:$C$121,3,0)</f>
        <v>4</v>
      </c>
      <c r="Y584" s="6" t="s">
        <v>3463</v>
      </c>
      <c r="Z584" s="8" t="str">
        <f>LEFT(Y584,MIN(FIND({0,1,2,3,4,5,6,7,8,9},ASC(Y584)&amp;1234567890))-1)</f>
        <v>O</v>
      </c>
      <c r="AA584" s="8">
        <f t="shared" si="49"/>
        <v>8.1440000000000001</v>
      </c>
      <c r="AB584" s="8">
        <f>VLOOKUP(Z584,Table!$A$2:$C$121,2,0)</f>
        <v>16</v>
      </c>
      <c r="AC584" s="7">
        <f>VLOOKUP(Z584,Table!$A$2:$C$121,3,0)</f>
        <v>2</v>
      </c>
      <c r="AD584" s="5" t="str">
        <f>VLOOKUP(A584,Table!$U$1:$V$230,2,0)</f>
        <v>Orthorhombic</v>
      </c>
    </row>
    <row r="585" spans="1:30" ht="18.75" customHeight="1" x14ac:dyDescent="0.4">
      <c r="A585" s="5">
        <v>66</v>
      </c>
      <c r="B585" s="5">
        <v>66488</v>
      </c>
      <c r="C585" s="5" t="s">
        <v>898</v>
      </c>
      <c r="D585" s="5" t="s">
        <v>5570</v>
      </c>
      <c r="E585" s="6" t="s">
        <v>3464</v>
      </c>
      <c r="F585" s="8" t="str">
        <f>LEFT(E585,MIN(FIND({0,1,2,3,4,5,6,7,8,9},ASC(E585)&amp;1234567890))-1)</f>
        <v>Bi</v>
      </c>
      <c r="G585" s="8">
        <f t="shared" si="45"/>
        <v>1.98</v>
      </c>
      <c r="H585" s="8">
        <f>VLOOKUP(F585,Table!$A$2:$C$121,2,0)</f>
        <v>15</v>
      </c>
      <c r="I585" s="7">
        <f>VLOOKUP(F585,Table!$A$2:$C$121,3,0)</f>
        <v>6</v>
      </c>
      <c r="J585" s="6" t="s">
        <v>3465</v>
      </c>
      <c r="K585" s="8" t="str">
        <f>LEFT(J585,MIN(FIND({0,1,2,3,4,5,6,7,8,9},ASC(J585)&amp;1234567890))-1)</f>
        <v>Sr</v>
      </c>
      <c r="L585" s="8">
        <f t="shared" si="46"/>
        <v>1.75</v>
      </c>
      <c r="M585" s="8">
        <f>VLOOKUP(K585,Table!$A$2:$C$121,2,0)</f>
        <v>2</v>
      </c>
      <c r="N585" s="7">
        <f>VLOOKUP(K585,Table!$A$2:$C$121,3,0)</f>
        <v>5</v>
      </c>
      <c r="O585" s="6" t="s">
        <v>5450</v>
      </c>
      <c r="P585" s="8" t="str">
        <f>LEFT(O585,MIN(FIND({0,1,2,3,4,5,6,7,8,9},ASC(O585)&amp;1234567890))-1)</f>
        <v>Ca</v>
      </c>
      <c r="Q585" s="8">
        <f t="shared" si="47"/>
        <v>0.96</v>
      </c>
      <c r="R585" s="8">
        <f>VLOOKUP(P585,Table!$A$2:$C$121,2,0)</f>
        <v>2</v>
      </c>
      <c r="S585" s="7">
        <f>VLOOKUP(P585,Table!$A$2:$C$121,3,0)</f>
        <v>4</v>
      </c>
      <c r="T585" s="6" t="s">
        <v>2297</v>
      </c>
      <c r="U585" s="8" t="str">
        <f>LEFT(T585,MIN(FIND({0,1,2,3,4,5,6,7,8,9},ASC(T585)&amp;1234567890))-1)</f>
        <v>Cu</v>
      </c>
      <c r="V585" s="8">
        <f t="shared" si="48"/>
        <v>2</v>
      </c>
      <c r="W585" s="8">
        <f>VLOOKUP(U585,Table!$A$2:$C$121,2,0)</f>
        <v>11</v>
      </c>
      <c r="X585" s="7">
        <f>VLOOKUP(U585,Table!$A$2:$C$121,3,0)</f>
        <v>4</v>
      </c>
      <c r="Y585" s="6" t="s">
        <v>3463</v>
      </c>
      <c r="Z585" s="8" t="str">
        <f>LEFT(Y585,MIN(FIND({0,1,2,3,4,5,6,7,8,9},ASC(Y585)&amp;1234567890))-1)</f>
        <v>O</v>
      </c>
      <c r="AA585" s="8">
        <f t="shared" si="49"/>
        <v>8.1440000000000001</v>
      </c>
      <c r="AB585" s="8">
        <f>VLOOKUP(Z585,Table!$A$2:$C$121,2,0)</f>
        <v>16</v>
      </c>
      <c r="AC585" s="7">
        <f>VLOOKUP(Z585,Table!$A$2:$C$121,3,0)</f>
        <v>2</v>
      </c>
      <c r="AD585" s="5" t="str">
        <f>VLOOKUP(A585,Table!$U$1:$V$230,2,0)</f>
        <v>Orthorhombic</v>
      </c>
    </row>
    <row r="586" spans="1:30" ht="18.75" customHeight="1" x14ac:dyDescent="0.4">
      <c r="A586" s="5">
        <v>66</v>
      </c>
      <c r="B586" s="5">
        <v>71824</v>
      </c>
      <c r="C586" s="5" t="s">
        <v>898</v>
      </c>
      <c r="D586" s="5" t="s">
        <v>903</v>
      </c>
      <c r="E586" s="6" t="s">
        <v>2351</v>
      </c>
      <c r="F586" s="8" t="str">
        <f>LEFT(E586,MIN(FIND({0,1,2,3,4,5,6,7,8,9},ASC(E586)&amp;1234567890))-1)</f>
        <v>Bi</v>
      </c>
      <c r="G586" s="8">
        <f t="shared" si="45"/>
        <v>2</v>
      </c>
      <c r="H586" s="8">
        <f>VLOOKUP(F586,Table!$A$2:$C$121,2,0)</f>
        <v>15</v>
      </c>
      <c r="I586" s="7">
        <f>VLOOKUP(F586,Table!$A$2:$C$121,3,0)</f>
        <v>6</v>
      </c>
      <c r="J586" s="6" t="s">
        <v>3466</v>
      </c>
      <c r="K586" s="8" t="str">
        <f>LEFT(J586,MIN(FIND({0,1,2,3,4,5,6,7,8,9},ASC(J586)&amp;1234567890))-1)</f>
        <v>Ca</v>
      </c>
      <c r="L586" s="8">
        <f t="shared" si="46"/>
        <v>1.1499999999999999</v>
      </c>
      <c r="M586" s="8">
        <f>VLOOKUP(K586,Table!$A$2:$C$121,2,0)</f>
        <v>2</v>
      </c>
      <c r="N586" s="7">
        <f>VLOOKUP(K586,Table!$A$2:$C$121,3,0)</f>
        <v>4</v>
      </c>
      <c r="O586" s="6" t="s">
        <v>2299</v>
      </c>
      <c r="P586" s="8" t="str">
        <f>LEFT(O586,MIN(FIND({0,1,2,3,4,5,6,7,8,9},ASC(O586)&amp;1234567890))-1)</f>
        <v>Sr</v>
      </c>
      <c r="Q586" s="8">
        <f t="shared" si="47"/>
        <v>2</v>
      </c>
      <c r="R586" s="8">
        <f>VLOOKUP(P586,Table!$A$2:$C$121,2,0)</f>
        <v>2</v>
      </c>
      <c r="S586" s="7">
        <f>VLOOKUP(P586,Table!$A$2:$C$121,3,0)</f>
        <v>5</v>
      </c>
      <c r="T586" s="6" t="s">
        <v>2297</v>
      </c>
      <c r="U586" s="8" t="str">
        <f>LEFT(T586,MIN(FIND({0,1,2,3,4,5,6,7,8,9},ASC(T586)&amp;1234567890))-1)</f>
        <v>Cu</v>
      </c>
      <c r="V586" s="8">
        <f t="shared" si="48"/>
        <v>2</v>
      </c>
      <c r="W586" s="8">
        <f>VLOOKUP(U586,Table!$A$2:$C$121,2,0)</f>
        <v>11</v>
      </c>
      <c r="X586" s="7">
        <f>VLOOKUP(U586,Table!$A$2:$C$121,3,0)</f>
        <v>4</v>
      </c>
      <c r="Y586" s="6" t="s">
        <v>2759</v>
      </c>
      <c r="Z586" s="8" t="str">
        <f>LEFT(Y586,MIN(FIND({0,1,2,3,4,5,6,7,8,9},ASC(Y586)&amp;1234567890))-1)</f>
        <v>O</v>
      </c>
      <c r="AA586" s="8">
        <f t="shared" si="49"/>
        <v>9.1</v>
      </c>
      <c r="AB586" s="8">
        <f>VLOOKUP(Z586,Table!$A$2:$C$121,2,0)</f>
        <v>16</v>
      </c>
      <c r="AC586" s="7">
        <f>VLOOKUP(Z586,Table!$A$2:$C$121,3,0)</f>
        <v>2</v>
      </c>
      <c r="AD586" s="5" t="str">
        <f>VLOOKUP(A586,Table!$U$1:$V$230,2,0)</f>
        <v>Orthorhombic</v>
      </c>
    </row>
    <row r="587" spans="1:30" ht="18.75" customHeight="1" x14ac:dyDescent="0.4">
      <c r="A587" s="5">
        <v>66</v>
      </c>
      <c r="B587" s="5">
        <v>71827</v>
      </c>
      <c r="C587" s="5" t="s">
        <v>898</v>
      </c>
      <c r="D587" s="5" t="s">
        <v>904</v>
      </c>
      <c r="E587" s="6" t="s">
        <v>2351</v>
      </c>
      <c r="F587" s="8" t="str">
        <f>LEFT(E587,MIN(FIND({0,1,2,3,4,5,6,7,8,9},ASC(E587)&amp;1234567890))-1)</f>
        <v>Bi</v>
      </c>
      <c r="G587" s="8">
        <f t="shared" si="45"/>
        <v>2</v>
      </c>
      <c r="H587" s="8">
        <f>VLOOKUP(F587,Table!$A$2:$C$121,2,0)</f>
        <v>15</v>
      </c>
      <c r="I587" s="7">
        <f>VLOOKUP(F587,Table!$A$2:$C$121,3,0)</f>
        <v>6</v>
      </c>
      <c r="J587" s="6" t="s">
        <v>2295</v>
      </c>
      <c r="K587" s="8" t="str">
        <f>LEFT(J587,MIN(FIND({0,1,2,3,4,5,6,7,8,9},ASC(J587)&amp;1234567890))-1)</f>
        <v>Y</v>
      </c>
      <c r="L587" s="8">
        <f t="shared" si="46"/>
        <v>1</v>
      </c>
      <c r="M587" s="8">
        <f>VLOOKUP(K587,Table!$A$2:$C$121,2,0)</f>
        <v>3</v>
      </c>
      <c r="N587" s="7">
        <f>VLOOKUP(K587,Table!$A$2:$C$121,3,0)</f>
        <v>5</v>
      </c>
      <c r="O587" s="6" t="s">
        <v>2299</v>
      </c>
      <c r="P587" s="8" t="str">
        <f>LEFT(O587,MIN(FIND({0,1,2,3,4,5,6,7,8,9},ASC(O587)&amp;1234567890))-1)</f>
        <v>Sr</v>
      </c>
      <c r="Q587" s="8">
        <f t="shared" si="47"/>
        <v>2</v>
      </c>
      <c r="R587" s="8">
        <f>VLOOKUP(P587,Table!$A$2:$C$121,2,0)</f>
        <v>2</v>
      </c>
      <c r="S587" s="7">
        <f>VLOOKUP(P587,Table!$A$2:$C$121,3,0)</f>
        <v>5</v>
      </c>
      <c r="T587" s="6" t="s">
        <v>2297</v>
      </c>
      <c r="U587" s="8" t="str">
        <f>LEFT(T587,MIN(FIND({0,1,2,3,4,5,6,7,8,9},ASC(T587)&amp;1234567890))-1)</f>
        <v>Cu</v>
      </c>
      <c r="V587" s="8">
        <f t="shared" si="48"/>
        <v>2</v>
      </c>
      <c r="W587" s="8">
        <f>VLOOKUP(U587,Table!$A$2:$C$121,2,0)</f>
        <v>11</v>
      </c>
      <c r="X587" s="7">
        <f>VLOOKUP(U587,Table!$A$2:$C$121,3,0)</f>
        <v>4</v>
      </c>
      <c r="Y587" s="6" t="s">
        <v>3467</v>
      </c>
      <c r="Z587" s="8" t="str">
        <f>LEFT(Y587,MIN(FIND({0,1,2,3,4,5,6,7,8,9},ASC(Y587)&amp;1234567890))-1)</f>
        <v>O</v>
      </c>
      <c r="AA587" s="8">
        <f t="shared" si="49"/>
        <v>9.9160000000000004</v>
      </c>
      <c r="AB587" s="8">
        <f>VLOOKUP(Z587,Table!$A$2:$C$121,2,0)</f>
        <v>16</v>
      </c>
      <c r="AC587" s="7">
        <f>VLOOKUP(Z587,Table!$A$2:$C$121,3,0)</f>
        <v>2</v>
      </c>
      <c r="AD587" s="5" t="str">
        <f>VLOOKUP(A587,Table!$U$1:$V$230,2,0)</f>
        <v>Orthorhombic</v>
      </c>
    </row>
    <row r="588" spans="1:30" ht="18.75" customHeight="1" x14ac:dyDescent="0.4">
      <c r="A588" s="5">
        <v>66</v>
      </c>
      <c r="B588" s="5">
        <v>74121</v>
      </c>
      <c r="C588" s="5" t="s">
        <v>898</v>
      </c>
      <c r="D588" s="5" t="s">
        <v>905</v>
      </c>
      <c r="E588" s="6" t="s">
        <v>3468</v>
      </c>
      <c r="F588" s="8" t="str">
        <f>LEFT(E588,MIN(FIND({0,1,2,3,4,5,6,7,8,9},ASC(E588)&amp;1234567890))-1)</f>
        <v>Bi</v>
      </c>
      <c r="G588" s="8">
        <f t="shared" si="45"/>
        <v>2.08</v>
      </c>
      <c r="H588" s="8">
        <f>VLOOKUP(F588,Table!$A$2:$C$121,2,0)</f>
        <v>15</v>
      </c>
      <c r="I588" s="7">
        <f>VLOOKUP(F588,Table!$A$2:$C$121,3,0)</f>
        <v>6</v>
      </c>
      <c r="J588" s="6" t="s">
        <v>2320</v>
      </c>
      <c r="K588" s="8" t="str">
        <f>LEFT(J588,MIN(FIND({0,1,2,3,4,5,6,7,8,9},ASC(J588)&amp;1234567890))-1)</f>
        <v>Sr</v>
      </c>
      <c r="L588" s="8">
        <f t="shared" si="46"/>
        <v>1</v>
      </c>
      <c r="M588" s="8">
        <f>VLOOKUP(K588,Table!$A$2:$C$121,2,0)</f>
        <v>2</v>
      </c>
      <c r="N588" s="7">
        <f>VLOOKUP(K588,Table!$A$2:$C$121,3,0)</f>
        <v>5</v>
      </c>
      <c r="O588" s="6" t="s">
        <v>2363</v>
      </c>
      <c r="P588" s="8" t="str">
        <f>LEFT(O588,MIN(FIND({0,1,2,3,4,5,6,7,8,9},ASC(O588)&amp;1234567890))-1)</f>
        <v>La</v>
      </c>
      <c r="Q588" s="8">
        <f t="shared" si="47"/>
        <v>1</v>
      </c>
      <c r="R588" s="8">
        <f>VLOOKUP(P588,Table!$A$2:$C$121,2,0)</f>
        <v>3</v>
      </c>
      <c r="S588" s="7">
        <f>VLOOKUP(P588,Table!$A$2:$C$121,3,0)</f>
        <v>6</v>
      </c>
      <c r="T588" s="6" t="s">
        <v>2296</v>
      </c>
      <c r="U588" s="8" t="str">
        <f>LEFT(T588,MIN(FIND({0,1,2,3,4,5,6,7,8,9},ASC(T588)&amp;1234567890))-1)</f>
        <v>Cu</v>
      </c>
      <c r="V588" s="8">
        <f t="shared" si="48"/>
        <v>1</v>
      </c>
      <c r="W588" s="8">
        <f>VLOOKUP(U588,Table!$A$2:$C$121,2,0)</f>
        <v>11</v>
      </c>
      <c r="X588" s="7">
        <f>VLOOKUP(U588,Table!$A$2:$C$121,3,0)</f>
        <v>4</v>
      </c>
      <c r="Y588" s="6" t="s">
        <v>3469</v>
      </c>
      <c r="Z588" s="8" t="str">
        <f>LEFT(Y588,MIN(FIND({0,1,2,3,4,5,6,7,8,9},ASC(Y588)&amp;1234567890))-1)</f>
        <v>O</v>
      </c>
      <c r="AA588" s="8">
        <f t="shared" si="49"/>
        <v>6.1</v>
      </c>
      <c r="AB588" s="8">
        <f>VLOOKUP(Z588,Table!$A$2:$C$121,2,0)</f>
        <v>16</v>
      </c>
      <c r="AC588" s="7">
        <f>VLOOKUP(Z588,Table!$A$2:$C$121,3,0)</f>
        <v>2</v>
      </c>
      <c r="AD588" s="5" t="str">
        <f>VLOOKUP(A588,Table!$U$1:$V$230,2,0)</f>
        <v>Orthorhombic</v>
      </c>
    </row>
    <row r="589" spans="1:30" ht="18.75" customHeight="1" x14ac:dyDescent="0.4">
      <c r="A589" s="5">
        <v>66</v>
      </c>
      <c r="B589" s="5">
        <v>74258</v>
      </c>
      <c r="C589" s="5" t="s">
        <v>898</v>
      </c>
      <c r="D589" s="5" t="s">
        <v>906</v>
      </c>
      <c r="E589" s="6" t="s">
        <v>2351</v>
      </c>
      <c r="F589" s="8" t="str">
        <f>LEFT(E589,MIN(FIND({0,1,2,3,4,5,6,7,8,9},ASC(E589)&amp;1234567890))-1)</f>
        <v>Bi</v>
      </c>
      <c r="G589" s="8">
        <f t="shared" si="45"/>
        <v>2</v>
      </c>
      <c r="H589" s="8">
        <f>VLOOKUP(F589,Table!$A$2:$C$121,2,0)</f>
        <v>15</v>
      </c>
      <c r="I589" s="7">
        <f>VLOOKUP(F589,Table!$A$2:$C$121,3,0)</f>
        <v>6</v>
      </c>
      <c r="J589" s="6" t="s">
        <v>3470</v>
      </c>
      <c r="K589" s="8" t="str">
        <f>LEFT(J589,MIN(FIND({0,1,2,3,4,5,6,7,8,9},ASC(J589)&amp;1234567890))-1)</f>
        <v>Sr</v>
      </c>
      <c r="L589" s="8">
        <f t="shared" si="46"/>
        <v>2.4</v>
      </c>
      <c r="M589" s="8">
        <f>VLOOKUP(K589,Table!$A$2:$C$121,2,0)</f>
        <v>2</v>
      </c>
      <c r="N589" s="7">
        <f>VLOOKUP(K589,Table!$A$2:$C$121,3,0)</f>
        <v>5</v>
      </c>
      <c r="O589" s="6" t="s">
        <v>3471</v>
      </c>
      <c r="P589" s="8" t="str">
        <f>LEFT(O589,MIN(FIND({0,1,2,3,4,5,6,7,8,9},ASC(O589)&amp;1234567890))-1)</f>
        <v>Y</v>
      </c>
      <c r="Q589" s="8">
        <f t="shared" si="47"/>
        <v>0.6</v>
      </c>
      <c r="R589" s="8">
        <f>VLOOKUP(P589,Table!$A$2:$C$121,2,0)</f>
        <v>3</v>
      </c>
      <c r="S589" s="7">
        <f>VLOOKUP(P589,Table!$A$2:$C$121,3,0)</f>
        <v>5</v>
      </c>
      <c r="T589" s="6" t="s">
        <v>2297</v>
      </c>
      <c r="U589" s="8" t="str">
        <f>LEFT(T589,MIN(FIND({0,1,2,3,4,5,6,7,8,9},ASC(T589)&amp;1234567890))-1)</f>
        <v>Cu</v>
      </c>
      <c r="V589" s="8">
        <f t="shared" si="48"/>
        <v>2</v>
      </c>
      <c r="W589" s="8">
        <f>VLOOKUP(U589,Table!$A$2:$C$121,2,0)</f>
        <v>11</v>
      </c>
      <c r="X589" s="7">
        <f>VLOOKUP(U589,Table!$A$2:$C$121,3,0)</f>
        <v>4</v>
      </c>
      <c r="Y589" s="6" t="s">
        <v>2914</v>
      </c>
      <c r="Z589" s="8" t="str">
        <f>LEFT(Y589,MIN(FIND({0,1,2,3,4,5,6,7,8,9},ASC(Y589)&amp;1234567890))-1)</f>
        <v>O</v>
      </c>
      <c r="AA589" s="8">
        <f t="shared" si="49"/>
        <v>8.5</v>
      </c>
      <c r="AB589" s="8">
        <f>VLOOKUP(Z589,Table!$A$2:$C$121,2,0)</f>
        <v>16</v>
      </c>
      <c r="AC589" s="7">
        <f>VLOOKUP(Z589,Table!$A$2:$C$121,3,0)</f>
        <v>2</v>
      </c>
      <c r="AD589" s="5" t="str">
        <f>VLOOKUP(A589,Table!$U$1:$V$230,2,0)</f>
        <v>Orthorhombic</v>
      </c>
    </row>
    <row r="590" spans="1:30" ht="18.75" customHeight="1" x14ac:dyDescent="0.4">
      <c r="A590" s="5">
        <v>66</v>
      </c>
      <c r="B590" s="5">
        <v>78324</v>
      </c>
      <c r="C590" s="5" t="s">
        <v>898</v>
      </c>
      <c r="D590" s="5" t="s">
        <v>551</v>
      </c>
      <c r="E590" s="6" t="s">
        <v>2523</v>
      </c>
      <c r="F590" s="8" t="str">
        <f>LEFT(E590,MIN(FIND({0,1,2,3,4,5,6,7,8,9},ASC(E590)&amp;1234567890))-1)</f>
        <v>Bi</v>
      </c>
      <c r="G590" s="8">
        <f t="shared" si="45"/>
        <v>1</v>
      </c>
      <c r="H590" s="8">
        <f>VLOOKUP(F590,Table!$A$2:$C$121,2,0)</f>
        <v>15</v>
      </c>
      <c r="I590" s="7">
        <f>VLOOKUP(F590,Table!$A$2:$C$121,3,0)</f>
        <v>6</v>
      </c>
      <c r="J590" s="6" t="s">
        <v>2622</v>
      </c>
      <c r="K590" s="8" t="str">
        <f>LEFT(J590,MIN(FIND({0,1,2,3,4,5,6,7,8,9},ASC(J590)&amp;1234567890))-1)</f>
        <v>Pb</v>
      </c>
      <c r="L590" s="8">
        <f t="shared" si="46"/>
        <v>1</v>
      </c>
      <c r="M590" s="8">
        <f>VLOOKUP(K590,Table!$A$2:$C$121,2,0)</f>
        <v>14</v>
      </c>
      <c r="N590" s="7">
        <f>VLOOKUP(K590,Table!$A$2:$C$121,3,0)</f>
        <v>6</v>
      </c>
      <c r="O590" s="6" t="s">
        <v>2299</v>
      </c>
      <c r="P590" s="8" t="str">
        <f>LEFT(O590,MIN(FIND({0,1,2,3,4,5,6,7,8,9},ASC(O590)&amp;1234567890))-1)</f>
        <v>Sr</v>
      </c>
      <c r="Q590" s="8">
        <f t="shared" si="47"/>
        <v>2</v>
      </c>
      <c r="R590" s="8">
        <f>VLOOKUP(P590,Table!$A$2:$C$121,2,0)</f>
        <v>2</v>
      </c>
      <c r="S590" s="7">
        <f>VLOOKUP(P590,Table!$A$2:$C$121,3,0)</f>
        <v>5</v>
      </c>
      <c r="T590" s="6" t="s">
        <v>2598</v>
      </c>
      <c r="U590" s="8" t="str">
        <f>LEFT(T590,MIN(FIND({0,1,2,3,4,5,6,7,8,9},ASC(T590)&amp;1234567890))-1)</f>
        <v>Mn</v>
      </c>
      <c r="V590" s="8">
        <f t="shared" si="48"/>
        <v>1</v>
      </c>
      <c r="W590" s="8">
        <f>VLOOKUP(U590,Table!$A$2:$C$121,2,0)</f>
        <v>7</v>
      </c>
      <c r="X590" s="7">
        <f>VLOOKUP(U590,Table!$A$2:$C$121,3,0)</f>
        <v>4</v>
      </c>
      <c r="Y590" s="6" t="s">
        <v>2332</v>
      </c>
      <c r="Z590" s="8" t="str">
        <f>LEFT(Y590,MIN(FIND({0,1,2,3,4,5,6,7,8,9},ASC(Y590)&amp;1234567890))-1)</f>
        <v>O</v>
      </c>
      <c r="AA590" s="8">
        <f t="shared" si="49"/>
        <v>6</v>
      </c>
      <c r="AB590" s="8">
        <f>VLOOKUP(Z590,Table!$A$2:$C$121,2,0)</f>
        <v>16</v>
      </c>
      <c r="AC590" s="7">
        <f>VLOOKUP(Z590,Table!$A$2:$C$121,3,0)</f>
        <v>2</v>
      </c>
      <c r="AD590" s="5" t="str">
        <f>VLOOKUP(A590,Table!$U$1:$V$230,2,0)</f>
        <v>Orthorhombic</v>
      </c>
    </row>
    <row r="591" spans="1:30" ht="18.75" customHeight="1" x14ac:dyDescent="0.4">
      <c r="A591" s="5">
        <v>66</v>
      </c>
      <c r="B591" s="5">
        <v>79665</v>
      </c>
      <c r="C591" s="5" t="s">
        <v>896</v>
      </c>
      <c r="D591" s="5" t="s">
        <v>907</v>
      </c>
      <c r="E591" s="6" t="s">
        <v>3472</v>
      </c>
      <c r="F591" s="8" t="str">
        <f>LEFT(E591,MIN(FIND({0,1,2,3,4,5,6,7,8,9},ASC(E591)&amp;1234567890))-1)</f>
        <v>Bi</v>
      </c>
      <c r="G591" s="8">
        <f t="shared" si="45"/>
        <v>1.3</v>
      </c>
      <c r="H591" s="8">
        <f>VLOOKUP(F591,Table!$A$2:$C$121,2,0)</f>
        <v>15</v>
      </c>
      <c r="I591" s="7">
        <f>VLOOKUP(F591,Table!$A$2:$C$121,3,0)</f>
        <v>6</v>
      </c>
      <c r="J591" s="6" t="s">
        <v>3473</v>
      </c>
      <c r="K591" s="8" t="str">
        <f>LEFT(J591,MIN(FIND({0,1,2,3,4,5,6,7,8,9},ASC(J591)&amp;1234567890))-1)</f>
        <v>Sr</v>
      </c>
      <c r="L591" s="8">
        <f t="shared" si="46"/>
        <v>1.42</v>
      </c>
      <c r="M591" s="8">
        <f>VLOOKUP(K591,Table!$A$2:$C$121,2,0)</f>
        <v>2</v>
      </c>
      <c r="N591" s="7">
        <f>VLOOKUP(K591,Table!$A$2:$C$121,3,0)</f>
        <v>5</v>
      </c>
      <c r="O591" s="6" t="s">
        <v>3072</v>
      </c>
      <c r="P591" s="8" t="str">
        <f>LEFT(O591,MIN(FIND({0,1,2,3,4,5,6,7,8,9},ASC(O591)&amp;1234567890))-1)</f>
        <v>Cu</v>
      </c>
      <c r="Q591" s="8">
        <f t="shared" si="47"/>
        <v>2.82</v>
      </c>
      <c r="R591" s="8">
        <f>VLOOKUP(P591,Table!$A$2:$C$121,2,0)</f>
        <v>11</v>
      </c>
      <c r="S591" s="7">
        <f>VLOOKUP(P591,Table!$A$2:$C$121,3,0)</f>
        <v>4</v>
      </c>
      <c r="T591" s="6" t="s">
        <v>3474</v>
      </c>
      <c r="U591" s="8" t="str">
        <f>LEFT(T591,MIN(FIND({0,1,2,3,4,5,6,7,8,9},ASC(T591)&amp;1234567890))-1)</f>
        <v>Ca</v>
      </c>
      <c r="V591" s="8">
        <f t="shared" si="48"/>
        <v>1.02</v>
      </c>
      <c r="W591" s="8">
        <f>VLOOKUP(U591,Table!$A$2:$C$121,2,0)</f>
        <v>2</v>
      </c>
      <c r="X591" s="7">
        <f>VLOOKUP(U591,Table!$A$2:$C$121,3,0)</f>
        <v>4</v>
      </c>
      <c r="Y591" s="6" t="s">
        <v>3475</v>
      </c>
      <c r="Z591" s="8" t="str">
        <f>LEFT(Y591,MIN(FIND({0,1,2,3,4,5,6,7,8,9},ASC(Y591)&amp;1234567890))-1)</f>
        <v>O</v>
      </c>
      <c r="AA591" s="8">
        <f t="shared" si="49"/>
        <v>13.5</v>
      </c>
      <c r="AB591" s="8">
        <f>VLOOKUP(Z591,Table!$A$2:$C$121,2,0)</f>
        <v>16</v>
      </c>
      <c r="AC591" s="7">
        <f>VLOOKUP(Z591,Table!$A$2:$C$121,3,0)</f>
        <v>2</v>
      </c>
      <c r="AD591" s="5" t="str">
        <f>VLOOKUP(A591,Table!$U$1:$V$230,2,0)</f>
        <v>Orthorhombic</v>
      </c>
    </row>
    <row r="592" spans="1:30" ht="18.75" customHeight="1" x14ac:dyDescent="0.4">
      <c r="A592" s="5">
        <v>66</v>
      </c>
      <c r="B592" s="5">
        <v>100487</v>
      </c>
      <c r="C592" s="5" t="s">
        <v>895</v>
      </c>
      <c r="D592" s="5" t="s">
        <v>908</v>
      </c>
      <c r="E592" s="6" t="s">
        <v>3476</v>
      </c>
      <c r="F592" s="8" t="str">
        <f>LEFT(E592,MIN(FIND({0,1,2,3,4,5,6,7,8,9},ASC(E592)&amp;1234567890))-1)</f>
        <v>Mg</v>
      </c>
      <c r="G592" s="8">
        <f t="shared" si="45"/>
        <v>1.91</v>
      </c>
      <c r="H592" s="8">
        <f>VLOOKUP(F592,Table!$A$2:$C$121,2,0)</f>
        <v>2</v>
      </c>
      <c r="I592" s="7">
        <f>VLOOKUP(F592,Table!$A$2:$C$121,3,0)</f>
        <v>3</v>
      </c>
      <c r="J592" s="6" t="s">
        <v>3477</v>
      </c>
      <c r="K592" s="8" t="str">
        <f>LEFT(J592,MIN(FIND({0,1,2,3,4,5,6,7,8,9},ASC(J592)&amp;1234567890))-1)</f>
        <v>Fe</v>
      </c>
      <c r="L592" s="8">
        <f t="shared" si="46"/>
        <v>0.09</v>
      </c>
      <c r="M592" s="8">
        <f>VLOOKUP(K592,Table!$A$2:$C$121,2,0)</f>
        <v>8</v>
      </c>
      <c r="N592" s="7">
        <f>VLOOKUP(K592,Table!$A$2:$C$121,3,0)</f>
        <v>4</v>
      </c>
      <c r="O592" s="6" t="s">
        <v>2663</v>
      </c>
      <c r="P592" s="8" t="str">
        <f>LEFT(O592,MIN(FIND({0,1,2,3,4,5,6,7,8,9},ASC(O592)&amp;1234567890))-1)</f>
        <v>Al</v>
      </c>
      <c r="Q592" s="8">
        <f t="shared" si="47"/>
        <v>4</v>
      </c>
      <c r="R592" s="8">
        <f>VLOOKUP(P592,Table!$A$2:$C$121,2,0)</f>
        <v>13</v>
      </c>
      <c r="S592" s="7">
        <f>VLOOKUP(P592,Table!$A$2:$C$121,3,0)</f>
        <v>3</v>
      </c>
      <c r="T592" s="6" t="s">
        <v>2558</v>
      </c>
      <c r="U592" s="8" t="str">
        <f>LEFT(T592,MIN(FIND({0,1,2,3,4,5,6,7,8,9},ASC(T592)&amp;1234567890))-1)</f>
        <v>Si</v>
      </c>
      <c r="V592" s="8">
        <f t="shared" si="48"/>
        <v>5</v>
      </c>
      <c r="W592" s="8">
        <f>VLOOKUP(U592,Table!$A$2:$C$121,2,0)</f>
        <v>14</v>
      </c>
      <c r="X592" s="7">
        <f>VLOOKUP(U592,Table!$A$2:$C$121,3,0)</f>
        <v>3</v>
      </c>
      <c r="Y592" s="6" t="s">
        <v>2474</v>
      </c>
      <c r="Z592" s="8" t="str">
        <f>LEFT(Y592,MIN(FIND({0,1,2,3,4,5,6,7,8,9},ASC(Y592)&amp;1234567890))-1)</f>
        <v>O</v>
      </c>
      <c r="AA592" s="8">
        <f t="shared" si="49"/>
        <v>18</v>
      </c>
      <c r="AB592" s="8">
        <f>VLOOKUP(Z592,Table!$A$2:$C$121,2,0)</f>
        <v>16</v>
      </c>
      <c r="AC592" s="7">
        <f>VLOOKUP(Z592,Table!$A$2:$C$121,3,0)</f>
        <v>2</v>
      </c>
      <c r="AD592" s="5" t="str">
        <f>VLOOKUP(A592,Table!$U$1:$V$230,2,0)</f>
        <v>Orthorhombic</v>
      </c>
    </row>
    <row r="593" spans="1:30" ht="18.75" customHeight="1" x14ac:dyDescent="0.4">
      <c r="A593" s="5">
        <v>66</v>
      </c>
      <c r="B593" s="5">
        <v>100490</v>
      </c>
      <c r="C593" s="5" t="s">
        <v>895</v>
      </c>
      <c r="D593" s="5" t="s">
        <v>909</v>
      </c>
      <c r="E593" s="6" t="s">
        <v>3478</v>
      </c>
      <c r="F593" s="8" t="str">
        <f>LEFT(E593,MIN(FIND({0,1,2,3,4,5,6,7,8,9},ASC(E593)&amp;1234567890))-1)</f>
        <v>Mg</v>
      </c>
      <c r="G593" s="8">
        <f t="shared" si="45"/>
        <v>0.34</v>
      </c>
      <c r="H593" s="8">
        <f>VLOOKUP(F593,Table!$A$2:$C$121,2,0)</f>
        <v>2</v>
      </c>
      <c r="I593" s="7">
        <f>VLOOKUP(F593,Table!$A$2:$C$121,3,0)</f>
        <v>3</v>
      </c>
      <c r="J593" s="6" t="s">
        <v>3479</v>
      </c>
      <c r="K593" s="8" t="str">
        <f>LEFT(J593,MIN(FIND({0,1,2,3,4,5,6,7,8,9},ASC(J593)&amp;1234567890))-1)</f>
        <v>Fe</v>
      </c>
      <c r="L593" s="8">
        <f t="shared" si="46"/>
        <v>1.66</v>
      </c>
      <c r="M593" s="8">
        <f>VLOOKUP(K593,Table!$A$2:$C$121,2,0)</f>
        <v>8</v>
      </c>
      <c r="N593" s="7">
        <f>VLOOKUP(K593,Table!$A$2:$C$121,3,0)</f>
        <v>4</v>
      </c>
      <c r="O593" s="6" t="s">
        <v>2663</v>
      </c>
      <c r="P593" s="8" t="str">
        <f>LEFT(O593,MIN(FIND({0,1,2,3,4,5,6,7,8,9},ASC(O593)&amp;1234567890))-1)</f>
        <v>Al</v>
      </c>
      <c r="Q593" s="8">
        <f t="shared" si="47"/>
        <v>4</v>
      </c>
      <c r="R593" s="8">
        <f>VLOOKUP(P593,Table!$A$2:$C$121,2,0)</f>
        <v>13</v>
      </c>
      <c r="S593" s="7">
        <f>VLOOKUP(P593,Table!$A$2:$C$121,3,0)</f>
        <v>3</v>
      </c>
      <c r="T593" s="6" t="s">
        <v>2558</v>
      </c>
      <c r="U593" s="8" t="str">
        <f>LEFT(T593,MIN(FIND({0,1,2,3,4,5,6,7,8,9},ASC(T593)&amp;1234567890))-1)</f>
        <v>Si</v>
      </c>
      <c r="V593" s="8">
        <f t="shared" si="48"/>
        <v>5</v>
      </c>
      <c r="W593" s="8">
        <f>VLOOKUP(U593,Table!$A$2:$C$121,2,0)</f>
        <v>14</v>
      </c>
      <c r="X593" s="7">
        <f>VLOOKUP(U593,Table!$A$2:$C$121,3,0)</f>
        <v>3</v>
      </c>
      <c r="Y593" s="6" t="s">
        <v>2474</v>
      </c>
      <c r="Z593" s="8" t="str">
        <f>LEFT(Y593,MIN(FIND({0,1,2,3,4,5,6,7,8,9},ASC(Y593)&amp;1234567890))-1)</f>
        <v>O</v>
      </c>
      <c r="AA593" s="8">
        <f t="shared" si="49"/>
        <v>18</v>
      </c>
      <c r="AB593" s="8">
        <f>VLOOKUP(Z593,Table!$A$2:$C$121,2,0)</f>
        <v>16</v>
      </c>
      <c r="AC593" s="7">
        <f>VLOOKUP(Z593,Table!$A$2:$C$121,3,0)</f>
        <v>2</v>
      </c>
      <c r="AD593" s="5" t="str">
        <f>VLOOKUP(A593,Table!$U$1:$V$230,2,0)</f>
        <v>Orthorhombic</v>
      </c>
    </row>
    <row r="594" spans="1:30" ht="18.75" customHeight="1" x14ac:dyDescent="0.4">
      <c r="A594" s="5">
        <v>66</v>
      </c>
      <c r="B594" s="5">
        <v>33213</v>
      </c>
      <c r="C594" s="5" t="s">
        <v>895</v>
      </c>
      <c r="D594" s="5" t="s">
        <v>910</v>
      </c>
      <c r="E594" s="6" t="s">
        <v>2642</v>
      </c>
      <c r="F594" s="8" t="str">
        <f>LEFT(E594,MIN(FIND({0,1,2,3,4,5,6,7,8,9},ASC(E594)&amp;1234567890))-1)</f>
        <v>Mg</v>
      </c>
      <c r="G594" s="8">
        <f t="shared" si="45"/>
        <v>2</v>
      </c>
      <c r="H594" s="8">
        <f>VLOOKUP(F594,Table!$A$2:$C$121,2,0)</f>
        <v>2</v>
      </c>
      <c r="I594" s="7">
        <f>VLOOKUP(F594,Table!$A$2:$C$121,3,0)</f>
        <v>3</v>
      </c>
      <c r="J594" s="6" t="s">
        <v>2663</v>
      </c>
      <c r="K594" s="8" t="str">
        <f>LEFT(J594,MIN(FIND({0,1,2,3,4,5,6,7,8,9},ASC(J594)&amp;1234567890))-1)</f>
        <v>Al</v>
      </c>
      <c r="L594" s="8">
        <f t="shared" si="46"/>
        <v>4</v>
      </c>
      <c r="M594" s="8">
        <f>VLOOKUP(K594,Table!$A$2:$C$121,2,0)</f>
        <v>13</v>
      </c>
      <c r="N594" s="7">
        <f>VLOOKUP(K594,Table!$A$2:$C$121,3,0)</f>
        <v>3</v>
      </c>
      <c r="O594" s="6" t="s">
        <v>2558</v>
      </c>
      <c r="P594" s="8" t="str">
        <f>LEFT(O594,MIN(FIND({0,1,2,3,4,5,6,7,8,9},ASC(O594)&amp;1234567890))-1)</f>
        <v>Si</v>
      </c>
      <c r="Q594" s="8">
        <f t="shared" si="47"/>
        <v>5</v>
      </c>
      <c r="R594" s="8">
        <f>VLOOKUP(P594,Table!$A$2:$C$121,2,0)</f>
        <v>14</v>
      </c>
      <c r="S594" s="7">
        <f>VLOOKUP(P594,Table!$A$2:$C$121,3,0)</f>
        <v>3</v>
      </c>
      <c r="T594" s="6" t="s">
        <v>2474</v>
      </c>
      <c r="U594" s="8" t="str">
        <f>LEFT(T594,MIN(FIND({0,1,2,3,4,5,6,7,8,9},ASC(T594)&amp;1234567890))-1)</f>
        <v>O</v>
      </c>
      <c r="V594" s="8">
        <f t="shared" si="48"/>
        <v>18</v>
      </c>
      <c r="W594" s="8">
        <f>VLOOKUP(U594,Table!$A$2:$C$121,2,0)</f>
        <v>16</v>
      </c>
      <c r="X594" s="7">
        <f>VLOOKUP(U594,Table!$A$2:$C$121,3,0)</f>
        <v>2</v>
      </c>
      <c r="Y594" s="6" t="s">
        <v>3480</v>
      </c>
      <c r="Z594" s="8" t="str">
        <f>LEFT(Y594,MIN(FIND({0,1,2,3,4,5,6,7,8,9},ASC(Y594)&amp;1234567890))-1)</f>
        <v>Ar</v>
      </c>
      <c r="AA594" s="8">
        <f t="shared" si="49"/>
        <v>0.625</v>
      </c>
      <c r="AB594" s="8">
        <f>VLOOKUP(Z594,Table!$A$2:$C$121,2,0)</f>
        <v>18</v>
      </c>
      <c r="AC594" s="7">
        <f>VLOOKUP(Z594,Table!$A$2:$C$121,3,0)</f>
        <v>3</v>
      </c>
      <c r="AD594" s="5" t="str">
        <f>VLOOKUP(A594,Table!$U$1:$V$230,2,0)</f>
        <v>Orthorhombic</v>
      </c>
    </row>
    <row r="595" spans="1:30" ht="18.75" customHeight="1" x14ac:dyDescent="0.4">
      <c r="A595" s="5">
        <v>66</v>
      </c>
      <c r="B595" s="5">
        <v>91466</v>
      </c>
      <c r="C595" s="5" t="s">
        <v>898</v>
      </c>
      <c r="D595" s="5" t="s">
        <v>911</v>
      </c>
      <c r="E595" s="6" t="s">
        <v>2351</v>
      </c>
      <c r="F595" s="8" t="str">
        <f>LEFT(E595,MIN(FIND({0,1,2,3,4,5,6,7,8,9},ASC(E595)&amp;1234567890))-1)</f>
        <v>Bi</v>
      </c>
      <c r="G595" s="8">
        <f t="shared" si="45"/>
        <v>2</v>
      </c>
      <c r="H595" s="8">
        <f>VLOOKUP(F595,Table!$A$2:$C$121,2,0)</f>
        <v>15</v>
      </c>
      <c r="I595" s="7">
        <f>VLOOKUP(F595,Table!$A$2:$C$121,3,0)</f>
        <v>6</v>
      </c>
      <c r="J595" s="6" t="s">
        <v>2299</v>
      </c>
      <c r="K595" s="8" t="str">
        <f>LEFT(J595,MIN(FIND({0,1,2,3,4,5,6,7,8,9},ASC(J595)&amp;1234567890))-1)</f>
        <v>Sr</v>
      </c>
      <c r="L595" s="8">
        <f t="shared" si="46"/>
        <v>2</v>
      </c>
      <c r="M595" s="8">
        <f>VLOOKUP(K595,Table!$A$2:$C$121,2,0)</f>
        <v>2</v>
      </c>
      <c r="N595" s="7">
        <f>VLOOKUP(K595,Table!$A$2:$C$121,3,0)</f>
        <v>5</v>
      </c>
      <c r="O595" s="6" t="s">
        <v>2699</v>
      </c>
      <c r="P595" s="8" t="str">
        <f>LEFT(O595,MIN(FIND({0,1,2,3,4,5,6,7,8,9},ASC(O595)&amp;1234567890))-1)</f>
        <v>Pr</v>
      </c>
      <c r="Q595" s="8">
        <f t="shared" si="47"/>
        <v>1</v>
      </c>
      <c r="R595" s="8">
        <f>VLOOKUP(P595,Table!$A$2:$C$121,2,0)</f>
        <v>3</v>
      </c>
      <c r="S595" s="7">
        <f>VLOOKUP(P595,Table!$A$2:$C$121,3,0)</f>
        <v>6</v>
      </c>
      <c r="T595" s="6" t="s">
        <v>2297</v>
      </c>
      <c r="U595" s="8" t="str">
        <f>LEFT(T595,MIN(FIND({0,1,2,3,4,5,6,7,8,9},ASC(T595)&amp;1234567890))-1)</f>
        <v>Cu</v>
      </c>
      <c r="V595" s="8">
        <f t="shared" si="48"/>
        <v>2</v>
      </c>
      <c r="W595" s="8">
        <f>VLOOKUP(U595,Table!$A$2:$C$121,2,0)</f>
        <v>11</v>
      </c>
      <c r="X595" s="7">
        <f>VLOOKUP(U595,Table!$A$2:$C$121,3,0)</f>
        <v>4</v>
      </c>
      <c r="Y595" s="6" t="s">
        <v>2914</v>
      </c>
      <c r="Z595" s="8" t="str">
        <f>LEFT(Y595,MIN(FIND({0,1,2,3,4,5,6,7,8,9},ASC(Y595)&amp;1234567890))-1)</f>
        <v>O</v>
      </c>
      <c r="AA595" s="8">
        <f t="shared" si="49"/>
        <v>8.5</v>
      </c>
      <c r="AB595" s="8">
        <f>VLOOKUP(Z595,Table!$A$2:$C$121,2,0)</f>
        <v>16</v>
      </c>
      <c r="AC595" s="7">
        <f>VLOOKUP(Z595,Table!$A$2:$C$121,3,0)</f>
        <v>2</v>
      </c>
      <c r="AD595" s="5" t="str">
        <f>VLOOKUP(A595,Table!$U$1:$V$230,2,0)</f>
        <v>Orthorhombic</v>
      </c>
    </row>
    <row r="596" spans="1:30" ht="18.75" customHeight="1" x14ac:dyDescent="0.4">
      <c r="A596" s="5">
        <v>66</v>
      </c>
      <c r="B596" s="5">
        <v>51686</v>
      </c>
      <c r="C596" s="5" t="s">
        <v>898</v>
      </c>
      <c r="D596" s="5" t="s">
        <v>912</v>
      </c>
      <c r="E596" s="6" t="s">
        <v>2523</v>
      </c>
      <c r="F596" s="8" t="str">
        <f>LEFT(E596,MIN(FIND({0,1,2,3,4,5,6,7,8,9},ASC(E596)&amp;1234567890))-1)</f>
        <v>Bi</v>
      </c>
      <c r="G596" s="8">
        <f t="shared" si="45"/>
        <v>1</v>
      </c>
      <c r="H596" s="8">
        <f>VLOOKUP(F596,Table!$A$2:$C$121,2,0)</f>
        <v>15</v>
      </c>
      <c r="I596" s="7">
        <f>VLOOKUP(F596,Table!$A$2:$C$121,3,0)</f>
        <v>6</v>
      </c>
      <c r="J596" s="6" t="s">
        <v>2622</v>
      </c>
      <c r="K596" s="8" t="str">
        <f>LEFT(J596,MIN(FIND({0,1,2,3,4,5,6,7,8,9},ASC(J596)&amp;1234567890))-1)</f>
        <v>Pb</v>
      </c>
      <c r="L596" s="8">
        <f t="shared" si="46"/>
        <v>1</v>
      </c>
      <c r="M596" s="8">
        <f>VLOOKUP(K596,Table!$A$2:$C$121,2,0)</f>
        <v>14</v>
      </c>
      <c r="N596" s="7">
        <f>VLOOKUP(K596,Table!$A$2:$C$121,3,0)</f>
        <v>6</v>
      </c>
      <c r="O596" s="6" t="s">
        <v>2299</v>
      </c>
      <c r="P596" s="8" t="str">
        <f>LEFT(O596,MIN(FIND({0,1,2,3,4,5,6,7,8,9},ASC(O596)&amp;1234567890))-1)</f>
        <v>Sr</v>
      </c>
      <c r="Q596" s="8">
        <f t="shared" si="47"/>
        <v>2</v>
      </c>
      <c r="R596" s="8">
        <f>VLOOKUP(P596,Table!$A$2:$C$121,2,0)</f>
        <v>2</v>
      </c>
      <c r="S596" s="7">
        <f>VLOOKUP(P596,Table!$A$2:$C$121,3,0)</f>
        <v>5</v>
      </c>
      <c r="T596" s="6" t="s">
        <v>2330</v>
      </c>
      <c r="U596" s="8" t="str">
        <f>LEFT(T596,MIN(FIND({0,1,2,3,4,5,6,7,8,9},ASC(T596)&amp;1234567890))-1)</f>
        <v>Fe</v>
      </c>
      <c r="V596" s="8">
        <f t="shared" si="48"/>
        <v>1</v>
      </c>
      <c r="W596" s="8">
        <f>VLOOKUP(U596,Table!$A$2:$C$121,2,0)</f>
        <v>8</v>
      </c>
      <c r="X596" s="7">
        <f>VLOOKUP(U596,Table!$A$2:$C$121,3,0)</f>
        <v>4</v>
      </c>
      <c r="Y596" s="6" t="s">
        <v>3481</v>
      </c>
      <c r="Z596" s="8" t="str">
        <f>LEFT(Y596,MIN(FIND({0,1,2,3,4,5,6,7,8,9},ASC(Y596)&amp;1234567890))-1)</f>
        <v>O</v>
      </c>
      <c r="AA596" s="8">
        <f t="shared" si="49"/>
        <v>6.25</v>
      </c>
      <c r="AB596" s="8">
        <f>VLOOKUP(Z596,Table!$A$2:$C$121,2,0)</f>
        <v>16</v>
      </c>
      <c r="AC596" s="7">
        <f>VLOOKUP(Z596,Table!$A$2:$C$121,3,0)</f>
        <v>2</v>
      </c>
      <c r="AD596" s="5" t="str">
        <f>VLOOKUP(A596,Table!$U$1:$V$230,2,0)</f>
        <v>Orthorhombic</v>
      </c>
    </row>
    <row r="597" spans="1:30" ht="18.75" customHeight="1" x14ac:dyDescent="0.4">
      <c r="A597" s="5">
        <v>66</v>
      </c>
      <c r="B597" s="5">
        <v>238766</v>
      </c>
      <c r="C597" s="5" t="s">
        <v>895</v>
      </c>
      <c r="D597" s="5" t="s">
        <v>146</v>
      </c>
      <c r="E597" s="6" t="s">
        <v>2663</v>
      </c>
      <c r="F597" s="8" t="str">
        <f>LEFT(E597,MIN(FIND({0,1,2,3,4,5,6,7,8,9},ASC(E597)&amp;1234567890))-1)</f>
        <v>Al</v>
      </c>
      <c r="G597" s="8">
        <f t="shared" si="45"/>
        <v>4</v>
      </c>
      <c r="H597" s="8">
        <f>VLOOKUP(F597,Table!$A$2:$C$121,2,0)</f>
        <v>13</v>
      </c>
      <c r="I597" s="7">
        <f>VLOOKUP(F597,Table!$A$2:$C$121,3,0)</f>
        <v>3</v>
      </c>
      <c r="J597" s="6" t="s">
        <v>3482</v>
      </c>
      <c r="K597" s="8" t="str">
        <f>LEFT(J597,MIN(FIND({0,1,2,3,4,5,6,7,8,9},ASC(J597)&amp;1234567890))-1)</f>
        <v>Fe</v>
      </c>
      <c r="L597" s="8">
        <f t="shared" si="46"/>
        <v>0.08</v>
      </c>
      <c r="M597" s="8">
        <f>VLOOKUP(K597,Table!$A$2:$C$121,2,0)</f>
        <v>8</v>
      </c>
      <c r="N597" s="7">
        <f>VLOOKUP(K597,Table!$A$2:$C$121,3,0)</f>
        <v>4</v>
      </c>
      <c r="O597" s="6" t="s">
        <v>3483</v>
      </c>
      <c r="P597" s="8" t="str">
        <f>LEFT(O597,MIN(FIND({0,1,2,3,4,5,6,7,8,9},ASC(O597)&amp;1234567890))-1)</f>
        <v>Mg</v>
      </c>
      <c r="Q597" s="8">
        <f t="shared" si="47"/>
        <v>1.92</v>
      </c>
      <c r="R597" s="8">
        <f>VLOOKUP(P597,Table!$A$2:$C$121,2,0)</f>
        <v>2</v>
      </c>
      <c r="S597" s="7">
        <f>VLOOKUP(P597,Table!$A$2:$C$121,3,0)</f>
        <v>3</v>
      </c>
      <c r="T597" s="6" t="s">
        <v>2558</v>
      </c>
      <c r="U597" s="8" t="str">
        <f>LEFT(T597,MIN(FIND({0,1,2,3,4,5,6,7,8,9},ASC(T597)&amp;1234567890))-1)</f>
        <v>Si</v>
      </c>
      <c r="V597" s="8">
        <f t="shared" si="48"/>
        <v>5</v>
      </c>
      <c r="W597" s="8">
        <f>VLOOKUP(U597,Table!$A$2:$C$121,2,0)</f>
        <v>14</v>
      </c>
      <c r="X597" s="7">
        <f>VLOOKUP(U597,Table!$A$2:$C$121,3,0)</f>
        <v>3</v>
      </c>
      <c r="Y597" s="6" t="s">
        <v>3484</v>
      </c>
      <c r="Z597" s="8" t="str">
        <f>LEFT(Y597,MIN(FIND({0,1,2,3,4,5,6,7,8,9},ASC(Y597)&amp;1234567890))-1)</f>
        <v>O</v>
      </c>
      <c r="AA597" s="8">
        <f t="shared" si="49"/>
        <v>18.78</v>
      </c>
      <c r="AB597" s="8">
        <f>VLOOKUP(Z597,Table!$A$2:$C$121,2,0)</f>
        <v>16</v>
      </c>
      <c r="AC597" s="7">
        <f>VLOOKUP(Z597,Table!$A$2:$C$121,3,0)</f>
        <v>2</v>
      </c>
      <c r="AD597" s="5" t="str">
        <f>VLOOKUP(A597,Table!$U$1:$V$230,2,0)</f>
        <v>Orthorhombic</v>
      </c>
    </row>
    <row r="598" spans="1:30" ht="18.75" customHeight="1" x14ac:dyDescent="0.4">
      <c r="A598" s="5">
        <v>67</v>
      </c>
      <c r="B598" s="5">
        <v>81361</v>
      </c>
      <c r="C598" s="5" t="s">
        <v>913</v>
      </c>
      <c r="D598" s="5" t="s">
        <v>914</v>
      </c>
      <c r="E598" s="6" t="s">
        <v>3485</v>
      </c>
      <c r="F598" s="8" t="str">
        <f>LEFT(E598,MIN(FIND({0,1,2,3,4,5,6,7,8,9},ASC(E598)&amp;1234567890))-1)</f>
        <v>Bi</v>
      </c>
      <c r="G598" s="8">
        <f t="shared" si="45"/>
        <v>2.2000000000000002</v>
      </c>
      <c r="H598" s="8">
        <f>VLOOKUP(F598,Table!$A$2:$C$121,2,0)</f>
        <v>15</v>
      </c>
      <c r="I598" s="7">
        <f>VLOOKUP(F598,Table!$A$2:$C$121,3,0)</f>
        <v>6</v>
      </c>
      <c r="J598" s="6" t="s">
        <v>2882</v>
      </c>
      <c r="K598" s="8" t="str">
        <f>LEFT(J598,MIN(FIND({0,1,2,3,4,5,6,7,8,9},ASC(J598)&amp;1234567890))-1)</f>
        <v>Sr</v>
      </c>
      <c r="L598" s="8">
        <f t="shared" si="46"/>
        <v>1.8</v>
      </c>
      <c r="M598" s="8">
        <f>VLOOKUP(K598,Table!$A$2:$C$121,2,0)</f>
        <v>2</v>
      </c>
      <c r="N598" s="7">
        <f>VLOOKUP(K598,Table!$A$2:$C$121,3,0)</f>
        <v>5</v>
      </c>
      <c r="O598" s="6" t="s">
        <v>2341</v>
      </c>
      <c r="P598" s="8" t="str">
        <f>LEFT(O598,MIN(FIND({0,1,2,3,4,5,6,7,8,9},ASC(O598)&amp;1234567890))-1)</f>
        <v>Ca</v>
      </c>
      <c r="Q598" s="8">
        <f t="shared" si="47"/>
        <v>1</v>
      </c>
      <c r="R598" s="8">
        <f>VLOOKUP(P598,Table!$A$2:$C$121,2,0)</f>
        <v>2</v>
      </c>
      <c r="S598" s="7">
        <f>VLOOKUP(P598,Table!$A$2:$C$121,3,0)</f>
        <v>4</v>
      </c>
      <c r="T598" s="6" t="s">
        <v>2668</v>
      </c>
      <c r="U598" s="8" t="str">
        <f>LEFT(T598,MIN(FIND({0,1,2,3,4,5,6,7,8,9},ASC(T598)&amp;1234567890))-1)</f>
        <v>Fe</v>
      </c>
      <c r="V598" s="8">
        <f t="shared" si="48"/>
        <v>2</v>
      </c>
      <c r="W598" s="8">
        <f>VLOOKUP(U598,Table!$A$2:$C$121,2,0)</f>
        <v>8</v>
      </c>
      <c r="X598" s="7">
        <f>VLOOKUP(U598,Table!$A$2:$C$121,3,0)</f>
        <v>4</v>
      </c>
      <c r="Y598" s="6" t="s">
        <v>2442</v>
      </c>
      <c r="Z598" s="8" t="str">
        <f>LEFT(Y598,MIN(FIND({0,1,2,3,4,5,6,7,8,9},ASC(Y598)&amp;1234567890))-1)</f>
        <v>O</v>
      </c>
      <c r="AA598" s="8">
        <f t="shared" si="49"/>
        <v>9</v>
      </c>
      <c r="AB598" s="8">
        <f>VLOOKUP(Z598,Table!$A$2:$C$121,2,0)</f>
        <v>16</v>
      </c>
      <c r="AC598" s="7">
        <f>VLOOKUP(Z598,Table!$A$2:$C$121,3,0)</f>
        <v>2</v>
      </c>
      <c r="AD598" s="5" t="str">
        <f>VLOOKUP(A598,Table!$U$1:$V$230,2,0)</f>
        <v>Orthorhombic</v>
      </c>
    </row>
    <row r="599" spans="1:30" ht="18.75" customHeight="1" x14ac:dyDescent="0.4">
      <c r="A599" s="5">
        <v>69</v>
      </c>
      <c r="B599" s="5">
        <v>28492</v>
      </c>
      <c r="C599" s="5" t="s">
        <v>915</v>
      </c>
      <c r="D599" s="5" t="s">
        <v>5571</v>
      </c>
      <c r="E599" s="6" t="s">
        <v>4636</v>
      </c>
      <c r="F599" s="8" t="str">
        <f>LEFT(E599,MIN(FIND({0,1,2,3,4,5,6,7,8,9},ASC(E599)&amp;1234567890))-1)</f>
        <v>Na</v>
      </c>
      <c r="G599" s="8">
        <f t="shared" si="45"/>
        <v>0.76</v>
      </c>
      <c r="H599" s="8">
        <f>VLOOKUP(F599,Table!$A$2:$C$121,2,0)</f>
        <v>1</v>
      </c>
      <c r="I599" s="7">
        <f>VLOOKUP(F599,Table!$A$2:$C$121,3,0)</f>
        <v>3</v>
      </c>
      <c r="J599" s="6" t="s">
        <v>3486</v>
      </c>
      <c r="K599" s="8" t="str">
        <f>LEFT(J599,MIN(FIND({0,1,2,3,4,5,6,7,8,9},ASC(J599)&amp;1234567890))-1)</f>
        <v>Zn</v>
      </c>
      <c r="L599" s="8">
        <f t="shared" si="46"/>
        <v>1.76</v>
      </c>
      <c r="M599" s="8">
        <f>VLOOKUP(K599,Table!$A$2:$C$121,2,0)</f>
        <v>12</v>
      </c>
      <c r="N599" s="7">
        <f>VLOOKUP(K599,Table!$A$2:$C$121,3,0)</f>
        <v>4</v>
      </c>
      <c r="O599" s="6" t="s">
        <v>3487</v>
      </c>
      <c r="P599" s="8" t="str">
        <f>LEFT(O599,MIN(FIND({0,1,2,3,4,5,6,7,8,9},ASC(O599)&amp;1234567890))-1)</f>
        <v>Ti</v>
      </c>
      <c r="Q599" s="8">
        <f t="shared" si="47"/>
        <v>2.2400000000000002</v>
      </c>
      <c r="R599" s="8">
        <f>VLOOKUP(P599,Table!$A$2:$C$121,2,0)</f>
        <v>4</v>
      </c>
      <c r="S599" s="7">
        <f>VLOOKUP(P599,Table!$A$2:$C$121,3,0)</f>
        <v>4</v>
      </c>
      <c r="T599" s="6" t="s">
        <v>3488</v>
      </c>
      <c r="U599" s="8" t="str">
        <f>LEFT(T599,MIN(FIND({0,1,2,3,4,5,6,7,8,9},ASC(T599)&amp;1234567890))-1)</f>
        <v>O</v>
      </c>
      <c r="V599" s="8">
        <f t="shared" si="48"/>
        <v>6.24</v>
      </c>
      <c r="W599" s="8">
        <f>VLOOKUP(U599,Table!$A$2:$C$121,2,0)</f>
        <v>16</v>
      </c>
      <c r="X599" s="7">
        <f>VLOOKUP(U599,Table!$A$2:$C$121,3,0)</f>
        <v>2</v>
      </c>
      <c r="Y599" s="6" t="s">
        <v>5515</v>
      </c>
      <c r="Z599" s="8" t="str">
        <f>LEFT(Y599,MIN(FIND({0,1,2,3,4,5,6,7,8,9},ASC(Y599)&amp;1234567890))-1)</f>
        <v>F</v>
      </c>
      <c r="AA599" s="8">
        <f t="shared" si="49"/>
        <v>0.76</v>
      </c>
      <c r="AB599" s="8">
        <f>VLOOKUP(Z599,Table!$A$2:$C$121,2,0)</f>
        <v>17</v>
      </c>
      <c r="AC599" s="7">
        <f>VLOOKUP(Z599,Table!$A$2:$C$121,3,0)</f>
        <v>2</v>
      </c>
      <c r="AD599" s="5" t="str">
        <f>VLOOKUP(A599,Table!$U$1:$V$230,2,0)</f>
        <v>Orthorhombic</v>
      </c>
    </row>
    <row r="600" spans="1:30" ht="18.75" customHeight="1" x14ac:dyDescent="0.4">
      <c r="A600" s="5">
        <v>69</v>
      </c>
      <c r="B600" s="5">
        <v>64633</v>
      </c>
      <c r="C600" s="5" t="s">
        <v>915</v>
      </c>
      <c r="D600" s="5" t="s">
        <v>916</v>
      </c>
      <c r="E600" s="6" t="s">
        <v>3457</v>
      </c>
      <c r="F600" s="8" t="str">
        <f>LEFT(E600,MIN(FIND({0,1,2,3,4,5,6,7,8,9},ASC(E600)&amp;1234567890))-1)</f>
        <v>Bi</v>
      </c>
      <c r="G600" s="8">
        <f t="shared" si="45"/>
        <v>1.8</v>
      </c>
      <c r="H600" s="8">
        <f>VLOOKUP(F600,Table!$A$2:$C$121,2,0)</f>
        <v>15</v>
      </c>
      <c r="I600" s="7">
        <f>VLOOKUP(F600,Table!$A$2:$C$121,3,0)</f>
        <v>6</v>
      </c>
      <c r="J600" s="6" t="s">
        <v>3301</v>
      </c>
      <c r="K600" s="8" t="str">
        <f>LEFT(J600,MIN(FIND({0,1,2,3,4,5,6,7,8,9},ASC(J600)&amp;1234567890))-1)</f>
        <v>Ca</v>
      </c>
      <c r="L600" s="8">
        <f t="shared" si="46"/>
        <v>1.2</v>
      </c>
      <c r="M600" s="8">
        <f>VLOOKUP(K600,Table!$A$2:$C$121,2,0)</f>
        <v>2</v>
      </c>
      <c r="N600" s="7">
        <f>VLOOKUP(K600,Table!$A$2:$C$121,3,0)</f>
        <v>4</v>
      </c>
      <c r="O600" s="6" t="s">
        <v>2882</v>
      </c>
      <c r="P600" s="8" t="str">
        <f>LEFT(O600,MIN(FIND({0,1,2,3,4,5,6,7,8,9},ASC(O600)&amp;1234567890))-1)</f>
        <v>Sr</v>
      </c>
      <c r="Q600" s="8">
        <f t="shared" si="47"/>
        <v>1.8</v>
      </c>
      <c r="R600" s="8">
        <f>VLOOKUP(P600,Table!$A$2:$C$121,2,0)</f>
        <v>2</v>
      </c>
      <c r="S600" s="7">
        <f>VLOOKUP(P600,Table!$A$2:$C$121,3,0)</f>
        <v>5</v>
      </c>
      <c r="T600" s="6" t="s">
        <v>3489</v>
      </c>
      <c r="U600" s="8" t="str">
        <f>LEFT(T600,MIN(FIND({0,1,2,3,4,5,6,7,8,9},ASC(T600)&amp;1234567890))-1)</f>
        <v>Cu</v>
      </c>
      <c r="V600" s="8">
        <f t="shared" si="48"/>
        <v>2.2000000000000002</v>
      </c>
      <c r="W600" s="8">
        <f>VLOOKUP(U600,Table!$A$2:$C$121,2,0)</f>
        <v>11</v>
      </c>
      <c r="X600" s="7">
        <f>VLOOKUP(U600,Table!$A$2:$C$121,3,0)</f>
        <v>4</v>
      </c>
      <c r="Y600" s="6" t="s">
        <v>3490</v>
      </c>
      <c r="Z600" s="8" t="str">
        <f>LEFT(Y600,MIN(FIND({0,1,2,3,4,5,6,7,8,9},ASC(Y600)&amp;1234567890))-1)</f>
        <v>O</v>
      </c>
      <c r="AA600" s="8">
        <f t="shared" si="49"/>
        <v>8.2200000000000006</v>
      </c>
      <c r="AB600" s="8">
        <f>VLOOKUP(Z600,Table!$A$2:$C$121,2,0)</f>
        <v>16</v>
      </c>
      <c r="AC600" s="7">
        <f>VLOOKUP(Z600,Table!$A$2:$C$121,3,0)</f>
        <v>2</v>
      </c>
      <c r="AD600" s="5" t="str">
        <f>VLOOKUP(A600,Table!$U$1:$V$230,2,0)</f>
        <v>Orthorhombic</v>
      </c>
    </row>
    <row r="601" spans="1:30" ht="18.75" customHeight="1" x14ac:dyDescent="0.4">
      <c r="A601" s="5">
        <v>69</v>
      </c>
      <c r="B601" s="5">
        <v>40167</v>
      </c>
      <c r="C601" s="5" t="s">
        <v>915</v>
      </c>
      <c r="D601" s="5" t="s">
        <v>917</v>
      </c>
      <c r="E601" s="6" t="s">
        <v>2523</v>
      </c>
      <c r="F601" s="8" t="str">
        <f>LEFT(E601,MIN(FIND({0,1,2,3,4,5,6,7,8,9},ASC(E601)&amp;1234567890))-1)</f>
        <v>Bi</v>
      </c>
      <c r="G601" s="8">
        <f t="shared" si="45"/>
        <v>1</v>
      </c>
      <c r="H601" s="8">
        <f>VLOOKUP(F601,Table!$A$2:$C$121,2,0)</f>
        <v>15</v>
      </c>
      <c r="I601" s="7">
        <f>VLOOKUP(F601,Table!$A$2:$C$121,3,0)</f>
        <v>6</v>
      </c>
      <c r="J601" s="6" t="s">
        <v>2622</v>
      </c>
      <c r="K601" s="8" t="str">
        <f>LEFT(J601,MIN(FIND({0,1,2,3,4,5,6,7,8,9},ASC(J601)&amp;1234567890))-1)</f>
        <v>Pb</v>
      </c>
      <c r="L601" s="8">
        <f t="shared" si="46"/>
        <v>1</v>
      </c>
      <c r="M601" s="8">
        <f>VLOOKUP(K601,Table!$A$2:$C$121,2,0)</f>
        <v>14</v>
      </c>
      <c r="N601" s="7">
        <f>VLOOKUP(K601,Table!$A$2:$C$121,3,0)</f>
        <v>6</v>
      </c>
      <c r="O601" s="6" t="s">
        <v>2299</v>
      </c>
      <c r="P601" s="8" t="str">
        <f>LEFT(O601,MIN(FIND({0,1,2,3,4,5,6,7,8,9},ASC(O601)&amp;1234567890))-1)</f>
        <v>Sr</v>
      </c>
      <c r="Q601" s="8">
        <f t="shared" si="47"/>
        <v>2</v>
      </c>
      <c r="R601" s="8">
        <f>VLOOKUP(P601,Table!$A$2:$C$121,2,0)</f>
        <v>2</v>
      </c>
      <c r="S601" s="7">
        <f>VLOOKUP(P601,Table!$A$2:$C$121,3,0)</f>
        <v>5</v>
      </c>
      <c r="T601" s="6" t="s">
        <v>2330</v>
      </c>
      <c r="U601" s="8" t="str">
        <f>LEFT(T601,MIN(FIND({0,1,2,3,4,5,6,7,8,9},ASC(T601)&amp;1234567890))-1)</f>
        <v>Fe</v>
      </c>
      <c r="V601" s="8">
        <f t="shared" si="48"/>
        <v>1</v>
      </c>
      <c r="W601" s="8">
        <f>VLOOKUP(U601,Table!$A$2:$C$121,2,0)</f>
        <v>8</v>
      </c>
      <c r="X601" s="7">
        <f>VLOOKUP(U601,Table!$A$2:$C$121,3,0)</f>
        <v>4</v>
      </c>
      <c r="Y601" s="6" t="s">
        <v>3469</v>
      </c>
      <c r="Z601" s="8" t="str">
        <f>LEFT(Y601,MIN(FIND({0,1,2,3,4,5,6,7,8,9},ASC(Y601)&amp;1234567890))-1)</f>
        <v>O</v>
      </c>
      <c r="AA601" s="8">
        <f t="shared" si="49"/>
        <v>6.1</v>
      </c>
      <c r="AB601" s="8">
        <f>VLOOKUP(Z601,Table!$A$2:$C$121,2,0)</f>
        <v>16</v>
      </c>
      <c r="AC601" s="7">
        <f>VLOOKUP(Z601,Table!$A$2:$C$121,3,0)</f>
        <v>2</v>
      </c>
      <c r="AD601" s="5" t="str">
        <f>VLOOKUP(A601,Table!$U$1:$V$230,2,0)</f>
        <v>Orthorhombic</v>
      </c>
    </row>
    <row r="602" spans="1:30" ht="18.75" customHeight="1" x14ac:dyDescent="0.4">
      <c r="A602" s="5">
        <v>69</v>
      </c>
      <c r="B602" s="5">
        <v>50397</v>
      </c>
      <c r="C602" s="5" t="s">
        <v>915</v>
      </c>
      <c r="D602" s="5" t="s">
        <v>918</v>
      </c>
      <c r="E602" s="6" t="s">
        <v>2597</v>
      </c>
      <c r="F602" s="8" t="str">
        <f>LEFT(E602,MIN(FIND({0,1,2,3,4,5,6,7,8,9},ASC(E602)&amp;1234567890))-1)</f>
        <v>Ba</v>
      </c>
      <c r="G602" s="8">
        <f t="shared" si="45"/>
        <v>1</v>
      </c>
      <c r="H602" s="8">
        <f>VLOOKUP(F602,Table!$A$2:$C$121,2,0)</f>
        <v>2</v>
      </c>
      <c r="I602" s="7">
        <f>VLOOKUP(F602,Table!$A$2:$C$121,3,0)</f>
        <v>6</v>
      </c>
      <c r="J602" s="6" t="s">
        <v>2363</v>
      </c>
      <c r="K602" s="8" t="str">
        <f>LEFT(J602,MIN(FIND({0,1,2,3,4,5,6,7,8,9},ASC(J602)&amp;1234567890))-1)</f>
        <v>La</v>
      </c>
      <c r="L602" s="8">
        <f t="shared" si="46"/>
        <v>1</v>
      </c>
      <c r="M602" s="8">
        <f>VLOOKUP(K602,Table!$A$2:$C$121,2,0)</f>
        <v>3</v>
      </c>
      <c r="N602" s="7">
        <f>VLOOKUP(K602,Table!$A$2:$C$121,3,0)</f>
        <v>6</v>
      </c>
      <c r="O602" s="6" t="s">
        <v>2441</v>
      </c>
      <c r="P602" s="8" t="str">
        <f>LEFT(O602,MIN(FIND({0,1,2,3,4,5,6,7,8,9},ASC(O602)&amp;1234567890))-1)</f>
        <v>Ru</v>
      </c>
      <c r="Q602" s="8">
        <f t="shared" si="47"/>
        <v>1</v>
      </c>
      <c r="R602" s="8">
        <f>VLOOKUP(P602,Table!$A$2:$C$121,2,0)</f>
        <v>8</v>
      </c>
      <c r="S602" s="7">
        <f>VLOOKUP(P602,Table!$A$2:$C$121,3,0)</f>
        <v>5</v>
      </c>
      <c r="T602" s="6" t="s">
        <v>2296</v>
      </c>
      <c r="U602" s="8" t="str">
        <f>LEFT(T602,MIN(FIND({0,1,2,3,4,5,6,7,8,9},ASC(T602)&amp;1234567890))-1)</f>
        <v>Cu</v>
      </c>
      <c r="V602" s="8">
        <f t="shared" si="48"/>
        <v>1</v>
      </c>
      <c r="W602" s="8">
        <f>VLOOKUP(U602,Table!$A$2:$C$121,2,0)</f>
        <v>11</v>
      </c>
      <c r="X602" s="7">
        <f>VLOOKUP(U602,Table!$A$2:$C$121,3,0)</f>
        <v>4</v>
      </c>
      <c r="Y602" s="6" t="s">
        <v>3491</v>
      </c>
      <c r="Z602" s="8" t="str">
        <f>LEFT(Y602,MIN(FIND({0,1,2,3,4,5,6,7,8,9},ASC(Y602)&amp;1234567890))-1)</f>
        <v>O</v>
      </c>
      <c r="AA602" s="8">
        <f t="shared" si="49"/>
        <v>5.13</v>
      </c>
      <c r="AB602" s="8">
        <f>VLOOKUP(Z602,Table!$A$2:$C$121,2,0)</f>
        <v>16</v>
      </c>
      <c r="AC602" s="7">
        <f>VLOOKUP(Z602,Table!$A$2:$C$121,3,0)</f>
        <v>2</v>
      </c>
      <c r="AD602" s="5" t="str">
        <f>VLOOKUP(A602,Table!$U$1:$V$230,2,0)</f>
        <v>Orthorhombic</v>
      </c>
    </row>
    <row r="603" spans="1:30" ht="18.75" customHeight="1" x14ac:dyDescent="0.4">
      <c r="A603" s="5">
        <v>69</v>
      </c>
      <c r="B603" s="5">
        <v>71853</v>
      </c>
      <c r="C603" s="5" t="s">
        <v>915</v>
      </c>
      <c r="D603" s="5" t="s">
        <v>919</v>
      </c>
      <c r="E603" s="6" t="s">
        <v>2351</v>
      </c>
      <c r="F603" s="8" t="str">
        <f>LEFT(E603,MIN(FIND({0,1,2,3,4,5,6,7,8,9},ASC(E603)&amp;1234567890))-1)</f>
        <v>Bi</v>
      </c>
      <c r="G603" s="8">
        <f t="shared" si="45"/>
        <v>2</v>
      </c>
      <c r="H603" s="8">
        <f>VLOOKUP(F603,Table!$A$2:$C$121,2,0)</f>
        <v>15</v>
      </c>
      <c r="I603" s="7">
        <f>VLOOKUP(F603,Table!$A$2:$C$121,3,0)</f>
        <v>6</v>
      </c>
      <c r="J603" s="6" t="s">
        <v>3492</v>
      </c>
      <c r="K603" s="8" t="str">
        <f>LEFT(J603,MIN(FIND({0,1,2,3,4,5,6,7,8,9},ASC(J603)&amp;1234567890))-1)</f>
        <v>Sr</v>
      </c>
      <c r="L603" s="8">
        <f t="shared" si="46"/>
        <v>1.855</v>
      </c>
      <c r="M603" s="8">
        <f>VLOOKUP(K603,Table!$A$2:$C$121,2,0)</f>
        <v>2</v>
      </c>
      <c r="N603" s="7">
        <f>VLOOKUP(K603,Table!$A$2:$C$121,3,0)</f>
        <v>5</v>
      </c>
      <c r="O603" s="6" t="s">
        <v>3493</v>
      </c>
      <c r="P603" s="8" t="str">
        <f>LEFT(O603,MIN(FIND({0,1,2,3,4,5,6,7,8,9},ASC(O603)&amp;1234567890))-1)</f>
        <v>Ca</v>
      </c>
      <c r="Q603" s="8">
        <f t="shared" si="47"/>
        <v>1.145</v>
      </c>
      <c r="R603" s="8">
        <f>VLOOKUP(P603,Table!$A$2:$C$121,2,0)</f>
        <v>2</v>
      </c>
      <c r="S603" s="7">
        <f>VLOOKUP(P603,Table!$A$2:$C$121,3,0)</f>
        <v>4</v>
      </c>
      <c r="T603" s="6" t="s">
        <v>2297</v>
      </c>
      <c r="U603" s="8" t="str">
        <f>LEFT(T603,MIN(FIND({0,1,2,3,4,5,6,7,8,9},ASC(T603)&amp;1234567890))-1)</f>
        <v>Cu</v>
      </c>
      <c r="V603" s="8">
        <f t="shared" si="48"/>
        <v>2</v>
      </c>
      <c r="W603" s="8">
        <f>VLOOKUP(U603,Table!$A$2:$C$121,2,0)</f>
        <v>11</v>
      </c>
      <c r="X603" s="7">
        <f>VLOOKUP(U603,Table!$A$2:$C$121,3,0)</f>
        <v>4</v>
      </c>
      <c r="Y603" s="6" t="s">
        <v>2298</v>
      </c>
      <c r="Z603" s="8" t="str">
        <f>LEFT(Y603,MIN(FIND({0,1,2,3,4,5,6,7,8,9},ASC(Y603)&amp;1234567890))-1)</f>
        <v>O</v>
      </c>
      <c r="AA603" s="8">
        <f t="shared" si="49"/>
        <v>8</v>
      </c>
      <c r="AB603" s="8">
        <f>VLOOKUP(Z603,Table!$A$2:$C$121,2,0)</f>
        <v>16</v>
      </c>
      <c r="AC603" s="7">
        <f>VLOOKUP(Z603,Table!$A$2:$C$121,3,0)</f>
        <v>2</v>
      </c>
      <c r="AD603" s="5" t="str">
        <f>VLOOKUP(A603,Table!$U$1:$V$230,2,0)</f>
        <v>Orthorhombic</v>
      </c>
    </row>
    <row r="604" spans="1:30" ht="18.75" customHeight="1" x14ac:dyDescent="0.4">
      <c r="A604" s="5">
        <v>69</v>
      </c>
      <c r="B604" s="5">
        <v>82095</v>
      </c>
      <c r="C604" s="5" t="s">
        <v>915</v>
      </c>
      <c r="D604" s="5" t="s">
        <v>920</v>
      </c>
      <c r="E604" s="6" t="s">
        <v>2363</v>
      </c>
      <c r="F604" s="8" t="str">
        <f>LEFT(E604,MIN(FIND({0,1,2,3,4,5,6,7,8,9},ASC(E604)&amp;1234567890))-1)</f>
        <v>La</v>
      </c>
      <c r="G604" s="8">
        <f t="shared" si="45"/>
        <v>1</v>
      </c>
      <c r="H604" s="8">
        <f>VLOOKUP(F604,Table!$A$2:$C$121,2,0)</f>
        <v>3</v>
      </c>
      <c r="I604" s="7">
        <f>VLOOKUP(F604,Table!$A$2:$C$121,3,0)</f>
        <v>6</v>
      </c>
      <c r="J604" s="6" t="s">
        <v>2424</v>
      </c>
      <c r="K604" s="8" t="str">
        <f>LEFT(J604,MIN(FIND({0,1,2,3,4,5,6,7,8,9},ASC(J604)&amp;1234567890))-1)</f>
        <v>Sr</v>
      </c>
      <c r="L604" s="8">
        <f t="shared" si="46"/>
        <v>3</v>
      </c>
      <c r="M604" s="8">
        <f>VLOOKUP(K604,Table!$A$2:$C$121,2,0)</f>
        <v>2</v>
      </c>
      <c r="N604" s="7">
        <f>VLOOKUP(K604,Table!$A$2:$C$121,3,0)</f>
        <v>5</v>
      </c>
      <c r="O604" s="6" t="s">
        <v>2330</v>
      </c>
      <c r="P604" s="8" t="str">
        <f>LEFT(O604,MIN(FIND({0,1,2,3,4,5,6,7,8,9},ASC(O604)&amp;1234567890))-1)</f>
        <v>Fe</v>
      </c>
      <c r="Q604" s="8">
        <f t="shared" si="47"/>
        <v>1</v>
      </c>
      <c r="R604" s="8">
        <f>VLOOKUP(P604,Table!$A$2:$C$121,2,0)</f>
        <v>8</v>
      </c>
      <c r="S604" s="7">
        <f>VLOOKUP(P604,Table!$A$2:$C$121,3,0)</f>
        <v>4</v>
      </c>
      <c r="T604" s="6" t="s">
        <v>2384</v>
      </c>
      <c r="U604" s="8" t="str">
        <f>LEFT(T604,MIN(FIND({0,1,2,3,4,5,6,7,8,9},ASC(T604)&amp;1234567890))-1)</f>
        <v>Ga</v>
      </c>
      <c r="V604" s="8">
        <f t="shared" si="48"/>
        <v>2</v>
      </c>
      <c r="W604" s="8">
        <f>VLOOKUP(U604,Table!$A$2:$C$121,2,0)</f>
        <v>13</v>
      </c>
      <c r="X604" s="7">
        <f>VLOOKUP(U604,Table!$A$2:$C$121,3,0)</f>
        <v>4</v>
      </c>
      <c r="Y604" s="6" t="s">
        <v>3494</v>
      </c>
      <c r="Z604" s="8" t="str">
        <f>LEFT(Y604,MIN(FIND({0,1,2,3,4,5,6,7,8,9},ASC(Y604)&amp;1234567890))-1)</f>
        <v>O</v>
      </c>
      <c r="AA604" s="8">
        <f t="shared" si="49"/>
        <v>8.7759999999999998</v>
      </c>
      <c r="AB604" s="8">
        <f>VLOOKUP(Z604,Table!$A$2:$C$121,2,0)</f>
        <v>16</v>
      </c>
      <c r="AC604" s="7">
        <f>VLOOKUP(Z604,Table!$A$2:$C$121,3,0)</f>
        <v>2</v>
      </c>
      <c r="AD604" s="5" t="str">
        <f>VLOOKUP(A604,Table!$U$1:$V$230,2,0)</f>
        <v>Orthorhombic</v>
      </c>
    </row>
    <row r="605" spans="1:30" ht="18.75" customHeight="1" x14ac:dyDescent="0.4">
      <c r="A605" s="5">
        <v>69</v>
      </c>
      <c r="B605" s="5">
        <v>408618</v>
      </c>
      <c r="C605" s="5" t="s">
        <v>915</v>
      </c>
      <c r="D605" s="5" t="s">
        <v>921</v>
      </c>
      <c r="E605" s="6" t="s">
        <v>3495</v>
      </c>
      <c r="F605" s="8" t="str">
        <f>LEFT(E605,MIN(FIND({0,1,2,3,4,5,6,7,8,9},ASC(E605)&amp;1234567890))-1)</f>
        <v>Ca</v>
      </c>
      <c r="G605" s="8">
        <f t="shared" si="45"/>
        <v>0.48</v>
      </c>
      <c r="H605" s="8">
        <f>VLOOKUP(F605,Table!$A$2:$C$121,2,0)</f>
        <v>2</v>
      </c>
      <c r="I605" s="7">
        <f>VLOOKUP(F605,Table!$A$2:$C$121,3,0)</f>
        <v>4</v>
      </c>
      <c r="J605" s="6" t="s">
        <v>3496</v>
      </c>
      <c r="K605" s="8" t="str">
        <f>LEFT(J605,MIN(FIND({0,1,2,3,4,5,6,7,8,9},ASC(J605)&amp;1234567890))-1)</f>
        <v>Sr</v>
      </c>
      <c r="L605" s="8">
        <f t="shared" si="46"/>
        <v>0.49</v>
      </c>
      <c r="M605" s="8">
        <f>VLOOKUP(K605,Table!$A$2:$C$121,2,0)</f>
        <v>2</v>
      </c>
      <c r="N605" s="7">
        <f>VLOOKUP(K605,Table!$A$2:$C$121,3,0)</f>
        <v>5</v>
      </c>
      <c r="O605" s="6" t="s">
        <v>3497</v>
      </c>
      <c r="P605" s="8" t="str">
        <f>LEFT(O605,MIN(FIND({0,1,2,3,4,5,6,7,8,9},ASC(O605)&amp;1234567890))-1)</f>
        <v>Bi</v>
      </c>
      <c r="Q605" s="8">
        <f t="shared" si="47"/>
        <v>0.03</v>
      </c>
      <c r="R605" s="8">
        <f>VLOOKUP(P605,Table!$A$2:$C$121,2,0)</f>
        <v>15</v>
      </c>
      <c r="S605" s="7">
        <f>VLOOKUP(P605,Table!$A$2:$C$121,3,0)</f>
        <v>6</v>
      </c>
      <c r="T605" s="6" t="s">
        <v>3498</v>
      </c>
      <c r="U605" s="8" t="str">
        <f>LEFT(T605,MIN(FIND({0,1,2,3,4,5,6,7,8,9},ASC(T605)&amp;1234567890))-1)</f>
        <v>Cu</v>
      </c>
      <c r="V605" s="8">
        <f t="shared" si="48"/>
        <v>1.69</v>
      </c>
      <c r="W605" s="8">
        <f>VLOOKUP(U605,Table!$A$2:$C$121,2,0)</f>
        <v>11</v>
      </c>
      <c r="X605" s="7">
        <f>VLOOKUP(U605,Table!$A$2:$C$121,3,0)</f>
        <v>4</v>
      </c>
      <c r="Y605" s="6" t="s">
        <v>3499</v>
      </c>
      <c r="Z605" s="8" t="str">
        <f>LEFT(Y605,MIN(FIND({0,1,2,3,4,5,6,7,8,9},ASC(Y605)&amp;1234567890))-1)</f>
        <v>O</v>
      </c>
      <c r="AA605" s="8">
        <f t="shared" si="49"/>
        <v>2.99</v>
      </c>
      <c r="AB605" s="8">
        <f>VLOOKUP(Z605,Table!$A$2:$C$121,2,0)</f>
        <v>16</v>
      </c>
      <c r="AC605" s="7">
        <f>VLOOKUP(Z605,Table!$A$2:$C$121,3,0)</f>
        <v>2</v>
      </c>
      <c r="AD605" s="5" t="str">
        <f>VLOOKUP(A605,Table!$U$1:$V$230,2,0)</f>
        <v>Orthorhombic</v>
      </c>
    </row>
    <row r="606" spans="1:30" ht="18.75" customHeight="1" x14ac:dyDescent="0.4">
      <c r="A606" s="5">
        <v>69</v>
      </c>
      <c r="B606" s="5">
        <v>89441</v>
      </c>
      <c r="C606" s="5" t="s">
        <v>915</v>
      </c>
      <c r="D606" s="5" t="s">
        <v>922</v>
      </c>
      <c r="E606" s="6" t="s">
        <v>2351</v>
      </c>
      <c r="F606" s="8" t="str">
        <f>LEFT(E606,MIN(FIND({0,1,2,3,4,5,6,7,8,9},ASC(E606)&amp;1234567890))-1)</f>
        <v>Bi</v>
      </c>
      <c r="G606" s="8">
        <f t="shared" si="45"/>
        <v>2</v>
      </c>
      <c r="H606" s="8">
        <f>VLOOKUP(F606,Table!$A$2:$C$121,2,0)</f>
        <v>15</v>
      </c>
      <c r="I606" s="7">
        <f>VLOOKUP(F606,Table!$A$2:$C$121,3,0)</f>
        <v>6</v>
      </c>
      <c r="J606" s="6" t="s">
        <v>2299</v>
      </c>
      <c r="K606" s="8" t="str">
        <f>LEFT(J606,MIN(FIND({0,1,2,3,4,5,6,7,8,9},ASC(J606)&amp;1234567890))-1)</f>
        <v>Sr</v>
      </c>
      <c r="L606" s="8">
        <f t="shared" si="46"/>
        <v>2</v>
      </c>
      <c r="M606" s="8">
        <f>VLOOKUP(K606,Table!$A$2:$C$121,2,0)</f>
        <v>2</v>
      </c>
      <c r="N606" s="7">
        <f>VLOOKUP(K606,Table!$A$2:$C$121,3,0)</f>
        <v>5</v>
      </c>
      <c r="O606" s="6" t="s">
        <v>2469</v>
      </c>
      <c r="P606" s="8" t="str">
        <f>LEFT(O606,MIN(FIND({0,1,2,3,4,5,6,7,8,9},ASC(O606)&amp;1234567890))-1)</f>
        <v>Nb</v>
      </c>
      <c r="Q606" s="8">
        <f t="shared" si="47"/>
        <v>2</v>
      </c>
      <c r="R606" s="8">
        <f>VLOOKUP(P606,Table!$A$2:$C$121,2,0)</f>
        <v>5</v>
      </c>
      <c r="S606" s="7">
        <f>VLOOKUP(P606,Table!$A$2:$C$121,3,0)</f>
        <v>5</v>
      </c>
      <c r="T606" s="6" t="s">
        <v>2598</v>
      </c>
      <c r="U606" s="8" t="str">
        <f>LEFT(T606,MIN(FIND({0,1,2,3,4,5,6,7,8,9},ASC(T606)&amp;1234567890))-1)</f>
        <v>Mn</v>
      </c>
      <c r="V606" s="8">
        <f t="shared" si="48"/>
        <v>1</v>
      </c>
      <c r="W606" s="8">
        <f>VLOOKUP(U606,Table!$A$2:$C$121,2,0)</f>
        <v>7</v>
      </c>
      <c r="X606" s="7">
        <f>VLOOKUP(U606,Table!$A$2:$C$121,3,0)</f>
        <v>4</v>
      </c>
      <c r="Y606" s="6" t="s">
        <v>3500</v>
      </c>
      <c r="Z606" s="8" t="str">
        <f>LEFT(Y606,MIN(FIND({0,1,2,3,4,5,6,7,8,9},ASC(Y606)&amp;1234567890))-1)</f>
        <v>O</v>
      </c>
      <c r="AA606" s="8">
        <f t="shared" si="49"/>
        <v>11.57</v>
      </c>
      <c r="AB606" s="8">
        <f>VLOOKUP(Z606,Table!$A$2:$C$121,2,0)</f>
        <v>16</v>
      </c>
      <c r="AC606" s="7">
        <f>VLOOKUP(Z606,Table!$A$2:$C$121,3,0)</f>
        <v>2</v>
      </c>
      <c r="AD606" s="5" t="str">
        <f>VLOOKUP(A606,Table!$U$1:$V$230,2,0)</f>
        <v>Orthorhombic</v>
      </c>
    </row>
    <row r="607" spans="1:30" ht="18.75" customHeight="1" x14ac:dyDescent="0.4">
      <c r="A607" s="5">
        <v>69</v>
      </c>
      <c r="B607" s="5">
        <v>97098</v>
      </c>
      <c r="C607" s="5" t="s">
        <v>915</v>
      </c>
      <c r="D607" s="5" t="s">
        <v>923</v>
      </c>
      <c r="E607" s="6" t="s">
        <v>2363</v>
      </c>
      <c r="F607" s="8" t="str">
        <f>LEFT(E607,MIN(FIND({0,1,2,3,4,5,6,7,8,9},ASC(E607)&amp;1234567890))-1)</f>
        <v>La</v>
      </c>
      <c r="G607" s="8">
        <f t="shared" si="45"/>
        <v>1</v>
      </c>
      <c r="H607" s="8">
        <f>VLOOKUP(F607,Table!$A$2:$C$121,2,0)</f>
        <v>3</v>
      </c>
      <c r="I607" s="7">
        <f>VLOOKUP(F607,Table!$A$2:$C$121,3,0)</f>
        <v>6</v>
      </c>
      <c r="J607" s="6" t="s">
        <v>2424</v>
      </c>
      <c r="K607" s="8" t="str">
        <f>LEFT(J607,MIN(FIND({0,1,2,3,4,5,6,7,8,9},ASC(J607)&amp;1234567890))-1)</f>
        <v>Sr</v>
      </c>
      <c r="L607" s="8">
        <f t="shared" si="46"/>
        <v>3</v>
      </c>
      <c r="M607" s="8">
        <f>VLOOKUP(K607,Table!$A$2:$C$121,2,0)</f>
        <v>2</v>
      </c>
      <c r="N607" s="7">
        <f>VLOOKUP(K607,Table!$A$2:$C$121,3,0)</f>
        <v>5</v>
      </c>
      <c r="O607" s="6" t="s">
        <v>2532</v>
      </c>
      <c r="P607" s="8" t="str">
        <f>LEFT(O607,MIN(FIND({0,1,2,3,4,5,6,7,8,9},ASC(O607)&amp;1234567890))-1)</f>
        <v>Ga</v>
      </c>
      <c r="Q607" s="8">
        <f t="shared" si="47"/>
        <v>1</v>
      </c>
      <c r="R607" s="8">
        <f>VLOOKUP(P607,Table!$A$2:$C$121,2,0)</f>
        <v>13</v>
      </c>
      <c r="S607" s="7">
        <f>VLOOKUP(P607,Table!$A$2:$C$121,3,0)</f>
        <v>4</v>
      </c>
      <c r="T607" s="6" t="s">
        <v>2652</v>
      </c>
      <c r="U607" s="8" t="str">
        <f>LEFT(T607,MIN(FIND({0,1,2,3,4,5,6,7,8,9},ASC(T607)&amp;1234567890))-1)</f>
        <v>Co</v>
      </c>
      <c r="V607" s="8">
        <f t="shared" si="48"/>
        <v>2</v>
      </c>
      <c r="W607" s="8">
        <f>VLOOKUP(U607,Table!$A$2:$C$121,2,0)</f>
        <v>9</v>
      </c>
      <c r="X607" s="7">
        <f>VLOOKUP(U607,Table!$A$2:$C$121,3,0)</f>
        <v>4</v>
      </c>
      <c r="Y607" s="6" t="s">
        <v>2442</v>
      </c>
      <c r="Z607" s="8" t="str">
        <f>LEFT(Y607,MIN(FIND({0,1,2,3,4,5,6,7,8,9},ASC(Y607)&amp;1234567890))-1)</f>
        <v>O</v>
      </c>
      <c r="AA607" s="8">
        <f t="shared" si="49"/>
        <v>9</v>
      </c>
      <c r="AB607" s="8">
        <f>VLOOKUP(Z607,Table!$A$2:$C$121,2,0)</f>
        <v>16</v>
      </c>
      <c r="AC607" s="7">
        <f>VLOOKUP(Z607,Table!$A$2:$C$121,3,0)</f>
        <v>2</v>
      </c>
      <c r="AD607" s="5" t="str">
        <f>VLOOKUP(A607,Table!$U$1:$V$230,2,0)</f>
        <v>Orthorhombic</v>
      </c>
    </row>
    <row r="608" spans="1:30" ht="18.75" customHeight="1" x14ac:dyDescent="0.4">
      <c r="A608" s="5">
        <v>69</v>
      </c>
      <c r="B608" s="5">
        <v>174156</v>
      </c>
      <c r="C608" s="5" t="s">
        <v>915</v>
      </c>
      <c r="D608" s="5" t="s">
        <v>924</v>
      </c>
      <c r="E608" s="6" t="s">
        <v>3485</v>
      </c>
      <c r="F608" s="8" t="str">
        <f>LEFT(E608,MIN(FIND({0,1,2,3,4,5,6,7,8,9},ASC(E608)&amp;1234567890))-1)</f>
        <v>Bi</v>
      </c>
      <c r="G608" s="8">
        <f t="shared" si="45"/>
        <v>2.2000000000000002</v>
      </c>
      <c r="H608" s="8">
        <f>VLOOKUP(F608,Table!$A$2:$C$121,2,0)</f>
        <v>15</v>
      </c>
      <c r="I608" s="7">
        <f>VLOOKUP(F608,Table!$A$2:$C$121,3,0)</f>
        <v>6</v>
      </c>
      <c r="J608" s="6" t="s">
        <v>2299</v>
      </c>
      <c r="K608" s="8" t="str">
        <f>LEFT(J608,MIN(FIND({0,1,2,3,4,5,6,7,8,9},ASC(J608)&amp;1234567890))-1)</f>
        <v>Sr</v>
      </c>
      <c r="L608" s="8">
        <f t="shared" si="46"/>
        <v>2</v>
      </c>
      <c r="M608" s="8">
        <f>VLOOKUP(K608,Table!$A$2:$C$121,2,0)</f>
        <v>2</v>
      </c>
      <c r="N608" s="7">
        <f>VLOOKUP(K608,Table!$A$2:$C$121,3,0)</f>
        <v>5</v>
      </c>
      <c r="O608" s="6" t="s">
        <v>2513</v>
      </c>
      <c r="P608" s="8" t="str">
        <f>LEFT(O608,MIN(FIND({0,1,2,3,4,5,6,7,8,9},ASC(O608)&amp;1234567890))-1)</f>
        <v>Ca</v>
      </c>
      <c r="Q608" s="8">
        <f t="shared" si="47"/>
        <v>0.8</v>
      </c>
      <c r="R608" s="8">
        <f>VLOOKUP(P608,Table!$A$2:$C$121,2,0)</f>
        <v>2</v>
      </c>
      <c r="S608" s="7">
        <f>VLOOKUP(P608,Table!$A$2:$C$121,3,0)</f>
        <v>4</v>
      </c>
      <c r="T608" s="6" t="s">
        <v>2297</v>
      </c>
      <c r="U608" s="8" t="str">
        <f>LEFT(T608,MIN(FIND({0,1,2,3,4,5,6,7,8,9},ASC(T608)&amp;1234567890))-1)</f>
        <v>Cu</v>
      </c>
      <c r="V608" s="8">
        <f t="shared" si="48"/>
        <v>2</v>
      </c>
      <c r="W608" s="8">
        <f>VLOOKUP(U608,Table!$A$2:$C$121,2,0)</f>
        <v>11</v>
      </c>
      <c r="X608" s="7">
        <f>VLOOKUP(U608,Table!$A$2:$C$121,3,0)</f>
        <v>4</v>
      </c>
      <c r="Y608" s="6" t="s">
        <v>2298</v>
      </c>
      <c r="Z608" s="8" t="str">
        <f>LEFT(Y608,MIN(FIND({0,1,2,3,4,5,6,7,8,9},ASC(Y608)&amp;1234567890))-1)</f>
        <v>O</v>
      </c>
      <c r="AA608" s="8">
        <f t="shared" si="49"/>
        <v>8</v>
      </c>
      <c r="AB608" s="8">
        <f>VLOOKUP(Z608,Table!$A$2:$C$121,2,0)</f>
        <v>16</v>
      </c>
      <c r="AC608" s="7">
        <f>VLOOKUP(Z608,Table!$A$2:$C$121,3,0)</f>
        <v>2</v>
      </c>
      <c r="AD608" s="5" t="str">
        <f>VLOOKUP(A608,Table!$U$1:$V$230,2,0)</f>
        <v>Orthorhombic</v>
      </c>
    </row>
    <row r="609" spans="1:30" ht="18.75" customHeight="1" x14ac:dyDescent="0.4">
      <c r="A609" s="5">
        <v>69</v>
      </c>
      <c r="B609" s="5">
        <v>246078</v>
      </c>
      <c r="C609" s="5" t="s">
        <v>915</v>
      </c>
      <c r="D609" s="5" t="s">
        <v>925</v>
      </c>
      <c r="E609" s="6" t="s">
        <v>3501</v>
      </c>
      <c r="F609" s="8" t="str">
        <f>LEFT(E609,MIN(FIND({0,1,2,3,4,5,6,7,8,9},ASC(E609)&amp;1234567890))-1)</f>
        <v>Pr</v>
      </c>
      <c r="G609" s="8">
        <f t="shared" si="45"/>
        <v>2.9</v>
      </c>
      <c r="H609" s="8">
        <f>VLOOKUP(F609,Table!$A$2:$C$121,2,0)</f>
        <v>3</v>
      </c>
      <c r="I609" s="7">
        <f>VLOOKUP(F609,Table!$A$2:$C$121,3,0)</f>
        <v>6</v>
      </c>
      <c r="J609" s="6" t="s">
        <v>3502</v>
      </c>
      <c r="K609" s="8" t="str">
        <f>LEFT(J609,MIN(FIND({0,1,2,3,4,5,6,7,8,9},ASC(J609)&amp;1234567890))-1)</f>
        <v>Sr</v>
      </c>
      <c r="L609" s="8">
        <f t="shared" si="46"/>
        <v>1.1000000000000001</v>
      </c>
      <c r="M609" s="8">
        <f>VLOOKUP(K609,Table!$A$2:$C$121,2,0)</f>
        <v>2</v>
      </c>
      <c r="N609" s="7">
        <f>VLOOKUP(K609,Table!$A$2:$C$121,3,0)</f>
        <v>5</v>
      </c>
      <c r="O609" s="6" t="s">
        <v>3339</v>
      </c>
      <c r="P609" s="8" t="str">
        <f>LEFT(O609,MIN(FIND({0,1,2,3,4,5,6,7,8,9},ASC(O609)&amp;1234567890))-1)</f>
        <v>Cr</v>
      </c>
      <c r="Q609" s="8">
        <f t="shared" si="47"/>
        <v>1</v>
      </c>
      <c r="R609" s="8">
        <f>VLOOKUP(P609,Table!$A$2:$C$121,2,0)</f>
        <v>6</v>
      </c>
      <c r="S609" s="7">
        <f>VLOOKUP(P609,Table!$A$2:$C$121,3,0)</f>
        <v>4</v>
      </c>
      <c r="T609" s="6" t="s">
        <v>2634</v>
      </c>
      <c r="U609" s="8" t="str">
        <f>LEFT(T609,MIN(FIND({0,1,2,3,4,5,6,7,8,9},ASC(T609)&amp;1234567890))-1)</f>
        <v>Ni</v>
      </c>
      <c r="V609" s="8">
        <f t="shared" si="48"/>
        <v>1</v>
      </c>
      <c r="W609" s="8">
        <f>VLOOKUP(U609,Table!$A$2:$C$121,2,0)</f>
        <v>10</v>
      </c>
      <c r="X609" s="7">
        <f>VLOOKUP(U609,Table!$A$2:$C$121,3,0)</f>
        <v>4</v>
      </c>
      <c r="Y609" s="6" t="s">
        <v>2298</v>
      </c>
      <c r="Z609" s="8" t="str">
        <f>LEFT(Y609,MIN(FIND({0,1,2,3,4,5,6,7,8,9},ASC(Y609)&amp;1234567890))-1)</f>
        <v>O</v>
      </c>
      <c r="AA609" s="8">
        <f t="shared" si="49"/>
        <v>8</v>
      </c>
      <c r="AB609" s="8">
        <f>VLOOKUP(Z609,Table!$A$2:$C$121,2,0)</f>
        <v>16</v>
      </c>
      <c r="AC609" s="7">
        <f>VLOOKUP(Z609,Table!$A$2:$C$121,3,0)</f>
        <v>2</v>
      </c>
      <c r="AD609" s="5" t="str">
        <f>VLOOKUP(A609,Table!$U$1:$V$230,2,0)</f>
        <v>Orthorhombic</v>
      </c>
    </row>
    <row r="610" spans="1:30" ht="18.75" customHeight="1" x14ac:dyDescent="0.4">
      <c r="A610" s="5">
        <v>70</v>
      </c>
      <c r="B610" s="5">
        <v>84409</v>
      </c>
      <c r="C610" s="5" t="s">
        <v>926</v>
      </c>
      <c r="D610" s="5" t="s">
        <v>927</v>
      </c>
      <c r="E610" s="6" t="s">
        <v>3503</v>
      </c>
      <c r="F610" s="8" t="str">
        <f>LEFT(E610,MIN(FIND({0,1,2,3,4,5,6,7,8,9},ASC(E610)&amp;1234567890))-1)</f>
        <v>Li</v>
      </c>
      <c r="G610" s="8">
        <f t="shared" si="45"/>
        <v>0.96</v>
      </c>
      <c r="H610" s="8">
        <f>VLOOKUP(F610,Table!$A$2:$C$121,2,0)</f>
        <v>1</v>
      </c>
      <c r="I610" s="7">
        <f>VLOOKUP(F610,Table!$A$2:$C$121,3,0)</f>
        <v>2</v>
      </c>
      <c r="J610" s="6" t="s">
        <v>3504</v>
      </c>
      <c r="K610" s="8" t="str">
        <f>LEFT(J610,MIN(FIND({0,1,2,3,4,5,6,7,8,9},ASC(J610)&amp;1234567890))-1)</f>
        <v>U</v>
      </c>
      <c r="L610" s="8">
        <f t="shared" si="46"/>
        <v>1</v>
      </c>
      <c r="M610" s="8">
        <f>VLOOKUP(K610,Table!$A$2:$C$121,2,0)</f>
        <v>3</v>
      </c>
      <c r="N610" s="7">
        <f>VLOOKUP(K610,Table!$A$2:$C$121,3,0)</f>
        <v>7</v>
      </c>
      <c r="O610" s="6" t="s">
        <v>2608</v>
      </c>
      <c r="P610" s="8" t="str">
        <f>LEFT(O610,MIN(FIND({0,1,2,3,4,5,6,7,8,9},ASC(O610)&amp;1234567890))-1)</f>
        <v>Ti</v>
      </c>
      <c r="Q610" s="8">
        <f t="shared" si="47"/>
        <v>1</v>
      </c>
      <c r="R610" s="8">
        <f>VLOOKUP(P610,Table!$A$2:$C$121,2,0)</f>
        <v>4</v>
      </c>
      <c r="S610" s="7">
        <f>VLOOKUP(P610,Table!$A$2:$C$121,3,0)</f>
        <v>4</v>
      </c>
      <c r="T610" s="6" t="s">
        <v>2469</v>
      </c>
      <c r="U610" s="8" t="str">
        <f>LEFT(T610,MIN(FIND({0,1,2,3,4,5,6,7,8,9},ASC(T610)&amp;1234567890))-1)</f>
        <v>Nb</v>
      </c>
      <c r="V610" s="8">
        <f t="shared" si="48"/>
        <v>2</v>
      </c>
      <c r="W610" s="8">
        <f>VLOOKUP(U610,Table!$A$2:$C$121,2,0)</f>
        <v>5</v>
      </c>
      <c r="X610" s="7">
        <f>VLOOKUP(U610,Table!$A$2:$C$121,3,0)</f>
        <v>5</v>
      </c>
      <c r="Y610" s="6" t="s">
        <v>2336</v>
      </c>
      <c r="Z610" s="8" t="str">
        <f>LEFT(Y610,MIN(FIND({0,1,2,3,4,5,6,7,8,9},ASC(Y610)&amp;1234567890))-1)</f>
        <v>O</v>
      </c>
      <c r="AA610" s="8">
        <f t="shared" si="49"/>
        <v>10</v>
      </c>
      <c r="AB610" s="8">
        <f>VLOOKUP(Z610,Table!$A$2:$C$121,2,0)</f>
        <v>16</v>
      </c>
      <c r="AC610" s="7">
        <f>VLOOKUP(Z610,Table!$A$2:$C$121,3,0)</f>
        <v>2</v>
      </c>
      <c r="AD610" s="5" t="str">
        <f>VLOOKUP(A610,Table!$U$1:$V$230,2,0)</f>
        <v>Orthorhombic</v>
      </c>
    </row>
    <row r="611" spans="1:30" ht="18.75" customHeight="1" x14ac:dyDescent="0.4">
      <c r="A611" s="5">
        <v>71</v>
      </c>
      <c r="B611" s="5">
        <v>86990</v>
      </c>
      <c r="C611" s="5" t="s">
        <v>928</v>
      </c>
      <c r="D611" s="5" t="s">
        <v>929</v>
      </c>
      <c r="E611" s="6" t="s">
        <v>3161</v>
      </c>
      <c r="F611" s="8" t="str">
        <f>LEFT(E611,MIN(FIND({0,1,2,3,4,5,6,7,8,9},ASC(E611)&amp;1234567890))-1)</f>
        <v>Nd</v>
      </c>
      <c r="G611" s="8">
        <f t="shared" si="45"/>
        <v>2</v>
      </c>
      <c r="H611" s="8">
        <f>VLOOKUP(F611,Table!$A$2:$C$121,2,0)</f>
        <v>3</v>
      </c>
      <c r="I611" s="7">
        <f>VLOOKUP(F611,Table!$A$2:$C$121,3,0)</f>
        <v>6</v>
      </c>
      <c r="J611" s="6" t="s">
        <v>2394</v>
      </c>
      <c r="K611" s="8" t="str">
        <f>LEFT(J611,MIN(FIND({0,1,2,3,4,5,6,7,8,9},ASC(J611)&amp;1234567890))-1)</f>
        <v>Ba</v>
      </c>
      <c r="L611" s="8">
        <f t="shared" si="46"/>
        <v>4</v>
      </c>
      <c r="M611" s="8">
        <f>VLOOKUP(K611,Table!$A$2:$C$121,2,0)</f>
        <v>2</v>
      </c>
      <c r="N611" s="7">
        <f>VLOOKUP(K611,Table!$A$2:$C$121,3,0)</f>
        <v>6</v>
      </c>
      <c r="O611" s="6" t="s">
        <v>2621</v>
      </c>
      <c r="P611" s="8" t="str">
        <f>LEFT(O611,MIN(FIND({0,1,2,3,4,5,6,7,8,9},ASC(O611)&amp;1234567890))-1)</f>
        <v>Cu</v>
      </c>
      <c r="Q611" s="8">
        <f t="shared" si="47"/>
        <v>6</v>
      </c>
      <c r="R611" s="8">
        <f>VLOOKUP(P611,Table!$A$2:$C$121,2,0)</f>
        <v>11</v>
      </c>
      <c r="S611" s="7">
        <f>VLOOKUP(P611,Table!$A$2:$C$121,3,0)</f>
        <v>4</v>
      </c>
      <c r="T611" s="6" t="s">
        <v>2634</v>
      </c>
      <c r="U611" s="8" t="str">
        <f>LEFT(T611,MIN(FIND({0,1,2,3,4,5,6,7,8,9},ASC(T611)&amp;1234567890))-1)</f>
        <v>Ni</v>
      </c>
      <c r="V611" s="8">
        <f t="shared" si="48"/>
        <v>1</v>
      </c>
      <c r="W611" s="8">
        <f>VLOOKUP(U611,Table!$A$2:$C$121,2,0)</f>
        <v>10</v>
      </c>
      <c r="X611" s="7">
        <f>VLOOKUP(U611,Table!$A$2:$C$121,3,0)</f>
        <v>4</v>
      </c>
      <c r="Y611" s="6" t="s">
        <v>2506</v>
      </c>
      <c r="Z611" s="8" t="str">
        <f>LEFT(Y611,MIN(FIND({0,1,2,3,4,5,6,7,8,9},ASC(Y611)&amp;1234567890))-1)</f>
        <v>O</v>
      </c>
      <c r="AA611" s="8">
        <f t="shared" si="49"/>
        <v>15</v>
      </c>
      <c r="AB611" s="8">
        <f>VLOOKUP(Z611,Table!$A$2:$C$121,2,0)</f>
        <v>16</v>
      </c>
      <c r="AC611" s="7">
        <f>VLOOKUP(Z611,Table!$A$2:$C$121,3,0)</f>
        <v>2</v>
      </c>
      <c r="AD611" s="5" t="str">
        <f>VLOOKUP(A611,Table!$U$1:$V$230,2,0)</f>
        <v>Orthorhombic</v>
      </c>
    </row>
    <row r="612" spans="1:30" ht="18.75" customHeight="1" x14ac:dyDescent="0.4">
      <c r="A612" s="5">
        <v>71</v>
      </c>
      <c r="B612" s="5">
        <v>89108</v>
      </c>
      <c r="C612" s="5" t="s">
        <v>928</v>
      </c>
      <c r="D612" s="5" t="s">
        <v>930</v>
      </c>
      <c r="E612" s="6" t="s">
        <v>2363</v>
      </c>
      <c r="F612" s="8" t="str">
        <f>LEFT(E612,MIN(FIND({0,1,2,3,4,5,6,7,8,9},ASC(E612)&amp;1234567890))-1)</f>
        <v>La</v>
      </c>
      <c r="G612" s="8">
        <f t="shared" si="45"/>
        <v>1</v>
      </c>
      <c r="H612" s="8">
        <f>VLOOKUP(F612,Table!$A$2:$C$121,2,0)</f>
        <v>3</v>
      </c>
      <c r="I612" s="7">
        <f>VLOOKUP(F612,Table!$A$2:$C$121,3,0)</f>
        <v>6</v>
      </c>
      <c r="J612" s="6" t="s">
        <v>2597</v>
      </c>
      <c r="K612" s="8" t="str">
        <f>LEFT(J612,MIN(FIND({0,1,2,3,4,5,6,7,8,9},ASC(J612)&amp;1234567890))-1)</f>
        <v>Ba</v>
      </c>
      <c r="L612" s="8">
        <f t="shared" si="46"/>
        <v>1</v>
      </c>
      <c r="M612" s="8">
        <f>VLOOKUP(K612,Table!$A$2:$C$121,2,0)</f>
        <v>2</v>
      </c>
      <c r="N612" s="7">
        <f>VLOOKUP(K612,Table!$A$2:$C$121,3,0)</f>
        <v>6</v>
      </c>
      <c r="O612" s="6" t="s">
        <v>2330</v>
      </c>
      <c r="P612" s="8" t="str">
        <f>LEFT(O612,MIN(FIND({0,1,2,3,4,5,6,7,8,9},ASC(O612)&amp;1234567890))-1)</f>
        <v>Fe</v>
      </c>
      <c r="Q612" s="8">
        <f t="shared" si="47"/>
        <v>1</v>
      </c>
      <c r="R612" s="8">
        <f>VLOOKUP(P612,Table!$A$2:$C$121,2,0)</f>
        <v>8</v>
      </c>
      <c r="S612" s="7">
        <f>VLOOKUP(P612,Table!$A$2:$C$121,3,0)</f>
        <v>4</v>
      </c>
      <c r="T612" s="6" t="s">
        <v>2296</v>
      </c>
      <c r="U612" s="8" t="str">
        <f>LEFT(T612,MIN(FIND({0,1,2,3,4,5,6,7,8,9},ASC(T612)&amp;1234567890))-1)</f>
        <v>Cu</v>
      </c>
      <c r="V612" s="8">
        <f t="shared" si="48"/>
        <v>1</v>
      </c>
      <c r="W612" s="8">
        <f>VLOOKUP(U612,Table!$A$2:$C$121,2,0)</f>
        <v>11</v>
      </c>
      <c r="X612" s="7">
        <f>VLOOKUP(U612,Table!$A$2:$C$121,3,0)</f>
        <v>4</v>
      </c>
      <c r="Y612" s="6" t="s">
        <v>2923</v>
      </c>
      <c r="Z612" s="8" t="str">
        <f>LEFT(Y612,MIN(FIND({0,1,2,3,4,5,6,7,8,9},ASC(Y612)&amp;1234567890))-1)</f>
        <v>O</v>
      </c>
      <c r="AA612" s="8">
        <f t="shared" si="49"/>
        <v>5.5</v>
      </c>
      <c r="AB612" s="8">
        <f>VLOOKUP(Z612,Table!$A$2:$C$121,2,0)</f>
        <v>16</v>
      </c>
      <c r="AC612" s="7">
        <f>VLOOKUP(Z612,Table!$A$2:$C$121,3,0)</f>
        <v>2</v>
      </c>
      <c r="AD612" s="5" t="str">
        <f>VLOOKUP(A612,Table!$U$1:$V$230,2,0)</f>
        <v>Orthorhombic</v>
      </c>
    </row>
    <row r="613" spans="1:30" ht="18.75" customHeight="1" x14ac:dyDescent="0.4">
      <c r="A613" s="5">
        <v>71</v>
      </c>
      <c r="B613" s="5">
        <v>95596</v>
      </c>
      <c r="C613" s="5" t="s">
        <v>928</v>
      </c>
      <c r="D613" s="5" t="s">
        <v>931</v>
      </c>
      <c r="E613" s="6" t="s">
        <v>2363</v>
      </c>
      <c r="F613" s="8" t="str">
        <f>LEFT(E613,MIN(FIND({0,1,2,3,4,5,6,7,8,9},ASC(E613)&amp;1234567890))-1)</f>
        <v>La</v>
      </c>
      <c r="G613" s="8">
        <f t="shared" si="45"/>
        <v>1</v>
      </c>
      <c r="H613" s="8">
        <f>VLOOKUP(F613,Table!$A$2:$C$121,2,0)</f>
        <v>3</v>
      </c>
      <c r="I613" s="7">
        <f>VLOOKUP(F613,Table!$A$2:$C$121,3,0)</f>
        <v>6</v>
      </c>
      <c r="J613" s="6" t="s">
        <v>2320</v>
      </c>
      <c r="K613" s="8" t="str">
        <f>LEFT(J613,MIN(FIND({0,1,2,3,4,5,6,7,8,9},ASC(J613)&amp;1234567890))-1)</f>
        <v>Sr</v>
      </c>
      <c r="L613" s="8">
        <f t="shared" si="46"/>
        <v>1</v>
      </c>
      <c r="M613" s="8">
        <f>VLOOKUP(K613,Table!$A$2:$C$121,2,0)</f>
        <v>2</v>
      </c>
      <c r="N613" s="7">
        <f>VLOOKUP(K613,Table!$A$2:$C$121,3,0)</f>
        <v>5</v>
      </c>
      <c r="O613" s="6" t="s">
        <v>2636</v>
      </c>
      <c r="P613" s="8" t="str">
        <f>LEFT(O613,MIN(FIND({0,1,2,3,4,5,6,7,8,9},ASC(O613)&amp;1234567890))-1)</f>
        <v>Co</v>
      </c>
      <c r="Q613" s="8">
        <f t="shared" si="47"/>
        <v>1</v>
      </c>
      <c r="R613" s="8">
        <f>VLOOKUP(P613,Table!$A$2:$C$121,2,0)</f>
        <v>9</v>
      </c>
      <c r="S613" s="7">
        <f>VLOOKUP(P613,Table!$A$2:$C$121,3,0)</f>
        <v>4</v>
      </c>
      <c r="T613" s="6" t="s">
        <v>2312</v>
      </c>
      <c r="U613" s="8" t="str">
        <f>LEFT(T613,MIN(FIND({0,1,2,3,4,5,6,7,8,9},ASC(T613)&amp;1234567890))-1)</f>
        <v>O</v>
      </c>
      <c r="V613" s="8">
        <f t="shared" si="48"/>
        <v>3</v>
      </c>
      <c r="W613" s="8">
        <f>VLOOKUP(U613,Table!$A$2:$C$121,2,0)</f>
        <v>16</v>
      </c>
      <c r="X613" s="7">
        <f>VLOOKUP(U613,Table!$A$2:$C$121,3,0)</f>
        <v>2</v>
      </c>
      <c r="Y613" s="6" t="s">
        <v>3505</v>
      </c>
      <c r="Z613" s="8" t="str">
        <f>LEFT(Y613,MIN(FIND({0,1,2,3,4,5,6,7,8,9},ASC(Y613)&amp;1234567890))-1)</f>
        <v>H</v>
      </c>
      <c r="AA613" s="8">
        <f t="shared" si="49"/>
        <v>0.7</v>
      </c>
      <c r="AB613" s="8">
        <f>VLOOKUP(Z613,Table!$A$2:$C$121,2,0)</f>
        <v>1</v>
      </c>
      <c r="AC613" s="7">
        <f>VLOOKUP(Z613,Table!$A$2:$C$121,3,0)</f>
        <v>1</v>
      </c>
      <c r="AD613" s="5" t="str">
        <f>VLOOKUP(A613,Table!$U$1:$V$230,2,0)</f>
        <v>Orthorhombic</v>
      </c>
    </row>
    <row r="614" spans="1:30" ht="18.75" customHeight="1" x14ac:dyDescent="0.4">
      <c r="A614" s="5">
        <v>71</v>
      </c>
      <c r="B614" s="5">
        <v>99034</v>
      </c>
      <c r="C614" s="5" t="s">
        <v>928</v>
      </c>
      <c r="D614" s="5" t="s">
        <v>932</v>
      </c>
      <c r="E614" s="6" t="s">
        <v>3506</v>
      </c>
      <c r="F614" s="8" t="str">
        <f>LEFT(E614,MIN(FIND({0,1,2,3,4,5,6,7,8,9},ASC(E614)&amp;1234567890))-1)</f>
        <v>Li</v>
      </c>
      <c r="G614" s="8">
        <f t="shared" si="45"/>
        <v>1</v>
      </c>
      <c r="H614" s="8">
        <f>VLOOKUP(F614,Table!$A$2:$C$121,2,0)</f>
        <v>1</v>
      </c>
      <c r="I614" s="7">
        <f>VLOOKUP(F614,Table!$A$2:$C$121,3,0)</f>
        <v>2</v>
      </c>
      <c r="J614" s="6" t="s">
        <v>2691</v>
      </c>
      <c r="K614" s="8" t="str">
        <f>LEFT(J614,MIN(FIND({0,1,2,3,4,5,6,7,8,9},ASC(J614)&amp;1234567890))-1)</f>
        <v>Y</v>
      </c>
      <c r="L614" s="8">
        <f t="shared" si="46"/>
        <v>2</v>
      </c>
      <c r="M614" s="8">
        <f>VLOOKUP(K614,Table!$A$2:$C$121,2,0)</f>
        <v>3</v>
      </c>
      <c r="N614" s="7">
        <f>VLOOKUP(K614,Table!$A$2:$C$121,3,0)</f>
        <v>5</v>
      </c>
      <c r="O614" s="6" t="s">
        <v>2756</v>
      </c>
      <c r="P614" s="8" t="str">
        <f>LEFT(O614,MIN(FIND({0,1,2,3,4,5,6,7,8,9},ASC(O614)&amp;1234567890))-1)</f>
        <v>Ti</v>
      </c>
      <c r="Q614" s="8">
        <f t="shared" si="47"/>
        <v>2</v>
      </c>
      <c r="R614" s="8">
        <f>VLOOKUP(P614,Table!$A$2:$C$121,2,0)</f>
        <v>4</v>
      </c>
      <c r="S614" s="7">
        <f>VLOOKUP(P614,Table!$A$2:$C$121,3,0)</f>
        <v>4</v>
      </c>
      <c r="T614" s="6" t="s">
        <v>2863</v>
      </c>
      <c r="U614" s="8" t="str">
        <f>LEFT(T614,MIN(FIND({0,1,2,3,4,5,6,7,8,9},ASC(T614)&amp;1234567890))-1)</f>
        <v>O</v>
      </c>
      <c r="V614" s="8">
        <f t="shared" si="48"/>
        <v>5</v>
      </c>
      <c r="W614" s="8">
        <f>VLOOKUP(U614,Table!$A$2:$C$121,2,0)</f>
        <v>16</v>
      </c>
      <c r="X614" s="7">
        <f>VLOOKUP(U614,Table!$A$2:$C$121,3,0)</f>
        <v>2</v>
      </c>
      <c r="Y614" s="6" t="s">
        <v>2815</v>
      </c>
      <c r="Z614" s="8" t="str">
        <f>LEFT(Y614,MIN(FIND({0,1,2,3,4,5,6,7,8,9},ASC(Y614)&amp;1234567890))-1)</f>
        <v>S</v>
      </c>
      <c r="AA614" s="8">
        <f t="shared" si="49"/>
        <v>2</v>
      </c>
      <c r="AB614" s="8">
        <f>VLOOKUP(Z614,Table!$A$2:$C$121,2,0)</f>
        <v>16</v>
      </c>
      <c r="AC614" s="7">
        <f>VLOOKUP(Z614,Table!$A$2:$C$121,3,0)</f>
        <v>3</v>
      </c>
      <c r="AD614" s="5" t="str">
        <f>VLOOKUP(A614,Table!$U$1:$V$230,2,0)</f>
        <v>Orthorhombic</v>
      </c>
    </row>
    <row r="615" spans="1:30" ht="18.75" customHeight="1" x14ac:dyDescent="0.4">
      <c r="A615" s="5">
        <v>71</v>
      </c>
      <c r="B615" s="5">
        <v>99038</v>
      </c>
      <c r="C615" s="5" t="s">
        <v>928</v>
      </c>
      <c r="D615" s="5" t="s">
        <v>933</v>
      </c>
      <c r="E615" s="6" t="s">
        <v>3507</v>
      </c>
      <c r="F615" s="8" t="str">
        <f>LEFT(E615,MIN(FIND({0,1,2,3,4,5,6,7,8,9},ASC(E615)&amp;1234567890))-1)</f>
        <v>Li</v>
      </c>
      <c r="G615" s="8">
        <f t="shared" si="45"/>
        <v>1.04</v>
      </c>
      <c r="H615" s="8">
        <f>VLOOKUP(F615,Table!$A$2:$C$121,2,0)</f>
        <v>1</v>
      </c>
      <c r="I615" s="7">
        <f>VLOOKUP(F615,Table!$A$2:$C$121,3,0)</f>
        <v>2</v>
      </c>
      <c r="J615" s="6" t="s">
        <v>2691</v>
      </c>
      <c r="K615" s="8" t="str">
        <f>LEFT(J615,MIN(FIND({0,1,2,3,4,5,6,7,8,9},ASC(J615)&amp;1234567890))-1)</f>
        <v>Y</v>
      </c>
      <c r="L615" s="8">
        <f t="shared" si="46"/>
        <v>2</v>
      </c>
      <c r="M615" s="8">
        <f>VLOOKUP(K615,Table!$A$2:$C$121,2,0)</f>
        <v>3</v>
      </c>
      <c r="N615" s="7">
        <f>VLOOKUP(K615,Table!$A$2:$C$121,3,0)</f>
        <v>5</v>
      </c>
      <c r="O615" s="6" t="s">
        <v>2756</v>
      </c>
      <c r="P615" s="8" t="str">
        <f>LEFT(O615,MIN(FIND({0,1,2,3,4,5,6,7,8,9},ASC(O615)&amp;1234567890))-1)</f>
        <v>Ti</v>
      </c>
      <c r="Q615" s="8">
        <f t="shared" si="47"/>
        <v>2</v>
      </c>
      <c r="R615" s="8">
        <f>VLOOKUP(P615,Table!$A$2:$C$121,2,0)</f>
        <v>4</v>
      </c>
      <c r="S615" s="7">
        <f>VLOOKUP(P615,Table!$A$2:$C$121,3,0)</f>
        <v>4</v>
      </c>
      <c r="T615" s="6" t="s">
        <v>2863</v>
      </c>
      <c r="U615" s="8" t="str">
        <f>LEFT(T615,MIN(FIND({0,1,2,3,4,5,6,7,8,9},ASC(T615)&amp;1234567890))-1)</f>
        <v>O</v>
      </c>
      <c r="V615" s="8">
        <f t="shared" si="48"/>
        <v>5</v>
      </c>
      <c r="W615" s="8">
        <f>VLOOKUP(U615,Table!$A$2:$C$121,2,0)</f>
        <v>16</v>
      </c>
      <c r="X615" s="7">
        <f>VLOOKUP(U615,Table!$A$2:$C$121,3,0)</f>
        <v>2</v>
      </c>
      <c r="Y615" s="6" t="s">
        <v>2815</v>
      </c>
      <c r="Z615" s="8" t="str">
        <f>LEFT(Y615,MIN(FIND({0,1,2,3,4,5,6,7,8,9},ASC(Y615)&amp;1234567890))-1)</f>
        <v>S</v>
      </c>
      <c r="AA615" s="8">
        <f t="shared" si="49"/>
        <v>2</v>
      </c>
      <c r="AB615" s="8">
        <f>VLOOKUP(Z615,Table!$A$2:$C$121,2,0)</f>
        <v>16</v>
      </c>
      <c r="AC615" s="7">
        <f>VLOOKUP(Z615,Table!$A$2:$C$121,3,0)</f>
        <v>3</v>
      </c>
      <c r="AD615" s="5" t="str">
        <f>VLOOKUP(A615,Table!$U$1:$V$230,2,0)</f>
        <v>Orthorhombic</v>
      </c>
    </row>
    <row r="616" spans="1:30" ht="18.75" customHeight="1" x14ac:dyDescent="0.4">
      <c r="A616" s="5">
        <v>71</v>
      </c>
      <c r="B616" s="5">
        <v>154131</v>
      </c>
      <c r="C616" s="5" t="s">
        <v>928</v>
      </c>
      <c r="D616" s="5" t="s">
        <v>934</v>
      </c>
      <c r="E616" s="6" t="s">
        <v>2363</v>
      </c>
      <c r="F616" s="8" t="str">
        <f>LEFT(E616,MIN(FIND({0,1,2,3,4,5,6,7,8,9},ASC(E616)&amp;1234567890))-1)</f>
        <v>La</v>
      </c>
      <c r="G616" s="8">
        <f t="shared" si="45"/>
        <v>1</v>
      </c>
      <c r="H616" s="8">
        <f>VLOOKUP(F616,Table!$A$2:$C$121,2,0)</f>
        <v>3</v>
      </c>
      <c r="I616" s="7">
        <f>VLOOKUP(F616,Table!$A$2:$C$121,3,0)</f>
        <v>6</v>
      </c>
      <c r="J616" s="6" t="s">
        <v>2597</v>
      </c>
      <c r="K616" s="8" t="str">
        <f>LEFT(J616,MIN(FIND({0,1,2,3,4,5,6,7,8,9},ASC(J616)&amp;1234567890))-1)</f>
        <v>Ba</v>
      </c>
      <c r="L616" s="8">
        <f t="shared" si="46"/>
        <v>1</v>
      </c>
      <c r="M616" s="8">
        <f>VLOOKUP(K616,Table!$A$2:$C$121,2,0)</f>
        <v>2</v>
      </c>
      <c r="N616" s="7">
        <f>VLOOKUP(K616,Table!$A$2:$C$121,3,0)</f>
        <v>6</v>
      </c>
      <c r="O616" s="6" t="s">
        <v>2296</v>
      </c>
      <c r="P616" s="8" t="str">
        <f>LEFT(O616,MIN(FIND({0,1,2,3,4,5,6,7,8,9},ASC(O616)&amp;1234567890))-1)</f>
        <v>Cu</v>
      </c>
      <c r="Q616" s="8">
        <f t="shared" si="47"/>
        <v>1</v>
      </c>
      <c r="R616" s="8">
        <f>VLOOKUP(P616,Table!$A$2:$C$121,2,0)</f>
        <v>11</v>
      </c>
      <c r="S616" s="7">
        <f>VLOOKUP(P616,Table!$A$2:$C$121,3,0)</f>
        <v>4</v>
      </c>
      <c r="T616" s="6" t="s">
        <v>2330</v>
      </c>
      <c r="U616" s="8" t="str">
        <f>LEFT(T616,MIN(FIND({0,1,2,3,4,5,6,7,8,9},ASC(T616)&amp;1234567890))-1)</f>
        <v>Fe</v>
      </c>
      <c r="V616" s="8">
        <f t="shared" si="48"/>
        <v>1</v>
      </c>
      <c r="W616" s="8">
        <f>VLOOKUP(U616,Table!$A$2:$C$121,2,0)</f>
        <v>8</v>
      </c>
      <c r="X616" s="7">
        <f>VLOOKUP(U616,Table!$A$2:$C$121,3,0)</f>
        <v>4</v>
      </c>
      <c r="Y616" s="6" t="s">
        <v>3508</v>
      </c>
      <c r="Z616" s="8" t="str">
        <f>LEFT(Y616,MIN(FIND({0,1,2,3,4,5,6,7,8,9},ASC(Y616)&amp;1234567890))-1)</f>
        <v>O</v>
      </c>
      <c r="AA616" s="8">
        <f t="shared" si="49"/>
        <v>5.28</v>
      </c>
      <c r="AB616" s="8">
        <f>VLOOKUP(Z616,Table!$A$2:$C$121,2,0)</f>
        <v>16</v>
      </c>
      <c r="AC616" s="7">
        <f>VLOOKUP(Z616,Table!$A$2:$C$121,3,0)</f>
        <v>2</v>
      </c>
      <c r="AD616" s="5" t="str">
        <f>VLOOKUP(A616,Table!$U$1:$V$230,2,0)</f>
        <v>Orthorhombic</v>
      </c>
    </row>
    <row r="617" spans="1:30" ht="18.75" customHeight="1" x14ac:dyDescent="0.4">
      <c r="A617" s="5">
        <v>71</v>
      </c>
      <c r="B617" s="5">
        <v>249327</v>
      </c>
      <c r="C617" s="5" t="s">
        <v>928</v>
      </c>
      <c r="D617" s="5" t="s">
        <v>935</v>
      </c>
      <c r="E617" s="6" t="s">
        <v>2310</v>
      </c>
      <c r="F617" s="8" t="str">
        <f>LEFT(E617,MIN(FIND({0,1,2,3,4,5,6,7,8,9},ASC(E617)&amp;1234567890))-1)</f>
        <v>K</v>
      </c>
      <c r="G617" s="8">
        <f t="shared" si="45"/>
        <v>1</v>
      </c>
      <c r="H617" s="8">
        <f>VLOOKUP(F617,Table!$A$2:$C$121,2,0)</f>
        <v>1</v>
      </c>
      <c r="I617" s="7">
        <f>VLOOKUP(F617,Table!$A$2:$C$121,3,0)</f>
        <v>4</v>
      </c>
      <c r="J617" s="6" t="s">
        <v>2320</v>
      </c>
      <c r="K617" s="8" t="str">
        <f>LEFT(J617,MIN(FIND({0,1,2,3,4,5,6,7,8,9},ASC(J617)&amp;1234567890))-1)</f>
        <v>Sr</v>
      </c>
      <c r="L617" s="8">
        <f t="shared" si="46"/>
        <v>1</v>
      </c>
      <c r="M617" s="8">
        <f>VLOOKUP(K617,Table!$A$2:$C$121,2,0)</f>
        <v>2</v>
      </c>
      <c r="N617" s="7">
        <f>VLOOKUP(K617,Table!$A$2:$C$121,3,0)</f>
        <v>5</v>
      </c>
      <c r="O617" s="6" t="s">
        <v>2469</v>
      </c>
      <c r="P617" s="8" t="str">
        <f>LEFT(O617,MIN(FIND({0,1,2,3,4,5,6,7,8,9},ASC(O617)&amp;1234567890))-1)</f>
        <v>Nb</v>
      </c>
      <c r="Q617" s="8">
        <f t="shared" si="47"/>
        <v>2</v>
      </c>
      <c r="R617" s="8">
        <f>VLOOKUP(P617,Table!$A$2:$C$121,2,0)</f>
        <v>5</v>
      </c>
      <c r="S617" s="7">
        <f>VLOOKUP(P617,Table!$A$2:$C$121,3,0)</f>
        <v>5</v>
      </c>
      <c r="T617" s="6" t="s">
        <v>2332</v>
      </c>
      <c r="U617" s="8" t="str">
        <f>LEFT(T617,MIN(FIND({0,1,2,3,4,5,6,7,8,9},ASC(T617)&amp;1234567890))-1)</f>
        <v>O</v>
      </c>
      <c r="V617" s="8">
        <f t="shared" si="48"/>
        <v>6</v>
      </c>
      <c r="W617" s="8">
        <f>VLOOKUP(U617,Table!$A$2:$C$121,2,0)</f>
        <v>16</v>
      </c>
      <c r="X617" s="7">
        <f>VLOOKUP(U617,Table!$A$2:$C$121,3,0)</f>
        <v>2</v>
      </c>
      <c r="Y617" s="6" t="s">
        <v>2492</v>
      </c>
      <c r="Z617" s="8" t="str">
        <f>LEFT(Y617,MIN(FIND({0,1,2,3,4,5,6,7,8,9},ASC(Y617)&amp;1234567890))-1)</f>
        <v>F</v>
      </c>
      <c r="AA617" s="8">
        <f t="shared" si="49"/>
        <v>1</v>
      </c>
      <c r="AB617" s="8">
        <f>VLOOKUP(Z617,Table!$A$2:$C$121,2,0)</f>
        <v>17</v>
      </c>
      <c r="AC617" s="7">
        <f>VLOOKUP(Z617,Table!$A$2:$C$121,3,0)</f>
        <v>2</v>
      </c>
      <c r="AD617" s="5" t="str">
        <f>VLOOKUP(A617,Table!$U$1:$V$230,2,0)</f>
        <v>Orthorhombic</v>
      </c>
    </row>
    <row r="618" spans="1:30" ht="18.75" customHeight="1" x14ac:dyDescent="0.4">
      <c r="A618" s="5">
        <v>72</v>
      </c>
      <c r="B618" s="5">
        <v>69777</v>
      </c>
      <c r="C618" s="5" t="s">
        <v>936</v>
      </c>
      <c r="D618" s="5" t="s">
        <v>937</v>
      </c>
      <c r="E618" s="6" t="s">
        <v>2691</v>
      </c>
      <c r="F618" s="8" t="str">
        <f>LEFT(E618,MIN(FIND({0,1,2,3,4,5,6,7,8,9},ASC(E618)&amp;1234567890))-1)</f>
        <v>Y</v>
      </c>
      <c r="G618" s="8">
        <f t="shared" si="45"/>
        <v>2</v>
      </c>
      <c r="H618" s="8">
        <f>VLOOKUP(F618,Table!$A$2:$C$121,2,0)</f>
        <v>3</v>
      </c>
      <c r="I618" s="7">
        <f>VLOOKUP(F618,Table!$A$2:$C$121,3,0)</f>
        <v>5</v>
      </c>
      <c r="J618" s="6" t="s">
        <v>2320</v>
      </c>
      <c r="K618" s="8" t="str">
        <f>LEFT(J618,MIN(FIND({0,1,2,3,4,5,6,7,8,9},ASC(J618)&amp;1234567890))-1)</f>
        <v>Sr</v>
      </c>
      <c r="L618" s="8">
        <f t="shared" si="46"/>
        <v>1</v>
      </c>
      <c r="M618" s="8">
        <f>VLOOKUP(K618,Table!$A$2:$C$121,2,0)</f>
        <v>2</v>
      </c>
      <c r="N618" s="7">
        <f>VLOOKUP(K618,Table!$A$2:$C$121,3,0)</f>
        <v>5</v>
      </c>
      <c r="O618" s="6" t="s">
        <v>2296</v>
      </c>
      <c r="P618" s="8" t="str">
        <f>LEFT(O618,MIN(FIND({0,1,2,3,4,5,6,7,8,9},ASC(O618)&amp;1234567890))-1)</f>
        <v>Cu</v>
      </c>
      <c r="Q618" s="8">
        <f t="shared" si="47"/>
        <v>1</v>
      </c>
      <c r="R618" s="8">
        <f>VLOOKUP(P618,Table!$A$2:$C$121,2,0)</f>
        <v>11</v>
      </c>
      <c r="S618" s="7">
        <f>VLOOKUP(P618,Table!$A$2:$C$121,3,0)</f>
        <v>4</v>
      </c>
      <c r="T618" s="6" t="s">
        <v>2330</v>
      </c>
      <c r="U618" s="8" t="str">
        <f>LEFT(T618,MIN(FIND({0,1,2,3,4,5,6,7,8,9},ASC(T618)&amp;1234567890))-1)</f>
        <v>Fe</v>
      </c>
      <c r="V618" s="8">
        <f t="shared" si="48"/>
        <v>1</v>
      </c>
      <c r="W618" s="8">
        <f>VLOOKUP(U618,Table!$A$2:$C$121,2,0)</f>
        <v>8</v>
      </c>
      <c r="X618" s="7">
        <f>VLOOKUP(U618,Table!$A$2:$C$121,3,0)</f>
        <v>4</v>
      </c>
      <c r="Y618" s="6" t="s">
        <v>3509</v>
      </c>
      <c r="Z618" s="8" t="str">
        <f>LEFT(Y618,MIN(FIND({0,1,2,3,4,5,6,7,8,9},ASC(Y618)&amp;1234567890))-1)</f>
        <v>O</v>
      </c>
      <c r="AA618" s="8">
        <f t="shared" si="49"/>
        <v>6.5</v>
      </c>
      <c r="AB618" s="8">
        <f>VLOOKUP(Z618,Table!$A$2:$C$121,2,0)</f>
        <v>16</v>
      </c>
      <c r="AC618" s="7">
        <f>VLOOKUP(Z618,Table!$A$2:$C$121,3,0)</f>
        <v>2</v>
      </c>
      <c r="AD618" s="5" t="str">
        <f>VLOOKUP(A618,Table!$U$1:$V$230,2,0)</f>
        <v>Orthorhombic</v>
      </c>
    </row>
    <row r="619" spans="1:30" ht="18.75" customHeight="1" x14ac:dyDescent="0.4">
      <c r="A619" s="5">
        <v>72</v>
      </c>
      <c r="B619" s="5">
        <v>88677</v>
      </c>
      <c r="C619" s="5" t="s">
        <v>936</v>
      </c>
      <c r="D619" s="5" t="s">
        <v>938</v>
      </c>
      <c r="E619" s="6" t="s">
        <v>2691</v>
      </c>
      <c r="F619" s="8" t="str">
        <f>LEFT(E619,MIN(FIND({0,1,2,3,4,5,6,7,8,9},ASC(E619)&amp;1234567890))-1)</f>
        <v>Y</v>
      </c>
      <c r="G619" s="8">
        <f t="shared" si="45"/>
        <v>2</v>
      </c>
      <c r="H619" s="8">
        <f>VLOOKUP(F619,Table!$A$2:$C$121,2,0)</f>
        <v>3</v>
      </c>
      <c r="I619" s="7">
        <f>VLOOKUP(F619,Table!$A$2:$C$121,3,0)</f>
        <v>5</v>
      </c>
      <c r="J619" s="6" t="s">
        <v>2320</v>
      </c>
      <c r="K619" s="8" t="str">
        <f>LEFT(J619,MIN(FIND({0,1,2,3,4,5,6,7,8,9},ASC(J619)&amp;1234567890))-1)</f>
        <v>Sr</v>
      </c>
      <c r="L619" s="8">
        <f t="shared" si="46"/>
        <v>1</v>
      </c>
      <c r="M619" s="8">
        <f>VLOOKUP(K619,Table!$A$2:$C$121,2,0)</f>
        <v>2</v>
      </c>
      <c r="N619" s="7">
        <f>VLOOKUP(K619,Table!$A$2:$C$121,3,0)</f>
        <v>5</v>
      </c>
      <c r="O619" s="6" t="s">
        <v>3510</v>
      </c>
      <c r="P619" s="8" t="str">
        <f>LEFT(O619,MIN(FIND({0,1,2,3,4,5,6,7,8,9},ASC(O619)&amp;1234567890))-1)</f>
        <v>Cu</v>
      </c>
      <c r="Q619" s="8">
        <f t="shared" si="47"/>
        <v>0.6</v>
      </c>
      <c r="R619" s="8">
        <f>VLOOKUP(P619,Table!$A$2:$C$121,2,0)</f>
        <v>11</v>
      </c>
      <c r="S619" s="7">
        <f>VLOOKUP(P619,Table!$A$2:$C$121,3,0)</f>
        <v>4</v>
      </c>
      <c r="T619" s="6" t="s">
        <v>3511</v>
      </c>
      <c r="U619" s="8" t="str">
        <f>LEFT(T619,MIN(FIND({0,1,2,3,4,5,6,7,8,9},ASC(T619)&amp;1234567890))-1)</f>
        <v>Co</v>
      </c>
      <c r="V619" s="8">
        <f t="shared" si="48"/>
        <v>1.4</v>
      </c>
      <c r="W619" s="8">
        <f>VLOOKUP(U619,Table!$A$2:$C$121,2,0)</f>
        <v>9</v>
      </c>
      <c r="X619" s="7">
        <f>VLOOKUP(U619,Table!$A$2:$C$121,3,0)</f>
        <v>4</v>
      </c>
      <c r="Y619" s="6" t="s">
        <v>3509</v>
      </c>
      <c r="Z619" s="8" t="str">
        <f>LEFT(Y619,MIN(FIND({0,1,2,3,4,5,6,7,8,9},ASC(Y619)&amp;1234567890))-1)</f>
        <v>O</v>
      </c>
      <c r="AA619" s="8">
        <f t="shared" si="49"/>
        <v>6.5</v>
      </c>
      <c r="AB619" s="8">
        <f>VLOOKUP(Z619,Table!$A$2:$C$121,2,0)</f>
        <v>16</v>
      </c>
      <c r="AC619" s="7">
        <f>VLOOKUP(Z619,Table!$A$2:$C$121,3,0)</f>
        <v>2</v>
      </c>
      <c r="AD619" s="5" t="str">
        <f>VLOOKUP(A619,Table!$U$1:$V$230,2,0)</f>
        <v>Orthorhombic</v>
      </c>
    </row>
    <row r="620" spans="1:30" ht="18.75" customHeight="1" x14ac:dyDescent="0.4">
      <c r="A620" s="5">
        <v>72</v>
      </c>
      <c r="B620" s="5">
        <v>246131</v>
      </c>
      <c r="C620" s="5" t="s">
        <v>936</v>
      </c>
      <c r="D620" s="5" t="s">
        <v>939</v>
      </c>
      <c r="E620" s="6" t="s">
        <v>2299</v>
      </c>
      <c r="F620" s="8" t="str">
        <f>LEFT(E620,MIN(FIND({0,1,2,3,4,5,6,7,8,9},ASC(E620)&amp;1234567890))-1)</f>
        <v>Sr</v>
      </c>
      <c r="G620" s="8">
        <f t="shared" si="45"/>
        <v>2</v>
      </c>
      <c r="H620" s="8">
        <f>VLOOKUP(F620,Table!$A$2:$C$121,2,0)</f>
        <v>2</v>
      </c>
      <c r="I620" s="7">
        <f>VLOOKUP(F620,Table!$A$2:$C$121,3,0)</f>
        <v>5</v>
      </c>
      <c r="J620" s="6" t="s">
        <v>2598</v>
      </c>
      <c r="K620" s="8" t="str">
        <f>LEFT(J620,MIN(FIND({0,1,2,3,4,5,6,7,8,9},ASC(J620)&amp;1234567890))-1)</f>
        <v>Mn</v>
      </c>
      <c r="L620" s="8">
        <f t="shared" si="46"/>
        <v>1</v>
      </c>
      <c r="M620" s="8">
        <f>VLOOKUP(K620,Table!$A$2:$C$121,2,0)</f>
        <v>7</v>
      </c>
      <c r="N620" s="7">
        <f>VLOOKUP(K620,Table!$A$2:$C$121,3,0)</f>
        <v>4</v>
      </c>
      <c r="O620" s="6" t="s">
        <v>2493</v>
      </c>
      <c r="P620" s="8" t="str">
        <f>LEFT(O620,MIN(FIND({0,1,2,3,4,5,6,7,8,9},ASC(O620)&amp;1234567890))-1)</f>
        <v>O</v>
      </c>
      <c r="Q620" s="8">
        <f t="shared" si="47"/>
        <v>2</v>
      </c>
      <c r="R620" s="8">
        <f>VLOOKUP(P620,Table!$A$2:$C$121,2,0)</f>
        <v>16</v>
      </c>
      <c r="S620" s="7">
        <f>VLOOKUP(P620,Table!$A$2:$C$121,3,0)</f>
        <v>2</v>
      </c>
      <c r="T620" s="6" t="s">
        <v>3512</v>
      </c>
      <c r="U620" s="8" t="str">
        <f>LEFT(T620,MIN(FIND({0,1,2,3,4,5,6,7,8,9},ASC(T620)&amp;1234567890))-1)</f>
        <v>Cu</v>
      </c>
      <c r="V620" s="8">
        <f t="shared" si="48"/>
        <v>1.5</v>
      </c>
      <c r="W620" s="8">
        <f>VLOOKUP(U620,Table!$A$2:$C$121,2,0)</f>
        <v>11</v>
      </c>
      <c r="X620" s="7">
        <f>VLOOKUP(U620,Table!$A$2:$C$121,3,0)</f>
        <v>4</v>
      </c>
      <c r="Y620" s="6" t="s">
        <v>2815</v>
      </c>
      <c r="Z620" s="8" t="str">
        <f>LEFT(Y620,MIN(FIND({0,1,2,3,4,5,6,7,8,9},ASC(Y620)&amp;1234567890))-1)</f>
        <v>S</v>
      </c>
      <c r="AA620" s="8">
        <f t="shared" si="49"/>
        <v>2</v>
      </c>
      <c r="AB620" s="8">
        <f>VLOOKUP(Z620,Table!$A$2:$C$121,2,0)</f>
        <v>16</v>
      </c>
      <c r="AC620" s="7">
        <f>VLOOKUP(Z620,Table!$A$2:$C$121,3,0)</f>
        <v>3</v>
      </c>
      <c r="AD620" s="5" t="str">
        <f>VLOOKUP(A620,Table!$U$1:$V$230,2,0)</f>
        <v>Orthorhombic</v>
      </c>
    </row>
    <row r="621" spans="1:30" ht="18.75" customHeight="1" x14ac:dyDescent="0.4">
      <c r="A621" s="5">
        <v>74</v>
      </c>
      <c r="B621" s="5">
        <v>83056</v>
      </c>
      <c r="C621" s="5" t="s">
        <v>942</v>
      </c>
      <c r="D621" s="5" t="s">
        <v>943</v>
      </c>
      <c r="E621" s="6" t="s">
        <v>2552</v>
      </c>
      <c r="F621" s="8" t="str">
        <f>LEFT(E621,MIN(FIND({0,1,2,3,4,5,6,7,8,9},ASC(E621)&amp;1234567890))-1)</f>
        <v>Ca</v>
      </c>
      <c r="G621" s="8">
        <f t="shared" si="45"/>
        <v>2</v>
      </c>
      <c r="H621" s="8">
        <f>VLOOKUP(F621,Table!$A$2:$C$121,2,0)</f>
        <v>2</v>
      </c>
      <c r="I621" s="7">
        <f>VLOOKUP(F621,Table!$A$2:$C$121,3,0)</f>
        <v>4</v>
      </c>
      <c r="J621" s="6" t="s">
        <v>2299</v>
      </c>
      <c r="K621" s="8" t="str">
        <f>LEFT(J621,MIN(FIND({0,1,2,3,4,5,6,7,8,9},ASC(J621)&amp;1234567890))-1)</f>
        <v>Sr</v>
      </c>
      <c r="L621" s="8">
        <f t="shared" si="46"/>
        <v>2</v>
      </c>
      <c r="M621" s="8">
        <f>VLOOKUP(K621,Table!$A$2:$C$121,2,0)</f>
        <v>2</v>
      </c>
      <c r="N621" s="7">
        <f>VLOOKUP(K621,Table!$A$2:$C$121,3,0)</f>
        <v>5</v>
      </c>
      <c r="O621" s="6" t="s">
        <v>2300</v>
      </c>
      <c r="P621" s="8" t="str">
        <f>LEFT(O621,MIN(FIND({0,1,2,3,4,5,6,7,8,9},ASC(O621)&amp;1234567890))-1)</f>
        <v>Cu</v>
      </c>
      <c r="Q621" s="8">
        <f t="shared" si="47"/>
        <v>3</v>
      </c>
      <c r="R621" s="8">
        <f>VLOOKUP(P621,Table!$A$2:$C$121,2,0)</f>
        <v>11</v>
      </c>
      <c r="S621" s="7">
        <f>VLOOKUP(P621,Table!$A$2:$C$121,3,0)</f>
        <v>4</v>
      </c>
      <c r="T621" s="6" t="s">
        <v>2532</v>
      </c>
      <c r="U621" s="8" t="str">
        <f>LEFT(T621,MIN(FIND({0,1,2,3,4,5,6,7,8,9},ASC(T621)&amp;1234567890))-1)</f>
        <v>Ga</v>
      </c>
      <c r="V621" s="8">
        <f t="shared" si="48"/>
        <v>1</v>
      </c>
      <c r="W621" s="8">
        <f>VLOOKUP(U621,Table!$A$2:$C$121,2,0)</f>
        <v>13</v>
      </c>
      <c r="X621" s="7">
        <f>VLOOKUP(U621,Table!$A$2:$C$121,3,0)</f>
        <v>4</v>
      </c>
      <c r="Y621" s="6" t="s">
        <v>2442</v>
      </c>
      <c r="Z621" s="8" t="str">
        <f>LEFT(Y621,MIN(FIND({0,1,2,3,4,5,6,7,8,9},ASC(Y621)&amp;1234567890))-1)</f>
        <v>O</v>
      </c>
      <c r="AA621" s="8">
        <f t="shared" si="49"/>
        <v>9</v>
      </c>
      <c r="AB621" s="8">
        <f>VLOOKUP(Z621,Table!$A$2:$C$121,2,0)</f>
        <v>16</v>
      </c>
      <c r="AC621" s="7">
        <f>VLOOKUP(Z621,Table!$A$2:$C$121,3,0)</f>
        <v>2</v>
      </c>
      <c r="AD621" s="5" t="str">
        <f>VLOOKUP(A621,Table!$U$1:$V$230,2,0)</f>
        <v>Orthorhombic</v>
      </c>
    </row>
    <row r="622" spans="1:30" ht="18.75" customHeight="1" x14ac:dyDescent="0.4">
      <c r="A622" s="5">
        <v>74</v>
      </c>
      <c r="B622" s="5">
        <v>93496</v>
      </c>
      <c r="C622" s="5" t="s">
        <v>940</v>
      </c>
      <c r="D622" s="5" t="s">
        <v>944</v>
      </c>
      <c r="E622" s="6" t="s">
        <v>2363</v>
      </c>
      <c r="F622" s="8" t="str">
        <f>LEFT(E622,MIN(FIND({0,1,2,3,4,5,6,7,8,9},ASC(E622)&amp;1234567890))-1)</f>
        <v>La</v>
      </c>
      <c r="G622" s="8">
        <f t="shared" si="45"/>
        <v>1</v>
      </c>
      <c r="H622" s="8">
        <f>VLOOKUP(F622,Table!$A$2:$C$121,2,0)</f>
        <v>3</v>
      </c>
      <c r="I622" s="7">
        <f>VLOOKUP(F622,Table!$A$2:$C$121,3,0)</f>
        <v>6</v>
      </c>
      <c r="J622" s="6" t="s">
        <v>2597</v>
      </c>
      <c r="K622" s="8" t="str">
        <f>LEFT(J622,MIN(FIND({0,1,2,3,4,5,6,7,8,9},ASC(J622)&amp;1234567890))-1)</f>
        <v>Ba</v>
      </c>
      <c r="L622" s="8">
        <f t="shared" si="46"/>
        <v>1</v>
      </c>
      <c r="M622" s="8">
        <f>VLOOKUP(K622,Table!$A$2:$C$121,2,0)</f>
        <v>2</v>
      </c>
      <c r="N622" s="7">
        <f>VLOOKUP(K622,Table!$A$2:$C$121,3,0)</f>
        <v>6</v>
      </c>
      <c r="O622" s="6" t="s">
        <v>3513</v>
      </c>
      <c r="P622" s="8" t="str">
        <f>LEFT(O622,MIN(FIND({0,1,2,3,4,5,6,7,8,9},ASC(O622)&amp;1234567890))-1)</f>
        <v>In</v>
      </c>
      <c r="Q622" s="8">
        <f t="shared" si="47"/>
        <v>1</v>
      </c>
      <c r="R622" s="8">
        <f>VLOOKUP(P622,Table!$A$2:$C$121,2,0)</f>
        <v>13</v>
      </c>
      <c r="S622" s="7">
        <f>VLOOKUP(P622,Table!$A$2:$C$121,3,0)</f>
        <v>5</v>
      </c>
      <c r="T622" s="6" t="s">
        <v>2598</v>
      </c>
      <c r="U622" s="8" t="str">
        <f>LEFT(T622,MIN(FIND({0,1,2,3,4,5,6,7,8,9},ASC(T622)&amp;1234567890))-1)</f>
        <v>Mn</v>
      </c>
      <c r="V622" s="8">
        <f t="shared" si="48"/>
        <v>1</v>
      </c>
      <c r="W622" s="8">
        <f>VLOOKUP(U622,Table!$A$2:$C$121,2,0)</f>
        <v>7</v>
      </c>
      <c r="X622" s="7">
        <f>VLOOKUP(U622,Table!$A$2:$C$121,3,0)</f>
        <v>4</v>
      </c>
      <c r="Y622" s="6" t="s">
        <v>2332</v>
      </c>
      <c r="Z622" s="8" t="str">
        <f>LEFT(Y622,MIN(FIND({0,1,2,3,4,5,6,7,8,9},ASC(Y622)&amp;1234567890))-1)</f>
        <v>O</v>
      </c>
      <c r="AA622" s="8">
        <f t="shared" si="49"/>
        <v>6</v>
      </c>
      <c r="AB622" s="8">
        <f>VLOOKUP(Z622,Table!$A$2:$C$121,2,0)</f>
        <v>16</v>
      </c>
      <c r="AC622" s="7">
        <f>VLOOKUP(Z622,Table!$A$2:$C$121,3,0)</f>
        <v>2</v>
      </c>
      <c r="AD622" s="5" t="str">
        <f>VLOOKUP(A622,Table!$U$1:$V$230,2,0)</f>
        <v>Orthorhombic</v>
      </c>
    </row>
    <row r="623" spans="1:30" ht="18.75" customHeight="1" x14ac:dyDescent="0.4">
      <c r="A623" s="5">
        <v>74</v>
      </c>
      <c r="B623" s="5">
        <v>171994</v>
      </c>
      <c r="C623" s="5" t="s">
        <v>941</v>
      </c>
      <c r="D623" s="5" t="s">
        <v>594</v>
      </c>
      <c r="E623" s="6" t="s">
        <v>2636</v>
      </c>
      <c r="F623" s="8" t="str">
        <f>LEFT(E623,MIN(FIND({0,1,2,3,4,5,6,7,8,9},ASC(E623)&amp;1234567890))-1)</f>
        <v>Co</v>
      </c>
      <c r="G623" s="8">
        <f t="shared" si="45"/>
        <v>1</v>
      </c>
      <c r="H623" s="8">
        <f>VLOOKUP(F623,Table!$A$2:$C$121,2,0)</f>
        <v>9</v>
      </c>
      <c r="I623" s="7">
        <f>VLOOKUP(F623,Table!$A$2:$C$121,3,0)</f>
        <v>4</v>
      </c>
      <c r="J623" s="6" t="s">
        <v>2299</v>
      </c>
      <c r="K623" s="8" t="str">
        <f>LEFT(J623,MIN(FIND({0,1,2,3,4,5,6,7,8,9},ASC(J623)&amp;1234567890))-1)</f>
        <v>Sr</v>
      </c>
      <c r="L623" s="8">
        <f t="shared" si="46"/>
        <v>2</v>
      </c>
      <c r="M623" s="8">
        <f>VLOOKUP(K623,Table!$A$2:$C$121,2,0)</f>
        <v>2</v>
      </c>
      <c r="N623" s="7">
        <f>VLOOKUP(K623,Table!$A$2:$C$121,3,0)</f>
        <v>5</v>
      </c>
      <c r="O623" s="6" t="s">
        <v>2295</v>
      </c>
      <c r="P623" s="8" t="str">
        <f>LEFT(O623,MIN(FIND({0,1,2,3,4,5,6,7,8,9},ASC(O623)&amp;1234567890))-1)</f>
        <v>Y</v>
      </c>
      <c r="Q623" s="8">
        <f t="shared" si="47"/>
        <v>1</v>
      </c>
      <c r="R623" s="8">
        <f>VLOOKUP(P623,Table!$A$2:$C$121,2,0)</f>
        <v>3</v>
      </c>
      <c r="S623" s="7">
        <f>VLOOKUP(P623,Table!$A$2:$C$121,3,0)</f>
        <v>5</v>
      </c>
      <c r="T623" s="6" t="s">
        <v>2297</v>
      </c>
      <c r="U623" s="8" t="str">
        <f>LEFT(T623,MIN(FIND({0,1,2,3,4,5,6,7,8,9},ASC(T623)&amp;1234567890))-1)</f>
        <v>Cu</v>
      </c>
      <c r="V623" s="8">
        <f t="shared" si="48"/>
        <v>2</v>
      </c>
      <c r="W623" s="8">
        <f>VLOOKUP(U623,Table!$A$2:$C$121,2,0)</f>
        <v>11</v>
      </c>
      <c r="X623" s="7">
        <f>VLOOKUP(U623,Table!$A$2:$C$121,3,0)</f>
        <v>4</v>
      </c>
      <c r="Y623" s="6" t="s">
        <v>2381</v>
      </c>
      <c r="Z623" s="8" t="str">
        <f>LEFT(Y623,MIN(FIND({0,1,2,3,4,5,6,7,8,9},ASC(Y623)&amp;1234567890))-1)</f>
        <v>O</v>
      </c>
      <c r="AA623" s="8">
        <f t="shared" si="49"/>
        <v>7</v>
      </c>
      <c r="AB623" s="8">
        <f>VLOOKUP(Z623,Table!$A$2:$C$121,2,0)</f>
        <v>16</v>
      </c>
      <c r="AC623" s="7">
        <f>VLOOKUP(Z623,Table!$A$2:$C$121,3,0)</f>
        <v>2</v>
      </c>
      <c r="AD623" s="5" t="str">
        <f>VLOOKUP(A623,Table!$U$1:$V$230,2,0)</f>
        <v>Orthorhombic</v>
      </c>
    </row>
    <row r="624" spans="1:30" ht="18.75" customHeight="1" x14ac:dyDescent="0.4">
      <c r="A624" s="5">
        <v>74</v>
      </c>
      <c r="B624" s="5">
        <v>290740</v>
      </c>
      <c r="C624" s="5" t="s">
        <v>940</v>
      </c>
      <c r="D624" s="5" t="s">
        <v>945</v>
      </c>
      <c r="E624" s="6" t="s">
        <v>2329</v>
      </c>
      <c r="F624" s="8" t="str">
        <f>LEFT(E624,MIN(FIND({0,1,2,3,4,5,6,7,8,9},ASC(E624)&amp;1234567890))-1)</f>
        <v>Li</v>
      </c>
      <c r="G624" s="8">
        <f t="shared" si="45"/>
        <v>1</v>
      </c>
      <c r="H624" s="8">
        <f>VLOOKUP(F624,Table!$A$2:$C$121,2,0)</f>
        <v>1</v>
      </c>
      <c r="I624" s="7">
        <f>VLOOKUP(F624,Table!$A$2:$C$121,3,0)</f>
        <v>2</v>
      </c>
      <c r="J624" s="6" t="s">
        <v>3514</v>
      </c>
      <c r="K624" s="8" t="str">
        <f>LEFT(J624,MIN(FIND({0,1,2,3,4,5,6,7,8,9},ASC(J624)&amp;1234567890))-1)</f>
        <v>Cu</v>
      </c>
      <c r="L624" s="8">
        <f t="shared" si="46"/>
        <v>0.95</v>
      </c>
      <c r="M624" s="8">
        <f>VLOOKUP(K624,Table!$A$2:$C$121,2,0)</f>
        <v>11</v>
      </c>
      <c r="N624" s="7">
        <f>VLOOKUP(K624,Table!$A$2:$C$121,3,0)</f>
        <v>4</v>
      </c>
      <c r="O624" s="6" t="s">
        <v>3515</v>
      </c>
      <c r="P624" s="8" t="str">
        <f>LEFT(O624,MIN(FIND({0,1,2,3,4,5,6,7,8,9},ASC(O624)&amp;1234567890))-1)</f>
        <v>Mn</v>
      </c>
      <c r="Q624" s="8">
        <f t="shared" si="47"/>
        <v>0.05</v>
      </c>
      <c r="R624" s="8">
        <f>VLOOKUP(P624,Table!$A$2:$C$121,2,0)</f>
        <v>7</v>
      </c>
      <c r="S624" s="7">
        <f>VLOOKUP(P624,Table!$A$2:$C$121,3,0)</f>
        <v>4</v>
      </c>
      <c r="T624" s="6" t="s">
        <v>2954</v>
      </c>
      <c r="U624" s="8" t="str">
        <f>LEFT(T624,MIN(FIND({0,1,2,3,4,5,6,7,8,9},ASC(T624)&amp;1234567890))-1)</f>
        <v>V</v>
      </c>
      <c r="V624" s="8">
        <f t="shared" si="48"/>
        <v>1</v>
      </c>
      <c r="W624" s="8">
        <f>VLOOKUP(U624,Table!$A$2:$C$121,2,0)</f>
        <v>5</v>
      </c>
      <c r="X624" s="7">
        <f>VLOOKUP(U624,Table!$A$2:$C$121,3,0)</f>
        <v>4</v>
      </c>
      <c r="Y624" s="6" t="s">
        <v>2317</v>
      </c>
      <c r="Z624" s="8" t="str">
        <f>LEFT(Y624,MIN(FIND({0,1,2,3,4,5,6,7,8,9},ASC(Y624)&amp;1234567890))-1)</f>
        <v>O</v>
      </c>
      <c r="AA624" s="8">
        <f t="shared" si="49"/>
        <v>4</v>
      </c>
      <c r="AB624" s="8">
        <f>VLOOKUP(Z624,Table!$A$2:$C$121,2,0)</f>
        <v>16</v>
      </c>
      <c r="AC624" s="7">
        <f>VLOOKUP(Z624,Table!$A$2:$C$121,3,0)</f>
        <v>2</v>
      </c>
      <c r="AD624" s="5" t="str">
        <f>VLOOKUP(A624,Table!$U$1:$V$230,2,0)</f>
        <v>Orthorhombic</v>
      </c>
    </row>
    <row r="625" spans="1:30" ht="18.75" customHeight="1" x14ac:dyDescent="0.4">
      <c r="A625" s="5">
        <v>74</v>
      </c>
      <c r="B625" s="5">
        <v>290742</v>
      </c>
      <c r="C625" s="5" t="s">
        <v>940</v>
      </c>
      <c r="D625" s="5" t="s">
        <v>946</v>
      </c>
      <c r="E625" s="6" t="s">
        <v>2329</v>
      </c>
      <c r="F625" s="8" t="str">
        <f>LEFT(E625,MIN(FIND({0,1,2,3,4,5,6,7,8,9},ASC(E625)&amp;1234567890))-1)</f>
        <v>Li</v>
      </c>
      <c r="G625" s="8">
        <f t="shared" si="45"/>
        <v>1</v>
      </c>
      <c r="H625" s="8">
        <f>VLOOKUP(F625,Table!$A$2:$C$121,2,0)</f>
        <v>1</v>
      </c>
      <c r="I625" s="7">
        <f>VLOOKUP(F625,Table!$A$2:$C$121,3,0)</f>
        <v>2</v>
      </c>
      <c r="J625" s="6" t="s">
        <v>3514</v>
      </c>
      <c r="K625" s="8" t="str">
        <f>LEFT(J625,MIN(FIND({0,1,2,3,4,5,6,7,8,9},ASC(J625)&amp;1234567890))-1)</f>
        <v>Cu</v>
      </c>
      <c r="L625" s="8">
        <f t="shared" si="46"/>
        <v>0.95</v>
      </c>
      <c r="M625" s="8">
        <f>VLOOKUP(K625,Table!$A$2:$C$121,2,0)</f>
        <v>11</v>
      </c>
      <c r="N625" s="7">
        <f>VLOOKUP(K625,Table!$A$2:$C$121,3,0)</f>
        <v>4</v>
      </c>
      <c r="O625" s="6" t="s">
        <v>3516</v>
      </c>
      <c r="P625" s="8" t="str">
        <f>LEFT(O625,MIN(FIND({0,1,2,3,4,5,6,7,8,9},ASC(O625)&amp;1234567890))-1)</f>
        <v>Co</v>
      </c>
      <c r="Q625" s="8">
        <f t="shared" si="47"/>
        <v>0.05</v>
      </c>
      <c r="R625" s="8">
        <f>VLOOKUP(P625,Table!$A$2:$C$121,2,0)</f>
        <v>9</v>
      </c>
      <c r="S625" s="7">
        <f>VLOOKUP(P625,Table!$A$2:$C$121,3,0)</f>
        <v>4</v>
      </c>
      <c r="T625" s="6" t="s">
        <v>2954</v>
      </c>
      <c r="U625" s="8" t="str">
        <f>LEFT(T625,MIN(FIND({0,1,2,3,4,5,6,7,8,9},ASC(T625)&amp;1234567890))-1)</f>
        <v>V</v>
      </c>
      <c r="V625" s="8">
        <f t="shared" si="48"/>
        <v>1</v>
      </c>
      <c r="W625" s="8">
        <f>VLOOKUP(U625,Table!$A$2:$C$121,2,0)</f>
        <v>5</v>
      </c>
      <c r="X625" s="7">
        <f>VLOOKUP(U625,Table!$A$2:$C$121,3,0)</f>
        <v>4</v>
      </c>
      <c r="Y625" s="6" t="s">
        <v>2317</v>
      </c>
      <c r="Z625" s="8" t="str">
        <f>LEFT(Y625,MIN(FIND({0,1,2,3,4,5,6,7,8,9},ASC(Y625)&amp;1234567890))-1)</f>
        <v>O</v>
      </c>
      <c r="AA625" s="8">
        <f t="shared" si="49"/>
        <v>4</v>
      </c>
      <c r="AB625" s="8">
        <f>VLOOKUP(Z625,Table!$A$2:$C$121,2,0)</f>
        <v>16</v>
      </c>
      <c r="AC625" s="7">
        <f>VLOOKUP(Z625,Table!$A$2:$C$121,3,0)</f>
        <v>2</v>
      </c>
      <c r="AD625" s="5" t="str">
        <f>VLOOKUP(A625,Table!$U$1:$V$230,2,0)</f>
        <v>Orthorhombic</v>
      </c>
    </row>
    <row r="626" spans="1:30" ht="18.75" customHeight="1" x14ac:dyDescent="0.4">
      <c r="A626" s="5">
        <v>74</v>
      </c>
      <c r="B626" s="5">
        <v>290744</v>
      </c>
      <c r="C626" s="5" t="s">
        <v>940</v>
      </c>
      <c r="D626" s="5" t="s">
        <v>947</v>
      </c>
      <c r="E626" s="6" t="s">
        <v>2329</v>
      </c>
      <c r="F626" s="8" t="str">
        <f>LEFT(E626,MIN(FIND({0,1,2,3,4,5,6,7,8,9},ASC(E626)&amp;1234567890))-1)</f>
        <v>Li</v>
      </c>
      <c r="G626" s="8">
        <f t="shared" si="45"/>
        <v>1</v>
      </c>
      <c r="H626" s="8">
        <f>VLOOKUP(F626,Table!$A$2:$C$121,2,0)</f>
        <v>1</v>
      </c>
      <c r="I626" s="7">
        <f>VLOOKUP(F626,Table!$A$2:$C$121,3,0)</f>
        <v>2</v>
      </c>
      <c r="J626" s="6" t="s">
        <v>3514</v>
      </c>
      <c r="K626" s="8" t="str">
        <f>LEFT(J626,MIN(FIND({0,1,2,3,4,5,6,7,8,9},ASC(J626)&amp;1234567890))-1)</f>
        <v>Cu</v>
      </c>
      <c r="L626" s="8">
        <f t="shared" si="46"/>
        <v>0.95</v>
      </c>
      <c r="M626" s="8">
        <f>VLOOKUP(K626,Table!$A$2:$C$121,2,0)</f>
        <v>11</v>
      </c>
      <c r="N626" s="7">
        <f>VLOOKUP(K626,Table!$A$2:$C$121,3,0)</f>
        <v>4</v>
      </c>
      <c r="O626" s="6" t="s">
        <v>3517</v>
      </c>
      <c r="P626" s="8" t="str">
        <f>LEFT(O626,MIN(FIND({0,1,2,3,4,5,6,7,8,9},ASC(O626)&amp;1234567890))-1)</f>
        <v>Zn</v>
      </c>
      <c r="Q626" s="8">
        <f t="shared" si="47"/>
        <v>0.05</v>
      </c>
      <c r="R626" s="8">
        <f>VLOOKUP(P626,Table!$A$2:$C$121,2,0)</f>
        <v>12</v>
      </c>
      <c r="S626" s="7">
        <f>VLOOKUP(P626,Table!$A$2:$C$121,3,0)</f>
        <v>4</v>
      </c>
      <c r="T626" s="6" t="s">
        <v>2954</v>
      </c>
      <c r="U626" s="8" t="str">
        <f>LEFT(T626,MIN(FIND({0,1,2,3,4,5,6,7,8,9},ASC(T626)&amp;1234567890))-1)</f>
        <v>V</v>
      </c>
      <c r="V626" s="8">
        <f t="shared" si="48"/>
        <v>1</v>
      </c>
      <c r="W626" s="8">
        <f>VLOOKUP(U626,Table!$A$2:$C$121,2,0)</f>
        <v>5</v>
      </c>
      <c r="X626" s="7">
        <f>VLOOKUP(U626,Table!$A$2:$C$121,3,0)</f>
        <v>4</v>
      </c>
      <c r="Y626" s="6" t="s">
        <v>2317</v>
      </c>
      <c r="Z626" s="8" t="str">
        <f>LEFT(Y626,MIN(FIND({0,1,2,3,4,5,6,7,8,9},ASC(Y626)&amp;1234567890))-1)</f>
        <v>O</v>
      </c>
      <c r="AA626" s="8">
        <f t="shared" si="49"/>
        <v>4</v>
      </c>
      <c r="AB626" s="8">
        <f>VLOOKUP(Z626,Table!$A$2:$C$121,2,0)</f>
        <v>16</v>
      </c>
      <c r="AC626" s="7">
        <f>VLOOKUP(Z626,Table!$A$2:$C$121,3,0)</f>
        <v>2</v>
      </c>
      <c r="AD626" s="5" t="str">
        <f>VLOOKUP(A626,Table!$U$1:$V$230,2,0)</f>
        <v>Orthorhombic</v>
      </c>
    </row>
    <row r="627" spans="1:30" ht="18.75" customHeight="1" x14ac:dyDescent="0.4">
      <c r="A627" s="5">
        <v>74</v>
      </c>
      <c r="B627" s="5">
        <v>291137</v>
      </c>
      <c r="C627" s="5" t="s">
        <v>940</v>
      </c>
      <c r="D627" s="5" t="s">
        <v>948</v>
      </c>
      <c r="E627" s="6" t="s">
        <v>3518</v>
      </c>
      <c r="F627" s="8" t="str">
        <f>LEFT(E627,MIN(FIND({0,1,2,3,4,5,6,7,8,9},ASC(E627)&amp;1234567890))-1)</f>
        <v>Bi</v>
      </c>
      <c r="G627" s="8">
        <f t="shared" si="45"/>
        <v>0.8</v>
      </c>
      <c r="H627" s="8">
        <f>VLOOKUP(F627,Table!$A$2:$C$121,2,0)</f>
        <v>15</v>
      </c>
      <c r="I627" s="7">
        <f>VLOOKUP(F627,Table!$A$2:$C$121,3,0)</f>
        <v>6</v>
      </c>
      <c r="J627" s="6" t="s">
        <v>2825</v>
      </c>
      <c r="K627" s="8" t="str">
        <f>LEFT(J627,MIN(FIND({0,1,2,3,4,5,6,7,8,9},ASC(J627)&amp;1234567890))-1)</f>
        <v>La</v>
      </c>
      <c r="L627" s="8">
        <f t="shared" si="46"/>
        <v>0.2</v>
      </c>
      <c r="M627" s="8">
        <f>VLOOKUP(K627,Table!$A$2:$C$121,2,0)</f>
        <v>3</v>
      </c>
      <c r="N627" s="7">
        <f>VLOOKUP(K627,Table!$A$2:$C$121,3,0)</f>
        <v>6</v>
      </c>
      <c r="O627" s="6" t="s">
        <v>3057</v>
      </c>
      <c r="P627" s="8" t="str">
        <f>LEFT(O627,MIN(FIND({0,1,2,3,4,5,6,7,8,9},ASC(O627)&amp;1234567890))-1)</f>
        <v>Fe</v>
      </c>
      <c r="Q627" s="8">
        <f t="shared" si="47"/>
        <v>0.5</v>
      </c>
      <c r="R627" s="8">
        <f>VLOOKUP(P627,Table!$A$2:$C$121,2,0)</f>
        <v>8</v>
      </c>
      <c r="S627" s="7">
        <f>VLOOKUP(P627,Table!$A$2:$C$121,3,0)</f>
        <v>4</v>
      </c>
      <c r="T627" s="6" t="s">
        <v>2365</v>
      </c>
      <c r="U627" s="8" t="str">
        <f>LEFT(T627,MIN(FIND({0,1,2,3,4,5,6,7,8,9},ASC(T627)&amp;1234567890))-1)</f>
        <v>Mn</v>
      </c>
      <c r="V627" s="8">
        <f t="shared" si="48"/>
        <v>0.5</v>
      </c>
      <c r="W627" s="8">
        <f>VLOOKUP(U627,Table!$A$2:$C$121,2,0)</f>
        <v>7</v>
      </c>
      <c r="X627" s="7">
        <f>VLOOKUP(U627,Table!$A$2:$C$121,3,0)</f>
        <v>4</v>
      </c>
      <c r="Y627" s="6" t="s">
        <v>2312</v>
      </c>
      <c r="Z627" s="8" t="str">
        <f>LEFT(Y627,MIN(FIND({0,1,2,3,4,5,6,7,8,9},ASC(Y627)&amp;1234567890))-1)</f>
        <v>O</v>
      </c>
      <c r="AA627" s="8">
        <f t="shared" si="49"/>
        <v>3</v>
      </c>
      <c r="AB627" s="8">
        <f>VLOOKUP(Z627,Table!$A$2:$C$121,2,0)</f>
        <v>16</v>
      </c>
      <c r="AC627" s="7">
        <f>VLOOKUP(Z627,Table!$A$2:$C$121,3,0)</f>
        <v>2</v>
      </c>
      <c r="AD627" s="5" t="str">
        <f>VLOOKUP(A627,Table!$U$1:$V$230,2,0)</f>
        <v>Orthorhombic</v>
      </c>
    </row>
    <row r="628" spans="1:30" ht="18.75" customHeight="1" x14ac:dyDescent="0.4">
      <c r="A628" s="5">
        <v>74</v>
      </c>
      <c r="B628" s="5">
        <v>291439</v>
      </c>
      <c r="C628" s="5" t="s">
        <v>940</v>
      </c>
      <c r="D628" s="5" t="s">
        <v>949</v>
      </c>
      <c r="E628" s="6" t="s">
        <v>2329</v>
      </c>
      <c r="F628" s="8" t="str">
        <f>LEFT(E628,MIN(FIND({0,1,2,3,4,5,6,7,8,9},ASC(E628)&amp;1234567890))-1)</f>
        <v>Li</v>
      </c>
      <c r="G628" s="8">
        <f t="shared" si="45"/>
        <v>1</v>
      </c>
      <c r="H628" s="8">
        <f>VLOOKUP(F628,Table!$A$2:$C$121,2,0)</f>
        <v>1</v>
      </c>
      <c r="I628" s="7">
        <f>VLOOKUP(F628,Table!$A$2:$C$121,3,0)</f>
        <v>2</v>
      </c>
      <c r="J628" s="6" t="s">
        <v>3519</v>
      </c>
      <c r="K628" s="8" t="str">
        <f>LEFT(J628,MIN(FIND({0,1,2,3,4,5,6,7,8,9},ASC(J628)&amp;1234567890))-1)</f>
        <v>Cu</v>
      </c>
      <c r="L628" s="8">
        <f t="shared" si="46"/>
        <v>0.9</v>
      </c>
      <c r="M628" s="8">
        <f>VLOOKUP(K628,Table!$A$2:$C$121,2,0)</f>
        <v>11</v>
      </c>
      <c r="N628" s="7">
        <f>VLOOKUP(K628,Table!$A$2:$C$121,3,0)</f>
        <v>4</v>
      </c>
      <c r="O628" s="6" t="s">
        <v>3520</v>
      </c>
      <c r="P628" s="8" t="str">
        <f>LEFT(O628,MIN(FIND({0,1,2,3,4,5,6,7,8,9},ASC(O628)&amp;1234567890))-1)</f>
        <v>Mn</v>
      </c>
      <c r="Q628" s="8">
        <f t="shared" si="47"/>
        <v>0.1</v>
      </c>
      <c r="R628" s="8">
        <f>VLOOKUP(P628,Table!$A$2:$C$121,2,0)</f>
        <v>7</v>
      </c>
      <c r="S628" s="7">
        <f>VLOOKUP(P628,Table!$A$2:$C$121,3,0)</f>
        <v>4</v>
      </c>
      <c r="T628" s="6" t="s">
        <v>2954</v>
      </c>
      <c r="U628" s="8" t="str">
        <f>LEFT(T628,MIN(FIND({0,1,2,3,4,5,6,7,8,9},ASC(T628)&amp;1234567890))-1)</f>
        <v>V</v>
      </c>
      <c r="V628" s="8">
        <f t="shared" si="48"/>
        <v>1</v>
      </c>
      <c r="W628" s="8">
        <f>VLOOKUP(U628,Table!$A$2:$C$121,2,0)</f>
        <v>5</v>
      </c>
      <c r="X628" s="7">
        <f>VLOOKUP(U628,Table!$A$2:$C$121,3,0)</f>
        <v>4</v>
      </c>
      <c r="Y628" s="6" t="s">
        <v>2317</v>
      </c>
      <c r="Z628" s="8" t="str">
        <f>LEFT(Y628,MIN(FIND({0,1,2,3,4,5,6,7,8,9},ASC(Y628)&amp;1234567890))-1)</f>
        <v>O</v>
      </c>
      <c r="AA628" s="8">
        <f t="shared" si="49"/>
        <v>4</v>
      </c>
      <c r="AB628" s="8">
        <f>VLOOKUP(Z628,Table!$A$2:$C$121,2,0)</f>
        <v>16</v>
      </c>
      <c r="AC628" s="7">
        <f>VLOOKUP(Z628,Table!$A$2:$C$121,3,0)</f>
        <v>2</v>
      </c>
      <c r="AD628" s="5" t="str">
        <f>VLOOKUP(A628,Table!$U$1:$V$230,2,0)</f>
        <v>Orthorhombic</v>
      </c>
    </row>
    <row r="629" spans="1:30" ht="18.75" customHeight="1" x14ac:dyDescent="0.4">
      <c r="A629" s="5">
        <v>74</v>
      </c>
      <c r="B629" s="5">
        <v>151654</v>
      </c>
      <c r="C629" s="5" t="s">
        <v>940</v>
      </c>
      <c r="D629" s="5" t="s">
        <v>950</v>
      </c>
      <c r="E629" s="6" t="s">
        <v>2330</v>
      </c>
      <c r="F629" s="8" t="str">
        <f>LEFT(E629,MIN(FIND({0,1,2,3,4,5,6,7,8,9},ASC(E629)&amp;1234567890))-1)</f>
        <v>Fe</v>
      </c>
      <c r="G629" s="8">
        <f t="shared" si="45"/>
        <v>1</v>
      </c>
      <c r="H629" s="8">
        <f>VLOOKUP(F629,Table!$A$2:$C$121,2,0)</f>
        <v>8</v>
      </c>
      <c r="I629" s="7">
        <f>VLOOKUP(F629,Table!$A$2:$C$121,3,0)</f>
        <v>4</v>
      </c>
      <c r="J629" s="6" t="s">
        <v>2299</v>
      </c>
      <c r="K629" s="8" t="str">
        <f>LEFT(J629,MIN(FIND({0,1,2,3,4,5,6,7,8,9},ASC(J629)&amp;1234567890))-1)</f>
        <v>Sr</v>
      </c>
      <c r="L629" s="8">
        <f t="shared" si="46"/>
        <v>2</v>
      </c>
      <c r="M629" s="8">
        <f>VLOOKUP(K629,Table!$A$2:$C$121,2,0)</f>
        <v>2</v>
      </c>
      <c r="N629" s="7">
        <f>VLOOKUP(K629,Table!$A$2:$C$121,3,0)</f>
        <v>5</v>
      </c>
      <c r="O629" s="6" t="s">
        <v>2295</v>
      </c>
      <c r="P629" s="8" t="str">
        <f>LEFT(O629,MIN(FIND({0,1,2,3,4,5,6,7,8,9},ASC(O629)&amp;1234567890))-1)</f>
        <v>Y</v>
      </c>
      <c r="Q629" s="8">
        <f t="shared" si="47"/>
        <v>1</v>
      </c>
      <c r="R629" s="8">
        <f>VLOOKUP(P629,Table!$A$2:$C$121,2,0)</f>
        <v>3</v>
      </c>
      <c r="S629" s="7">
        <f>VLOOKUP(P629,Table!$A$2:$C$121,3,0)</f>
        <v>5</v>
      </c>
      <c r="T629" s="6" t="s">
        <v>2297</v>
      </c>
      <c r="U629" s="8" t="str">
        <f>LEFT(T629,MIN(FIND({0,1,2,3,4,5,6,7,8,9},ASC(T629)&amp;1234567890))-1)</f>
        <v>Cu</v>
      </c>
      <c r="V629" s="8">
        <f t="shared" si="48"/>
        <v>2</v>
      </c>
      <c r="W629" s="8">
        <f>VLOOKUP(U629,Table!$A$2:$C$121,2,0)</f>
        <v>11</v>
      </c>
      <c r="X629" s="7">
        <f>VLOOKUP(U629,Table!$A$2:$C$121,3,0)</f>
        <v>4</v>
      </c>
      <c r="Y629" s="6" t="s">
        <v>3521</v>
      </c>
      <c r="Z629" s="8" t="str">
        <f>LEFT(Y629,MIN(FIND({0,1,2,3,4,5,6,7,8,9},ASC(Y629)&amp;1234567890))-1)</f>
        <v>O</v>
      </c>
      <c r="AA629" s="8">
        <f t="shared" si="49"/>
        <v>7.12</v>
      </c>
      <c r="AB629" s="8">
        <f>VLOOKUP(Z629,Table!$A$2:$C$121,2,0)</f>
        <v>16</v>
      </c>
      <c r="AC629" s="7">
        <f>VLOOKUP(Z629,Table!$A$2:$C$121,3,0)</f>
        <v>2</v>
      </c>
      <c r="AD629" s="5" t="str">
        <f>VLOOKUP(A629,Table!$U$1:$V$230,2,0)</f>
        <v>Orthorhombic</v>
      </c>
    </row>
    <row r="630" spans="1:30" ht="18.75" customHeight="1" x14ac:dyDescent="0.4">
      <c r="A630" s="5">
        <v>74</v>
      </c>
      <c r="B630" s="5">
        <v>245947</v>
      </c>
      <c r="C630" s="5" t="s">
        <v>940</v>
      </c>
      <c r="D630" s="5" t="s">
        <v>952</v>
      </c>
      <c r="E630" s="6" t="s">
        <v>3522</v>
      </c>
      <c r="F630" s="8" t="str">
        <f>LEFT(E630,MIN(FIND({0,1,2,3,4,5,6,7,8,9},ASC(E630)&amp;1234567890))-1)</f>
        <v>Ba</v>
      </c>
      <c r="G630" s="8">
        <f t="shared" si="45"/>
        <v>0.81</v>
      </c>
      <c r="H630" s="8">
        <f>VLOOKUP(F630,Table!$A$2:$C$121,2,0)</f>
        <v>2</v>
      </c>
      <c r="I630" s="7">
        <f>VLOOKUP(F630,Table!$A$2:$C$121,3,0)</f>
        <v>6</v>
      </c>
      <c r="J630" s="6" t="s">
        <v>3523</v>
      </c>
      <c r="K630" s="8" t="str">
        <f>LEFT(J630,MIN(FIND({0,1,2,3,4,5,6,7,8,9},ASC(J630)&amp;1234567890))-1)</f>
        <v>Ca</v>
      </c>
      <c r="L630" s="8">
        <f t="shared" si="46"/>
        <v>0.78</v>
      </c>
      <c r="M630" s="8">
        <f>VLOOKUP(K630,Table!$A$2:$C$121,2,0)</f>
        <v>2</v>
      </c>
      <c r="N630" s="7">
        <f>VLOOKUP(K630,Table!$A$2:$C$121,3,0)</f>
        <v>4</v>
      </c>
      <c r="O630" s="6" t="s">
        <v>3524</v>
      </c>
      <c r="P630" s="8" t="str">
        <f>LEFT(O630,MIN(FIND({0,1,2,3,4,5,6,7,8,9},ASC(O630)&amp;1234567890))-1)</f>
        <v>Fe</v>
      </c>
      <c r="Q630" s="8">
        <f t="shared" si="47"/>
        <v>2.5</v>
      </c>
      <c r="R630" s="8">
        <f>VLOOKUP(P630,Table!$A$2:$C$121,2,0)</f>
        <v>8</v>
      </c>
      <c r="S630" s="7">
        <f>VLOOKUP(P630,Table!$A$2:$C$121,3,0)</f>
        <v>4</v>
      </c>
      <c r="T630" s="6" t="s">
        <v>3525</v>
      </c>
      <c r="U630" s="8" t="str">
        <f>LEFT(T630,MIN(FIND({0,1,2,3,4,5,6,7,8,9},ASC(T630)&amp;1234567890))-1)</f>
        <v>Nd</v>
      </c>
      <c r="V630" s="8">
        <f t="shared" si="48"/>
        <v>0.91</v>
      </c>
      <c r="W630" s="8">
        <f>VLOOKUP(U630,Table!$A$2:$C$121,2,0)</f>
        <v>3</v>
      </c>
      <c r="X630" s="7">
        <f>VLOOKUP(U630,Table!$A$2:$C$121,3,0)</f>
        <v>6</v>
      </c>
      <c r="Y630" s="6" t="s">
        <v>3526</v>
      </c>
      <c r="Z630" s="8" t="str">
        <f>LEFT(Y630,MIN(FIND({0,1,2,3,4,5,6,7,8,9},ASC(Y630)&amp;1234567890))-1)</f>
        <v>O</v>
      </c>
      <c r="AA630" s="8">
        <f t="shared" si="49"/>
        <v>6.43</v>
      </c>
      <c r="AB630" s="8">
        <f>VLOOKUP(Z630,Table!$A$2:$C$121,2,0)</f>
        <v>16</v>
      </c>
      <c r="AC630" s="7">
        <f>VLOOKUP(Z630,Table!$A$2:$C$121,3,0)</f>
        <v>2</v>
      </c>
      <c r="AD630" s="5" t="str">
        <f>VLOOKUP(A630,Table!$U$1:$V$230,2,0)</f>
        <v>Orthorhombic</v>
      </c>
    </row>
    <row r="631" spans="1:30" ht="18.75" customHeight="1" x14ac:dyDescent="0.4">
      <c r="A631" s="5">
        <v>74</v>
      </c>
      <c r="B631" s="5">
        <v>262762</v>
      </c>
      <c r="C631" s="5" t="s">
        <v>951</v>
      </c>
      <c r="D631" s="5" t="s">
        <v>953</v>
      </c>
      <c r="E631" s="6" t="s">
        <v>2341</v>
      </c>
      <c r="F631" s="8" t="str">
        <f>LEFT(E631,MIN(FIND({0,1,2,3,4,5,6,7,8,9},ASC(E631)&amp;1234567890))-1)</f>
        <v>Ca</v>
      </c>
      <c r="G631" s="8">
        <f t="shared" si="45"/>
        <v>1</v>
      </c>
      <c r="H631" s="8">
        <f>VLOOKUP(F631,Table!$A$2:$C$121,2,0)</f>
        <v>2</v>
      </c>
      <c r="I631" s="7">
        <f>VLOOKUP(F631,Table!$A$2:$C$121,3,0)</f>
        <v>4</v>
      </c>
      <c r="J631" s="6" t="s">
        <v>2320</v>
      </c>
      <c r="K631" s="8" t="str">
        <f>LEFT(J631,MIN(FIND({0,1,2,3,4,5,6,7,8,9},ASC(J631)&amp;1234567890))-1)</f>
        <v>Sr</v>
      </c>
      <c r="L631" s="8">
        <f t="shared" si="46"/>
        <v>1</v>
      </c>
      <c r="M631" s="8">
        <f>VLOOKUP(K631,Table!$A$2:$C$121,2,0)</f>
        <v>2</v>
      </c>
      <c r="N631" s="7">
        <f>VLOOKUP(K631,Table!$A$2:$C$121,3,0)</f>
        <v>5</v>
      </c>
      <c r="O631" s="6" t="s">
        <v>3527</v>
      </c>
      <c r="P631" s="8" t="str">
        <f>LEFT(O631,MIN(FIND({0,1,2,3,4,5,6,7,8,9},ASC(O631)&amp;1234567890))-1)</f>
        <v>Fe</v>
      </c>
      <c r="Q631" s="8">
        <f t="shared" si="47"/>
        <v>1.5</v>
      </c>
      <c r="R631" s="8">
        <f>VLOOKUP(P631,Table!$A$2:$C$121,2,0)</f>
        <v>8</v>
      </c>
      <c r="S631" s="7">
        <f>VLOOKUP(P631,Table!$A$2:$C$121,3,0)</f>
        <v>4</v>
      </c>
      <c r="T631" s="6" t="s">
        <v>3528</v>
      </c>
      <c r="U631" s="8" t="str">
        <f>LEFT(T631,MIN(FIND({0,1,2,3,4,5,6,7,8,9},ASC(T631)&amp;1234567890))-1)</f>
        <v>Mn</v>
      </c>
      <c r="V631" s="8">
        <f t="shared" si="48"/>
        <v>0.48</v>
      </c>
      <c r="W631" s="8">
        <f>VLOOKUP(U631,Table!$A$2:$C$121,2,0)</f>
        <v>7</v>
      </c>
      <c r="X631" s="7">
        <f>VLOOKUP(U631,Table!$A$2:$C$121,3,0)</f>
        <v>4</v>
      </c>
      <c r="Y631" s="6" t="s">
        <v>2863</v>
      </c>
      <c r="Z631" s="8" t="str">
        <f>LEFT(Y631,MIN(FIND({0,1,2,3,4,5,6,7,8,9},ASC(Y631)&amp;1234567890))-1)</f>
        <v>O</v>
      </c>
      <c r="AA631" s="8">
        <f t="shared" si="49"/>
        <v>5</v>
      </c>
      <c r="AB631" s="8">
        <f>VLOOKUP(Z631,Table!$A$2:$C$121,2,0)</f>
        <v>16</v>
      </c>
      <c r="AC631" s="7">
        <f>VLOOKUP(Z631,Table!$A$2:$C$121,3,0)</f>
        <v>2</v>
      </c>
      <c r="AD631" s="5" t="str">
        <f>VLOOKUP(A631,Table!$U$1:$V$230,2,0)</f>
        <v>Orthorhombic</v>
      </c>
    </row>
    <row r="632" spans="1:30" ht="18.75" customHeight="1" x14ac:dyDescent="0.4">
      <c r="A632" s="5">
        <v>74</v>
      </c>
      <c r="B632" s="5">
        <v>262763</v>
      </c>
      <c r="C632" s="5" t="s">
        <v>951</v>
      </c>
      <c r="D632" s="5" t="s">
        <v>954</v>
      </c>
      <c r="E632" s="6" t="s">
        <v>2341</v>
      </c>
      <c r="F632" s="8" t="str">
        <f>LEFT(E632,MIN(FIND({0,1,2,3,4,5,6,7,8,9},ASC(E632)&amp;1234567890))-1)</f>
        <v>Ca</v>
      </c>
      <c r="G632" s="8">
        <f t="shared" si="45"/>
        <v>1</v>
      </c>
      <c r="H632" s="8">
        <f>VLOOKUP(F632,Table!$A$2:$C$121,2,0)</f>
        <v>2</v>
      </c>
      <c r="I632" s="7">
        <f>VLOOKUP(F632,Table!$A$2:$C$121,3,0)</f>
        <v>4</v>
      </c>
      <c r="J632" s="6" t="s">
        <v>2320</v>
      </c>
      <c r="K632" s="8" t="str">
        <f>LEFT(J632,MIN(FIND({0,1,2,3,4,5,6,7,8,9},ASC(J632)&amp;1234567890))-1)</f>
        <v>Sr</v>
      </c>
      <c r="L632" s="8">
        <f t="shared" si="46"/>
        <v>1</v>
      </c>
      <c r="M632" s="8">
        <f>VLOOKUP(K632,Table!$A$2:$C$121,2,0)</f>
        <v>2</v>
      </c>
      <c r="N632" s="7">
        <f>VLOOKUP(K632,Table!$A$2:$C$121,3,0)</f>
        <v>5</v>
      </c>
      <c r="O632" s="6" t="s">
        <v>3529</v>
      </c>
      <c r="P632" s="8" t="str">
        <f>LEFT(O632,MIN(FIND({0,1,2,3,4,5,6,7,8,9},ASC(O632)&amp;1234567890))-1)</f>
        <v>Fe</v>
      </c>
      <c r="Q632" s="8">
        <f t="shared" si="47"/>
        <v>1.37</v>
      </c>
      <c r="R632" s="8">
        <f>VLOOKUP(P632,Table!$A$2:$C$121,2,0)</f>
        <v>8</v>
      </c>
      <c r="S632" s="7">
        <f>VLOOKUP(P632,Table!$A$2:$C$121,3,0)</f>
        <v>4</v>
      </c>
      <c r="T632" s="6" t="s">
        <v>3530</v>
      </c>
      <c r="U632" s="8" t="str">
        <f>LEFT(T632,MIN(FIND({0,1,2,3,4,5,6,7,8,9},ASC(T632)&amp;1234567890))-1)</f>
        <v>Mn</v>
      </c>
      <c r="V632" s="8">
        <f t="shared" si="48"/>
        <v>0.63</v>
      </c>
      <c r="W632" s="8">
        <f>VLOOKUP(U632,Table!$A$2:$C$121,2,0)</f>
        <v>7</v>
      </c>
      <c r="X632" s="7">
        <f>VLOOKUP(U632,Table!$A$2:$C$121,3,0)</f>
        <v>4</v>
      </c>
      <c r="Y632" s="6" t="s">
        <v>2863</v>
      </c>
      <c r="Z632" s="8" t="str">
        <f>LEFT(Y632,MIN(FIND({0,1,2,3,4,5,6,7,8,9},ASC(Y632)&amp;1234567890))-1)</f>
        <v>O</v>
      </c>
      <c r="AA632" s="8">
        <f t="shared" si="49"/>
        <v>5</v>
      </c>
      <c r="AB632" s="8">
        <f>VLOOKUP(Z632,Table!$A$2:$C$121,2,0)</f>
        <v>16</v>
      </c>
      <c r="AC632" s="7">
        <f>VLOOKUP(Z632,Table!$A$2:$C$121,3,0)</f>
        <v>2</v>
      </c>
      <c r="AD632" s="5" t="str">
        <f>VLOOKUP(A632,Table!$U$1:$V$230,2,0)</f>
        <v>Orthorhombic</v>
      </c>
    </row>
    <row r="633" spans="1:30" ht="18.75" customHeight="1" x14ac:dyDescent="0.4">
      <c r="A633" s="5">
        <v>74</v>
      </c>
      <c r="B633" s="5">
        <v>237603</v>
      </c>
      <c r="C633" s="5" t="s">
        <v>940</v>
      </c>
      <c r="D633" s="5" t="s">
        <v>816</v>
      </c>
      <c r="E633" s="6" t="s">
        <v>3359</v>
      </c>
      <c r="F633" s="8" t="str">
        <f>LEFT(E633,MIN(FIND({0,1,2,3,4,5,6,7,8,9},ASC(E633)&amp;1234567890))-1)</f>
        <v>Pb</v>
      </c>
      <c r="G633" s="8">
        <f t="shared" si="45"/>
        <v>1.5</v>
      </c>
      <c r="H633" s="8">
        <f>VLOOKUP(F633,Table!$A$2:$C$121,2,0)</f>
        <v>14</v>
      </c>
      <c r="I633" s="7">
        <f>VLOOKUP(F633,Table!$A$2:$C$121,3,0)</f>
        <v>6</v>
      </c>
      <c r="J633" s="6" t="s">
        <v>3360</v>
      </c>
      <c r="K633" s="8" t="str">
        <f>LEFT(J633,MIN(FIND({0,1,2,3,4,5,6,7,8,9},ASC(J633)&amp;1234567890))-1)</f>
        <v>Ba</v>
      </c>
      <c r="L633" s="8">
        <f t="shared" si="46"/>
        <v>2.5</v>
      </c>
      <c r="M633" s="8">
        <f>VLOOKUP(K633,Table!$A$2:$C$121,2,0)</f>
        <v>2</v>
      </c>
      <c r="N633" s="7">
        <f>VLOOKUP(K633,Table!$A$2:$C$121,3,0)</f>
        <v>6</v>
      </c>
      <c r="O633" s="6" t="s">
        <v>2351</v>
      </c>
      <c r="P633" s="8" t="str">
        <f>LEFT(O633,MIN(FIND({0,1,2,3,4,5,6,7,8,9},ASC(O633)&amp;1234567890))-1)</f>
        <v>Bi</v>
      </c>
      <c r="Q633" s="8">
        <f t="shared" si="47"/>
        <v>2</v>
      </c>
      <c r="R633" s="8">
        <f>VLOOKUP(P633,Table!$A$2:$C$121,2,0)</f>
        <v>15</v>
      </c>
      <c r="S633" s="7">
        <f>VLOOKUP(P633,Table!$A$2:$C$121,3,0)</f>
        <v>6</v>
      </c>
      <c r="T633" s="6" t="s">
        <v>3361</v>
      </c>
      <c r="U633" s="8" t="str">
        <f>LEFT(T633,MIN(FIND({0,1,2,3,4,5,6,7,8,9},ASC(T633)&amp;1234567890))-1)</f>
        <v>Fe</v>
      </c>
      <c r="V633" s="8">
        <f t="shared" si="48"/>
        <v>6</v>
      </c>
      <c r="W633" s="8">
        <f>VLOOKUP(U633,Table!$A$2:$C$121,2,0)</f>
        <v>8</v>
      </c>
      <c r="X633" s="7">
        <f>VLOOKUP(U633,Table!$A$2:$C$121,3,0)</f>
        <v>4</v>
      </c>
      <c r="Y633" s="6" t="s">
        <v>2400</v>
      </c>
      <c r="Z633" s="8" t="str">
        <f>LEFT(Y633,MIN(FIND({0,1,2,3,4,5,6,7,8,9},ASC(Y633)&amp;1234567890))-1)</f>
        <v>O</v>
      </c>
      <c r="AA633" s="8">
        <f t="shared" si="49"/>
        <v>16</v>
      </c>
      <c r="AB633" s="8">
        <f>VLOOKUP(Z633,Table!$A$2:$C$121,2,0)</f>
        <v>16</v>
      </c>
      <c r="AC633" s="7">
        <f>VLOOKUP(Z633,Table!$A$2:$C$121,3,0)</f>
        <v>2</v>
      </c>
      <c r="AD633" s="5" t="str">
        <f>VLOOKUP(A633,Table!$U$1:$V$230,2,0)</f>
        <v>Orthorhombic</v>
      </c>
    </row>
    <row r="634" spans="1:30" ht="18.75" customHeight="1" x14ac:dyDescent="0.4">
      <c r="A634" s="5">
        <v>83</v>
      </c>
      <c r="B634" s="5">
        <v>86750</v>
      </c>
      <c r="C634" s="5" t="s">
        <v>963</v>
      </c>
      <c r="D634" s="5" t="s">
        <v>964</v>
      </c>
      <c r="E634" s="6" t="s">
        <v>2551</v>
      </c>
      <c r="F634" s="8" t="str">
        <f>LEFT(E634,MIN(FIND({0,1,2,3,4,5,6,7,8,9},ASC(E634)&amp;1234567890))-1)</f>
        <v>La</v>
      </c>
      <c r="G634" s="8">
        <f t="shared" si="45"/>
        <v>4</v>
      </c>
      <c r="H634" s="8">
        <f>VLOOKUP(F634,Table!$A$2:$C$121,2,0)</f>
        <v>3</v>
      </c>
      <c r="I634" s="7">
        <f>VLOOKUP(F634,Table!$A$2:$C$121,3,0)</f>
        <v>6</v>
      </c>
      <c r="J634" s="6" t="s">
        <v>2597</v>
      </c>
      <c r="K634" s="8" t="str">
        <f>LEFT(J634,MIN(FIND({0,1,2,3,4,5,6,7,8,9},ASC(J634)&amp;1234567890))-1)</f>
        <v>Ba</v>
      </c>
      <c r="L634" s="8">
        <f t="shared" si="46"/>
        <v>1</v>
      </c>
      <c r="M634" s="8">
        <f>VLOOKUP(K634,Table!$A$2:$C$121,2,0)</f>
        <v>2</v>
      </c>
      <c r="N634" s="7">
        <f>VLOOKUP(K634,Table!$A$2:$C$121,3,0)</f>
        <v>6</v>
      </c>
      <c r="O634" s="6" t="s">
        <v>2631</v>
      </c>
      <c r="P634" s="8" t="str">
        <f>LEFT(O634,MIN(FIND({0,1,2,3,4,5,6,7,8,9},ASC(O634)&amp;1234567890))-1)</f>
        <v>Cu</v>
      </c>
      <c r="Q634" s="8">
        <f t="shared" si="47"/>
        <v>4</v>
      </c>
      <c r="R634" s="8">
        <f>VLOOKUP(P634,Table!$A$2:$C$121,2,0)</f>
        <v>11</v>
      </c>
      <c r="S634" s="7">
        <f>VLOOKUP(P634,Table!$A$2:$C$121,3,0)</f>
        <v>4</v>
      </c>
      <c r="T634" s="6" t="s">
        <v>2634</v>
      </c>
      <c r="U634" s="8" t="str">
        <f>LEFT(T634,MIN(FIND({0,1,2,3,4,5,6,7,8,9},ASC(T634)&amp;1234567890))-1)</f>
        <v>Ni</v>
      </c>
      <c r="V634" s="8">
        <f t="shared" si="48"/>
        <v>1</v>
      </c>
      <c r="W634" s="8">
        <f>VLOOKUP(U634,Table!$A$2:$C$121,2,0)</f>
        <v>10</v>
      </c>
      <c r="X634" s="7">
        <f>VLOOKUP(U634,Table!$A$2:$C$121,3,0)</f>
        <v>4</v>
      </c>
      <c r="Y634" s="6" t="s">
        <v>3531</v>
      </c>
      <c r="Z634" s="8" t="str">
        <f>LEFT(Y634,MIN(FIND({0,1,2,3,4,5,6,7,8,9},ASC(Y634)&amp;1234567890))-1)</f>
        <v>O</v>
      </c>
      <c r="AA634" s="8">
        <f t="shared" si="49"/>
        <v>13.2</v>
      </c>
      <c r="AB634" s="8">
        <f>VLOOKUP(Z634,Table!$A$2:$C$121,2,0)</f>
        <v>16</v>
      </c>
      <c r="AC634" s="7">
        <f>VLOOKUP(Z634,Table!$A$2:$C$121,3,0)</f>
        <v>2</v>
      </c>
      <c r="AD634" s="5" t="str">
        <f>VLOOKUP(A634,Table!$U$1:$V$230,2,0)</f>
        <v>Tetragonal</v>
      </c>
    </row>
    <row r="635" spans="1:30" ht="18.75" customHeight="1" x14ac:dyDescent="0.4">
      <c r="A635" s="5">
        <v>83</v>
      </c>
      <c r="B635" s="5">
        <v>86751</v>
      </c>
      <c r="C635" s="5" t="s">
        <v>963</v>
      </c>
      <c r="D635" s="5" t="s">
        <v>965</v>
      </c>
      <c r="E635" s="6" t="s">
        <v>2551</v>
      </c>
      <c r="F635" s="8" t="str">
        <f>LEFT(E635,MIN(FIND({0,1,2,3,4,5,6,7,8,9},ASC(E635)&amp;1234567890))-1)</f>
        <v>La</v>
      </c>
      <c r="G635" s="8">
        <f t="shared" si="45"/>
        <v>4</v>
      </c>
      <c r="H635" s="8">
        <f>VLOOKUP(F635,Table!$A$2:$C$121,2,0)</f>
        <v>3</v>
      </c>
      <c r="I635" s="7">
        <f>VLOOKUP(F635,Table!$A$2:$C$121,3,0)</f>
        <v>6</v>
      </c>
      <c r="J635" s="6" t="s">
        <v>2597</v>
      </c>
      <c r="K635" s="8" t="str">
        <f>LEFT(J635,MIN(FIND({0,1,2,3,4,5,6,7,8,9},ASC(J635)&amp;1234567890))-1)</f>
        <v>Ba</v>
      </c>
      <c r="L635" s="8">
        <f t="shared" si="46"/>
        <v>1</v>
      </c>
      <c r="M635" s="8">
        <f>VLOOKUP(K635,Table!$A$2:$C$121,2,0)</f>
        <v>2</v>
      </c>
      <c r="N635" s="7">
        <f>VLOOKUP(K635,Table!$A$2:$C$121,3,0)</f>
        <v>6</v>
      </c>
      <c r="O635" s="6" t="s">
        <v>2631</v>
      </c>
      <c r="P635" s="8" t="str">
        <f>LEFT(O635,MIN(FIND({0,1,2,3,4,5,6,7,8,9},ASC(O635)&amp;1234567890))-1)</f>
        <v>Cu</v>
      </c>
      <c r="Q635" s="8">
        <f t="shared" si="47"/>
        <v>4</v>
      </c>
      <c r="R635" s="8">
        <f>VLOOKUP(P635,Table!$A$2:$C$121,2,0)</f>
        <v>11</v>
      </c>
      <c r="S635" s="7">
        <f>VLOOKUP(P635,Table!$A$2:$C$121,3,0)</f>
        <v>4</v>
      </c>
      <c r="T635" s="6" t="s">
        <v>2636</v>
      </c>
      <c r="U635" s="8" t="str">
        <f>LEFT(T635,MIN(FIND({0,1,2,3,4,5,6,7,8,9},ASC(T635)&amp;1234567890))-1)</f>
        <v>Co</v>
      </c>
      <c r="V635" s="8">
        <f t="shared" si="48"/>
        <v>1</v>
      </c>
      <c r="W635" s="8">
        <f>VLOOKUP(U635,Table!$A$2:$C$121,2,0)</f>
        <v>9</v>
      </c>
      <c r="X635" s="7">
        <f>VLOOKUP(U635,Table!$A$2:$C$121,3,0)</f>
        <v>4</v>
      </c>
      <c r="Y635" s="6" t="s">
        <v>3532</v>
      </c>
      <c r="Z635" s="8" t="str">
        <f>LEFT(Y635,MIN(FIND({0,1,2,3,4,5,6,7,8,9},ASC(Y635)&amp;1234567890))-1)</f>
        <v>O</v>
      </c>
      <c r="AA635" s="8">
        <f t="shared" si="49"/>
        <v>13.35</v>
      </c>
      <c r="AB635" s="8">
        <f>VLOOKUP(Z635,Table!$A$2:$C$121,2,0)</f>
        <v>16</v>
      </c>
      <c r="AC635" s="7">
        <f>VLOOKUP(Z635,Table!$A$2:$C$121,3,0)</f>
        <v>2</v>
      </c>
      <c r="AD635" s="5" t="str">
        <f>VLOOKUP(A635,Table!$U$1:$V$230,2,0)</f>
        <v>Tetragonal</v>
      </c>
    </row>
    <row r="636" spans="1:30" ht="18.75" customHeight="1" x14ac:dyDescent="0.4">
      <c r="A636" s="5">
        <v>83</v>
      </c>
      <c r="B636" s="5">
        <v>91774</v>
      </c>
      <c r="C636" s="5" t="s">
        <v>963</v>
      </c>
      <c r="D636" s="5" t="s">
        <v>966</v>
      </c>
      <c r="E636" s="6" t="s">
        <v>2551</v>
      </c>
      <c r="F636" s="8" t="str">
        <f>LEFT(E636,MIN(FIND({0,1,2,3,4,5,6,7,8,9},ASC(E636)&amp;1234567890))-1)</f>
        <v>La</v>
      </c>
      <c r="G636" s="8">
        <f t="shared" si="45"/>
        <v>4</v>
      </c>
      <c r="H636" s="8">
        <f>VLOOKUP(F636,Table!$A$2:$C$121,2,0)</f>
        <v>3</v>
      </c>
      <c r="I636" s="7">
        <f>VLOOKUP(F636,Table!$A$2:$C$121,3,0)</f>
        <v>6</v>
      </c>
      <c r="J636" s="6" t="s">
        <v>2597</v>
      </c>
      <c r="K636" s="8" t="str">
        <f>LEFT(J636,MIN(FIND({0,1,2,3,4,5,6,7,8,9},ASC(J636)&amp;1234567890))-1)</f>
        <v>Ba</v>
      </c>
      <c r="L636" s="8">
        <f t="shared" si="46"/>
        <v>1</v>
      </c>
      <c r="M636" s="8">
        <f>VLOOKUP(K636,Table!$A$2:$C$121,2,0)</f>
        <v>2</v>
      </c>
      <c r="N636" s="7">
        <f>VLOOKUP(K636,Table!$A$2:$C$121,3,0)</f>
        <v>6</v>
      </c>
      <c r="O636" s="6" t="s">
        <v>2631</v>
      </c>
      <c r="P636" s="8" t="str">
        <f>LEFT(O636,MIN(FIND({0,1,2,3,4,5,6,7,8,9},ASC(O636)&amp;1234567890))-1)</f>
        <v>Cu</v>
      </c>
      <c r="Q636" s="8">
        <f t="shared" si="47"/>
        <v>4</v>
      </c>
      <c r="R636" s="8">
        <f>VLOOKUP(P636,Table!$A$2:$C$121,2,0)</f>
        <v>11</v>
      </c>
      <c r="S636" s="7">
        <f>VLOOKUP(P636,Table!$A$2:$C$121,3,0)</f>
        <v>4</v>
      </c>
      <c r="T636" s="6" t="s">
        <v>2634</v>
      </c>
      <c r="U636" s="8" t="str">
        <f>LEFT(T636,MIN(FIND({0,1,2,3,4,5,6,7,8,9},ASC(T636)&amp;1234567890))-1)</f>
        <v>Ni</v>
      </c>
      <c r="V636" s="8">
        <f t="shared" si="48"/>
        <v>1</v>
      </c>
      <c r="W636" s="8">
        <f>VLOOKUP(U636,Table!$A$2:$C$121,2,0)</f>
        <v>10</v>
      </c>
      <c r="X636" s="7">
        <f>VLOOKUP(U636,Table!$A$2:$C$121,3,0)</f>
        <v>4</v>
      </c>
      <c r="Y636" s="6" t="s">
        <v>3533</v>
      </c>
      <c r="Z636" s="8" t="str">
        <f>LEFT(Y636,MIN(FIND({0,1,2,3,4,5,6,7,8,9},ASC(Y636)&amp;1234567890))-1)</f>
        <v>O</v>
      </c>
      <c r="AA636" s="8">
        <f t="shared" si="49"/>
        <v>13.3</v>
      </c>
      <c r="AB636" s="8">
        <f>VLOOKUP(Z636,Table!$A$2:$C$121,2,0)</f>
        <v>16</v>
      </c>
      <c r="AC636" s="7">
        <f>VLOOKUP(Z636,Table!$A$2:$C$121,3,0)</f>
        <v>2</v>
      </c>
      <c r="AD636" s="5" t="str">
        <f>VLOOKUP(A636,Table!$U$1:$V$230,2,0)</f>
        <v>Tetragonal</v>
      </c>
    </row>
    <row r="637" spans="1:30" ht="18.75" customHeight="1" x14ac:dyDescent="0.4">
      <c r="A637" s="5">
        <v>83</v>
      </c>
      <c r="B637" s="5">
        <v>91775</v>
      </c>
      <c r="C637" s="5" t="s">
        <v>963</v>
      </c>
      <c r="D637" s="5" t="s">
        <v>967</v>
      </c>
      <c r="E637" s="6" t="s">
        <v>2551</v>
      </c>
      <c r="F637" s="8" t="str">
        <f>LEFT(E637,MIN(FIND({0,1,2,3,4,5,6,7,8,9},ASC(E637)&amp;1234567890))-1)</f>
        <v>La</v>
      </c>
      <c r="G637" s="8">
        <f t="shared" si="45"/>
        <v>4</v>
      </c>
      <c r="H637" s="8">
        <f>VLOOKUP(F637,Table!$A$2:$C$121,2,0)</f>
        <v>3</v>
      </c>
      <c r="I637" s="7">
        <f>VLOOKUP(F637,Table!$A$2:$C$121,3,0)</f>
        <v>6</v>
      </c>
      <c r="J637" s="6" t="s">
        <v>2597</v>
      </c>
      <c r="K637" s="8" t="str">
        <f>LEFT(J637,MIN(FIND({0,1,2,3,4,5,6,7,8,9},ASC(J637)&amp;1234567890))-1)</f>
        <v>Ba</v>
      </c>
      <c r="L637" s="8">
        <f t="shared" si="46"/>
        <v>1</v>
      </c>
      <c r="M637" s="8">
        <f>VLOOKUP(K637,Table!$A$2:$C$121,2,0)</f>
        <v>2</v>
      </c>
      <c r="N637" s="7">
        <f>VLOOKUP(K637,Table!$A$2:$C$121,3,0)</f>
        <v>6</v>
      </c>
      <c r="O637" s="6" t="s">
        <v>2631</v>
      </c>
      <c r="P637" s="8" t="str">
        <f>LEFT(O637,MIN(FIND({0,1,2,3,4,5,6,7,8,9},ASC(O637)&amp;1234567890))-1)</f>
        <v>Cu</v>
      </c>
      <c r="Q637" s="8">
        <f t="shared" si="47"/>
        <v>4</v>
      </c>
      <c r="R637" s="8">
        <f>VLOOKUP(P637,Table!$A$2:$C$121,2,0)</f>
        <v>11</v>
      </c>
      <c r="S637" s="7">
        <f>VLOOKUP(P637,Table!$A$2:$C$121,3,0)</f>
        <v>4</v>
      </c>
      <c r="T637" s="6" t="s">
        <v>2636</v>
      </c>
      <c r="U637" s="8" t="str">
        <f>LEFT(T637,MIN(FIND({0,1,2,3,4,5,6,7,8,9},ASC(T637)&amp;1234567890))-1)</f>
        <v>Co</v>
      </c>
      <c r="V637" s="8">
        <f t="shared" si="48"/>
        <v>1</v>
      </c>
      <c r="W637" s="8">
        <f>VLOOKUP(U637,Table!$A$2:$C$121,2,0)</f>
        <v>9</v>
      </c>
      <c r="X637" s="7">
        <f>VLOOKUP(U637,Table!$A$2:$C$121,3,0)</f>
        <v>4</v>
      </c>
      <c r="Y637" s="6" t="s">
        <v>3534</v>
      </c>
      <c r="Z637" s="8" t="str">
        <f>LEFT(Y637,MIN(FIND({0,1,2,3,4,5,6,7,8,9},ASC(Y637)&amp;1234567890))-1)</f>
        <v>O</v>
      </c>
      <c r="AA637" s="8">
        <f t="shared" si="49"/>
        <v>13.49</v>
      </c>
      <c r="AB637" s="8">
        <f>VLOOKUP(Z637,Table!$A$2:$C$121,2,0)</f>
        <v>16</v>
      </c>
      <c r="AC637" s="7">
        <f>VLOOKUP(Z637,Table!$A$2:$C$121,3,0)</f>
        <v>2</v>
      </c>
      <c r="AD637" s="5" t="str">
        <f>VLOOKUP(A637,Table!$U$1:$V$230,2,0)</f>
        <v>Tetragonal</v>
      </c>
    </row>
    <row r="638" spans="1:30" ht="18.75" customHeight="1" x14ac:dyDescent="0.4">
      <c r="A638" s="5">
        <v>83</v>
      </c>
      <c r="B638" s="5">
        <v>96334</v>
      </c>
      <c r="C638" s="5" t="s">
        <v>963</v>
      </c>
      <c r="D638" s="5" t="s">
        <v>968</v>
      </c>
      <c r="E638" s="6" t="s">
        <v>2551</v>
      </c>
      <c r="F638" s="8" t="str">
        <f>LEFT(E638,MIN(FIND({0,1,2,3,4,5,6,7,8,9},ASC(E638)&amp;1234567890))-1)</f>
        <v>La</v>
      </c>
      <c r="G638" s="8">
        <f t="shared" si="45"/>
        <v>4</v>
      </c>
      <c r="H638" s="8">
        <f>VLOOKUP(F638,Table!$A$2:$C$121,2,0)</f>
        <v>3</v>
      </c>
      <c r="I638" s="7">
        <f>VLOOKUP(F638,Table!$A$2:$C$121,3,0)</f>
        <v>6</v>
      </c>
      <c r="J638" s="6" t="s">
        <v>2597</v>
      </c>
      <c r="K638" s="8" t="str">
        <f>LEFT(J638,MIN(FIND({0,1,2,3,4,5,6,7,8,9},ASC(J638)&amp;1234567890))-1)</f>
        <v>Ba</v>
      </c>
      <c r="L638" s="8">
        <f t="shared" si="46"/>
        <v>1</v>
      </c>
      <c r="M638" s="8">
        <f>VLOOKUP(K638,Table!$A$2:$C$121,2,0)</f>
        <v>2</v>
      </c>
      <c r="N638" s="7">
        <f>VLOOKUP(K638,Table!$A$2:$C$121,3,0)</f>
        <v>6</v>
      </c>
      <c r="O638" s="6" t="s">
        <v>2631</v>
      </c>
      <c r="P638" s="8" t="str">
        <f>LEFT(O638,MIN(FIND({0,1,2,3,4,5,6,7,8,9},ASC(O638)&amp;1234567890))-1)</f>
        <v>Cu</v>
      </c>
      <c r="Q638" s="8">
        <f t="shared" si="47"/>
        <v>4</v>
      </c>
      <c r="R638" s="8">
        <f>VLOOKUP(P638,Table!$A$2:$C$121,2,0)</f>
        <v>11</v>
      </c>
      <c r="S638" s="7">
        <f>VLOOKUP(P638,Table!$A$2:$C$121,3,0)</f>
        <v>4</v>
      </c>
      <c r="T638" s="6" t="s">
        <v>2634</v>
      </c>
      <c r="U638" s="8" t="str">
        <f>LEFT(T638,MIN(FIND({0,1,2,3,4,5,6,7,8,9},ASC(T638)&amp;1234567890))-1)</f>
        <v>Ni</v>
      </c>
      <c r="V638" s="8">
        <f t="shared" si="48"/>
        <v>1</v>
      </c>
      <c r="W638" s="8">
        <f>VLOOKUP(U638,Table!$A$2:$C$121,2,0)</f>
        <v>10</v>
      </c>
      <c r="X638" s="7">
        <f>VLOOKUP(U638,Table!$A$2:$C$121,3,0)</f>
        <v>4</v>
      </c>
      <c r="Y638" s="6" t="s">
        <v>3535</v>
      </c>
      <c r="Z638" s="8" t="str">
        <f>LEFT(Y638,MIN(FIND({0,1,2,3,4,5,6,7,8,9},ASC(Y638)&amp;1234567890))-1)</f>
        <v>O</v>
      </c>
      <c r="AA638" s="8">
        <f t="shared" si="49"/>
        <v>12.95</v>
      </c>
      <c r="AB638" s="8">
        <f>VLOOKUP(Z638,Table!$A$2:$C$121,2,0)</f>
        <v>16</v>
      </c>
      <c r="AC638" s="7">
        <f>VLOOKUP(Z638,Table!$A$2:$C$121,3,0)</f>
        <v>2</v>
      </c>
      <c r="AD638" s="5" t="str">
        <f>VLOOKUP(A638,Table!$U$1:$V$230,2,0)</f>
        <v>Tetragonal</v>
      </c>
    </row>
    <row r="639" spans="1:30" ht="18.75" customHeight="1" x14ac:dyDescent="0.4">
      <c r="A639" s="5">
        <v>83</v>
      </c>
      <c r="B639" s="5">
        <v>96335</v>
      </c>
      <c r="C639" s="5" t="s">
        <v>963</v>
      </c>
      <c r="D639" s="5" t="s">
        <v>969</v>
      </c>
      <c r="E639" s="6" t="s">
        <v>2551</v>
      </c>
      <c r="F639" s="8" t="str">
        <f>LEFT(E639,MIN(FIND({0,1,2,3,4,5,6,7,8,9},ASC(E639)&amp;1234567890))-1)</f>
        <v>La</v>
      </c>
      <c r="G639" s="8">
        <f t="shared" si="45"/>
        <v>4</v>
      </c>
      <c r="H639" s="8">
        <f>VLOOKUP(F639,Table!$A$2:$C$121,2,0)</f>
        <v>3</v>
      </c>
      <c r="I639" s="7">
        <f>VLOOKUP(F639,Table!$A$2:$C$121,3,0)</f>
        <v>6</v>
      </c>
      <c r="J639" s="6" t="s">
        <v>2597</v>
      </c>
      <c r="K639" s="8" t="str">
        <f>LEFT(J639,MIN(FIND({0,1,2,3,4,5,6,7,8,9},ASC(J639)&amp;1234567890))-1)</f>
        <v>Ba</v>
      </c>
      <c r="L639" s="8">
        <f t="shared" si="46"/>
        <v>1</v>
      </c>
      <c r="M639" s="8">
        <f>VLOOKUP(K639,Table!$A$2:$C$121,2,0)</f>
        <v>2</v>
      </c>
      <c r="N639" s="7">
        <f>VLOOKUP(K639,Table!$A$2:$C$121,3,0)</f>
        <v>6</v>
      </c>
      <c r="O639" s="6" t="s">
        <v>2631</v>
      </c>
      <c r="P639" s="8" t="str">
        <f>LEFT(O639,MIN(FIND({0,1,2,3,4,5,6,7,8,9},ASC(O639)&amp;1234567890))-1)</f>
        <v>Cu</v>
      </c>
      <c r="Q639" s="8">
        <f t="shared" si="47"/>
        <v>4</v>
      </c>
      <c r="R639" s="8">
        <f>VLOOKUP(P639,Table!$A$2:$C$121,2,0)</f>
        <v>11</v>
      </c>
      <c r="S639" s="7">
        <f>VLOOKUP(P639,Table!$A$2:$C$121,3,0)</f>
        <v>4</v>
      </c>
      <c r="T639" s="6" t="s">
        <v>2330</v>
      </c>
      <c r="U639" s="8" t="str">
        <f>LEFT(T639,MIN(FIND({0,1,2,3,4,5,6,7,8,9},ASC(T639)&amp;1234567890))-1)</f>
        <v>Fe</v>
      </c>
      <c r="V639" s="8">
        <f t="shared" si="48"/>
        <v>1</v>
      </c>
      <c r="W639" s="8">
        <f>VLOOKUP(U639,Table!$A$2:$C$121,2,0)</f>
        <v>8</v>
      </c>
      <c r="X639" s="7">
        <f>VLOOKUP(U639,Table!$A$2:$C$121,3,0)</f>
        <v>4</v>
      </c>
      <c r="Y639" s="6" t="s">
        <v>3536</v>
      </c>
      <c r="Z639" s="8" t="str">
        <f>LEFT(Y639,MIN(FIND({0,1,2,3,4,5,6,7,8,9},ASC(Y639)&amp;1234567890))-1)</f>
        <v>O</v>
      </c>
      <c r="AA639" s="8">
        <f t="shared" si="49"/>
        <v>12.96</v>
      </c>
      <c r="AB639" s="8">
        <f>VLOOKUP(Z639,Table!$A$2:$C$121,2,0)</f>
        <v>16</v>
      </c>
      <c r="AC639" s="7">
        <f>VLOOKUP(Z639,Table!$A$2:$C$121,3,0)</f>
        <v>2</v>
      </c>
      <c r="AD639" s="5" t="str">
        <f>VLOOKUP(A639,Table!$U$1:$V$230,2,0)</f>
        <v>Tetragonal</v>
      </c>
    </row>
    <row r="640" spans="1:30" ht="18.75" customHeight="1" x14ac:dyDescent="0.4">
      <c r="A640" s="5">
        <v>83</v>
      </c>
      <c r="B640" s="5">
        <v>96336</v>
      </c>
      <c r="C640" s="5" t="s">
        <v>963</v>
      </c>
      <c r="D640" s="5" t="s">
        <v>970</v>
      </c>
      <c r="E640" s="6" t="s">
        <v>2551</v>
      </c>
      <c r="F640" s="8" t="str">
        <f>LEFT(E640,MIN(FIND({0,1,2,3,4,5,6,7,8,9},ASC(E640)&amp;1234567890))-1)</f>
        <v>La</v>
      </c>
      <c r="G640" s="8">
        <f t="shared" si="45"/>
        <v>4</v>
      </c>
      <c r="H640" s="8">
        <f>VLOOKUP(F640,Table!$A$2:$C$121,2,0)</f>
        <v>3</v>
      </c>
      <c r="I640" s="7">
        <f>VLOOKUP(F640,Table!$A$2:$C$121,3,0)</f>
        <v>6</v>
      </c>
      <c r="J640" s="6" t="s">
        <v>2597</v>
      </c>
      <c r="K640" s="8" t="str">
        <f>LEFT(J640,MIN(FIND({0,1,2,3,4,5,6,7,8,9},ASC(J640)&amp;1234567890))-1)</f>
        <v>Ba</v>
      </c>
      <c r="L640" s="8">
        <f t="shared" si="46"/>
        <v>1</v>
      </c>
      <c r="M640" s="8">
        <f>VLOOKUP(K640,Table!$A$2:$C$121,2,0)</f>
        <v>2</v>
      </c>
      <c r="N640" s="7">
        <f>VLOOKUP(K640,Table!$A$2:$C$121,3,0)</f>
        <v>6</v>
      </c>
      <c r="O640" s="6" t="s">
        <v>2631</v>
      </c>
      <c r="P640" s="8" t="str">
        <f>LEFT(O640,MIN(FIND({0,1,2,3,4,5,6,7,8,9},ASC(O640)&amp;1234567890))-1)</f>
        <v>Cu</v>
      </c>
      <c r="Q640" s="8">
        <f t="shared" si="47"/>
        <v>4</v>
      </c>
      <c r="R640" s="8">
        <f>VLOOKUP(P640,Table!$A$2:$C$121,2,0)</f>
        <v>11</v>
      </c>
      <c r="S640" s="7">
        <f>VLOOKUP(P640,Table!$A$2:$C$121,3,0)</f>
        <v>4</v>
      </c>
      <c r="T640" s="6" t="s">
        <v>2636</v>
      </c>
      <c r="U640" s="8" t="str">
        <f>LEFT(T640,MIN(FIND({0,1,2,3,4,5,6,7,8,9},ASC(T640)&amp;1234567890))-1)</f>
        <v>Co</v>
      </c>
      <c r="V640" s="8">
        <f t="shared" si="48"/>
        <v>1</v>
      </c>
      <c r="W640" s="8">
        <f>VLOOKUP(U640,Table!$A$2:$C$121,2,0)</f>
        <v>9</v>
      </c>
      <c r="X640" s="7">
        <f>VLOOKUP(U640,Table!$A$2:$C$121,3,0)</f>
        <v>4</v>
      </c>
      <c r="Y640" s="6" t="s">
        <v>3537</v>
      </c>
      <c r="Z640" s="8" t="str">
        <f>LEFT(Y640,MIN(FIND({0,1,2,3,4,5,6,7,8,9},ASC(Y640)&amp;1234567890))-1)</f>
        <v>O</v>
      </c>
      <c r="AA640" s="8">
        <f t="shared" si="49"/>
        <v>12.9</v>
      </c>
      <c r="AB640" s="8">
        <f>VLOOKUP(Z640,Table!$A$2:$C$121,2,0)</f>
        <v>16</v>
      </c>
      <c r="AC640" s="7">
        <f>VLOOKUP(Z640,Table!$A$2:$C$121,3,0)</f>
        <v>2</v>
      </c>
      <c r="AD640" s="5" t="str">
        <f>VLOOKUP(A640,Table!$U$1:$V$230,2,0)</f>
        <v>Tetragonal</v>
      </c>
    </row>
    <row r="641" spans="1:30" ht="18.75" customHeight="1" x14ac:dyDescent="0.4">
      <c r="A641" s="5">
        <v>85</v>
      </c>
      <c r="B641" s="5">
        <v>24677</v>
      </c>
      <c r="C641" s="5" t="s">
        <v>971</v>
      </c>
      <c r="D641" s="5" t="s">
        <v>972</v>
      </c>
      <c r="E641" s="6" t="s">
        <v>2315</v>
      </c>
      <c r="F641" s="8" t="str">
        <f>LEFT(E641,MIN(FIND({0,1,2,3,4,5,6,7,8,9},ASC(E641)&amp;1234567890))-1)</f>
        <v>Na</v>
      </c>
      <c r="G641" s="8">
        <f t="shared" si="45"/>
        <v>1</v>
      </c>
      <c r="H641" s="8">
        <f>VLOOKUP(F641,Table!$A$2:$C$121,2,0)</f>
        <v>1</v>
      </c>
      <c r="I641" s="7">
        <f>VLOOKUP(F641,Table!$A$2:$C$121,3,0)</f>
        <v>3</v>
      </c>
      <c r="J641" s="6" t="s">
        <v>2316</v>
      </c>
      <c r="K641" s="8" t="str">
        <f>LEFT(J641,MIN(FIND({0,1,2,3,4,5,6,7,8,9},ASC(J641)&amp;1234567890))-1)</f>
        <v>K</v>
      </c>
      <c r="L641" s="8">
        <f t="shared" si="46"/>
        <v>2</v>
      </c>
      <c r="M641" s="8">
        <f>VLOOKUP(K641,Table!$A$2:$C$121,2,0)</f>
        <v>1</v>
      </c>
      <c r="N641" s="7">
        <f>VLOOKUP(K641,Table!$A$2:$C$121,3,0)</f>
        <v>4</v>
      </c>
      <c r="O641" s="6" t="s">
        <v>2339</v>
      </c>
      <c r="P641" s="8" t="str">
        <f>LEFT(O641,MIN(FIND({0,1,2,3,4,5,6,7,8,9},ASC(O641)&amp;1234567890))-1)</f>
        <v>Cl</v>
      </c>
      <c r="Q641" s="8">
        <f t="shared" si="47"/>
        <v>1</v>
      </c>
      <c r="R641" s="8">
        <f>VLOOKUP(P641,Table!$A$2:$C$121,2,0)</f>
        <v>17</v>
      </c>
      <c r="S641" s="7">
        <f>VLOOKUP(P641,Table!$A$2:$C$121,3,0)</f>
        <v>3</v>
      </c>
      <c r="T641" s="6" t="s">
        <v>2815</v>
      </c>
      <c r="U641" s="8" t="str">
        <f>LEFT(T641,MIN(FIND({0,1,2,3,4,5,6,7,8,9},ASC(T641)&amp;1234567890))-1)</f>
        <v>S</v>
      </c>
      <c r="V641" s="8">
        <f t="shared" si="48"/>
        <v>2</v>
      </c>
      <c r="W641" s="8">
        <f>VLOOKUP(U641,Table!$A$2:$C$121,2,0)</f>
        <v>16</v>
      </c>
      <c r="X641" s="7">
        <f>VLOOKUP(U641,Table!$A$2:$C$121,3,0)</f>
        <v>3</v>
      </c>
      <c r="Y641" s="6" t="s">
        <v>2332</v>
      </c>
      <c r="Z641" s="8" t="str">
        <f>LEFT(Y641,MIN(FIND({0,1,2,3,4,5,6,7,8,9},ASC(Y641)&amp;1234567890))-1)</f>
        <v>O</v>
      </c>
      <c r="AA641" s="8">
        <f t="shared" si="49"/>
        <v>6</v>
      </c>
      <c r="AB641" s="8">
        <f>VLOOKUP(Z641,Table!$A$2:$C$121,2,0)</f>
        <v>16</v>
      </c>
      <c r="AC641" s="7">
        <f>VLOOKUP(Z641,Table!$A$2:$C$121,3,0)</f>
        <v>2</v>
      </c>
      <c r="AD641" s="5" t="str">
        <f>VLOOKUP(A641,Table!$U$1:$V$230,2,0)</f>
        <v>Tetragonal</v>
      </c>
    </row>
    <row r="642" spans="1:30" ht="18.75" customHeight="1" x14ac:dyDescent="0.4">
      <c r="A642" s="5">
        <v>86</v>
      </c>
      <c r="B642" s="5">
        <v>187389</v>
      </c>
      <c r="C642" s="5" t="s">
        <v>973</v>
      </c>
      <c r="D642" s="5" t="s">
        <v>407</v>
      </c>
      <c r="E642" s="6" t="s">
        <v>2320</v>
      </c>
      <c r="F642" s="8" t="str">
        <f>LEFT(E642,MIN(FIND({0,1,2,3,4,5,6,7,8,9},ASC(E642)&amp;1234567890))-1)</f>
        <v>Sr</v>
      </c>
      <c r="G642" s="8">
        <f t="shared" ref="G642:G705" si="50">IF(SUBSTITUTE(E642,F642,"")="",1,SUBSTITUTE(E642,F642,""))*1</f>
        <v>1</v>
      </c>
      <c r="H642" s="8">
        <f>VLOOKUP(F642,Table!$A$2:$C$121,2,0)</f>
        <v>2</v>
      </c>
      <c r="I642" s="7">
        <f>VLOOKUP(F642,Table!$A$2:$C$121,3,0)</f>
        <v>5</v>
      </c>
      <c r="J642" s="6" t="s">
        <v>2700</v>
      </c>
      <c r="K642" s="8" t="str">
        <f>LEFT(J642,MIN(FIND({0,1,2,3,4,5,6,7,8,9},ASC(J642)&amp;1234567890))-1)</f>
        <v>Nd</v>
      </c>
      <c r="L642" s="8">
        <f t="shared" ref="L642:L705" si="51">IF(SUBSTITUTE(J642,K642,"")="",1,SUBSTITUTE(J642,K642,""))*1</f>
        <v>1</v>
      </c>
      <c r="M642" s="8">
        <f>VLOOKUP(K642,Table!$A$2:$C$121,2,0)</f>
        <v>3</v>
      </c>
      <c r="N642" s="7">
        <f>VLOOKUP(K642,Table!$A$2:$C$121,3,0)</f>
        <v>6</v>
      </c>
      <c r="O642" s="6" t="s">
        <v>2636</v>
      </c>
      <c r="P642" s="8" t="str">
        <f>LEFT(O642,MIN(FIND({0,1,2,3,4,5,6,7,8,9},ASC(O642)&amp;1234567890))-1)</f>
        <v>Co</v>
      </c>
      <c r="Q642" s="8">
        <f t="shared" ref="Q642:Q705" si="52">IF(SUBSTITUTE(O642,P642,"")="",1,SUBSTITUTE(O642,P642,""))*1</f>
        <v>1</v>
      </c>
      <c r="R642" s="8">
        <f>VLOOKUP(P642,Table!$A$2:$C$121,2,0)</f>
        <v>9</v>
      </c>
      <c r="S642" s="7">
        <f>VLOOKUP(P642,Table!$A$2:$C$121,3,0)</f>
        <v>4</v>
      </c>
      <c r="T642" s="6" t="s">
        <v>2441</v>
      </c>
      <c r="U642" s="8" t="str">
        <f>LEFT(T642,MIN(FIND({0,1,2,3,4,5,6,7,8,9},ASC(T642)&amp;1234567890))-1)</f>
        <v>Ru</v>
      </c>
      <c r="V642" s="8">
        <f t="shared" ref="V642:V705" si="53">IF(SUBSTITUTE(T642,U642,"")="",1,SUBSTITUTE(T642,U642,""))*1</f>
        <v>1</v>
      </c>
      <c r="W642" s="8">
        <f>VLOOKUP(U642,Table!$A$2:$C$121,2,0)</f>
        <v>8</v>
      </c>
      <c r="X642" s="7">
        <f>VLOOKUP(U642,Table!$A$2:$C$121,3,0)</f>
        <v>5</v>
      </c>
      <c r="Y642" s="6" t="s">
        <v>2332</v>
      </c>
      <c r="Z642" s="8" t="str">
        <f>LEFT(Y642,MIN(FIND({0,1,2,3,4,5,6,7,8,9},ASC(Y642)&amp;1234567890))-1)</f>
        <v>O</v>
      </c>
      <c r="AA642" s="8">
        <f t="shared" ref="AA642:AA705" si="54">IF(SUBSTITUTE(Y642,Z642,"")="",1,SUBSTITUTE(Y642,Z642,""))*1</f>
        <v>6</v>
      </c>
      <c r="AB642" s="8">
        <f>VLOOKUP(Z642,Table!$A$2:$C$121,2,0)</f>
        <v>16</v>
      </c>
      <c r="AC642" s="7">
        <f>VLOOKUP(Z642,Table!$A$2:$C$121,3,0)</f>
        <v>2</v>
      </c>
      <c r="AD642" s="5" t="str">
        <f>VLOOKUP(A642,Table!$U$1:$V$230,2,0)</f>
        <v>Tetragonal</v>
      </c>
    </row>
    <row r="643" spans="1:30" ht="18.75" customHeight="1" x14ac:dyDescent="0.4">
      <c r="A643" s="5">
        <v>86</v>
      </c>
      <c r="B643" s="5">
        <v>412582</v>
      </c>
      <c r="C643" s="5" t="s">
        <v>973</v>
      </c>
      <c r="D643" s="5" t="s">
        <v>974</v>
      </c>
      <c r="E643" s="6" t="s">
        <v>2310</v>
      </c>
      <c r="F643" s="8" t="str">
        <f>LEFT(E643,MIN(FIND({0,1,2,3,4,5,6,7,8,9},ASC(E643)&amp;1234567890))-1)</f>
        <v>K</v>
      </c>
      <c r="G643" s="8">
        <f t="shared" si="50"/>
        <v>1</v>
      </c>
      <c r="H643" s="8">
        <f>VLOOKUP(F643,Table!$A$2:$C$121,2,0)</f>
        <v>1</v>
      </c>
      <c r="I643" s="7">
        <f>VLOOKUP(F643,Table!$A$2:$C$121,3,0)</f>
        <v>4</v>
      </c>
      <c r="J643" s="6" t="s">
        <v>3538</v>
      </c>
      <c r="K643" s="8" t="str">
        <f>LEFT(J643,MIN(FIND({0,1,2,3,4,5,6,7,8,9},ASC(J643)&amp;1234567890))-1)</f>
        <v>F</v>
      </c>
      <c r="L643" s="8">
        <f t="shared" si="51"/>
        <v>0.25</v>
      </c>
      <c r="M643" s="8">
        <f>VLOOKUP(K643,Table!$A$2:$C$121,2,0)</f>
        <v>17</v>
      </c>
      <c r="N643" s="7">
        <f>VLOOKUP(K643,Table!$A$2:$C$121,3,0)</f>
        <v>2</v>
      </c>
      <c r="O643" s="6" t="s">
        <v>2384</v>
      </c>
      <c r="P643" s="8" t="str">
        <f>LEFT(O643,MIN(FIND({0,1,2,3,4,5,6,7,8,9},ASC(O643)&amp;1234567890))-1)</f>
        <v>Ga</v>
      </c>
      <c r="Q643" s="8">
        <f t="shared" si="52"/>
        <v>2</v>
      </c>
      <c r="R643" s="8">
        <f>VLOOKUP(P643,Table!$A$2:$C$121,2,0)</f>
        <v>13</v>
      </c>
      <c r="S643" s="7">
        <f>VLOOKUP(P643,Table!$A$2:$C$121,3,0)</f>
        <v>4</v>
      </c>
      <c r="T643" s="6" t="s">
        <v>2422</v>
      </c>
      <c r="U643" s="8" t="str">
        <f>LEFT(T643,MIN(FIND({0,1,2,3,4,5,6,7,8,9},ASC(T643)&amp;1234567890))-1)</f>
        <v>P</v>
      </c>
      <c r="V643" s="8">
        <f t="shared" si="53"/>
        <v>2</v>
      </c>
      <c r="W643" s="8">
        <f>VLOOKUP(U643,Table!$A$2:$C$121,2,0)</f>
        <v>15</v>
      </c>
      <c r="X643" s="7">
        <f>VLOOKUP(U643,Table!$A$2:$C$121,3,0)</f>
        <v>3</v>
      </c>
      <c r="Y643" s="6" t="s">
        <v>2298</v>
      </c>
      <c r="Z643" s="8" t="str">
        <f>LEFT(Y643,MIN(FIND({0,1,2,3,4,5,6,7,8,9},ASC(Y643)&amp;1234567890))-1)</f>
        <v>O</v>
      </c>
      <c r="AA643" s="8">
        <f t="shared" si="54"/>
        <v>8</v>
      </c>
      <c r="AB643" s="8">
        <f>VLOOKUP(Z643,Table!$A$2:$C$121,2,0)</f>
        <v>16</v>
      </c>
      <c r="AC643" s="7">
        <f>VLOOKUP(Z643,Table!$A$2:$C$121,3,0)</f>
        <v>2</v>
      </c>
      <c r="AD643" s="5" t="str">
        <f>VLOOKUP(A643,Table!$U$1:$V$230,2,0)</f>
        <v>Tetragonal</v>
      </c>
    </row>
    <row r="644" spans="1:30" ht="18.75" customHeight="1" x14ac:dyDescent="0.4">
      <c r="A644" s="5">
        <v>87</v>
      </c>
      <c r="B644" s="5">
        <v>33572</v>
      </c>
      <c r="C644" s="5" t="s">
        <v>975</v>
      </c>
      <c r="D644" s="5" t="s">
        <v>976</v>
      </c>
      <c r="E644" s="6" t="s">
        <v>2299</v>
      </c>
      <c r="F644" s="8" t="str">
        <f>LEFT(E644,MIN(FIND({0,1,2,3,4,5,6,7,8,9},ASC(E644)&amp;1234567890))-1)</f>
        <v>Sr</v>
      </c>
      <c r="G644" s="8">
        <f t="shared" si="50"/>
        <v>2</v>
      </c>
      <c r="H644" s="8">
        <f>VLOOKUP(F644,Table!$A$2:$C$121,2,0)</f>
        <v>2</v>
      </c>
      <c r="I644" s="7">
        <f>VLOOKUP(F644,Table!$A$2:$C$121,3,0)</f>
        <v>5</v>
      </c>
      <c r="J644" s="6" t="s">
        <v>2364</v>
      </c>
      <c r="K644" s="8" t="str">
        <f>LEFT(J644,MIN(FIND({0,1,2,3,4,5,6,7,8,9},ASC(J644)&amp;1234567890))-1)</f>
        <v>Zn</v>
      </c>
      <c r="L644" s="8">
        <f t="shared" si="51"/>
        <v>0.5</v>
      </c>
      <c r="M644" s="8">
        <f>VLOOKUP(K644,Table!$A$2:$C$121,2,0)</f>
        <v>12</v>
      </c>
      <c r="N644" s="7">
        <f>VLOOKUP(K644,Table!$A$2:$C$121,3,0)</f>
        <v>4</v>
      </c>
      <c r="O644" s="6" t="s">
        <v>2368</v>
      </c>
      <c r="P644" s="8" t="str">
        <f>LEFT(O644,MIN(FIND({0,1,2,3,4,5,6,7,8,9},ASC(O644)&amp;1234567890))-1)</f>
        <v>Cu</v>
      </c>
      <c r="Q644" s="8">
        <f t="shared" si="52"/>
        <v>0.5</v>
      </c>
      <c r="R644" s="8">
        <f>VLOOKUP(P644,Table!$A$2:$C$121,2,0)</f>
        <v>11</v>
      </c>
      <c r="S644" s="7">
        <f>VLOOKUP(P644,Table!$A$2:$C$121,3,0)</f>
        <v>4</v>
      </c>
      <c r="T644" s="6" t="s">
        <v>2430</v>
      </c>
      <c r="U644" s="8" t="str">
        <f>LEFT(T644,MIN(FIND({0,1,2,3,4,5,6,7,8,9},ASC(T644)&amp;1234567890))-1)</f>
        <v>W</v>
      </c>
      <c r="V644" s="8">
        <f t="shared" si="53"/>
        <v>1</v>
      </c>
      <c r="W644" s="8">
        <f>VLOOKUP(U644,Table!$A$2:$C$121,2,0)</f>
        <v>6</v>
      </c>
      <c r="X644" s="7">
        <f>VLOOKUP(U644,Table!$A$2:$C$121,3,0)</f>
        <v>6</v>
      </c>
      <c r="Y644" s="6" t="s">
        <v>2332</v>
      </c>
      <c r="Z644" s="8" t="str">
        <f>LEFT(Y644,MIN(FIND({0,1,2,3,4,5,6,7,8,9},ASC(Y644)&amp;1234567890))-1)</f>
        <v>O</v>
      </c>
      <c r="AA644" s="8">
        <f t="shared" si="54"/>
        <v>6</v>
      </c>
      <c r="AB644" s="8">
        <f>VLOOKUP(Z644,Table!$A$2:$C$121,2,0)</f>
        <v>16</v>
      </c>
      <c r="AC644" s="7">
        <f>VLOOKUP(Z644,Table!$A$2:$C$121,3,0)</f>
        <v>2</v>
      </c>
      <c r="AD644" s="5" t="str">
        <f>VLOOKUP(A644,Table!$U$1:$V$230,2,0)</f>
        <v>Tetragonal</v>
      </c>
    </row>
    <row r="645" spans="1:30" ht="18.75" customHeight="1" x14ac:dyDescent="0.4">
      <c r="A645" s="5">
        <v>87</v>
      </c>
      <c r="B645" s="5">
        <v>406330</v>
      </c>
      <c r="C645" s="5" t="s">
        <v>975</v>
      </c>
      <c r="D645" s="5" t="s">
        <v>977</v>
      </c>
      <c r="E645" s="6" t="s">
        <v>3539</v>
      </c>
      <c r="F645" s="8" t="str">
        <f>LEFT(E645,MIN(FIND({0,1,2,3,4,5,6,7,8,9},ASC(E645)&amp;1234567890))-1)</f>
        <v>Ba</v>
      </c>
      <c r="G645" s="8">
        <f t="shared" si="50"/>
        <v>17</v>
      </c>
      <c r="H645" s="8">
        <f>VLOOKUP(F645,Table!$A$2:$C$121,2,0)</f>
        <v>2</v>
      </c>
      <c r="I645" s="7">
        <f>VLOOKUP(F645,Table!$A$2:$C$121,3,0)</f>
        <v>6</v>
      </c>
      <c r="J645" s="6" t="s">
        <v>3540</v>
      </c>
      <c r="K645" s="8" t="str">
        <f>LEFT(J645,MIN(FIND({0,1,2,3,4,5,6,7,8,9},ASC(J645)&amp;1234567890))-1)</f>
        <v>Tm</v>
      </c>
      <c r="L645" s="8">
        <f t="shared" si="51"/>
        <v>16</v>
      </c>
      <c r="M645" s="8">
        <f>VLOOKUP(K645,Table!$A$2:$C$121,2,0)</f>
        <v>3</v>
      </c>
      <c r="N645" s="7">
        <f>VLOOKUP(K645,Table!$A$2:$C$121,3,0)</f>
        <v>6</v>
      </c>
      <c r="O645" s="6" t="s">
        <v>3541</v>
      </c>
      <c r="P645" s="8" t="str">
        <f>LEFT(O645,MIN(FIND({0,1,2,3,4,5,6,7,8,9},ASC(O645)&amp;1234567890))-1)</f>
        <v>Zn</v>
      </c>
      <c r="Q645" s="8">
        <f t="shared" si="52"/>
        <v>8</v>
      </c>
      <c r="R645" s="8">
        <f>VLOOKUP(P645,Table!$A$2:$C$121,2,0)</f>
        <v>12</v>
      </c>
      <c r="S645" s="7">
        <f>VLOOKUP(P645,Table!$A$2:$C$121,3,0)</f>
        <v>4</v>
      </c>
      <c r="T645" s="6" t="s">
        <v>3542</v>
      </c>
      <c r="U645" s="8" t="str">
        <f>LEFT(T645,MIN(FIND({0,1,2,3,4,5,6,7,8,9},ASC(T645)&amp;1234567890))-1)</f>
        <v>Pt</v>
      </c>
      <c r="V645" s="8">
        <f t="shared" si="53"/>
        <v>4</v>
      </c>
      <c r="W645" s="8">
        <f>VLOOKUP(U645,Table!$A$2:$C$121,2,0)</f>
        <v>10</v>
      </c>
      <c r="X645" s="7">
        <f>VLOOKUP(U645,Table!$A$2:$C$121,3,0)</f>
        <v>6</v>
      </c>
      <c r="Y645" s="6" t="s">
        <v>3543</v>
      </c>
      <c r="Z645" s="8" t="str">
        <f>LEFT(Y645,MIN(FIND({0,1,2,3,4,5,6,7,8,9},ASC(Y645)&amp;1234567890))-1)</f>
        <v>O</v>
      </c>
      <c r="AA645" s="8">
        <f t="shared" si="54"/>
        <v>57</v>
      </c>
      <c r="AB645" s="8">
        <f>VLOOKUP(Z645,Table!$A$2:$C$121,2,0)</f>
        <v>16</v>
      </c>
      <c r="AC645" s="7">
        <f>VLOOKUP(Z645,Table!$A$2:$C$121,3,0)</f>
        <v>2</v>
      </c>
      <c r="AD645" s="5" t="str">
        <f>VLOOKUP(A645,Table!$U$1:$V$230,2,0)</f>
        <v>Tetragonal</v>
      </c>
    </row>
    <row r="646" spans="1:30" ht="18.75" customHeight="1" x14ac:dyDescent="0.4">
      <c r="A646" s="5">
        <v>87</v>
      </c>
      <c r="B646" s="5">
        <v>407061</v>
      </c>
      <c r="C646" s="5" t="s">
        <v>975</v>
      </c>
      <c r="D646" s="5" t="s">
        <v>978</v>
      </c>
      <c r="E646" s="6" t="s">
        <v>3539</v>
      </c>
      <c r="F646" s="8" t="str">
        <f>LEFT(E646,MIN(FIND({0,1,2,3,4,5,6,7,8,9},ASC(E646)&amp;1234567890))-1)</f>
        <v>Ba</v>
      </c>
      <c r="G646" s="8">
        <f t="shared" si="50"/>
        <v>17</v>
      </c>
      <c r="H646" s="8">
        <f>VLOOKUP(F646,Table!$A$2:$C$121,2,0)</f>
        <v>2</v>
      </c>
      <c r="I646" s="7">
        <f>VLOOKUP(F646,Table!$A$2:$C$121,3,0)</f>
        <v>6</v>
      </c>
      <c r="J646" s="6" t="s">
        <v>3544</v>
      </c>
      <c r="K646" s="8" t="str">
        <f>LEFT(J646,MIN(FIND({0,1,2,3,4,5,6,7,8,9},ASC(J646)&amp;1234567890))-1)</f>
        <v>Dy</v>
      </c>
      <c r="L646" s="8">
        <f t="shared" si="51"/>
        <v>16</v>
      </c>
      <c r="M646" s="8">
        <f>VLOOKUP(K646,Table!$A$2:$C$121,2,0)</f>
        <v>3</v>
      </c>
      <c r="N646" s="7">
        <f>VLOOKUP(K646,Table!$A$2:$C$121,3,0)</f>
        <v>6</v>
      </c>
      <c r="O646" s="6" t="s">
        <v>3541</v>
      </c>
      <c r="P646" s="8" t="str">
        <f>LEFT(O646,MIN(FIND({0,1,2,3,4,5,6,7,8,9},ASC(O646)&amp;1234567890))-1)</f>
        <v>Zn</v>
      </c>
      <c r="Q646" s="8">
        <f t="shared" si="52"/>
        <v>8</v>
      </c>
      <c r="R646" s="8">
        <f>VLOOKUP(P646,Table!$A$2:$C$121,2,0)</f>
        <v>12</v>
      </c>
      <c r="S646" s="7">
        <f>VLOOKUP(P646,Table!$A$2:$C$121,3,0)</f>
        <v>4</v>
      </c>
      <c r="T646" s="6" t="s">
        <v>3542</v>
      </c>
      <c r="U646" s="8" t="str">
        <f>LEFT(T646,MIN(FIND({0,1,2,3,4,5,6,7,8,9},ASC(T646)&amp;1234567890))-1)</f>
        <v>Pt</v>
      </c>
      <c r="V646" s="8">
        <f t="shared" si="53"/>
        <v>4</v>
      </c>
      <c r="W646" s="8">
        <f>VLOOKUP(U646,Table!$A$2:$C$121,2,0)</f>
        <v>10</v>
      </c>
      <c r="X646" s="7">
        <f>VLOOKUP(U646,Table!$A$2:$C$121,3,0)</f>
        <v>6</v>
      </c>
      <c r="Y646" s="6" t="s">
        <v>3543</v>
      </c>
      <c r="Z646" s="8" t="str">
        <f>LEFT(Y646,MIN(FIND({0,1,2,3,4,5,6,7,8,9},ASC(Y646)&amp;1234567890))-1)</f>
        <v>O</v>
      </c>
      <c r="AA646" s="8">
        <f t="shared" si="54"/>
        <v>57</v>
      </c>
      <c r="AB646" s="8">
        <f>VLOOKUP(Z646,Table!$A$2:$C$121,2,0)</f>
        <v>16</v>
      </c>
      <c r="AC646" s="7">
        <f>VLOOKUP(Z646,Table!$A$2:$C$121,3,0)</f>
        <v>2</v>
      </c>
      <c r="AD646" s="5" t="str">
        <f>VLOOKUP(A646,Table!$U$1:$V$230,2,0)</f>
        <v>Tetragonal</v>
      </c>
    </row>
    <row r="647" spans="1:30" ht="18.75" customHeight="1" x14ac:dyDescent="0.4">
      <c r="A647" s="5">
        <v>87</v>
      </c>
      <c r="B647" s="5">
        <v>407062</v>
      </c>
      <c r="C647" s="5" t="s">
        <v>975</v>
      </c>
      <c r="D647" s="5" t="s">
        <v>979</v>
      </c>
      <c r="E647" s="6" t="s">
        <v>3539</v>
      </c>
      <c r="F647" s="8" t="str">
        <f>LEFT(E647,MIN(FIND({0,1,2,3,4,5,6,7,8,9},ASC(E647)&amp;1234567890))-1)</f>
        <v>Ba</v>
      </c>
      <c r="G647" s="8">
        <f t="shared" si="50"/>
        <v>17</v>
      </c>
      <c r="H647" s="8">
        <f>VLOOKUP(F647,Table!$A$2:$C$121,2,0)</f>
        <v>2</v>
      </c>
      <c r="I647" s="7">
        <f>VLOOKUP(F647,Table!$A$2:$C$121,3,0)</f>
        <v>6</v>
      </c>
      <c r="J647" s="6" t="s">
        <v>3545</v>
      </c>
      <c r="K647" s="8" t="str">
        <f>LEFT(J647,MIN(FIND({0,1,2,3,4,5,6,7,8,9},ASC(J647)&amp;1234567890))-1)</f>
        <v>Ho</v>
      </c>
      <c r="L647" s="8">
        <f t="shared" si="51"/>
        <v>16</v>
      </c>
      <c r="M647" s="8">
        <f>VLOOKUP(K647,Table!$A$2:$C$121,2,0)</f>
        <v>3</v>
      </c>
      <c r="N647" s="7">
        <f>VLOOKUP(K647,Table!$A$2:$C$121,3,0)</f>
        <v>6</v>
      </c>
      <c r="O647" s="6" t="s">
        <v>3541</v>
      </c>
      <c r="P647" s="8" t="str">
        <f>LEFT(O647,MIN(FIND({0,1,2,3,4,5,6,7,8,9},ASC(O647)&amp;1234567890))-1)</f>
        <v>Zn</v>
      </c>
      <c r="Q647" s="8">
        <f t="shared" si="52"/>
        <v>8</v>
      </c>
      <c r="R647" s="8">
        <f>VLOOKUP(P647,Table!$A$2:$C$121,2,0)</f>
        <v>12</v>
      </c>
      <c r="S647" s="7">
        <f>VLOOKUP(P647,Table!$A$2:$C$121,3,0)</f>
        <v>4</v>
      </c>
      <c r="T647" s="6" t="s">
        <v>3542</v>
      </c>
      <c r="U647" s="8" t="str">
        <f>LEFT(T647,MIN(FIND({0,1,2,3,4,5,6,7,8,9},ASC(T647)&amp;1234567890))-1)</f>
        <v>Pt</v>
      </c>
      <c r="V647" s="8">
        <f t="shared" si="53"/>
        <v>4</v>
      </c>
      <c r="W647" s="8">
        <f>VLOOKUP(U647,Table!$A$2:$C$121,2,0)</f>
        <v>10</v>
      </c>
      <c r="X647" s="7">
        <f>VLOOKUP(U647,Table!$A$2:$C$121,3,0)</f>
        <v>6</v>
      </c>
      <c r="Y647" s="6" t="s">
        <v>3543</v>
      </c>
      <c r="Z647" s="8" t="str">
        <f>LEFT(Y647,MIN(FIND({0,1,2,3,4,5,6,7,8,9},ASC(Y647)&amp;1234567890))-1)</f>
        <v>O</v>
      </c>
      <c r="AA647" s="8">
        <f t="shared" si="54"/>
        <v>57</v>
      </c>
      <c r="AB647" s="8">
        <f>VLOOKUP(Z647,Table!$A$2:$C$121,2,0)</f>
        <v>16</v>
      </c>
      <c r="AC647" s="7">
        <f>VLOOKUP(Z647,Table!$A$2:$C$121,3,0)</f>
        <v>2</v>
      </c>
      <c r="AD647" s="5" t="str">
        <f>VLOOKUP(A647,Table!$U$1:$V$230,2,0)</f>
        <v>Tetragonal</v>
      </c>
    </row>
    <row r="648" spans="1:30" ht="18.75" customHeight="1" x14ac:dyDescent="0.4">
      <c r="A648" s="5">
        <v>87</v>
      </c>
      <c r="B648" s="5">
        <v>407063</v>
      </c>
      <c r="C648" s="5" t="s">
        <v>975</v>
      </c>
      <c r="D648" s="5" t="s">
        <v>980</v>
      </c>
      <c r="E648" s="6" t="s">
        <v>3539</v>
      </c>
      <c r="F648" s="8" t="str">
        <f>LEFT(E648,MIN(FIND({0,1,2,3,4,5,6,7,8,9},ASC(E648)&amp;1234567890))-1)</f>
        <v>Ba</v>
      </c>
      <c r="G648" s="8">
        <f t="shared" si="50"/>
        <v>17</v>
      </c>
      <c r="H648" s="8">
        <f>VLOOKUP(F648,Table!$A$2:$C$121,2,0)</f>
        <v>2</v>
      </c>
      <c r="I648" s="7">
        <f>VLOOKUP(F648,Table!$A$2:$C$121,3,0)</f>
        <v>6</v>
      </c>
      <c r="J648" s="6" t="s">
        <v>3546</v>
      </c>
      <c r="K648" s="8" t="str">
        <f>LEFT(J648,MIN(FIND({0,1,2,3,4,5,6,7,8,9},ASC(J648)&amp;1234567890))-1)</f>
        <v>Er</v>
      </c>
      <c r="L648" s="8">
        <f t="shared" si="51"/>
        <v>16</v>
      </c>
      <c r="M648" s="8">
        <f>VLOOKUP(K648,Table!$A$2:$C$121,2,0)</f>
        <v>3</v>
      </c>
      <c r="N648" s="7">
        <f>VLOOKUP(K648,Table!$A$2:$C$121,3,0)</f>
        <v>6</v>
      </c>
      <c r="O648" s="6" t="s">
        <v>3541</v>
      </c>
      <c r="P648" s="8" t="str">
        <f>LEFT(O648,MIN(FIND({0,1,2,3,4,5,6,7,8,9},ASC(O648)&amp;1234567890))-1)</f>
        <v>Zn</v>
      </c>
      <c r="Q648" s="8">
        <f t="shared" si="52"/>
        <v>8</v>
      </c>
      <c r="R648" s="8">
        <f>VLOOKUP(P648,Table!$A$2:$C$121,2,0)</f>
        <v>12</v>
      </c>
      <c r="S648" s="7">
        <f>VLOOKUP(P648,Table!$A$2:$C$121,3,0)</f>
        <v>4</v>
      </c>
      <c r="T648" s="6" t="s">
        <v>3542</v>
      </c>
      <c r="U648" s="8" t="str">
        <f>LEFT(T648,MIN(FIND({0,1,2,3,4,5,6,7,8,9},ASC(T648)&amp;1234567890))-1)</f>
        <v>Pt</v>
      </c>
      <c r="V648" s="8">
        <f t="shared" si="53"/>
        <v>4</v>
      </c>
      <c r="W648" s="8">
        <f>VLOOKUP(U648,Table!$A$2:$C$121,2,0)</f>
        <v>10</v>
      </c>
      <c r="X648" s="7">
        <f>VLOOKUP(U648,Table!$A$2:$C$121,3,0)</f>
        <v>6</v>
      </c>
      <c r="Y648" s="6" t="s">
        <v>3543</v>
      </c>
      <c r="Z648" s="8" t="str">
        <f>LEFT(Y648,MIN(FIND({0,1,2,3,4,5,6,7,8,9},ASC(Y648)&amp;1234567890))-1)</f>
        <v>O</v>
      </c>
      <c r="AA648" s="8">
        <f t="shared" si="54"/>
        <v>57</v>
      </c>
      <c r="AB648" s="8">
        <f>VLOOKUP(Z648,Table!$A$2:$C$121,2,0)</f>
        <v>16</v>
      </c>
      <c r="AC648" s="7">
        <f>VLOOKUP(Z648,Table!$A$2:$C$121,3,0)</f>
        <v>2</v>
      </c>
      <c r="AD648" s="5" t="str">
        <f>VLOOKUP(A648,Table!$U$1:$V$230,2,0)</f>
        <v>Tetragonal</v>
      </c>
    </row>
    <row r="649" spans="1:30" ht="18.75" customHeight="1" x14ac:dyDescent="0.4">
      <c r="A649" s="5">
        <v>87</v>
      </c>
      <c r="B649" s="5">
        <v>407064</v>
      </c>
      <c r="C649" s="5" t="s">
        <v>975</v>
      </c>
      <c r="D649" s="5" t="s">
        <v>981</v>
      </c>
      <c r="E649" s="6" t="s">
        <v>3539</v>
      </c>
      <c r="F649" s="8" t="str">
        <f>LEFT(E649,MIN(FIND({0,1,2,3,4,5,6,7,8,9},ASC(E649)&amp;1234567890))-1)</f>
        <v>Ba</v>
      </c>
      <c r="G649" s="8">
        <f t="shared" si="50"/>
        <v>17</v>
      </c>
      <c r="H649" s="8">
        <f>VLOOKUP(F649,Table!$A$2:$C$121,2,0)</f>
        <v>2</v>
      </c>
      <c r="I649" s="7">
        <f>VLOOKUP(F649,Table!$A$2:$C$121,3,0)</f>
        <v>6</v>
      </c>
      <c r="J649" s="6" t="s">
        <v>3547</v>
      </c>
      <c r="K649" s="8" t="str">
        <f>LEFT(J649,MIN(FIND({0,1,2,3,4,5,6,7,8,9},ASC(J649)&amp;1234567890))-1)</f>
        <v>Y</v>
      </c>
      <c r="L649" s="8">
        <f t="shared" si="51"/>
        <v>16</v>
      </c>
      <c r="M649" s="8">
        <f>VLOOKUP(K649,Table!$A$2:$C$121,2,0)</f>
        <v>3</v>
      </c>
      <c r="N649" s="7">
        <f>VLOOKUP(K649,Table!$A$2:$C$121,3,0)</f>
        <v>5</v>
      </c>
      <c r="O649" s="6" t="s">
        <v>3541</v>
      </c>
      <c r="P649" s="8" t="str">
        <f>LEFT(O649,MIN(FIND({0,1,2,3,4,5,6,7,8,9},ASC(O649)&amp;1234567890))-1)</f>
        <v>Zn</v>
      </c>
      <c r="Q649" s="8">
        <f t="shared" si="52"/>
        <v>8</v>
      </c>
      <c r="R649" s="8">
        <f>VLOOKUP(P649,Table!$A$2:$C$121,2,0)</f>
        <v>12</v>
      </c>
      <c r="S649" s="7">
        <f>VLOOKUP(P649,Table!$A$2:$C$121,3,0)</f>
        <v>4</v>
      </c>
      <c r="T649" s="6" t="s">
        <v>3542</v>
      </c>
      <c r="U649" s="8" t="str">
        <f>LEFT(T649,MIN(FIND({0,1,2,3,4,5,6,7,8,9},ASC(T649)&amp;1234567890))-1)</f>
        <v>Pt</v>
      </c>
      <c r="V649" s="8">
        <f t="shared" si="53"/>
        <v>4</v>
      </c>
      <c r="W649" s="8">
        <f>VLOOKUP(U649,Table!$A$2:$C$121,2,0)</f>
        <v>10</v>
      </c>
      <c r="X649" s="7">
        <f>VLOOKUP(U649,Table!$A$2:$C$121,3,0)</f>
        <v>6</v>
      </c>
      <c r="Y649" s="6" t="s">
        <v>3543</v>
      </c>
      <c r="Z649" s="8" t="str">
        <f>LEFT(Y649,MIN(FIND({0,1,2,3,4,5,6,7,8,9},ASC(Y649)&amp;1234567890))-1)</f>
        <v>O</v>
      </c>
      <c r="AA649" s="8">
        <f t="shared" si="54"/>
        <v>57</v>
      </c>
      <c r="AB649" s="8">
        <f>VLOOKUP(Z649,Table!$A$2:$C$121,2,0)</f>
        <v>16</v>
      </c>
      <c r="AC649" s="7">
        <f>VLOOKUP(Z649,Table!$A$2:$C$121,3,0)</f>
        <v>2</v>
      </c>
      <c r="AD649" s="5" t="str">
        <f>VLOOKUP(A649,Table!$U$1:$V$230,2,0)</f>
        <v>Tetragonal</v>
      </c>
    </row>
    <row r="650" spans="1:30" ht="18.75" customHeight="1" x14ac:dyDescent="0.4">
      <c r="A650" s="5">
        <v>87</v>
      </c>
      <c r="B650" s="5">
        <v>91032</v>
      </c>
      <c r="C650" s="5" t="s">
        <v>975</v>
      </c>
      <c r="D650" s="5" t="s">
        <v>982</v>
      </c>
      <c r="E650" s="6" t="s">
        <v>2597</v>
      </c>
      <c r="F650" s="8" t="str">
        <f>LEFT(E650,MIN(FIND({0,1,2,3,4,5,6,7,8,9},ASC(E650)&amp;1234567890))-1)</f>
        <v>Ba</v>
      </c>
      <c r="G650" s="8">
        <f t="shared" si="50"/>
        <v>1</v>
      </c>
      <c r="H650" s="8">
        <f>VLOOKUP(F650,Table!$A$2:$C$121,2,0)</f>
        <v>2</v>
      </c>
      <c r="I650" s="7">
        <f>VLOOKUP(F650,Table!$A$2:$C$121,3,0)</f>
        <v>6</v>
      </c>
      <c r="J650" s="6" t="s">
        <v>2363</v>
      </c>
      <c r="K650" s="8" t="str">
        <f>LEFT(J650,MIN(FIND({0,1,2,3,4,5,6,7,8,9},ASC(J650)&amp;1234567890))-1)</f>
        <v>La</v>
      </c>
      <c r="L650" s="8">
        <f t="shared" si="51"/>
        <v>1</v>
      </c>
      <c r="M650" s="8">
        <f>VLOOKUP(K650,Table!$A$2:$C$121,2,0)</f>
        <v>3</v>
      </c>
      <c r="N650" s="7">
        <f>VLOOKUP(K650,Table!$A$2:$C$121,3,0)</f>
        <v>6</v>
      </c>
      <c r="O650" s="6" t="s">
        <v>2627</v>
      </c>
      <c r="P650" s="8" t="str">
        <f>LEFT(O650,MIN(FIND({0,1,2,3,4,5,6,7,8,9},ASC(O650)&amp;1234567890))-1)</f>
        <v>Mg</v>
      </c>
      <c r="Q650" s="8">
        <f t="shared" si="52"/>
        <v>1</v>
      </c>
      <c r="R650" s="8">
        <f>VLOOKUP(P650,Table!$A$2:$C$121,2,0)</f>
        <v>2</v>
      </c>
      <c r="S650" s="7">
        <f>VLOOKUP(P650,Table!$A$2:$C$121,3,0)</f>
        <v>3</v>
      </c>
      <c r="T650" s="6" t="s">
        <v>2441</v>
      </c>
      <c r="U650" s="8" t="str">
        <f>LEFT(T650,MIN(FIND({0,1,2,3,4,5,6,7,8,9},ASC(T650)&amp;1234567890))-1)</f>
        <v>Ru</v>
      </c>
      <c r="V650" s="8">
        <f t="shared" si="53"/>
        <v>1</v>
      </c>
      <c r="W650" s="8">
        <f>VLOOKUP(U650,Table!$A$2:$C$121,2,0)</f>
        <v>8</v>
      </c>
      <c r="X650" s="7">
        <f>VLOOKUP(U650,Table!$A$2:$C$121,3,0)</f>
        <v>5</v>
      </c>
      <c r="Y650" s="6" t="s">
        <v>2332</v>
      </c>
      <c r="Z650" s="8" t="str">
        <f>LEFT(Y650,MIN(FIND({0,1,2,3,4,5,6,7,8,9},ASC(Y650)&amp;1234567890))-1)</f>
        <v>O</v>
      </c>
      <c r="AA650" s="8">
        <f t="shared" si="54"/>
        <v>6</v>
      </c>
      <c r="AB650" s="8">
        <f>VLOOKUP(Z650,Table!$A$2:$C$121,2,0)</f>
        <v>16</v>
      </c>
      <c r="AC650" s="7">
        <f>VLOOKUP(Z650,Table!$A$2:$C$121,3,0)</f>
        <v>2</v>
      </c>
      <c r="AD650" s="5" t="str">
        <f>VLOOKUP(A650,Table!$U$1:$V$230,2,0)</f>
        <v>Tetragonal</v>
      </c>
    </row>
    <row r="651" spans="1:30" ht="18.75" customHeight="1" x14ac:dyDescent="0.4">
      <c r="A651" s="5">
        <v>87</v>
      </c>
      <c r="B651" s="5">
        <v>91034</v>
      </c>
      <c r="C651" s="5" t="s">
        <v>975</v>
      </c>
      <c r="D651" s="5" t="s">
        <v>983</v>
      </c>
      <c r="E651" s="6" t="s">
        <v>2597</v>
      </c>
      <c r="F651" s="8" t="str">
        <f>LEFT(E651,MIN(FIND({0,1,2,3,4,5,6,7,8,9},ASC(E651)&amp;1234567890))-1)</f>
        <v>Ba</v>
      </c>
      <c r="G651" s="8">
        <f t="shared" si="50"/>
        <v>1</v>
      </c>
      <c r="H651" s="8">
        <f>VLOOKUP(F651,Table!$A$2:$C$121,2,0)</f>
        <v>2</v>
      </c>
      <c r="I651" s="7">
        <f>VLOOKUP(F651,Table!$A$2:$C$121,3,0)</f>
        <v>6</v>
      </c>
      <c r="J651" s="6" t="s">
        <v>2363</v>
      </c>
      <c r="K651" s="8" t="str">
        <f>LEFT(J651,MIN(FIND({0,1,2,3,4,5,6,7,8,9},ASC(J651)&amp;1234567890))-1)</f>
        <v>La</v>
      </c>
      <c r="L651" s="8">
        <f t="shared" si="51"/>
        <v>1</v>
      </c>
      <c r="M651" s="8">
        <f>VLOOKUP(K651,Table!$A$2:$C$121,2,0)</f>
        <v>3</v>
      </c>
      <c r="N651" s="7">
        <f>VLOOKUP(K651,Table!$A$2:$C$121,3,0)</f>
        <v>6</v>
      </c>
      <c r="O651" s="6" t="s">
        <v>2379</v>
      </c>
      <c r="P651" s="8" t="str">
        <f>LEFT(O651,MIN(FIND({0,1,2,3,4,5,6,7,8,9},ASC(O651)&amp;1234567890))-1)</f>
        <v>Zn</v>
      </c>
      <c r="Q651" s="8">
        <f t="shared" si="52"/>
        <v>1</v>
      </c>
      <c r="R651" s="8">
        <f>VLOOKUP(P651,Table!$A$2:$C$121,2,0)</f>
        <v>12</v>
      </c>
      <c r="S651" s="7">
        <f>VLOOKUP(P651,Table!$A$2:$C$121,3,0)</f>
        <v>4</v>
      </c>
      <c r="T651" s="6" t="s">
        <v>2441</v>
      </c>
      <c r="U651" s="8" t="str">
        <f>LEFT(T651,MIN(FIND({0,1,2,3,4,5,6,7,8,9},ASC(T651)&amp;1234567890))-1)</f>
        <v>Ru</v>
      </c>
      <c r="V651" s="8">
        <f t="shared" si="53"/>
        <v>1</v>
      </c>
      <c r="W651" s="8">
        <f>VLOOKUP(U651,Table!$A$2:$C$121,2,0)</f>
        <v>8</v>
      </c>
      <c r="X651" s="7">
        <f>VLOOKUP(U651,Table!$A$2:$C$121,3,0)</f>
        <v>5</v>
      </c>
      <c r="Y651" s="6" t="s">
        <v>2332</v>
      </c>
      <c r="Z651" s="8" t="str">
        <f>LEFT(Y651,MIN(FIND({0,1,2,3,4,5,6,7,8,9},ASC(Y651)&amp;1234567890))-1)</f>
        <v>O</v>
      </c>
      <c r="AA651" s="8">
        <f t="shared" si="54"/>
        <v>6</v>
      </c>
      <c r="AB651" s="8">
        <f>VLOOKUP(Z651,Table!$A$2:$C$121,2,0)</f>
        <v>16</v>
      </c>
      <c r="AC651" s="7">
        <f>VLOOKUP(Z651,Table!$A$2:$C$121,3,0)</f>
        <v>2</v>
      </c>
      <c r="AD651" s="5" t="str">
        <f>VLOOKUP(A651,Table!$U$1:$V$230,2,0)</f>
        <v>Tetragonal</v>
      </c>
    </row>
    <row r="652" spans="1:30" ht="18.75" customHeight="1" x14ac:dyDescent="0.4">
      <c r="A652" s="5">
        <v>87</v>
      </c>
      <c r="B652" s="5">
        <v>91753</v>
      </c>
      <c r="C652" s="5" t="s">
        <v>975</v>
      </c>
      <c r="D652" s="5" t="s">
        <v>984</v>
      </c>
      <c r="E652" s="6" t="s">
        <v>2597</v>
      </c>
      <c r="F652" s="8" t="str">
        <f>LEFT(E652,MIN(FIND({0,1,2,3,4,5,6,7,8,9},ASC(E652)&amp;1234567890))-1)</f>
        <v>Ba</v>
      </c>
      <c r="G652" s="8">
        <f t="shared" si="50"/>
        <v>1</v>
      </c>
      <c r="H652" s="8">
        <f>VLOOKUP(F652,Table!$A$2:$C$121,2,0)</f>
        <v>2</v>
      </c>
      <c r="I652" s="7">
        <f>VLOOKUP(F652,Table!$A$2:$C$121,3,0)</f>
        <v>6</v>
      </c>
      <c r="J652" s="6" t="s">
        <v>2363</v>
      </c>
      <c r="K652" s="8" t="str">
        <f>LEFT(J652,MIN(FIND({0,1,2,3,4,5,6,7,8,9},ASC(J652)&amp;1234567890))-1)</f>
        <v>La</v>
      </c>
      <c r="L652" s="8">
        <f t="shared" si="51"/>
        <v>1</v>
      </c>
      <c r="M652" s="8">
        <f>VLOOKUP(K652,Table!$A$2:$C$121,2,0)</f>
        <v>3</v>
      </c>
      <c r="N652" s="7">
        <f>VLOOKUP(K652,Table!$A$2:$C$121,3,0)</f>
        <v>6</v>
      </c>
      <c r="O652" s="6" t="s">
        <v>2441</v>
      </c>
      <c r="P652" s="8" t="str">
        <f>LEFT(O652,MIN(FIND({0,1,2,3,4,5,6,7,8,9},ASC(O652)&amp;1234567890))-1)</f>
        <v>Ru</v>
      </c>
      <c r="Q652" s="8">
        <f t="shared" si="52"/>
        <v>1</v>
      </c>
      <c r="R652" s="8">
        <f>VLOOKUP(P652,Table!$A$2:$C$121,2,0)</f>
        <v>8</v>
      </c>
      <c r="S652" s="7">
        <f>VLOOKUP(P652,Table!$A$2:$C$121,3,0)</f>
        <v>5</v>
      </c>
      <c r="T652" s="6" t="s">
        <v>2296</v>
      </c>
      <c r="U652" s="8" t="str">
        <f>LEFT(T652,MIN(FIND({0,1,2,3,4,5,6,7,8,9},ASC(T652)&amp;1234567890))-1)</f>
        <v>Cu</v>
      </c>
      <c r="V652" s="8">
        <f t="shared" si="53"/>
        <v>1</v>
      </c>
      <c r="W652" s="8">
        <f>VLOOKUP(U652,Table!$A$2:$C$121,2,0)</f>
        <v>11</v>
      </c>
      <c r="X652" s="7">
        <f>VLOOKUP(U652,Table!$A$2:$C$121,3,0)</f>
        <v>4</v>
      </c>
      <c r="Y652" s="6" t="s">
        <v>2332</v>
      </c>
      <c r="Z652" s="8" t="str">
        <f>LEFT(Y652,MIN(FIND({0,1,2,3,4,5,6,7,8,9},ASC(Y652)&amp;1234567890))-1)</f>
        <v>O</v>
      </c>
      <c r="AA652" s="8">
        <f t="shared" si="54"/>
        <v>6</v>
      </c>
      <c r="AB652" s="8">
        <f>VLOOKUP(Z652,Table!$A$2:$C$121,2,0)</f>
        <v>16</v>
      </c>
      <c r="AC652" s="7">
        <f>VLOOKUP(Z652,Table!$A$2:$C$121,3,0)</f>
        <v>2</v>
      </c>
      <c r="AD652" s="5" t="str">
        <f>VLOOKUP(A652,Table!$U$1:$V$230,2,0)</f>
        <v>Tetragonal</v>
      </c>
    </row>
    <row r="653" spans="1:30" ht="18.75" customHeight="1" x14ac:dyDescent="0.4">
      <c r="A653" s="5">
        <v>87</v>
      </c>
      <c r="B653" s="5">
        <v>413645</v>
      </c>
      <c r="C653" s="5" t="s">
        <v>975</v>
      </c>
      <c r="D653" s="5" t="s">
        <v>985</v>
      </c>
      <c r="E653" s="6" t="s">
        <v>3548</v>
      </c>
      <c r="F653" s="8" t="str">
        <f>LEFT(E653,MIN(FIND({0,1,2,3,4,5,6,7,8,9},ASC(E653)&amp;1234567890))-1)</f>
        <v>H</v>
      </c>
      <c r="G653" s="8">
        <f t="shared" si="50"/>
        <v>8</v>
      </c>
      <c r="H653" s="8">
        <f>VLOOKUP(F653,Table!$A$2:$C$121,2,0)</f>
        <v>1</v>
      </c>
      <c r="I653" s="7">
        <f>VLOOKUP(F653,Table!$A$2:$C$121,3,0)</f>
        <v>1</v>
      </c>
      <c r="J653" s="6" t="s">
        <v>2371</v>
      </c>
      <c r="K653" s="8" t="str">
        <f>LEFT(J653,MIN(FIND({0,1,2,3,4,5,6,7,8,9},ASC(J653)&amp;1234567890))-1)</f>
        <v>Li</v>
      </c>
      <c r="L653" s="8">
        <f t="shared" si="51"/>
        <v>3</v>
      </c>
      <c r="M653" s="8">
        <f>VLOOKUP(K653,Table!$A$2:$C$121,2,0)</f>
        <v>1</v>
      </c>
      <c r="N653" s="7">
        <f>VLOOKUP(K653,Table!$A$2:$C$121,3,0)</f>
        <v>2</v>
      </c>
      <c r="O653" s="6" t="s">
        <v>3549</v>
      </c>
      <c r="P653" s="8" t="str">
        <f>LEFT(O653,MIN(FIND({0,1,2,3,4,5,6,7,8,9},ASC(O653)&amp;1234567890))-1)</f>
        <v>Mo</v>
      </c>
      <c r="Q653" s="8">
        <f t="shared" si="52"/>
        <v>9</v>
      </c>
      <c r="R653" s="8">
        <f>VLOOKUP(P653,Table!$A$2:$C$121,2,0)</f>
        <v>6</v>
      </c>
      <c r="S653" s="7">
        <f>VLOOKUP(P653,Table!$A$2:$C$121,3,0)</f>
        <v>5</v>
      </c>
      <c r="T653" s="6" t="s">
        <v>3550</v>
      </c>
      <c r="U653" s="8" t="str">
        <f>LEFT(T653,MIN(FIND({0,1,2,3,4,5,6,7,8,9},ASC(T653)&amp;1234567890))-1)</f>
        <v>O</v>
      </c>
      <c r="V653" s="8">
        <f t="shared" si="53"/>
        <v>41</v>
      </c>
      <c r="W653" s="8">
        <f>VLOOKUP(U653,Table!$A$2:$C$121,2,0)</f>
        <v>16</v>
      </c>
      <c r="X653" s="7">
        <f>VLOOKUP(U653,Table!$A$2:$C$121,3,0)</f>
        <v>2</v>
      </c>
      <c r="Y653" s="6" t="s">
        <v>3347</v>
      </c>
      <c r="Z653" s="8" t="str">
        <f>LEFT(Y653,MIN(FIND({0,1,2,3,4,5,6,7,8,9},ASC(Y653)&amp;1234567890))-1)</f>
        <v>S</v>
      </c>
      <c r="AA653" s="8">
        <f t="shared" si="54"/>
        <v>8</v>
      </c>
      <c r="AB653" s="8">
        <f>VLOOKUP(Z653,Table!$A$2:$C$121,2,0)</f>
        <v>16</v>
      </c>
      <c r="AC653" s="7">
        <f>VLOOKUP(Z653,Table!$A$2:$C$121,3,0)</f>
        <v>3</v>
      </c>
      <c r="AD653" s="5" t="str">
        <f>VLOOKUP(A653,Table!$U$1:$V$230,2,0)</f>
        <v>Tetragonal</v>
      </c>
    </row>
    <row r="654" spans="1:30" ht="18.75" customHeight="1" x14ac:dyDescent="0.4">
      <c r="A654" s="5">
        <v>87</v>
      </c>
      <c r="B654" s="5">
        <v>170994</v>
      </c>
      <c r="C654" s="5" t="s">
        <v>975</v>
      </c>
      <c r="D654" s="5" t="s">
        <v>986</v>
      </c>
      <c r="E654" s="6" t="s">
        <v>3551</v>
      </c>
      <c r="F654" s="8" t="str">
        <f>LEFT(E654,MIN(FIND({0,1,2,3,4,5,6,7,8,9},ASC(E654)&amp;1234567890))-1)</f>
        <v>K</v>
      </c>
      <c r="G654" s="8">
        <f t="shared" si="50"/>
        <v>0.152</v>
      </c>
      <c r="H654" s="8">
        <f>VLOOKUP(F654,Table!$A$2:$C$121,2,0)</f>
        <v>1</v>
      </c>
      <c r="I654" s="7">
        <f>VLOOKUP(F654,Table!$A$2:$C$121,3,0)</f>
        <v>4</v>
      </c>
      <c r="J654" s="6" t="s">
        <v>3552</v>
      </c>
      <c r="K654" s="8" t="str">
        <f>LEFT(J654,MIN(FIND({0,1,2,3,4,5,6,7,8,9},ASC(J654)&amp;1234567890))-1)</f>
        <v>Ga</v>
      </c>
      <c r="L654" s="8">
        <f t="shared" si="51"/>
        <v>1.93</v>
      </c>
      <c r="M654" s="8">
        <f>VLOOKUP(K654,Table!$A$2:$C$121,2,0)</f>
        <v>13</v>
      </c>
      <c r="N654" s="7">
        <f>VLOOKUP(K654,Table!$A$2:$C$121,3,0)</f>
        <v>4</v>
      </c>
      <c r="O654" s="6" t="s">
        <v>3553</v>
      </c>
      <c r="P654" s="8" t="str">
        <f>LEFT(O654,MIN(FIND({0,1,2,3,4,5,6,7,8,9},ASC(O654)&amp;1234567890))-1)</f>
        <v>Al</v>
      </c>
      <c r="Q654" s="8">
        <f t="shared" si="52"/>
        <v>0.21</v>
      </c>
      <c r="R654" s="8">
        <f>VLOOKUP(P654,Table!$A$2:$C$121,2,0)</f>
        <v>13</v>
      </c>
      <c r="S654" s="7">
        <f>VLOOKUP(P654,Table!$A$2:$C$121,3,0)</f>
        <v>3</v>
      </c>
      <c r="T654" s="6" t="s">
        <v>3554</v>
      </c>
      <c r="U654" s="8" t="str">
        <f>LEFT(T654,MIN(FIND({0,1,2,3,4,5,6,7,8,9},ASC(T654)&amp;1234567890))-1)</f>
        <v>Ti</v>
      </c>
      <c r="V654" s="8">
        <f t="shared" si="53"/>
        <v>1.86</v>
      </c>
      <c r="W654" s="8">
        <f>VLOOKUP(U654,Table!$A$2:$C$121,2,0)</f>
        <v>4</v>
      </c>
      <c r="X654" s="7">
        <f>VLOOKUP(U654,Table!$A$2:$C$121,3,0)</f>
        <v>4</v>
      </c>
      <c r="Y654" s="6" t="s">
        <v>2381</v>
      </c>
      <c r="Z654" s="8" t="str">
        <f>LEFT(Y654,MIN(FIND({0,1,2,3,4,5,6,7,8,9},ASC(Y654)&amp;1234567890))-1)</f>
        <v>O</v>
      </c>
      <c r="AA654" s="8">
        <f t="shared" si="54"/>
        <v>7</v>
      </c>
      <c r="AB654" s="8">
        <f>VLOOKUP(Z654,Table!$A$2:$C$121,2,0)</f>
        <v>16</v>
      </c>
      <c r="AC654" s="7">
        <f>VLOOKUP(Z654,Table!$A$2:$C$121,3,0)</f>
        <v>2</v>
      </c>
      <c r="AD654" s="5" t="str">
        <f>VLOOKUP(A654,Table!$U$1:$V$230,2,0)</f>
        <v>Tetragonal</v>
      </c>
    </row>
    <row r="655" spans="1:30" ht="18.75" customHeight="1" x14ac:dyDescent="0.4">
      <c r="A655" s="5">
        <v>87</v>
      </c>
      <c r="B655" s="5">
        <v>170995</v>
      </c>
      <c r="C655" s="5" t="s">
        <v>975</v>
      </c>
      <c r="D655" s="5" t="s">
        <v>987</v>
      </c>
      <c r="E655" s="6" t="s">
        <v>3555</v>
      </c>
      <c r="F655" s="8" t="str">
        <f>LEFT(E655,MIN(FIND({0,1,2,3,4,5,6,7,8,9},ASC(E655)&amp;1234567890))-1)</f>
        <v>K</v>
      </c>
      <c r="G655" s="8">
        <f t="shared" si="50"/>
        <v>0.155</v>
      </c>
      <c r="H655" s="8">
        <f>VLOOKUP(F655,Table!$A$2:$C$121,2,0)</f>
        <v>1</v>
      </c>
      <c r="I655" s="7">
        <f>VLOOKUP(F655,Table!$A$2:$C$121,3,0)</f>
        <v>4</v>
      </c>
      <c r="J655" s="6" t="s">
        <v>3556</v>
      </c>
      <c r="K655" s="8" t="str">
        <f>LEFT(J655,MIN(FIND({0,1,2,3,4,5,6,7,8,9},ASC(J655)&amp;1234567890))-1)</f>
        <v>Ga</v>
      </c>
      <c r="L655" s="8">
        <f t="shared" si="51"/>
        <v>1.65</v>
      </c>
      <c r="M655" s="8">
        <f>VLOOKUP(K655,Table!$A$2:$C$121,2,0)</f>
        <v>13</v>
      </c>
      <c r="N655" s="7">
        <f>VLOOKUP(K655,Table!$A$2:$C$121,3,0)</f>
        <v>4</v>
      </c>
      <c r="O655" s="6" t="s">
        <v>3557</v>
      </c>
      <c r="P655" s="8" t="str">
        <f>LEFT(O655,MIN(FIND({0,1,2,3,4,5,6,7,8,9},ASC(O655)&amp;1234567890))-1)</f>
        <v>Al</v>
      </c>
      <c r="Q655" s="8">
        <f t="shared" si="52"/>
        <v>0.49</v>
      </c>
      <c r="R655" s="8">
        <f>VLOOKUP(P655,Table!$A$2:$C$121,2,0)</f>
        <v>13</v>
      </c>
      <c r="S655" s="7">
        <f>VLOOKUP(P655,Table!$A$2:$C$121,3,0)</f>
        <v>3</v>
      </c>
      <c r="T655" s="6" t="s">
        <v>3554</v>
      </c>
      <c r="U655" s="8" t="str">
        <f>LEFT(T655,MIN(FIND({0,1,2,3,4,5,6,7,8,9},ASC(T655)&amp;1234567890))-1)</f>
        <v>Ti</v>
      </c>
      <c r="V655" s="8">
        <f t="shared" si="53"/>
        <v>1.86</v>
      </c>
      <c r="W655" s="8">
        <f>VLOOKUP(U655,Table!$A$2:$C$121,2,0)</f>
        <v>4</v>
      </c>
      <c r="X655" s="7">
        <f>VLOOKUP(U655,Table!$A$2:$C$121,3,0)</f>
        <v>4</v>
      </c>
      <c r="Y655" s="6" t="s">
        <v>2381</v>
      </c>
      <c r="Z655" s="8" t="str">
        <f>LEFT(Y655,MIN(FIND({0,1,2,3,4,5,6,7,8,9},ASC(Y655)&amp;1234567890))-1)</f>
        <v>O</v>
      </c>
      <c r="AA655" s="8">
        <f t="shared" si="54"/>
        <v>7</v>
      </c>
      <c r="AB655" s="8">
        <f>VLOOKUP(Z655,Table!$A$2:$C$121,2,0)</f>
        <v>16</v>
      </c>
      <c r="AC655" s="7">
        <f>VLOOKUP(Z655,Table!$A$2:$C$121,3,0)</f>
        <v>2</v>
      </c>
      <c r="AD655" s="5" t="str">
        <f>VLOOKUP(A655,Table!$U$1:$V$230,2,0)</f>
        <v>Tetragonal</v>
      </c>
    </row>
    <row r="656" spans="1:30" ht="18.75" customHeight="1" x14ac:dyDescent="0.4">
      <c r="A656" s="5">
        <v>87</v>
      </c>
      <c r="B656" s="5">
        <v>170996</v>
      </c>
      <c r="C656" s="5" t="s">
        <v>975</v>
      </c>
      <c r="D656" s="5" t="s">
        <v>988</v>
      </c>
      <c r="E656" s="6" t="s">
        <v>3558</v>
      </c>
      <c r="F656" s="8" t="str">
        <f>LEFT(E656,MIN(FIND({0,1,2,3,4,5,6,7,8,9},ASC(E656)&amp;1234567890))-1)</f>
        <v>K</v>
      </c>
      <c r="G656" s="8">
        <f t="shared" si="50"/>
        <v>0.157</v>
      </c>
      <c r="H656" s="8">
        <f>VLOOKUP(F656,Table!$A$2:$C$121,2,0)</f>
        <v>1</v>
      </c>
      <c r="I656" s="7">
        <f>VLOOKUP(F656,Table!$A$2:$C$121,3,0)</f>
        <v>4</v>
      </c>
      <c r="J656" s="6" t="s">
        <v>3559</v>
      </c>
      <c r="K656" s="8" t="str">
        <f>LEFT(J656,MIN(FIND({0,1,2,3,4,5,6,7,8,9},ASC(J656)&amp;1234567890))-1)</f>
        <v>Ga</v>
      </c>
      <c r="L656" s="8">
        <f t="shared" si="51"/>
        <v>1.3</v>
      </c>
      <c r="M656" s="8">
        <f>VLOOKUP(K656,Table!$A$2:$C$121,2,0)</f>
        <v>13</v>
      </c>
      <c r="N656" s="7">
        <f>VLOOKUP(K656,Table!$A$2:$C$121,3,0)</f>
        <v>4</v>
      </c>
      <c r="O656" s="6" t="s">
        <v>3560</v>
      </c>
      <c r="P656" s="8" t="str">
        <f>LEFT(O656,MIN(FIND({0,1,2,3,4,5,6,7,8,9},ASC(O656)&amp;1234567890))-1)</f>
        <v>Al</v>
      </c>
      <c r="Q656" s="8">
        <f t="shared" si="52"/>
        <v>0.84</v>
      </c>
      <c r="R656" s="8">
        <f>VLOOKUP(P656,Table!$A$2:$C$121,2,0)</f>
        <v>13</v>
      </c>
      <c r="S656" s="7">
        <f>VLOOKUP(P656,Table!$A$2:$C$121,3,0)</f>
        <v>3</v>
      </c>
      <c r="T656" s="6" t="s">
        <v>3554</v>
      </c>
      <c r="U656" s="8" t="str">
        <f>LEFT(T656,MIN(FIND({0,1,2,3,4,5,6,7,8,9},ASC(T656)&amp;1234567890))-1)</f>
        <v>Ti</v>
      </c>
      <c r="V656" s="8">
        <f t="shared" si="53"/>
        <v>1.86</v>
      </c>
      <c r="W656" s="8">
        <f>VLOOKUP(U656,Table!$A$2:$C$121,2,0)</f>
        <v>4</v>
      </c>
      <c r="X656" s="7">
        <f>VLOOKUP(U656,Table!$A$2:$C$121,3,0)</f>
        <v>4</v>
      </c>
      <c r="Y656" s="6" t="s">
        <v>2381</v>
      </c>
      <c r="Z656" s="8" t="str">
        <f>LEFT(Y656,MIN(FIND({0,1,2,3,4,5,6,7,8,9},ASC(Y656)&amp;1234567890))-1)</f>
        <v>O</v>
      </c>
      <c r="AA656" s="8">
        <f t="shared" si="54"/>
        <v>7</v>
      </c>
      <c r="AB656" s="8">
        <f>VLOOKUP(Z656,Table!$A$2:$C$121,2,0)</f>
        <v>16</v>
      </c>
      <c r="AC656" s="7">
        <f>VLOOKUP(Z656,Table!$A$2:$C$121,3,0)</f>
        <v>2</v>
      </c>
      <c r="AD656" s="5" t="str">
        <f>VLOOKUP(A656,Table!$U$1:$V$230,2,0)</f>
        <v>Tetragonal</v>
      </c>
    </row>
    <row r="657" spans="1:30" ht="18.75" customHeight="1" x14ac:dyDescent="0.4">
      <c r="A657" s="5">
        <v>87</v>
      </c>
      <c r="B657" s="5">
        <v>172213</v>
      </c>
      <c r="C657" s="5" t="s">
        <v>975</v>
      </c>
      <c r="D657" s="5" t="s">
        <v>989</v>
      </c>
      <c r="E657" s="6" t="s">
        <v>3561</v>
      </c>
      <c r="F657" s="8" t="str">
        <f>LEFT(E657,MIN(FIND({0,1,2,3,4,5,6,7,8,9},ASC(E657)&amp;1234567890))-1)</f>
        <v>Sr</v>
      </c>
      <c r="G657" s="8">
        <f t="shared" si="50"/>
        <v>1.9</v>
      </c>
      <c r="H657" s="8">
        <f>VLOOKUP(F657,Table!$A$2:$C$121,2,0)</f>
        <v>2</v>
      </c>
      <c r="I657" s="7">
        <f>VLOOKUP(F657,Table!$A$2:$C$121,3,0)</f>
        <v>5</v>
      </c>
      <c r="J657" s="6" t="s">
        <v>3562</v>
      </c>
      <c r="K657" s="8" t="str">
        <f>LEFT(J657,MIN(FIND({0,1,2,3,4,5,6,7,8,9},ASC(J657)&amp;1234567890))-1)</f>
        <v>Nd</v>
      </c>
      <c r="L657" s="8">
        <f t="shared" si="51"/>
        <v>0.1</v>
      </c>
      <c r="M657" s="8">
        <f>VLOOKUP(K657,Table!$A$2:$C$121,2,0)</f>
        <v>3</v>
      </c>
      <c r="N657" s="7">
        <f>VLOOKUP(K657,Table!$A$2:$C$121,3,0)</f>
        <v>6</v>
      </c>
      <c r="O657" s="6" t="s">
        <v>2330</v>
      </c>
      <c r="P657" s="8" t="str">
        <f>LEFT(O657,MIN(FIND({0,1,2,3,4,5,6,7,8,9},ASC(O657)&amp;1234567890))-1)</f>
        <v>Fe</v>
      </c>
      <c r="Q657" s="8">
        <f t="shared" si="52"/>
        <v>1</v>
      </c>
      <c r="R657" s="8">
        <f>VLOOKUP(P657,Table!$A$2:$C$121,2,0)</f>
        <v>8</v>
      </c>
      <c r="S657" s="7">
        <f>VLOOKUP(P657,Table!$A$2:$C$121,3,0)</f>
        <v>4</v>
      </c>
      <c r="T657" s="6" t="s">
        <v>2355</v>
      </c>
      <c r="U657" s="8" t="str">
        <f>LEFT(T657,MIN(FIND({0,1,2,3,4,5,6,7,8,9},ASC(T657)&amp;1234567890))-1)</f>
        <v>Mo</v>
      </c>
      <c r="V657" s="8">
        <f t="shared" si="53"/>
        <v>1</v>
      </c>
      <c r="W657" s="8">
        <f>VLOOKUP(U657,Table!$A$2:$C$121,2,0)</f>
        <v>6</v>
      </c>
      <c r="X657" s="7">
        <f>VLOOKUP(U657,Table!$A$2:$C$121,3,0)</f>
        <v>5</v>
      </c>
      <c r="Y657" s="6" t="s">
        <v>2332</v>
      </c>
      <c r="Z657" s="8" t="str">
        <f>LEFT(Y657,MIN(FIND({0,1,2,3,4,5,6,7,8,9},ASC(Y657)&amp;1234567890))-1)</f>
        <v>O</v>
      </c>
      <c r="AA657" s="8">
        <f t="shared" si="54"/>
        <v>6</v>
      </c>
      <c r="AB657" s="8">
        <f>VLOOKUP(Z657,Table!$A$2:$C$121,2,0)</f>
        <v>16</v>
      </c>
      <c r="AC657" s="7">
        <f>VLOOKUP(Z657,Table!$A$2:$C$121,3,0)</f>
        <v>2</v>
      </c>
      <c r="AD657" s="5" t="str">
        <f>VLOOKUP(A657,Table!$U$1:$V$230,2,0)</f>
        <v>Tetragonal</v>
      </c>
    </row>
    <row r="658" spans="1:30" ht="18.75" customHeight="1" x14ac:dyDescent="0.4">
      <c r="A658" s="5">
        <v>87</v>
      </c>
      <c r="B658" s="5">
        <v>172214</v>
      </c>
      <c r="C658" s="5" t="s">
        <v>975</v>
      </c>
      <c r="D658" s="5" t="s">
        <v>990</v>
      </c>
      <c r="E658" s="6" t="s">
        <v>2882</v>
      </c>
      <c r="F658" s="8" t="str">
        <f>LEFT(E658,MIN(FIND({0,1,2,3,4,5,6,7,8,9},ASC(E658)&amp;1234567890))-1)</f>
        <v>Sr</v>
      </c>
      <c r="G658" s="8">
        <f t="shared" si="50"/>
        <v>1.8</v>
      </c>
      <c r="H658" s="8">
        <f>VLOOKUP(F658,Table!$A$2:$C$121,2,0)</f>
        <v>2</v>
      </c>
      <c r="I658" s="7">
        <f>VLOOKUP(F658,Table!$A$2:$C$121,3,0)</f>
        <v>5</v>
      </c>
      <c r="J658" s="6" t="s">
        <v>3563</v>
      </c>
      <c r="K658" s="8" t="str">
        <f>LEFT(J658,MIN(FIND({0,1,2,3,4,5,6,7,8,9},ASC(J658)&amp;1234567890))-1)</f>
        <v>Nd</v>
      </c>
      <c r="L658" s="8">
        <f t="shared" si="51"/>
        <v>0.2</v>
      </c>
      <c r="M658" s="8">
        <f>VLOOKUP(K658,Table!$A$2:$C$121,2,0)</f>
        <v>3</v>
      </c>
      <c r="N658" s="7">
        <f>VLOOKUP(K658,Table!$A$2:$C$121,3,0)</f>
        <v>6</v>
      </c>
      <c r="O658" s="6" t="s">
        <v>2330</v>
      </c>
      <c r="P658" s="8" t="str">
        <f>LEFT(O658,MIN(FIND({0,1,2,3,4,5,6,7,8,9},ASC(O658)&amp;1234567890))-1)</f>
        <v>Fe</v>
      </c>
      <c r="Q658" s="8">
        <f t="shared" si="52"/>
        <v>1</v>
      </c>
      <c r="R658" s="8">
        <f>VLOOKUP(P658,Table!$A$2:$C$121,2,0)</f>
        <v>8</v>
      </c>
      <c r="S658" s="7">
        <f>VLOOKUP(P658,Table!$A$2:$C$121,3,0)</f>
        <v>4</v>
      </c>
      <c r="T658" s="6" t="s">
        <v>2355</v>
      </c>
      <c r="U658" s="8" t="str">
        <f>LEFT(T658,MIN(FIND({0,1,2,3,4,5,6,7,8,9},ASC(T658)&amp;1234567890))-1)</f>
        <v>Mo</v>
      </c>
      <c r="V658" s="8">
        <f t="shared" si="53"/>
        <v>1</v>
      </c>
      <c r="W658" s="8">
        <f>VLOOKUP(U658,Table!$A$2:$C$121,2,0)</f>
        <v>6</v>
      </c>
      <c r="X658" s="7">
        <f>VLOOKUP(U658,Table!$A$2:$C$121,3,0)</f>
        <v>5</v>
      </c>
      <c r="Y658" s="6" t="s">
        <v>2332</v>
      </c>
      <c r="Z658" s="8" t="str">
        <f>LEFT(Y658,MIN(FIND({0,1,2,3,4,5,6,7,8,9},ASC(Y658)&amp;1234567890))-1)</f>
        <v>O</v>
      </c>
      <c r="AA658" s="8">
        <f t="shared" si="54"/>
        <v>6</v>
      </c>
      <c r="AB658" s="8">
        <f>VLOOKUP(Z658,Table!$A$2:$C$121,2,0)</f>
        <v>16</v>
      </c>
      <c r="AC658" s="7">
        <f>VLOOKUP(Z658,Table!$A$2:$C$121,3,0)</f>
        <v>2</v>
      </c>
      <c r="AD658" s="5" t="str">
        <f>VLOOKUP(A658,Table!$U$1:$V$230,2,0)</f>
        <v>Tetragonal</v>
      </c>
    </row>
    <row r="659" spans="1:30" ht="18.75" customHeight="1" x14ac:dyDescent="0.4">
      <c r="A659" s="5">
        <v>87</v>
      </c>
      <c r="B659" s="5">
        <v>153064</v>
      </c>
      <c r="C659" s="5" t="s">
        <v>975</v>
      </c>
      <c r="D659" s="5" t="s">
        <v>991</v>
      </c>
      <c r="E659" s="6" t="s">
        <v>2320</v>
      </c>
      <c r="F659" s="8" t="str">
        <f>LEFT(E659,MIN(FIND({0,1,2,3,4,5,6,7,8,9},ASC(E659)&amp;1234567890))-1)</f>
        <v>Sr</v>
      </c>
      <c r="G659" s="8">
        <f t="shared" si="50"/>
        <v>1</v>
      </c>
      <c r="H659" s="8">
        <f>VLOOKUP(F659,Table!$A$2:$C$121,2,0)</f>
        <v>2</v>
      </c>
      <c r="I659" s="7">
        <f>VLOOKUP(F659,Table!$A$2:$C$121,3,0)</f>
        <v>5</v>
      </c>
      <c r="J659" s="6" t="s">
        <v>2363</v>
      </c>
      <c r="K659" s="8" t="str">
        <f>LEFT(J659,MIN(FIND({0,1,2,3,4,5,6,7,8,9},ASC(J659)&amp;1234567890))-1)</f>
        <v>La</v>
      </c>
      <c r="L659" s="8">
        <f t="shared" si="51"/>
        <v>1</v>
      </c>
      <c r="M659" s="8">
        <f>VLOOKUP(K659,Table!$A$2:$C$121,2,0)</f>
        <v>3</v>
      </c>
      <c r="N659" s="7">
        <f>VLOOKUP(K659,Table!$A$2:$C$121,3,0)</f>
        <v>6</v>
      </c>
      <c r="O659" s="6" t="s">
        <v>2598</v>
      </c>
      <c r="P659" s="8" t="str">
        <f>LEFT(O659,MIN(FIND({0,1,2,3,4,5,6,7,8,9},ASC(O659)&amp;1234567890))-1)</f>
        <v>Mn</v>
      </c>
      <c r="Q659" s="8">
        <f t="shared" si="52"/>
        <v>1</v>
      </c>
      <c r="R659" s="8">
        <f>VLOOKUP(P659,Table!$A$2:$C$121,2,0)</f>
        <v>7</v>
      </c>
      <c r="S659" s="7">
        <f>VLOOKUP(P659,Table!$A$2:$C$121,3,0)</f>
        <v>4</v>
      </c>
      <c r="T659" s="6" t="s">
        <v>2430</v>
      </c>
      <c r="U659" s="8" t="str">
        <f>LEFT(T659,MIN(FIND({0,1,2,3,4,5,6,7,8,9},ASC(T659)&amp;1234567890))-1)</f>
        <v>W</v>
      </c>
      <c r="V659" s="8">
        <f t="shared" si="53"/>
        <v>1</v>
      </c>
      <c r="W659" s="8">
        <f>VLOOKUP(U659,Table!$A$2:$C$121,2,0)</f>
        <v>6</v>
      </c>
      <c r="X659" s="7">
        <f>VLOOKUP(U659,Table!$A$2:$C$121,3,0)</f>
        <v>6</v>
      </c>
      <c r="Y659" s="6" t="s">
        <v>2332</v>
      </c>
      <c r="Z659" s="8" t="str">
        <f>LEFT(Y659,MIN(FIND({0,1,2,3,4,5,6,7,8,9},ASC(Y659)&amp;1234567890))-1)</f>
        <v>O</v>
      </c>
      <c r="AA659" s="8">
        <f t="shared" si="54"/>
        <v>6</v>
      </c>
      <c r="AB659" s="8">
        <f>VLOOKUP(Z659,Table!$A$2:$C$121,2,0)</f>
        <v>16</v>
      </c>
      <c r="AC659" s="7">
        <f>VLOOKUP(Z659,Table!$A$2:$C$121,3,0)</f>
        <v>2</v>
      </c>
      <c r="AD659" s="5" t="str">
        <f>VLOOKUP(A659,Table!$U$1:$V$230,2,0)</f>
        <v>Tetragonal</v>
      </c>
    </row>
    <row r="660" spans="1:30" ht="18.75" customHeight="1" x14ac:dyDescent="0.4">
      <c r="A660" s="5">
        <v>87</v>
      </c>
      <c r="B660" s="5">
        <v>158318</v>
      </c>
      <c r="C660" s="5" t="s">
        <v>975</v>
      </c>
      <c r="D660" s="5" t="s">
        <v>992</v>
      </c>
      <c r="E660" s="6" t="s">
        <v>3564</v>
      </c>
      <c r="F660" s="8" t="str">
        <f>LEFT(E660,MIN(FIND({0,1,2,3,4,5,6,7,8,9},ASC(E660)&amp;1234567890))-1)</f>
        <v>Ba</v>
      </c>
      <c r="G660" s="8">
        <f t="shared" si="50"/>
        <v>1.034</v>
      </c>
      <c r="H660" s="8">
        <f>VLOOKUP(F660,Table!$A$2:$C$121,2,0)</f>
        <v>2</v>
      </c>
      <c r="I660" s="7">
        <f>VLOOKUP(F660,Table!$A$2:$C$121,3,0)</f>
        <v>6</v>
      </c>
      <c r="J660" s="6" t="s">
        <v>3565</v>
      </c>
      <c r="K660" s="8" t="str">
        <f>LEFT(J660,MIN(FIND({0,1,2,3,4,5,6,7,8,9},ASC(J660)&amp;1234567890))-1)</f>
        <v>Cs</v>
      </c>
      <c r="L660" s="8">
        <f t="shared" si="51"/>
        <v>0.16800000000000001</v>
      </c>
      <c r="M660" s="8">
        <f>VLOOKUP(K660,Table!$A$2:$C$121,2,0)</f>
        <v>1</v>
      </c>
      <c r="N660" s="7">
        <f>VLOOKUP(K660,Table!$A$2:$C$121,3,0)</f>
        <v>6</v>
      </c>
      <c r="O660" s="6" t="s">
        <v>3566</v>
      </c>
      <c r="P660" s="8" t="str">
        <f>LEFT(O660,MIN(FIND({0,1,2,3,4,5,6,7,8,9},ASC(O660)&amp;1234567890))-1)</f>
        <v>Al</v>
      </c>
      <c r="Q660" s="8">
        <f t="shared" si="52"/>
        <v>1.7709999999999999</v>
      </c>
      <c r="R660" s="8">
        <f>VLOOKUP(P660,Table!$A$2:$C$121,2,0)</f>
        <v>13</v>
      </c>
      <c r="S660" s="7">
        <f>VLOOKUP(P660,Table!$A$2:$C$121,3,0)</f>
        <v>3</v>
      </c>
      <c r="T660" s="6" t="s">
        <v>3567</v>
      </c>
      <c r="U660" s="8" t="str">
        <f>LEFT(T660,MIN(FIND({0,1,2,3,4,5,6,7,8,9},ASC(T660)&amp;1234567890))-1)</f>
        <v>Ti</v>
      </c>
      <c r="V660" s="8">
        <f t="shared" si="53"/>
        <v>6.2089999999999996</v>
      </c>
      <c r="W660" s="8">
        <f>VLOOKUP(U660,Table!$A$2:$C$121,2,0)</f>
        <v>4</v>
      </c>
      <c r="X660" s="7">
        <f>VLOOKUP(U660,Table!$A$2:$C$121,3,0)</f>
        <v>4</v>
      </c>
      <c r="Y660" s="6" t="s">
        <v>2400</v>
      </c>
      <c r="Z660" s="8" t="str">
        <f>LEFT(Y660,MIN(FIND({0,1,2,3,4,5,6,7,8,9},ASC(Y660)&amp;1234567890))-1)</f>
        <v>O</v>
      </c>
      <c r="AA660" s="8">
        <f t="shared" si="54"/>
        <v>16</v>
      </c>
      <c r="AB660" s="8">
        <f>VLOOKUP(Z660,Table!$A$2:$C$121,2,0)</f>
        <v>16</v>
      </c>
      <c r="AC660" s="7">
        <f>VLOOKUP(Z660,Table!$A$2:$C$121,3,0)</f>
        <v>2</v>
      </c>
      <c r="AD660" s="5" t="str">
        <f>VLOOKUP(A660,Table!$U$1:$V$230,2,0)</f>
        <v>Tetragonal</v>
      </c>
    </row>
    <row r="661" spans="1:30" ht="18.75" customHeight="1" x14ac:dyDescent="0.4">
      <c r="A661" s="5">
        <v>87</v>
      </c>
      <c r="B661" s="5">
        <v>158319</v>
      </c>
      <c r="C661" s="5" t="s">
        <v>975</v>
      </c>
      <c r="D661" s="5" t="s">
        <v>993</v>
      </c>
      <c r="E661" s="6" t="s">
        <v>3568</v>
      </c>
      <c r="F661" s="8" t="str">
        <f>LEFT(E661,MIN(FIND({0,1,2,3,4,5,6,7,8,9},ASC(E661)&amp;1234567890))-1)</f>
        <v>Ba</v>
      </c>
      <c r="G661" s="8">
        <f t="shared" si="50"/>
        <v>0.92200000000000004</v>
      </c>
      <c r="H661" s="8">
        <f>VLOOKUP(F661,Table!$A$2:$C$121,2,0)</f>
        <v>2</v>
      </c>
      <c r="I661" s="7">
        <f>VLOOKUP(F661,Table!$A$2:$C$121,3,0)</f>
        <v>6</v>
      </c>
      <c r="J661" s="6" t="s">
        <v>3569</v>
      </c>
      <c r="K661" s="8" t="str">
        <f>LEFT(J661,MIN(FIND({0,1,2,3,4,5,6,7,8,9},ASC(J661)&amp;1234567890))-1)</f>
        <v>Cs</v>
      </c>
      <c r="L661" s="8">
        <f t="shared" si="51"/>
        <v>0.30399999999999999</v>
      </c>
      <c r="M661" s="8">
        <f>VLOOKUP(K661,Table!$A$2:$C$121,2,0)</f>
        <v>1</v>
      </c>
      <c r="N661" s="7">
        <f>VLOOKUP(K661,Table!$A$2:$C$121,3,0)</f>
        <v>6</v>
      </c>
      <c r="O661" s="6" t="s">
        <v>3570</v>
      </c>
      <c r="P661" s="8" t="str">
        <f>LEFT(O661,MIN(FIND({0,1,2,3,4,5,6,7,8,9},ASC(O661)&amp;1234567890))-1)</f>
        <v>Al</v>
      </c>
      <c r="Q661" s="8">
        <f t="shared" si="52"/>
        <v>2.048</v>
      </c>
      <c r="R661" s="8">
        <f>VLOOKUP(P661,Table!$A$2:$C$121,2,0)</f>
        <v>13</v>
      </c>
      <c r="S661" s="7">
        <f>VLOOKUP(P661,Table!$A$2:$C$121,3,0)</f>
        <v>3</v>
      </c>
      <c r="T661" s="6" t="s">
        <v>3571</v>
      </c>
      <c r="U661" s="8" t="str">
        <f>LEFT(T661,MIN(FIND({0,1,2,3,4,5,6,7,8,9},ASC(T661)&amp;1234567890))-1)</f>
        <v>Ti</v>
      </c>
      <c r="V661" s="8">
        <f t="shared" si="53"/>
        <v>5.952</v>
      </c>
      <c r="W661" s="8">
        <f>VLOOKUP(U661,Table!$A$2:$C$121,2,0)</f>
        <v>4</v>
      </c>
      <c r="X661" s="7">
        <f>VLOOKUP(U661,Table!$A$2:$C$121,3,0)</f>
        <v>4</v>
      </c>
      <c r="Y661" s="6" t="s">
        <v>2400</v>
      </c>
      <c r="Z661" s="8" t="str">
        <f>LEFT(Y661,MIN(FIND({0,1,2,3,4,5,6,7,8,9},ASC(Y661)&amp;1234567890))-1)</f>
        <v>O</v>
      </c>
      <c r="AA661" s="8">
        <f t="shared" si="54"/>
        <v>16</v>
      </c>
      <c r="AB661" s="8">
        <f>VLOOKUP(Z661,Table!$A$2:$C$121,2,0)</f>
        <v>16</v>
      </c>
      <c r="AC661" s="7">
        <f>VLOOKUP(Z661,Table!$A$2:$C$121,3,0)</f>
        <v>2</v>
      </c>
      <c r="AD661" s="5" t="str">
        <f>VLOOKUP(A661,Table!$U$1:$V$230,2,0)</f>
        <v>Tetragonal</v>
      </c>
    </row>
    <row r="662" spans="1:30" ht="18.75" customHeight="1" x14ac:dyDescent="0.4">
      <c r="A662" s="5">
        <v>87</v>
      </c>
      <c r="B662" s="5">
        <v>158321</v>
      </c>
      <c r="C662" s="5" t="s">
        <v>975</v>
      </c>
      <c r="D662" s="5" t="s">
        <v>994</v>
      </c>
      <c r="E662" s="6" t="s">
        <v>3572</v>
      </c>
      <c r="F662" s="8" t="str">
        <f>LEFT(E662,MIN(FIND({0,1,2,3,4,5,6,7,8,9},ASC(E662)&amp;1234567890))-1)</f>
        <v>Ba</v>
      </c>
      <c r="G662" s="8">
        <f t="shared" si="50"/>
        <v>0.94</v>
      </c>
      <c r="H662" s="8">
        <f>VLOOKUP(F662,Table!$A$2:$C$121,2,0)</f>
        <v>2</v>
      </c>
      <c r="I662" s="7">
        <f>VLOOKUP(F662,Table!$A$2:$C$121,3,0)</f>
        <v>6</v>
      </c>
      <c r="J662" s="6" t="s">
        <v>3573</v>
      </c>
      <c r="K662" s="8" t="str">
        <f>LEFT(J662,MIN(FIND({0,1,2,3,4,5,6,7,8,9},ASC(J662)&amp;1234567890))-1)</f>
        <v>Cs</v>
      </c>
      <c r="L662" s="8">
        <f t="shared" si="51"/>
        <v>0.16900000000000001</v>
      </c>
      <c r="M662" s="8">
        <f>VLOOKUP(K662,Table!$A$2:$C$121,2,0)</f>
        <v>1</v>
      </c>
      <c r="N662" s="7">
        <f>VLOOKUP(K662,Table!$A$2:$C$121,3,0)</f>
        <v>6</v>
      </c>
      <c r="O662" s="6" t="s">
        <v>3574</v>
      </c>
      <c r="P662" s="8" t="str">
        <f>LEFT(O662,MIN(FIND({0,1,2,3,4,5,6,7,8,9},ASC(O662)&amp;1234567890))-1)</f>
        <v>Mg</v>
      </c>
      <c r="Q662" s="8">
        <f t="shared" si="52"/>
        <v>0.86</v>
      </c>
      <c r="R662" s="8">
        <f>VLOOKUP(P662,Table!$A$2:$C$121,2,0)</f>
        <v>2</v>
      </c>
      <c r="S662" s="7">
        <f>VLOOKUP(P662,Table!$A$2:$C$121,3,0)</f>
        <v>3</v>
      </c>
      <c r="T662" s="6" t="s">
        <v>3575</v>
      </c>
      <c r="U662" s="8" t="str">
        <f>LEFT(T662,MIN(FIND({0,1,2,3,4,5,6,7,8,9},ASC(T662)&amp;1234567890))-1)</f>
        <v>Ti</v>
      </c>
      <c r="V662" s="8">
        <f t="shared" si="53"/>
        <v>7.1280000000000001</v>
      </c>
      <c r="W662" s="8">
        <f>VLOOKUP(U662,Table!$A$2:$C$121,2,0)</f>
        <v>4</v>
      </c>
      <c r="X662" s="7">
        <f>VLOOKUP(U662,Table!$A$2:$C$121,3,0)</f>
        <v>4</v>
      </c>
      <c r="Y662" s="6" t="s">
        <v>2400</v>
      </c>
      <c r="Z662" s="8" t="str">
        <f>LEFT(Y662,MIN(FIND({0,1,2,3,4,5,6,7,8,9},ASC(Y662)&amp;1234567890))-1)</f>
        <v>O</v>
      </c>
      <c r="AA662" s="8">
        <f t="shared" si="54"/>
        <v>16</v>
      </c>
      <c r="AB662" s="8">
        <f>VLOOKUP(Z662,Table!$A$2:$C$121,2,0)</f>
        <v>16</v>
      </c>
      <c r="AC662" s="7">
        <f>VLOOKUP(Z662,Table!$A$2:$C$121,3,0)</f>
        <v>2</v>
      </c>
      <c r="AD662" s="5" t="str">
        <f>VLOOKUP(A662,Table!$U$1:$V$230,2,0)</f>
        <v>Tetragonal</v>
      </c>
    </row>
    <row r="663" spans="1:30" ht="18.75" customHeight="1" x14ac:dyDescent="0.4">
      <c r="A663" s="5">
        <v>87</v>
      </c>
      <c r="B663" s="5">
        <v>158322</v>
      </c>
      <c r="C663" s="5" t="s">
        <v>975</v>
      </c>
      <c r="D663" s="5" t="s">
        <v>995</v>
      </c>
      <c r="E663" s="6" t="s">
        <v>3576</v>
      </c>
      <c r="F663" s="8" t="str">
        <f>LEFT(E663,MIN(FIND({0,1,2,3,4,5,6,7,8,9},ASC(E663)&amp;1234567890))-1)</f>
        <v>Ba</v>
      </c>
      <c r="G663" s="8">
        <f t="shared" si="50"/>
        <v>0.86199999999999999</v>
      </c>
      <c r="H663" s="8">
        <f>VLOOKUP(F663,Table!$A$2:$C$121,2,0)</f>
        <v>2</v>
      </c>
      <c r="I663" s="7">
        <f>VLOOKUP(F663,Table!$A$2:$C$121,3,0)</f>
        <v>6</v>
      </c>
      <c r="J663" s="6" t="s">
        <v>3577</v>
      </c>
      <c r="K663" s="8" t="str">
        <f>LEFT(J663,MIN(FIND({0,1,2,3,4,5,6,7,8,9},ASC(J663)&amp;1234567890))-1)</f>
        <v>Cs</v>
      </c>
      <c r="L663" s="8">
        <f t="shared" si="51"/>
        <v>0.315</v>
      </c>
      <c r="M663" s="8">
        <f>VLOOKUP(K663,Table!$A$2:$C$121,2,0)</f>
        <v>1</v>
      </c>
      <c r="N663" s="7">
        <f>VLOOKUP(K663,Table!$A$2:$C$121,3,0)</f>
        <v>6</v>
      </c>
      <c r="O663" s="6" t="s">
        <v>3578</v>
      </c>
      <c r="P663" s="8" t="str">
        <f>LEFT(O663,MIN(FIND({0,1,2,3,4,5,6,7,8,9},ASC(O663)&amp;1234567890))-1)</f>
        <v>Mg</v>
      </c>
      <c r="Q663" s="8">
        <f t="shared" si="52"/>
        <v>0.80900000000000005</v>
      </c>
      <c r="R663" s="8">
        <f>VLOOKUP(P663,Table!$A$2:$C$121,2,0)</f>
        <v>2</v>
      </c>
      <c r="S663" s="7">
        <f>VLOOKUP(P663,Table!$A$2:$C$121,3,0)</f>
        <v>3</v>
      </c>
      <c r="T663" s="6" t="s">
        <v>3579</v>
      </c>
      <c r="U663" s="8" t="str">
        <f>LEFT(T663,MIN(FIND({0,1,2,3,4,5,6,7,8,9},ASC(T663)&amp;1234567890))-1)</f>
        <v>Ti</v>
      </c>
      <c r="V663" s="8">
        <f t="shared" si="53"/>
        <v>7.1790000000000003</v>
      </c>
      <c r="W663" s="8">
        <f>VLOOKUP(U663,Table!$A$2:$C$121,2,0)</f>
        <v>4</v>
      </c>
      <c r="X663" s="7">
        <f>VLOOKUP(U663,Table!$A$2:$C$121,3,0)</f>
        <v>4</v>
      </c>
      <c r="Y663" s="6" t="s">
        <v>2400</v>
      </c>
      <c r="Z663" s="8" t="str">
        <f>LEFT(Y663,MIN(FIND({0,1,2,3,4,5,6,7,8,9},ASC(Y663)&amp;1234567890))-1)</f>
        <v>O</v>
      </c>
      <c r="AA663" s="8">
        <f t="shared" si="54"/>
        <v>16</v>
      </c>
      <c r="AB663" s="8">
        <f>VLOOKUP(Z663,Table!$A$2:$C$121,2,0)</f>
        <v>16</v>
      </c>
      <c r="AC663" s="7">
        <f>VLOOKUP(Z663,Table!$A$2:$C$121,3,0)</f>
        <v>2</v>
      </c>
      <c r="AD663" s="5" t="str">
        <f>VLOOKUP(A663,Table!$U$1:$V$230,2,0)</f>
        <v>Tetragonal</v>
      </c>
    </row>
    <row r="664" spans="1:30" ht="18.75" customHeight="1" x14ac:dyDescent="0.4">
      <c r="A664" s="5">
        <v>87</v>
      </c>
      <c r="B664" s="5">
        <v>191018</v>
      </c>
      <c r="C664" s="5" t="s">
        <v>975</v>
      </c>
      <c r="D664" s="5" t="s">
        <v>996</v>
      </c>
      <c r="E664" s="6" t="s">
        <v>2597</v>
      </c>
      <c r="F664" s="8" t="str">
        <f>LEFT(E664,MIN(FIND({0,1,2,3,4,5,6,7,8,9},ASC(E664)&amp;1234567890))-1)</f>
        <v>Ba</v>
      </c>
      <c r="G664" s="8">
        <f t="shared" si="50"/>
        <v>1</v>
      </c>
      <c r="H664" s="8">
        <f>VLOOKUP(F664,Table!$A$2:$C$121,2,0)</f>
        <v>2</v>
      </c>
      <c r="I664" s="7">
        <f>VLOOKUP(F664,Table!$A$2:$C$121,3,0)</f>
        <v>6</v>
      </c>
      <c r="J664" s="6" t="s">
        <v>2363</v>
      </c>
      <c r="K664" s="8" t="str">
        <f>LEFT(J664,MIN(FIND({0,1,2,3,4,5,6,7,8,9},ASC(J664)&amp;1234567890))-1)</f>
        <v>La</v>
      </c>
      <c r="L664" s="8">
        <f t="shared" si="51"/>
        <v>1</v>
      </c>
      <c r="M664" s="8">
        <f>VLOOKUP(K664,Table!$A$2:$C$121,2,0)</f>
        <v>3</v>
      </c>
      <c r="N664" s="7">
        <f>VLOOKUP(K664,Table!$A$2:$C$121,3,0)</f>
        <v>6</v>
      </c>
      <c r="O664" s="6" t="s">
        <v>2598</v>
      </c>
      <c r="P664" s="8" t="str">
        <f>LEFT(O664,MIN(FIND({0,1,2,3,4,5,6,7,8,9},ASC(O664)&amp;1234567890))-1)</f>
        <v>Mn</v>
      </c>
      <c r="Q664" s="8">
        <f t="shared" si="52"/>
        <v>1</v>
      </c>
      <c r="R664" s="8">
        <f>VLOOKUP(P664,Table!$A$2:$C$121,2,0)</f>
        <v>7</v>
      </c>
      <c r="S664" s="7">
        <f>VLOOKUP(P664,Table!$A$2:$C$121,3,0)</f>
        <v>4</v>
      </c>
      <c r="T664" s="6" t="s">
        <v>2318</v>
      </c>
      <c r="U664" s="8" t="str">
        <f>LEFT(T664,MIN(FIND({0,1,2,3,4,5,6,7,8,9},ASC(T664)&amp;1234567890))-1)</f>
        <v>Sb</v>
      </c>
      <c r="V664" s="8">
        <f t="shared" si="53"/>
        <v>1</v>
      </c>
      <c r="W664" s="8">
        <f>VLOOKUP(U664,Table!$A$2:$C$121,2,0)</f>
        <v>15</v>
      </c>
      <c r="X664" s="7">
        <f>VLOOKUP(U664,Table!$A$2:$C$121,3,0)</f>
        <v>5</v>
      </c>
      <c r="Y664" s="6" t="s">
        <v>2332</v>
      </c>
      <c r="Z664" s="8" t="str">
        <f>LEFT(Y664,MIN(FIND({0,1,2,3,4,5,6,7,8,9},ASC(Y664)&amp;1234567890))-1)</f>
        <v>O</v>
      </c>
      <c r="AA664" s="8">
        <f t="shared" si="54"/>
        <v>6</v>
      </c>
      <c r="AB664" s="8">
        <f>VLOOKUP(Z664,Table!$A$2:$C$121,2,0)</f>
        <v>16</v>
      </c>
      <c r="AC664" s="7">
        <f>VLOOKUP(Z664,Table!$A$2:$C$121,3,0)</f>
        <v>2</v>
      </c>
      <c r="AD664" s="5" t="str">
        <f>VLOOKUP(A664,Table!$U$1:$V$230,2,0)</f>
        <v>Tetragonal</v>
      </c>
    </row>
    <row r="665" spans="1:30" ht="18.75" customHeight="1" x14ac:dyDescent="0.4">
      <c r="A665" s="5">
        <v>87</v>
      </c>
      <c r="B665" s="5">
        <v>246726</v>
      </c>
      <c r="C665" s="5" t="s">
        <v>975</v>
      </c>
      <c r="D665" s="5" t="s">
        <v>997</v>
      </c>
      <c r="E665" s="6" t="s">
        <v>2363</v>
      </c>
      <c r="F665" s="8" t="str">
        <f>LEFT(E665,MIN(FIND({0,1,2,3,4,5,6,7,8,9},ASC(E665)&amp;1234567890))-1)</f>
        <v>La</v>
      </c>
      <c r="G665" s="8">
        <f t="shared" si="50"/>
        <v>1</v>
      </c>
      <c r="H665" s="8">
        <f>VLOOKUP(F665,Table!$A$2:$C$121,2,0)</f>
        <v>3</v>
      </c>
      <c r="I665" s="7">
        <f>VLOOKUP(F665,Table!$A$2:$C$121,3,0)</f>
        <v>6</v>
      </c>
      <c r="J665" s="6" t="s">
        <v>2597</v>
      </c>
      <c r="K665" s="8" t="str">
        <f>LEFT(J665,MIN(FIND({0,1,2,3,4,5,6,7,8,9},ASC(J665)&amp;1234567890))-1)</f>
        <v>Ba</v>
      </c>
      <c r="L665" s="8">
        <f t="shared" si="51"/>
        <v>1</v>
      </c>
      <c r="M665" s="8">
        <f>VLOOKUP(K665,Table!$A$2:$C$121,2,0)</f>
        <v>2</v>
      </c>
      <c r="N665" s="7">
        <f>VLOOKUP(K665,Table!$A$2:$C$121,3,0)</f>
        <v>6</v>
      </c>
      <c r="O665" s="6" t="s">
        <v>2636</v>
      </c>
      <c r="P665" s="8" t="str">
        <f>LEFT(O665,MIN(FIND({0,1,2,3,4,5,6,7,8,9},ASC(O665)&amp;1234567890))-1)</f>
        <v>Co</v>
      </c>
      <c r="Q665" s="8">
        <f t="shared" si="52"/>
        <v>1</v>
      </c>
      <c r="R665" s="8">
        <f>VLOOKUP(P665,Table!$A$2:$C$121,2,0)</f>
        <v>9</v>
      </c>
      <c r="S665" s="7">
        <f>VLOOKUP(P665,Table!$A$2:$C$121,3,0)</f>
        <v>4</v>
      </c>
      <c r="T665" s="6" t="s">
        <v>2731</v>
      </c>
      <c r="U665" s="8" t="str">
        <f>LEFT(T665,MIN(FIND({0,1,2,3,4,5,6,7,8,9},ASC(T665)&amp;1234567890))-1)</f>
        <v>Nb</v>
      </c>
      <c r="V665" s="8">
        <f t="shared" si="53"/>
        <v>1</v>
      </c>
      <c r="W665" s="8">
        <f>VLOOKUP(U665,Table!$A$2:$C$121,2,0)</f>
        <v>5</v>
      </c>
      <c r="X665" s="7">
        <f>VLOOKUP(U665,Table!$A$2:$C$121,3,0)</f>
        <v>5</v>
      </c>
      <c r="Y665" s="6" t="s">
        <v>2332</v>
      </c>
      <c r="Z665" s="8" t="str">
        <f>LEFT(Y665,MIN(FIND({0,1,2,3,4,5,6,7,8,9},ASC(Y665)&amp;1234567890))-1)</f>
        <v>O</v>
      </c>
      <c r="AA665" s="8">
        <f t="shared" si="54"/>
        <v>6</v>
      </c>
      <c r="AB665" s="8">
        <f>VLOOKUP(Z665,Table!$A$2:$C$121,2,0)</f>
        <v>16</v>
      </c>
      <c r="AC665" s="7">
        <f>VLOOKUP(Z665,Table!$A$2:$C$121,3,0)</f>
        <v>2</v>
      </c>
      <c r="AD665" s="5" t="str">
        <f>VLOOKUP(A665,Table!$U$1:$V$230,2,0)</f>
        <v>Tetragonal</v>
      </c>
    </row>
    <row r="666" spans="1:30" ht="18.75" customHeight="1" x14ac:dyDescent="0.4">
      <c r="A666" s="5">
        <v>87</v>
      </c>
      <c r="B666" s="5">
        <v>247478</v>
      </c>
      <c r="C666" s="5" t="s">
        <v>975</v>
      </c>
      <c r="D666" s="5" t="s">
        <v>998</v>
      </c>
      <c r="E666" s="6" t="s">
        <v>2363</v>
      </c>
      <c r="F666" s="8" t="str">
        <f>LEFT(E666,MIN(FIND({0,1,2,3,4,5,6,7,8,9},ASC(E666)&amp;1234567890))-1)</f>
        <v>La</v>
      </c>
      <c r="G666" s="8">
        <f t="shared" si="50"/>
        <v>1</v>
      </c>
      <c r="H666" s="8">
        <f>VLOOKUP(F666,Table!$A$2:$C$121,2,0)</f>
        <v>3</v>
      </c>
      <c r="I666" s="7">
        <f>VLOOKUP(F666,Table!$A$2:$C$121,3,0)</f>
        <v>6</v>
      </c>
      <c r="J666" s="6" t="s">
        <v>2597</v>
      </c>
      <c r="K666" s="8" t="str">
        <f>LEFT(J666,MIN(FIND({0,1,2,3,4,5,6,7,8,9},ASC(J666)&amp;1234567890))-1)</f>
        <v>Ba</v>
      </c>
      <c r="L666" s="8">
        <f t="shared" si="51"/>
        <v>1</v>
      </c>
      <c r="M666" s="8">
        <f>VLOOKUP(K666,Table!$A$2:$C$121,2,0)</f>
        <v>2</v>
      </c>
      <c r="N666" s="7">
        <f>VLOOKUP(K666,Table!$A$2:$C$121,3,0)</f>
        <v>6</v>
      </c>
      <c r="O666" s="6" t="s">
        <v>2636</v>
      </c>
      <c r="P666" s="8" t="str">
        <f>LEFT(O666,MIN(FIND({0,1,2,3,4,5,6,7,8,9},ASC(O666)&amp;1234567890))-1)</f>
        <v>Co</v>
      </c>
      <c r="Q666" s="8">
        <f t="shared" si="52"/>
        <v>1</v>
      </c>
      <c r="R666" s="8">
        <f>VLOOKUP(P666,Table!$A$2:$C$121,2,0)</f>
        <v>9</v>
      </c>
      <c r="S666" s="7">
        <f>VLOOKUP(P666,Table!$A$2:$C$121,3,0)</f>
        <v>4</v>
      </c>
      <c r="T666" s="6" t="s">
        <v>2416</v>
      </c>
      <c r="U666" s="8" t="str">
        <f>LEFT(T666,MIN(FIND({0,1,2,3,4,5,6,7,8,9},ASC(T666)&amp;1234567890))-1)</f>
        <v>Ta</v>
      </c>
      <c r="V666" s="8">
        <f t="shared" si="53"/>
        <v>1</v>
      </c>
      <c r="W666" s="8">
        <f>VLOOKUP(U666,Table!$A$2:$C$121,2,0)</f>
        <v>5</v>
      </c>
      <c r="X666" s="7">
        <f>VLOOKUP(U666,Table!$A$2:$C$121,3,0)</f>
        <v>6</v>
      </c>
      <c r="Y666" s="6" t="s">
        <v>2332</v>
      </c>
      <c r="Z666" s="8" t="str">
        <f>LEFT(Y666,MIN(FIND({0,1,2,3,4,5,6,7,8,9},ASC(Y666)&amp;1234567890))-1)</f>
        <v>O</v>
      </c>
      <c r="AA666" s="8">
        <f t="shared" si="54"/>
        <v>6</v>
      </c>
      <c r="AB666" s="8">
        <f>VLOOKUP(Z666,Table!$A$2:$C$121,2,0)</f>
        <v>16</v>
      </c>
      <c r="AC666" s="7">
        <f>VLOOKUP(Z666,Table!$A$2:$C$121,3,0)</f>
        <v>2</v>
      </c>
      <c r="AD666" s="5" t="str">
        <f>VLOOKUP(A666,Table!$U$1:$V$230,2,0)</f>
        <v>Tetragonal</v>
      </c>
    </row>
    <row r="667" spans="1:30" ht="18.75" customHeight="1" x14ac:dyDescent="0.4">
      <c r="A667" s="5">
        <v>87</v>
      </c>
      <c r="B667" s="5">
        <v>262316</v>
      </c>
      <c r="C667" s="5" t="s">
        <v>975</v>
      </c>
      <c r="D667" s="5" t="s">
        <v>999</v>
      </c>
      <c r="E667" s="6" t="s">
        <v>2299</v>
      </c>
      <c r="F667" s="8" t="str">
        <f>LEFT(E667,MIN(FIND({0,1,2,3,4,5,6,7,8,9},ASC(E667)&amp;1234567890))-1)</f>
        <v>Sr</v>
      </c>
      <c r="G667" s="8">
        <f t="shared" si="50"/>
        <v>2</v>
      </c>
      <c r="H667" s="8">
        <f>VLOOKUP(F667,Table!$A$2:$C$121,2,0)</f>
        <v>2</v>
      </c>
      <c r="I667" s="7">
        <f>VLOOKUP(F667,Table!$A$2:$C$121,3,0)</f>
        <v>5</v>
      </c>
      <c r="J667" s="6" t="s">
        <v>2330</v>
      </c>
      <c r="K667" s="8" t="str">
        <f>LEFT(J667,MIN(FIND({0,1,2,3,4,5,6,7,8,9},ASC(J667)&amp;1234567890))-1)</f>
        <v>Fe</v>
      </c>
      <c r="L667" s="8">
        <f t="shared" si="51"/>
        <v>1</v>
      </c>
      <c r="M667" s="8">
        <f>VLOOKUP(K667,Table!$A$2:$C$121,2,0)</f>
        <v>8</v>
      </c>
      <c r="N667" s="7">
        <f>VLOOKUP(K667,Table!$A$2:$C$121,3,0)</f>
        <v>4</v>
      </c>
      <c r="O667" s="6" t="s">
        <v>2355</v>
      </c>
      <c r="P667" s="8" t="str">
        <f>LEFT(O667,MIN(FIND({0,1,2,3,4,5,6,7,8,9},ASC(O667)&amp;1234567890))-1)</f>
        <v>Mo</v>
      </c>
      <c r="Q667" s="8">
        <f t="shared" si="52"/>
        <v>1</v>
      </c>
      <c r="R667" s="8">
        <f>VLOOKUP(P667,Table!$A$2:$C$121,2,0)</f>
        <v>6</v>
      </c>
      <c r="S667" s="7">
        <f>VLOOKUP(P667,Table!$A$2:$C$121,3,0)</f>
        <v>5</v>
      </c>
      <c r="T667" s="6" t="s">
        <v>3580</v>
      </c>
      <c r="U667" s="8" t="str">
        <f>LEFT(T667,MIN(FIND({0,1,2,3,4,5,6,7,8,9},ASC(T667)&amp;1234567890))-1)</f>
        <v>N</v>
      </c>
      <c r="V667" s="8">
        <f t="shared" si="53"/>
        <v>0.92</v>
      </c>
      <c r="W667" s="8">
        <f>VLOOKUP(U667,Table!$A$2:$C$121,2,0)</f>
        <v>15</v>
      </c>
      <c r="X667" s="7">
        <f>VLOOKUP(U667,Table!$A$2:$C$121,3,0)</f>
        <v>2</v>
      </c>
      <c r="Y667" s="6" t="s">
        <v>3581</v>
      </c>
      <c r="Z667" s="8" t="str">
        <f>LEFT(Y667,MIN(FIND({0,1,2,3,4,5,6,7,8,9},ASC(Y667)&amp;1234567890))-1)</f>
        <v>O</v>
      </c>
      <c r="AA667" s="8">
        <f t="shared" si="54"/>
        <v>5.04</v>
      </c>
      <c r="AB667" s="8">
        <f>VLOOKUP(Z667,Table!$A$2:$C$121,2,0)</f>
        <v>16</v>
      </c>
      <c r="AC667" s="7">
        <f>VLOOKUP(Z667,Table!$A$2:$C$121,3,0)</f>
        <v>2</v>
      </c>
      <c r="AD667" s="5" t="str">
        <f>VLOOKUP(A667,Table!$U$1:$V$230,2,0)</f>
        <v>Tetragonal</v>
      </c>
    </row>
    <row r="668" spans="1:30" ht="18.75" customHeight="1" x14ac:dyDescent="0.4">
      <c r="A668" s="5">
        <v>87</v>
      </c>
      <c r="B668" s="5">
        <v>193015</v>
      </c>
      <c r="C668" s="5" t="s">
        <v>975</v>
      </c>
      <c r="D668" s="5" t="s">
        <v>1000</v>
      </c>
      <c r="E668" s="6" t="s">
        <v>2320</v>
      </c>
      <c r="F668" s="8" t="str">
        <f>LEFT(E668,MIN(FIND({0,1,2,3,4,5,6,7,8,9},ASC(E668)&amp;1234567890))-1)</f>
        <v>Sr</v>
      </c>
      <c r="G668" s="8">
        <f t="shared" si="50"/>
        <v>1</v>
      </c>
      <c r="H668" s="8">
        <f>VLOOKUP(F668,Table!$A$2:$C$121,2,0)</f>
        <v>2</v>
      </c>
      <c r="I668" s="7">
        <f>VLOOKUP(F668,Table!$A$2:$C$121,3,0)</f>
        <v>5</v>
      </c>
      <c r="J668" s="6" t="s">
        <v>2363</v>
      </c>
      <c r="K668" s="8" t="str">
        <f>LEFT(J668,MIN(FIND({0,1,2,3,4,5,6,7,8,9},ASC(J668)&amp;1234567890))-1)</f>
        <v>La</v>
      </c>
      <c r="L668" s="8">
        <f t="shared" si="51"/>
        <v>1</v>
      </c>
      <c r="M668" s="8">
        <f>VLOOKUP(K668,Table!$A$2:$C$121,2,0)</f>
        <v>3</v>
      </c>
      <c r="N668" s="7">
        <f>VLOOKUP(K668,Table!$A$2:$C$121,3,0)</f>
        <v>6</v>
      </c>
      <c r="O668" s="6" t="s">
        <v>2330</v>
      </c>
      <c r="P668" s="8" t="str">
        <f>LEFT(O668,MIN(FIND({0,1,2,3,4,5,6,7,8,9},ASC(O668)&amp;1234567890))-1)</f>
        <v>Fe</v>
      </c>
      <c r="Q668" s="8">
        <f t="shared" si="52"/>
        <v>1</v>
      </c>
      <c r="R668" s="8">
        <f>VLOOKUP(P668,Table!$A$2:$C$121,2,0)</f>
        <v>8</v>
      </c>
      <c r="S668" s="7">
        <f>VLOOKUP(P668,Table!$A$2:$C$121,3,0)</f>
        <v>4</v>
      </c>
      <c r="T668" s="6" t="s">
        <v>2608</v>
      </c>
      <c r="U668" s="8" t="str">
        <f>LEFT(T668,MIN(FIND({0,1,2,3,4,5,6,7,8,9},ASC(T668)&amp;1234567890))-1)</f>
        <v>Ti</v>
      </c>
      <c r="V668" s="8">
        <f t="shared" si="53"/>
        <v>1</v>
      </c>
      <c r="W668" s="8">
        <f>VLOOKUP(U668,Table!$A$2:$C$121,2,0)</f>
        <v>4</v>
      </c>
      <c r="X668" s="7">
        <f>VLOOKUP(U668,Table!$A$2:$C$121,3,0)</f>
        <v>4</v>
      </c>
      <c r="Y668" s="6" t="s">
        <v>2332</v>
      </c>
      <c r="Z668" s="8" t="str">
        <f>LEFT(Y668,MIN(FIND({0,1,2,3,4,5,6,7,8,9},ASC(Y668)&amp;1234567890))-1)</f>
        <v>O</v>
      </c>
      <c r="AA668" s="8">
        <f t="shared" si="54"/>
        <v>6</v>
      </c>
      <c r="AB668" s="8">
        <f>VLOOKUP(Z668,Table!$A$2:$C$121,2,0)</f>
        <v>16</v>
      </c>
      <c r="AC668" s="7">
        <f>VLOOKUP(Z668,Table!$A$2:$C$121,3,0)</f>
        <v>2</v>
      </c>
      <c r="AD668" s="5" t="str">
        <f>VLOOKUP(A668,Table!$U$1:$V$230,2,0)</f>
        <v>Tetragonal</v>
      </c>
    </row>
    <row r="669" spans="1:30" ht="18.75" customHeight="1" x14ac:dyDescent="0.4">
      <c r="A669" s="5">
        <v>87</v>
      </c>
      <c r="B669" s="5">
        <v>239120</v>
      </c>
      <c r="C669" s="5" t="s">
        <v>975</v>
      </c>
      <c r="D669" s="5" t="s">
        <v>1001</v>
      </c>
      <c r="E669" s="6" t="s">
        <v>3582</v>
      </c>
      <c r="F669" s="8" t="str">
        <f>LEFT(E669,MIN(FIND({0,1,2,3,4,5,6,7,8,9},ASC(E669)&amp;1234567890))-1)</f>
        <v>Ba</v>
      </c>
      <c r="G669" s="8">
        <f t="shared" si="50"/>
        <v>1.4</v>
      </c>
      <c r="H669" s="8">
        <f>VLOOKUP(F669,Table!$A$2:$C$121,2,0)</f>
        <v>2</v>
      </c>
      <c r="I669" s="7">
        <f>VLOOKUP(F669,Table!$A$2:$C$121,3,0)</f>
        <v>6</v>
      </c>
      <c r="J669" s="6" t="s">
        <v>3268</v>
      </c>
      <c r="K669" s="8" t="str">
        <f>LEFT(J669,MIN(FIND({0,1,2,3,4,5,6,7,8,9},ASC(J669)&amp;1234567890))-1)</f>
        <v>Sr</v>
      </c>
      <c r="L669" s="8">
        <f t="shared" si="51"/>
        <v>0.6</v>
      </c>
      <c r="M669" s="8">
        <f>VLOOKUP(K669,Table!$A$2:$C$121,2,0)</f>
        <v>2</v>
      </c>
      <c r="N669" s="7">
        <f>VLOOKUP(K669,Table!$A$2:$C$121,3,0)</f>
        <v>5</v>
      </c>
      <c r="O669" s="6" t="s">
        <v>2295</v>
      </c>
      <c r="P669" s="8" t="str">
        <f>LEFT(O669,MIN(FIND({0,1,2,3,4,5,6,7,8,9},ASC(O669)&amp;1234567890))-1)</f>
        <v>Y</v>
      </c>
      <c r="Q669" s="8">
        <f t="shared" si="52"/>
        <v>1</v>
      </c>
      <c r="R669" s="8">
        <f>VLOOKUP(P669,Table!$A$2:$C$121,2,0)</f>
        <v>3</v>
      </c>
      <c r="S669" s="7">
        <f>VLOOKUP(P669,Table!$A$2:$C$121,3,0)</f>
        <v>5</v>
      </c>
      <c r="T669" s="6" t="s">
        <v>2765</v>
      </c>
      <c r="U669" s="8" t="str">
        <f>LEFT(T669,MIN(FIND({0,1,2,3,4,5,6,7,8,9},ASC(T669)&amp;1234567890))-1)</f>
        <v>Ir</v>
      </c>
      <c r="V669" s="8">
        <f t="shared" si="53"/>
        <v>1</v>
      </c>
      <c r="W669" s="8">
        <f>VLOOKUP(U669,Table!$A$2:$C$121,2,0)</f>
        <v>9</v>
      </c>
      <c r="X669" s="7">
        <f>VLOOKUP(U669,Table!$A$2:$C$121,3,0)</f>
        <v>6</v>
      </c>
      <c r="Y669" s="6" t="s">
        <v>2332</v>
      </c>
      <c r="Z669" s="8" t="str">
        <f>LEFT(Y669,MIN(FIND({0,1,2,3,4,5,6,7,8,9},ASC(Y669)&amp;1234567890))-1)</f>
        <v>O</v>
      </c>
      <c r="AA669" s="8">
        <f t="shared" si="54"/>
        <v>6</v>
      </c>
      <c r="AB669" s="8">
        <f>VLOOKUP(Z669,Table!$A$2:$C$121,2,0)</f>
        <v>16</v>
      </c>
      <c r="AC669" s="7">
        <f>VLOOKUP(Z669,Table!$A$2:$C$121,3,0)</f>
        <v>2</v>
      </c>
      <c r="AD669" s="5" t="str">
        <f>VLOOKUP(A669,Table!$U$1:$V$230,2,0)</f>
        <v>Tetragonal</v>
      </c>
    </row>
    <row r="670" spans="1:30" ht="18.75" customHeight="1" x14ac:dyDescent="0.4">
      <c r="A670" s="5">
        <v>87</v>
      </c>
      <c r="B670" s="5">
        <v>239121</v>
      </c>
      <c r="C670" s="5" t="s">
        <v>975</v>
      </c>
      <c r="D670" s="5" t="s">
        <v>1002</v>
      </c>
      <c r="E670" s="6" t="s">
        <v>3583</v>
      </c>
      <c r="F670" s="8" t="str">
        <f>LEFT(E670,MIN(FIND({0,1,2,3,4,5,6,7,8,9},ASC(E670)&amp;1234567890))-1)</f>
        <v>Ba</v>
      </c>
      <c r="G670" s="8">
        <f t="shared" si="50"/>
        <v>1.2</v>
      </c>
      <c r="H670" s="8">
        <f>VLOOKUP(F670,Table!$A$2:$C$121,2,0)</f>
        <v>2</v>
      </c>
      <c r="I670" s="7">
        <f>VLOOKUP(F670,Table!$A$2:$C$121,3,0)</f>
        <v>6</v>
      </c>
      <c r="J670" s="6" t="s">
        <v>3584</v>
      </c>
      <c r="K670" s="8" t="str">
        <f>LEFT(J670,MIN(FIND({0,1,2,3,4,5,6,7,8,9},ASC(J670)&amp;1234567890))-1)</f>
        <v>Sr</v>
      </c>
      <c r="L670" s="8">
        <f t="shared" si="51"/>
        <v>0.8</v>
      </c>
      <c r="M670" s="8">
        <f>VLOOKUP(K670,Table!$A$2:$C$121,2,0)</f>
        <v>2</v>
      </c>
      <c r="N670" s="7">
        <f>VLOOKUP(K670,Table!$A$2:$C$121,3,0)</f>
        <v>5</v>
      </c>
      <c r="O670" s="6" t="s">
        <v>2295</v>
      </c>
      <c r="P670" s="8" t="str">
        <f>LEFT(O670,MIN(FIND({0,1,2,3,4,5,6,7,8,9},ASC(O670)&amp;1234567890))-1)</f>
        <v>Y</v>
      </c>
      <c r="Q670" s="8">
        <f t="shared" si="52"/>
        <v>1</v>
      </c>
      <c r="R670" s="8">
        <f>VLOOKUP(P670,Table!$A$2:$C$121,2,0)</f>
        <v>3</v>
      </c>
      <c r="S670" s="7">
        <f>VLOOKUP(P670,Table!$A$2:$C$121,3,0)</f>
        <v>5</v>
      </c>
      <c r="T670" s="6" t="s">
        <v>2765</v>
      </c>
      <c r="U670" s="8" t="str">
        <f>LEFT(T670,MIN(FIND({0,1,2,3,4,5,6,7,8,9},ASC(T670)&amp;1234567890))-1)</f>
        <v>Ir</v>
      </c>
      <c r="V670" s="8">
        <f t="shared" si="53"/>
        <v>1</v>
      </c>
      <c r="W670" s="8">
        <f>VLOOKUP(U670,Table!$A$2:$C$121,2,0)</f>
        <v>9</v>
      </c>
      <c r="X670" s="7">
        <f>VLOOKUP(U670,Table!$A$2:$C$121,3,0)</f>
        <v>6</v>
      </c>
      <c r="Y670" s="6" t="s">
        <v>2332</v>
      </c>
      <c r="Z670" s="8" t="str">
        <f>LEFT(Y670,MIN(FIND({0,1,2,3,4,5,6,7,8,9},ASC(Y670)&amp;1234567890))-1)</f>
        <v>O</v>
      </c>
      <c r="AA670" s="8">
        <f t="shared" si="54"/>
        <v>6</v>
      </c>
      <c r="AB670" s="8">
        <f>VLOOKUP(Z670,Table!$A$2:$C$121,2,0)</f>
        <v>16</v>
      </c>
      <c r="AC670" s="7">
        <f>VLOOKUP(Z670,Table!$A$2:$C$121,3,0)</f>
        <v>2</v>
      </c>
      <c r="AD670" s="5" t="str">
        <f>VLOOKUP(A670,Table!$U$1:$V$230,2,0)</f>
        <v>Tetragonal</v>
      </c>
    </row>
    <row r="671" spans="1:30" ht="18.75" customHeight="1" x14ac:dyDescent="0.4">
      <c r="A671" s="5">
        <v>88</v>
      </c>
      <c r="B671" s="5">
        <v>2458</v>
      </c>
      <c r="C671" s="5" t="s">
        <v>1003</v>
      </c>
      <c r="D671" s="5" t="s">
        <v>1004</v>
      </c>
      <c r="E671" s="6" t="s">
        <v>3585</v>
      </c>
      <c r="F671" s="8" t="str">
        <f>LEFT(E671,MIN(FIND({0,1,2,3,4,5,6,7,8,9},ASC(E671)&amp;1234567890))-1)</f>
        <v>Rb</v>
      </c>
      <c r="G671" s="8">
        <f t="shared" si="50"/>
        <v>0.2</v>
      </c>
      <c r="H671" s="8">
        <f>VLOOKUP(F671,Table!$A$2:$C$121,2,0)</f>
        <v>1</v>
      </c>
      <c r="I671" s="7">
        <f>VLOOKUP(F671,Table!$A$2:$C$121,3,0)</f>
        <v>5</v>
      </c>
      <c r="J671" s="6" t="s">
        <v>3586</v>
      </c>
      <c r="K671" s="8" t="str">
        <f>LEFT(J671,MIN(FIND({0,1,2,3,4,5,6,7,8,9},ASC(J671)&amp;1234567890))-1)</f>
        <v>K</v>
      </c>
      <c r="L671" s="8">
        <f t="shared" si="51"/>
        <v>0.8</v>
      </c>
      <c r="M671" s="8">
        <f>VLOOKUP(K671,Table!$A$2:$C$121,2,0)</f>
        <v>1</v>
      </c>
      <c r="N671" s="7">
        <f>VLOOKUP(K671,Table!$A$2:$C$121,3,0)</f>
        <v>4</v>
      </c>
      <c r="O671" s="6" t="s">
        <v>2532</v>
      </c>
      <c r="P671" s="8" t="str">
        <f>LEFT(O671,MIN(FIND({0,1,2,3,4,5,6,7,8,9},ASC(O671)&amp;1234567890))-1)</f>
        <v>Ga</v>
      </c>
      <c r="Q671" s="8">
        <f t="shared" si="52"/>
        <v>1</v>
      </c>
      <c r="R671" s="8">
        <f>VLOOKUP(P671,Table!$A$2:$C$121,2,0)</f>
        <v>13</v>
      </c>
      <c r="S671" s="7">
        <f>VLOOKUP(P671,Table!$A$2:$C$121,3,0)</f>
        <v>4</v>
      </c>
      <c r="T671" s="6" t="s">
        <v>2309</v>
      </c>
      <c r="U671" s="8" t="str">
        <f>LEFT(T671,MIN(FIND({0,1,2,3,4,5,6,7,8,9},ASC(T671)&amp;1234567890))-1)</f>
        <v>Si</v>
      </c>
      <c r="V671" s="8">
        <f t="shared" si="53"/>
        <v>2</v>
      </c>
      <c r="W671" s="8">
        <f>VLOOKUP(U671,Table!$A$2:$C$121,2,0)</f>
        <v>14</v>
      </c>
      <c r="X671" s="7">
        <f>VLOOKUP(U671,Table!$A$2:$C$121,3,0)</f>
        <v>3</v>
      </c>
      <c r="Y671" s="6" t="s">
        <v>2332</v>
      </c>
      <c r="Z671" s="8" t="str">
        <f>LEFT(Y671,MIN(FIND({0,1,2,3,4,5,6,7,8,9},ASC(Y671)&amp;1234567890))-1)</f>
        <v>O</v>
      </c>
      <c r="AA671" s="8">
        <f t="shared" si="54"/>
        <v>6</v>
      </c>
      <c r="AB671" s="8">
        <f>VLOOKUP(Z671,Table!$A$2:$C$121,2,0)</f>
        <v>16</v>
      </c>
      <c r="AC671" s="7">
        <f>VLOOKUP(Z671,Table!$A$2:$C$121,3,0)</f>
        <v>2</v>
      </c>
      <c r="AD671" s="5" t="str">
        <f>VLOOKUP(A671,Table!$U$1:$V$230,2,0)</f>
        <v>Tetragonal</v>
      </c>
    </row>
    <row r="672" spans="1:30" ht="18.75" customHeight="1" x14ac:dyDescent="0.4">
      <c r="A672" s="5">
        <v>88</v>
      </c>
      <c r="B672" s="5">
        <v>430772</v>
      </c>
      <c r="C672" s="5" t="s">
        <v>1005</v>
      </c>
      <c r="D672" s="5" t="s">
        <v>1006</v>
      </c>
      <c r="E672" s="6" t="s">
        <v>2384</v>
      </c>
      <c r="F672" s="8" t="str">
        <f>LEFT(E672,MIN(FIND({0,1,2,3,4,5,6,7,8,9},ASC(E672)&amp;1234567890))-1)</f>
        <v>Ga</v>
      </c>
      <c r="G672" s="8">
        <f t="shared" si="50"/>
        <v>2</v>
      </c>
      <c r="H672" s="8">
        <f>VLOOKUP(F672,Table!$A$2:$C$121,2,0)</f>
        <v>13</v>
      </c>
      <c r="I672" s="7">
        <f>VLOOKUP(F672,Table!$A$2:$C$121,3,0)</f>
        <v>4</v>
      </c>
      <c r="J672" s="6" t="s">
        <v>3587</v>
      </c>
      <c r="K672" s="8" t="str">
        <f>LEFT(J672,MIN(FIND({0,1,2,3,4,5,6,7,8,9},ASC(J672)&amp;1234567890))-1)</f>
        <v>In</v>
      </c>
      <c r="L672" s="8">
        <f t="shared" si="51"/>
        <v>6</v>
      </c>
      <c r="M672" s="8">
        <f>VLOOKUP(K672,Table!$A$2:$C$121,2,0)</f>
        <v>13</v>
      </c>
      <c r="N672" s="7">
        <f>VLOOKUP(K672,Table!$A$2:$C$121,3,0)</f>
        <v>5</v>
      </c>
      <c r="O672" s="6" t="s">
        <v>3588</v>
      </c>
      <c r="P672" s="8" t="str">
        <f>LEFT(O672,MIN(FIND({0,1,2,3,4,5,6,7,8,9},ASC(O672)&amp;1234567890))-1)</f>
        <v>Sn</v>
      </c>
      <c r="Q672" s="8">
        <f t="shared" si="52"/>
        <v>1.9</v>
      </c>
      <c r="R672" s="8">
        <f>VLOOKUP(P672,Table!$A$2:$C$121,2,0)</f>
        <v>14</v>
      </c>
      <c r="S672" s="7">
        <f>VLOOKUP(P672,Table!$A$2:$C$121,3,0)</f>
        <v>5</v>
      </c>
      <c r="T672" s="6" t="s">
        <v>3589</v>
      </c>
      <c r="U672" s="8" t="str">
        <f>LEFT(T672,MIN(FIND({0,1,2,3,4,5,6,7,8,9},ASC(T672)&amp;1234567890))-1)</f>
        <v>Ti</v>
      </c>
      <c r="V672" s="8">
        <f t="shared" si="53"/>
        <v>0.1</v>
      </c>
      <c r="W672" s="8">
        <f>VLOOKUP(U672,Table!$A$2:$C$121,2,0)</f>
        <v>4</v>
      </c>
      <c r="X672" s="7">
        <f>VLOOKUP(U672,Table!$A$2:$C$121,3,0)</f>
        <v>4</v>
      </c>
      <c r="Y672" s="6" t="s">
        <v>2400</v>
      </c>
      <c r="Z672" s="8" t="str">
        <f>LEFT(Y672,MIN(FIND({0,1,2,3,4,5,6,7,8,9},ASC(Y672)&amp;1234567890))-1)</f>
        <v>O</v>
      </c>
      <c r="AA672" s="8">
        <f t="shared" si="54"/>
        <v>16</v>
      </c>
      <c r="AB672" s="8">
        <f>VLOOKUP(Z672,Table!$A$2:$C$121,2,0)</f>
        <v>16</v>
      </c>
      <c r="AC672" s="7">
        <f>VLOOKUP(Z672,Table!$A$2:$C$121,3,0)</f>
        <v>2</v>
      </c>
      <c r="AD672" s="5" t="str">
        <f>VLOOKUP(A672,Table!$U$1:$V$230,2,0)</f>
        <v>Tetragonal</v>
      </c>
    </row>
    <row r="673" spans="1:30" ht="18.75" customHeight="1" x14ac:dyDescent="0.4">
      <c r="A673" s="5">
        <v>88</v>
      </c>
      <c r="B673" s="5">
        <v>430773</v>
      </c>
      <c r="C673" s="5" t="s">
        <v>1005</v>
      </c>
      <c r="D673" s="5" t="s">
        <v>1007</v>
      </c>
      <c r="E673" s="6" t="s">
        <v>3590</v>
      </c>
      <c r="F673" s="8" t="str">
        <f>LEFT(E673,MIN(FIND({0,1,2,3,4,5,6,7,8,9},ASC(E673)&amp;1234567890))-1)</f>
        <v>Ga</v>
      </c>
      <c r="G673" s="8">
        <f t="shared" si="50"/>
        <v>8</v>
      </c>
      <c r="H673" s="8">
        <f>VLOOKUP(F673,Table!$A$2:$C$121,2,0)</f>
        <v>13</v>
      </c>
      <c r="I673" s="7">
        <f>VLOOKUP(F673,Table!$A$2:$C$121,3,0)</f>
        <v>4</v>
      </c>
      <c r="J673" s="6" t="s">
        <v>3591</v>
      </c>
      <c r="K673" s="8" t="str">
        <f>LEFT(J673,MIN(FIND({0,1,2,3,4,5,6,7,8,9},ASC(J673)&amp;1234567890))-1)</f>
        <v>In</v>
      </c>
      <c r="L673" s="8">
        <f t="shared" si="51"/>
        <v>24</v>
      </c>
      <c r="M673" s="8">
        <f>VLOOKUP(K673,Table!$A$2:$C$121,2,0)</f>
        <v>13</v>
      </c>
      <c r="N673" s="7">
        <f>VLOOKUP(K673,Table!$A$2:$C$121,3,0)</f>
        <v>5</v>
      </c>
      <c r="O673" s="6" t="s">
        <v>3592</v>
      </c>
      <c r="P673" s="8" t="str">
        <f>LEFT(O673,MIN(FIND({0,1,2,3,4,5,6,7,8,9},ASC(O673)&amp;1234567890))-1)</f>
        <v>Sn</v>
      </c>
      <c r="Q673" s="8">
        <f t="shared" si="52"/>
        <v>7.6</v>
      </c>
      <c r="R673" s="8">
        <f>VLOOKUP(P673,Table!$A$2:$C$121,2,0)</f>
        <v>14</v>
      </c>
      <c r="S673" s="7">
        <f>VLOOKUP(P673,Table!$A$2:$C$121,3,0)</f>
        <v>5</v>
      </c>
      <c r="T673" s="6" t="s">
        <v>3593</v>
      </c>
      <c r="U673" s="8" t="str">
        <f>LEFT(T673,MIN(FIND({0,1,2,3,4,5,6,7,8,9},ASC(T673)&amp;1234567890))-1)</f>
        <v>Ti</v>
      </c>
      <c r="V673" s="8">
        <f t="shared" si="53"/>
        <v>0.4</v>
      </c>
      <c r="W673" s="8">
        <f>VLOOKUP(U673,Table!$A$2:$C$121,2,0)</f>
        <v>4</v>
      </c>
      <c r="X673" s="7">
        <f>VLOOKUP(U673,Table!$A$2:$C$121,3,0)</f>
        <v>4</v>
      </c>
      <c r="Y673" s="6" t="s">
        <v>3594</v>
      </c>
      <c r="Z673" s="8" t="str">
        <f>LEFT(Y673,MIN(FIND({0,1,2,3,4,5,6,7,8,9},ASC(Y673)&amp;1234567890))-1)</f>
        <v>O</v>
      </c>
      <c r="AA673" s="8">
        <f t="shared" si="54"/>
        <v>64</v>
      </c>
      <c r="AB673" s="8">
        <f>VLOOKUP(Z673,Table!$A$2:$C$121,2,0)</f>
        <v>16</v>
      </c>
      <c r="AC673" s="7">
        <f>VLOOKUP(Z673,Table!$A$2:$C$121,3,0)</f>
        <v>2</v>
      </c>
      <c r="AD673" s="5" t="str">
        <f>VLOOKUP(A673,Table!$U$1:$V$230,2,0)</f>
        <v>Tetragonal</v>
      </c>
    </row>
    <row r="674" spans="1:30" ht="18.75" customHeight="1" x14ac:dyDescent="0.4">
      <c r="A674" s="5">
        <v>88</v>
      </c>
      <c r="B674" s="5">
        <v>430774</v>
      </c>
      <c r="C674" s="5" t="s">
        <v>1005</v>
      </c>
      <c r="D674" s="5" t="s">
        <v>1008</v>
      </c>
      <c r="E674" s="6" t="s">
        <v>3590</v>
      </c>
      <c r="F674" s="8" t="str">
        <f>LEFT(E674,MIN(FIND({0,1,2,3,4,5,6,7,8,9},ASC(E674)&amp;1234567890))-1)</f>
        <v>Ga</v>
      </c>
      <c r="G674" s="8">
        <f t="shared" si="50"/>
        <v>8</v>
      </c>
      <c r="H674" s="8">
        <f>VLOOKUP(F674,Table!$A$2:$C$121,2,0)</f>
        <v>13</v>
      </c>
      <c r="I674" s="7">
        <f>VLOOKUP(F674,Table!$A$2:$C$121,3,0)</f>
        <v>4</v>
      </c>
      <c r="J674" s="6" t="s">
        <v>3591</v>
      </c>
      <c r="K674" s="8" t="str">
        <f>LEFT(J674,MIN(FIND({0,1,2,3,4,5,6,7,8,9},ASC(J674)&amp;1234567890))-1)</f>
        <v>In</v>
      </c>
      <c r="L674" s="8">
        <f t="shared" si="51"/>
        <v>24</v>
      </c>
      <c r="M674" s="8">
        <f>VLOOKUP(K674,Table!$A$2:$C$121,2,0)</f>
        <v>13</v>
      </c>
      <c r="N674" s="7">
        <f>VLOOKUP(K674,Table!$A$2:$C$121,3,0)</f>
        <v>5</v>
      </c>
      <c r="O674" s="6" t="s">
        <v>3595</v>
      </c>
      <c r="P674" s="8" t="str">
        <f>LEFT(O674,MIN(FIND({0,1,2,3,4,5,6,7,8,9},ASC(O674)&amp;1234567890))-1)</f>
        <v>Sn</v>
      </c>
      <c r="Q674" s="8">
        <f t="shared" si="52"/>
        <v>6.8</v>
      </c>
      <c r="R674" s="8">
        <f>VLOOKUP(P674,Table!$A$2:$C$121,2,0)</f>
        <v>14</v>
      </c>
      <c r="S674" s="7">
        <f>VLOOKUP(P674,Table!$A$2:$C$121,3,0)</f>
        <v>5</v>
      </c>
      <c r="T674" s="6" t="s">
        <v>3596</v>
      </c>
      <c r="U674" s="8" t="str">
        <f>LEFT(T674,MIN(FIND({0,1,2,3,4,5,6,7,8,9},ASC(T674)&amp;1234567890))-1)</f>
        <v>Ti</v>
      </c>
      <c r="V674" s="8">
        <f t="shared" si="53"/>
        <v>1.2</v>
      </c>
      <c r="W674" s="8">
        <f>VLOOKUP(U674,Table!$A$2:$C$121,2,0)</f>
        <v>4</v>
      </c>
      <c r="X674" s="7">
        <f>VLOOKUP(U674,Table!$A$2:$C$121,3,0)</f>
        <v>4</v>
      </c>
      <c r="Y674" s="6" t="s">
        <v>3594</v>
      </c>
      <c r="Z674" s="8" t="str">
        <f>LEFT(Y674,MIN(FIND({0,1,2,3,4,5,6,7,8,9},ASC(Y674)&amp;1234567890))-1)</f>
        <v>O</v>
      </c>
      <c r="AA674" s="8">
        <f t="shared" si="54"/>
        <v>64</v>
      </c>
      <c r="AB674" s="8">
        <f>VLOOKUP(Z674,Table!$A$2:$C$121,2,0)</f>
        <v>16</v>
      </c>
      <c r="AC674" s="7">
        <f>VLOOKUP(Z674,Table!$A$2:$C$121,3,0)</f>
        <v>2</v>
      </c>
      <c r="AD674" s="5" t="str">
        <f>VLOOKUP(A674,Table!$U$1:$V$230,2,0)</f>
        <v>Tetragonal</v>
      </c>
    </row>
    <row r="675" spans="1:30" ht="18.75" customHeight="1" x14ac:dyDescent="0.4">
      <c r="A675" s="5">
        <v>88</v>
      </c>
      <c r="B675" s="5">
        <v>430776</v>
      </c>
      <c r="C675" s="5" t="s">
        <v>1005</v>
      </c>
      <c r="D675" s="5" t="s">
        <v>1009</v>
      </c>
      <c r="E675" s="6" t="s">
        <v>3590</v>
      </c>
      <c r="F675" s="8" t="str">
        <f>LEFT(E675,MIN(FIND({0,1,2,3,4,5,6,7,8,9},ASC(E675)&amp;1234567890))-1)</f>
        <v>Ga</v>
      </c>
      <c r="G675" s="8">
        <f t="shared" si="50"/>
        <v>8</v>
      </c>
      <c r="H675" s="8">
        <f>VLOOKUP(F675,Table!$A$2:$C$121,2,0)</f>
        <v>13</v>
      </c>
      <c r="I675" s="7">
        <f>VLOOKUP(F675,Table!$A$2:$C$121,3,0)</f>
        <v>4</v>
      </c>
      <c r="J675" s="6" t="s">
        <v>3591</v>
      </c>
      <c r="K675" s="8" t="str">
        <f>LEFT(J675,MIN(FIND({0,1,2,3,4,5,6,7,8,9},ASC(J675)&amp;1234567890))-1)</f>
        <v>In</v>
      </c>
      <c r="L675" s="8">
        <f t="shared" si="51"/>
        <v>24</v>
      </c>
      <c r="M675" s="8">
        <f>VLOOKUP(K675,Table!$A$2:$C$121,2,0)</f>
        <v>13</v>
      </c>
      <c r="N675" s="7">
        <f>VLOOKUP(K675,Table!$A$2:$C$121,3,0)</f>
        <v>5</v>
      </c>
      <c r="O675" s="6" t="s">
        <v>3597</v>
      </c>
      <c r="P675" s="8" t="str">
        <f>LEFT(O675,MIN(FIND({0,1,2,3,4,5,6,7,8,9},ASC(O675)&amp;1234567890))-1)</f>
        <v>Sn</v>
      </c>
      <c r="Q675" s="8">
        <f t="shared" si="52"/>
        <v>5.2</v>
      </c>
      <c r="R675" s="8">
        <f>VLOOKUP(P675,Table!$A$2:$C$121,2,0)</f>
        <v>14</v>
      </c>
      <c r="S675" s="7">
        <f>VLOOKUP(P675,Table!$A$2:$C$121,3,0)</f>
        <v>5</v>
      </c>
      <c r="T675" s="6" t="s">
        <v>3598</v>
      </c>
      <c r="U675" s="8" t="str">
        <f>LEFT(T675,MIN(FIND({0,1,2,3,4,5,6,7,8,9},ASC(T675)&amp;1234567890))-1)</f>
        <v>Ti</v>
      </c>
      <c r="V675" s="8">
        <f t="shared" si="53"/>
        <v>2.8</v>
      </c>
      <c r="W675" s="8">
        <f>VLOOKUP(U675,Table!$A$2:$C$121,2,0)</f>
        <v>4</v>
      </c>
      <c r="X675" s="7">
        <f>VLOOKUP(U675,Table!$A$2:$C$121,3,0)</f>
        <v>4</v>
      </c>
      <c r="Y675" s="6" t="s">
        <v>3594</v>
      </c>
      <c r="Z675" s="8" t="str">
        <f>LEFT(Y675,MIN(FIND({0,1,2,3,4,5,6,7,8,9},ASC(Y675)&amp;1234567890))-1)</f>
        <v>O</v>
      </c>
      <c r="AA675" s="8">
        <f t="shared" si="54"/>
        <v>64</v>
      </c>
      <c r="AB675" s="8">
        <f>VLOOKUP(Z675,Table!$A$2:$C$121,2,0)</f>
        <v>16</v>
      </c>
      <c r="AC675" s="7">
        <f>VLOOKUP(Z675,Table!$A$2:$C$121,3,0)</f>
        <v>2</v>
      </c>
      <c r="AD675" s="5" t="str">
        <f>VLOOKUP(A675,Table!$U$1:$V$230,2,0)</f>
        <v>Tetragonal</v>
      </c>
    </row>
    <row r="676" spans="1:30" ht="18.75" customHeight="1" x14ac:dyDescent="0.4">
      <c r="A676" s="5">
        <v>123</v>
      </c>
      <c r="B676" s="5">
        <v>39258</v>
      </c>
      <c r="C676" s="5" t="s">
        <v>1058</v>
      </c>
      <c r="D676" s="5" t="s">
        <v>1059</v>
      </c>
      <c r="E676" s="6" t="s">
        <v>2294</v>
      </c>
      <c r="F676" s="8" t="str">
        <f>LEFT(E676,MIN(FIND({0,1,2,3,4,5,6,7,8,9},ASC(E676)&amp;1234567890))-1)</f>
        <v>Ba</v>
      </c>
      <c r="G676" s="8">
        <f t="shared" si="50"/>
        <v>2</v>
      </c>
      <c r="H676" s="8">
        <f>VLOOKUP(F676,Table!$A$2:$C$121,2,0)</f>
        <v>2</v>
      </c>
      <c r="I676" s="7">
        <f>VLOOKUP(F676,Table!$A$2:$C$121,3,0)</f>
        <v>6</v>
      </c>
      <c r="J676" s="6" t="s">
        <v>2295</v>
      </c>
      <c r="K676" s="8" t="str">
        <f>LEFT(J676,MIN(FIND({0,1,2,3,4,5,6,7,8,9},ASC(J676)&amp;1234567890))-1)</f>
        <v>Y</v>
      </c>
      <c r="L676" s="8">
        <f t="shared" si="51"/>
        <v>1</v>
      </c>
      <c r="M676" s="8">
        <f>VLOOKUP(K676,Table!$A$2:$C$121,2,0)</f>
        <v>3</v>
      </c>
      <c r="N676" s="7">
        <f>VLOOKUP(K676,Table!$A$2:$C$121,3,0)</f>
        <v>5</v>
      </c>
      <c r="O676" s="6" t="s">
        <v>3599</v>
      </c>
      <c r="P676" s="8" t="str">
        <f>LEFT(O676,MIN(FIND({0,1,2,3,4,5,6,7,8,9},ASC(O676)&amp;1234567890))-1)</f>
        <v>Cu</v>
      </c>
      <c r="Q676" s="8">
        <f t="shared" si="52"/>
        <v>2.84</v>
      </c>
      <c r="R676" s="8">
        <f>VLOOKUP(P676,Table!$A$2:$C$121,2,0)</f>
        <v>11</v>
      </c>
      <c r="S676" s="7">
        <f>VLOOKUP(P676,Table!$A$2:$C$121,3,0)</f>
        <v>4</v>
      </c>
      <c r="T676" s="6" t="s">
        <v>3600</v>
      </c>
      <c r="U676" s="8" t="str">
        <f>LEFT(T676,MIN(FIND({0,1,2,3,4,5,6,7,8,9},ASC(T676)&amp;1234567890))-1)</f>
        <v>Al</v>
      </c>
      <c r="V676" s="8">
        <f t="shared" si="53"/>
        <v>0.16</v>
      </c>
      <c r="W676" s="8">
        <f>VLOOKUP(U676,Table!$A$2:$C$121,2,0)</f>
        <v>13</v>
      </c>
      <c r="X676" s="7">
        <f>VLOOKUP(U676,Table!$A$2:$C$121,3,0)</f>
        <v>3</v>
      </c>
      <c r="Y676" s="6" t="s">
        <v>3601</v>
      </c>
      <c r="Z676" s="8" t="str">
        <f>LEFT(Y676,MIN(FIND({0,1,2,3,4,5,6,7,8,9},ASC(Y676)&amp;1234567890))-1)</f>
        <v>O</v>
      </c>
      <c r="AA676" s="8">
        <f t="shared" si="54"/>
        <v>6.8</v>
      </c>
      <c r="AB676" s="8">
        <f>VLOOKUP(Z676,Table!$A$2:$C$121,2,0)</f>
        <v>16</v>
      </c>
      <c r="AC676" s="7">
        <f>VLOOKUP(Z676,Table!$A$2:$C$121,3,0)</f>
        <v>2</v>
      </c>
      <c r="AD676" s="5" t="str">
        <f>VLOOKUP(A676,Table!$U$1:$V$230,2,0)</f>
        <v>Tetragonal</v>
      </c>
    </row>
    <row r="677" spans="1:30" ht="18.75" customHeight="1" x14ac:dyDescent="0.4">
      <c r="A677" s="5">
        <v>123</v>
      </c>
      <c r="B677" s="5">
        <v>39670</v>
      </c>
      <c r="C677" s="5" t="s">
        <v>1058</v>
      </c>
      <c r="D677" s="5" t="s">
        <v>1060</v>
      </c>
      <c r="E677" s="6" t="s">
        <v>2782</v>
      </c>
      <c r="F677" s="8" t="str">
        <f>LEFT(E677,MIN(FIND({0,1,2,3,4,5,6,7,8,9},ASC(E677)&amp;1234567890))-1)</f>
        <v>Tl</v>
      </c>
      <c r="G677" s="8">
        <f t="shared" si="50"/>
        <v>1</v>
      </c>
      <c r="H677" s="8">
        <f>VLOOKUP(F677,Table!$A$2:$C$121,2,0)</f>
        <v>13</v>
      </c>
      <c r="I677" s="7">
        <f>VLOOKUP(F677,Table!$A$2:$C$121,3,0)</f>
        <v>6</v>
      </c>
      <c r="J677" s="6" t="s">
        <v>2294</v>
      </c>
      <c r="K677" s="8" t="str">
        <f>LEFT(J677,MIN(FIND({0,1,2,3,4,5,6,7,8,9},ASC(J677)&amp;1234567890))-1)</f>
        <v>Ba</v>
      </c>
      <c r="L677" s="8">
        <f t="shared" si="51"/>
        <v>2</v>
      </c>
      <c r="M677" s="8">
        <f>VLOOKUP(K677,Table!$A$2:$C$121,2,0)</f>
        <v>2</v>
      </c>
      <c r="N677" s="7">
        <f>VLOOKUP(K677,Table!$A$2:$C$121,3,0)</f>
        <v>6</v>
      </c>
      <c r="O677" s="6" t="s">
        <v>2363</v>
      </c>
      <c r="P677" s="8" t="str">
        <f>LEFT(O677,MIN(FIND({0,1,2,3,4,5,6,7,8,9},ASC(O677)&amp;1234567890))-1)</f>
        <v>La</v>
      </c>
      <c r="Q677" s="8">
        <f t="shared" si="52"/>
        <v>1</v>
      </c>
      <c r="R677" s="8">
        <f>VLOOKUP(P677,Table!$A$2:$C$121,2,0)</f>
        <v>3</v>
      </c>
      <c r="S677" s="7">
        <f>VLOOKUP(P677,Table!$A$2:$C$121,3,0)</f>
        <v>6</v>
      </c>
      <c r="T677" s="6" t="s">
        <v>2297</v>
      </c>
      <c r="U677" s="8" t="str">
        <f>LEFT(T677,MIN(FIND({0,1,2,3,4,5,6,7,8,9},ASC(T677)&amp;1234567890))-1)</f>
        <v>Cu</v>
      </c>
      <c r="V677" s="8">
        <f t="shared" si="53"/>
        <v>2</v>
      </c>
      <c r="W677" s="8">
        <f>VLOOKUP(U677,Table!$A$2:$C$121,2,0)</f>
        <v>11</v>
      </c>
      <c r="X677" s="7">
        <f>VLOOKUP(U677,Table!$A$2:$C$121,3,0)</f>
        <v>4</v>
      </c>
      <c r="Y677" s="6" t="s">
        <v>2381</v>
      </c>
      <c r="Z677" s="8" t="str">
        <f>LEFT(Y677,MIN(FIND({0,1,2,3,4,5,6,7,8,9},ASC(Y677)&amp;1234567890))-1)</f>
        <v>O</v>
      </c>
      <c r="AA677" s="8">
        <f t="shared" si="54"/>
        <v>7</v>
      </c>
      <c r="AB677" s="8">
        <f>VLOOKUP(Z677,Table!$A$2:$C$121,2,0)</f>
        <v>16</v>
      </c>
      <c r="AC677" s="7">
        <f>VLOOKUP(Z677,Table!$A$2:$C$121,3,0)</f>
        <v>2</v>
      </c>
      <c r="AD677" s="5" t="str">
        <f>VLOOKUP(A677,Table!$U$1:$V$230,2,0)</f>
        <v>Tetragonal</v>
      </c>
    </row>
    <row r="678" spans="1:30" ht="18.75" customHeight="1" x14ac:dyDescent="0.4">
      <c r="A678" s="5">
        <v>123</v>
      </c>
      <c r="B678" s="5">
        <v>48001</v>
      </c>
      <c r="C678" s="5" t="s">
        <v>1058</v>
      </c>
      <c r="D678" s="5" t="s">
        <v>1061</v>
      </c>
      <c r="E678" s="6" t="s">
        <v>2849</v>
      </c>
      <c r="F678" s="8" t="str">
        <f>LEFT(E678,MIN(FIND({0,1,2,3,4,5,6,7,8,9},ASC(E678)&amp;1234567890))-1)</f>
        <v>Sr</v>
      </c>
      <c r="G678" s="8">
        <f t="shared" si="50"/>
        <v>0.5</v>
      </c>
      <c r="H678" s="8">
        <f>VLOOKUP(F678,Table!$A$2:$C$121,2,0)</f>
        <v>2</v>
      </c>
      <c r="I678" s="7">
        <f>VLOOKUP(F678,Table!$A$2:$C$121,3,0)</f>
        <v>5</v>
      </c>
      <c r="J678" s="6" t="s">
        <v>2798</v>
      </c>
      <c r="K678" s="8" t="str">
        <f>LEFT(J678,MIN(FIND({0,1,2,3,4,5,6,7,8,9},ASC(J678)&amp;1234567890))-1)</f>
        <v>La</v>
      </c>
      <c r="L678" s="8">
        <f t="shared" si="51"/>
        <v>1.5</v>
      </c>
      <c r="M678" s="8">
        <f>VLOOKUP(K678,Table!$A$2:$C$121,2,0)</f>
        <v>3</v>
      </c>
      <c r="N678" s="7">
        <f>VLOOKUP(K678,Table!$A$2:$C$121,3,0)</f>
        <v>6</v>
      </c>
      <c r="O678" s="6" t="s">
        <v>2835</v>
      </c>
      <c r="P678" s="8" t="str">
        <f>LEFT(O678,MIN(FIND({0,1,2,3,4,5,6,7,8,9},ASC(O678)&amp;1234567890))-1)</f>
        <v>Li</v>
      </c>
      <c r="Q678" s="8">
        <f t="shared" si="52"/>
        <v>0.5</v>
      </c>
      <c r="R678" s="8">
        <f>VLOOKUP(P678,Table!$A$2:$C$121,2,0)</f>
        <v>1</v>
      </c>
      <c r="S678" s="7">
        <f>VLOOKUP(P678,Table!$A$2:$C$121,3,0)</f>
        <v>2</v>
      </c>
      <c r="T678" s="6" t="s">
        <v>3057</v>
      </c>
      <c r="U678" s="8" t="str">
        <f>LEFT(T678,MIN(FIND({0,1,2,3,4,5,6,7,8,9},ASC(T678)&amp;1234567890))-1)</f>
        <v>Fe</v>
      </c>
      <c r="V678" s="8">
        <f t="shared" si="53"/>
        <v>0.5</v>
      </c>
      <c r="W678" s="8">
        <f>VLOOKUP(U678,Table!$A$2:$C$121,2,0)</f>
        <v>8</v>
      </c>
      <c r="X678" s="7">
        <f>VLOOKUP(U678,Table!$A$2:$C$121,3,0)</f>
        <v>4</v>
      </c>
      <c r="Y678" s="6" t="s">
        <v>2317</v>
      </c>
      <c r="Z678" s="8" t="str">
        <f>LEFT(Y678,MIN(FIND({0,1,2,3,4,5,6,7,8,9},ASC(Y678)&amp;1234567890))-1)</f>
        <v>O</v>
      </c>
      <c r="AA678" s="8">
        <f t="shared" si="54"/>
        <v>4</v>
      </c>
      <c r="AB678" s="8">
        <f>VLOOKUP(Z678,Table!$A$2:$C$121,2,0)</f>
        <v>16</v>
      </c>
      <c r="AC678" s="7">
        <f>VLOOKUP(Z678,Table!$A$2:$C$121,3,0)</f>
        <v>2</v>
      </c>
      <c r="AD678" s="5" t="str">
        <f>VLOOKUP(A678,Table!$U$1:$V$230,2,0)</f>
        <v>Tetragonal</v>
      </c>
    </row>
    <row r="679" spans="1:30" ht="18.75" customHeight="1" x14ac:dyDescent="0.4">
      <c r="A679" s="5">
        <v>123</v>
      </c>
      <c r="B679" s="5">
        <v>64639</v>
      </c>
      <c r="C679" s="5" t="s">
        <v>1058</v>
      </c>
      <c r="D679" s="5" t="s">
        <v>1062</v>
      </c>
      <c r="E679" s="6" t="s">
        <v>2363</v>
      </c>
      <c r="F679" s="8" t="str">
        <f>LEFT(E679,MIN(FIND({0,1,2,3,4,5,6,7,8,9},ASC(E679)&amp;1234567890))-1)</f>
        <v>La</v>
      </c>
      <c r="G679" s="8">
        <f t="shared" si="50"/>
        <v>1</v>
      </c>
      <c r="H679" s="8">
        <f>VLOOKUP(F679,Table!$A$2:$C$121,2,0)</f>
        <v>3</v>
      </c>
      <c r="I679" s="7">
        <f>VLOOKUP(F679,Table!$A$2:$C$121,3,0)</f>
        <v>6</v>
      </c>
      <c r="J679" s="6" t="s">
        <v>2294</v>
      </c>
      <c r="K679" s="8" t="str">
        <f>LEFT(J679,MIN(FIND({0,1,2,3,4,5,6,7,8,9},ASC(J679)&amp;1234567890))-1)</f>
        <v>Ba</v>
      </c>
      <c r="L679" s="8">
        <f t="shared" si="51"/>
        <v>2</v>
      </c>
      <c r="M679" s="8">
        <f>VLOOKUP(K679,Table!$A$2:$C$121,2,0)</f>
        <v>2</v>
      </c>
      <c r="N679" s="7">
        <f>VLOOKUP(K679,Table!$A$2:$C$121,3,0)</f>
        <v>6</v>
      </c>
      <c r="O679" s="6" t="s">
        <v>2297</v>
      </c>
      <c r="P679" s="8" t="str">
        <f>LEFT(O679,MIN(FIND({0,1,2,3,4,5,6,7,8,9},ASC(O679)&amp;1234567890))-1)</f>
        <v>Cu</v>
      </c>
      <c r="Q679" s="8">
        <f t="shared" si="52"/>
        <v>2</v>
      </c>
      <c r="R679" s="8">
        <f>VLOOKUP(P679,Table!$A$2:$C$121,2,0)</f>
        <v>11</v>
      </c>
      <c r="S679" s="7">
        <f>VLOOKUP(P679,Table!$A$2:$C$121,3,0)</f>
        <v>4</v>
      </c>
      <c r="T679" s="6" t="s">
        <v>2416</v>
      </c>
      <c r="U679" s="8" t="str">
        <f>LEFT(T679,MIN(FIND({0,1,2,3,4,5,6,7,8,9},ASC(T679)&amp;1234567890))-1)</f>
        <v>Ta</v>
      </c>
      <c r="V679" s="8">
        <f t="shared" si="53"/>
        <v>1</v>
      </c>
      <c r="W679" s="8">
        <f>VLOOKUP(U679,Table!$A$2:$C$121,2,0)</f>
        <v>5</v>
      </c>
      <c r="X679" s="7">
        <f>VLOOKUP(U679,Table!$A$2:$C$121,3,0)</f>
        <v>6</v>
      </c>
      <c r="Y679" s="6" t="s">
        <v>2298</v>
      </c>
      <c r="Z679" s="8" t="str">
        <f>LEFT(Y679,MIN(FIND({0,1,2,3,4,5,6,7,8,9},ASC(Y679)&amp;1234567890))-1)</f>
        <v>O</v>
      </c>
      <c r="AA679" s="8">
        <f t="shared" si="54"/>
        <v>8</v>
      </c>
      <c r="AB679" s="8">
        <f>VLOOKUP(Z679,Table!$A$2:$C$121,2,0)</f>
        <v>16</v>
      </c>
      <c r="AC679" s="7">
        <f>VLOOKUP(Z679,Table!$A$2:$C$121,3,0)</f>
        <v>2</v>
      </c>
      <c r="AD679" s="5" t="str">
        <f>VLOOKUP(A679,Table!$U$1:$V$230,2,0)</f>
        <v>Tetragonal</v>
      </c>
    </row>
    <row r="680" spans="1:30" ht="18.75" customHeight="1" x14ac:dyDescent="0.4">
      <c r="A680" s="5">
        <v>123</v>
      </c>
      <c r="B680" s="5">
        <v>64644</v>
      </c>
      <c r="C680" s="5" t="s">
        <v>1058</v>
      </c>
      <c r="D680" s="5" t="s">
        <v>1063</v>
      </c>
      <c r="E680" s="6" t="s">
        <v>2295</v>
      </c>
      <c r="F680" s="8" t="str">
        <f>LEFT(E680,MIN(FIND({0,1,2,3,4,5,6,7,8,9},ASC(E680)&amp;1234567890))-1)</f>
        <v>Y</v>
      </c>
      <c r="G680" s="8">
        <f t="shared" si="50"/>
        <v>1</v>
      </c>
      <c r="H680" s="8">
        <f>VLOOKUP(F680,Table!$A$2:$C$121,2,0)</f>
        <v>3</v>
      </c>
      <c r="I680" s="7">
        <f>VLOOKUP(F680,Table!$A$2:$C$121,3,0)</f>
        <v>5</v>
      </c>
      <c r="J680" s="6" t="s">
        <v>2294</v>
      </c>
      <c r="K680" s="8" t="str">
        <f>LEFT(J680,MIN(FIND({0,1,2,3,4,5,6,7,8,9},ASC(J680)&amp;1234567890))-1)</f>
        <v>Ba</v>
      </c>
      <c r="L680" s="8">
        <f t="shared" si="51"/>
        <v>2</v>
      </c>
      <c r="M680" s="8">
        <f>VLOOKUP(K680,Table!$A$2:$C$121,2,0)</f>
        <v>2</v>
      </c>
      <c r="N680" s="7">
        <f>VLOOKUP(K680,Table!$A$2:$C$121,3,0)</f>
        <v>6</v>
      </c>
      <c r="O680" s="6" t="s">
        <v>2297</v>
      </c>
      <c r="P680" s="8" t="str">
        <f>LEFT(O680,MIN(FIND({0,1,2,3,4,5,6,7,8,9},ASC(O680)&amp;1234567890))-1)</f>
        <v>Cu</v>
      </c>
      <c r="Q680" s="8">
        <f t="shared" si="52"/>
        <v>2</v>
      </c>
      <c r="R680" s="8">
        <f>VLOOKUP(P680,Table!$A$2:$C$121,2,0)</f>
        <v>11</v>
      </c>
      <c r="S680" s="7">
        <f>VLOOKUP(P680,Table!$A$2:$C$121,3,0)</f>
        <v>4</v>
      </c>
      <c r="T680" s="6" t="s">
        <v>2636</v>
      </c>
      <c r="U680" s="8" t="str">
        <f>LEFT(T680,MIN(FIND({0,1,2,3,4,5,6,7,8,9},ASC(T680)&amp;1234567890))-1)</f>
        <v>Co</v>
      </c>
      <c r="V680" s="8">
        <f t="shared" si="53"/>
        <v>1</v>
      </c>
      <c r="W680" s="8">
        <f>VLOOKUP(U680,Table!$A$2:$C$121,2,0)</f>
        <v>9</v>
      </c>
      <c r="X680" s="7">
        <f>VLOOKUP(U680,Table!$A$2:$C$121,3,0)</f>
        <v>4</v>
      </c>
      <c r="Y680" s="6" t="s">
        <v>3602</v>
      </c>
      <c r="Z680" s="8" t="str">
        <f>LEFT(Y680,MIN(FIND({0,1,2,3,4,5,6,7,8,9},ASC(Y680)&amp;1234567890))-1)</f>
        <v>O</v>
      </c>
      <c r="AA680" s="8">
        <f t="shared" si="54"/>
        <v>7.16</v>
      </c>
      <c r="AB680" s="8">
        <f>VLOOKUP(Z680,Table!$A$2:$C$121,2,0)</f>
        <v>16</v>
      </c>
      <c r="AC680" s="7">
        <f>VLOOKUP(Z680,Table!$A$2:$C$121,3,0)</f>
        <v>2</v>
      </c>
      <c r="AD680" s="5" t="str">
        <f>VLOOKUP(A680,Table!$U$1:$V$230,2,0)</f>
        <v>Tetragonal</v>
      </c>
    </row>
    <row r="681" spans="1:30" ht="18.75" customHeight="1" x14ac:dyDescent="0.4">
      <c r="A681" s="5">
        <v>123</v>
      </c>
      <c r="B681" s="5">
        <v>63455</v>
      </c>
      <c r="C681" s="5" t="s">
        <v>1058</v>
      </c>
      <c r="D681" s="5" t="s">
        <v>5572</v>
      </c>
      <c r="E681" s="6" t="s">
        <v>4407</v>
      </c>
      <c r="F681" s="8" t="str">
        <f>LEFT(E681,MIN(FIND({0,1,2,3,4,5,6,7,8,9},ASC(E681)&amp;1234567890))-1)</f>
        <v>La</v>
      </c>
      <c r="G681" s="8">
        <f t="shared" si="50"/>
        <v>0.75</v>
      </c>
      <c r="H681" s="8">
        <f>VLOOKUP(F681,Table!$A$2:$C$121,2,0)</f>
        <v>3</v>
      </c>
      <c r="I681" s="7">
        <f>VLOOKUP(F681,Table!$A$2:$C$121,3,0)</f>
        <v>6</v>
      </c>
      <c r="J681" s="6" t="s">
        <v>5061</v>
      </c>
      <c r="K681" s="8" t="str">
        <f>LEFT(J681,MIN(FIND({0,1,2,3,4,5,6,7,8,9},ASC(J681)&amp;1234567890))-1)</f>
        <v>Y</v>
      </c>
      <c r="L681" s="8">
        <f t="shared" si="51"/>
        <v>0.75</v>
      </c>
      <c r="M681" s="8">
        <f>VLOOKUP(K681,Table!$A$2:$C$121,2,0)</f>
        <v>3</v>
      </c>
      <c r="N681" s="7">
        <f>VLOOKUP(K681,Table!$A$2:$C$121,3,0)</f>
        <v>5</v>
      </c>
      <c r="O681" s="6" t="s">
        <v>3603</v>
      </c>
      <c r="P681" s="8" t="str">
        <f>LEFT(O681,MIN(FIND({0,1,2,3,4,5,6,7,8,9},ASC(O681)&amp;1234567890))-1)</f>
        <v>Ba</v>
      </c>
      <c r="Q681" s="8">
        <f t="shared" si="52"/>
        <v>1.5</v>
      </c>
      <c r="R681" s="8">
        <f>VLOOKUP(P681,Table!$A$2:$C$121,2,0)</f>
        <v>2</v>
      </c>
      <c r="S681" s="7">
        <f>VLOOKUP(P681,Table!$A$2:$C$121,3,0)</f>
        <v>6</v>
      </c>
      <c r="T681" s="6" t="s">
        <v>2300</v>
      </c>
      <c r="U681" s="8" t="str">
        <f>LEFT(T681,MIN(FIND({0,1,2,3,4,5,6,7,8,9},ASC(T681)&amp;1234567890))-1)</f>
        <v>Cu</v>
      </c>
      <c r="V681" s="8">
        <f t="shared" si="53"/>
        <v>3</v>
      </c>
      <c r="W681" s="8">
        <f>VLOOKUP(U681,Table!$A$2:$C$121,2,0)</f>
        <v>11</v>
      </c>
      <c r="X681" s="7">
        <f>VLOOKUP(U681,Table!$A$2:$C$121,3,0)</f>
        <v>4</v>
      </c>
      <c r="Y681" s="6" t="s">
        <v>2381</v>
      </c>
      <c r="Z681" s="8" t="str">
        <f>LEFT(Y681,MIN(FIND({0,1,2,3,4,5,6,7,8,9},ASC(Y681)&amp;1234567890))-1)</f>
        <v>O</v>
      </c>
      <c r="AA681" s="8">
        <f t="shared" si="54"/>
        <v>7</v>
      </c>
      <c r="AB681" s="8">
        <f>VLOOKUP(Z681,Table!$A$2:$C$121,2,0)</f>
        <v>16</v>
      </c>
      <c r="AC681" s="7">
        <f>VLOOKUP(Z681,Table!$A$2:$C$121,3,0)</f>
        <v>2</v>
      </c>
      <c r="AD681" s="5" t="str">
        <f>VLOOKUP(A681,Table!$U$1:$V$230,2,0)</f>
        <v>Tetragonal</v>
      </c>
    </row>
    <row r="682" spans="1:30" ht="18.75" customHeight="1" x14ac:dyDescent="0.4">
      <c r="A682" s="5">
        <v>123</v>
      </c>
      <c r="B682" s="5">
        <v>50046</v>
      </c>
      <c r="C682" s="5" t="s">
        <v>1058</v>
      </c>
      <c r="D682" s="5" t="s">
        <v>1064</v>
      </c>
      <c r="E682" s="6" t="s">
        <v>2294</v>
      </c>
      <c r="F682" s="8" t="str">
        <f>LEFT(E682,MIN(FIND({0,1,2,3,4,5,6,7,8,9},ASC(E682)&amp;1234567890))-1)</f>
        <v>Ba</v>
      </c>
      <c r="G682" s="8">
        <f t="shared" si="50"/>
        <v>2</v>
      </c>
      <c r="H682" s="8">
        <f>VLOOKUP(F682,Table!$A$2:$C$121,2,0)</f>
        <v>2</v>
      </c>
      <c r="I682" s="7">
        <f>VLOOKUP(F682,Table!$A$2:$C$121,3,0)</f>
        <v>6</v>
      </c>
      <c r="J682" s="6" t="s">
        <v>3513</v>
      </c>
      <c r="K682" s="8" t="str">
        <f>LEFT(J682,MIN(FIND({0,1,2,3,4,5,6,7,8,9},ASC(J682)&amp;1234567890))-1)</f>
        <v>In</v>
      </c>
      <c r="L682" s="8">
        <f t="shared" si="51"/>
        <v>1</v>
      </c>
      <c r="M682" s="8">
        <f>VLOOKUP(K682,Table!$A$2:$C$121,2,0)</f>
        <v>13</v>
      </c>
      <c r="N682" s="7">
        <f>VLOOKUP(K682,Table!$A$2:$C$121,3,0)</f>
        <v>5</v>
      </c>
      <c r="O682" s="6" t="s">
        <v>3057</v>
      </c>
      <c r="P682" s="8" t="str">
        <f>LEFT(O682,MIN(FIND({0,1,2,3,4,5,6,7,8,9},ASC(O682)&amp;1234567890))-1)</f>
        <v>Fe</v>
      </c>
      <c r="Q682" s="8">
        <f t="shared" si="52"/>
        <v>0.5</v>
      </c>
      <c r="R682" s="8">
        <f>VLOOKUP(P682,Table!$A$2:$C$121,2,0)</f>
        <v>8</v>
      </c>
      <c r="S682" s="7">
        <f>VLOOKUP(P682,Table!$A$2:$C$121,3,0)</f>
        <v>4</v>
      </c>
      <c r="T682" s="6" t="s">
        <v>2368</v>
      </c>
      <c r="U682" s="8" t="str">
        <f>LEFT(T682,MIN(FIND({0,1,2,3,4,5,6,7,8,9},ASC(T682)&amp;1234567890))-1)</f>
        <v>Cu</v>
      </c>
      <c r="V682" s="8">
        <f t="shared" si="53"/>
        <v>0.5</v>
      </c>
      <c r="W682" s="8">
        <f>VLOOKUP(U682,Table!$A$2:$C$121,2,0)</f>
        <v>11</v>
      </c>
      <c r="X682" s="7">
        <f>VLOOKUP(U682,Table!$A$2:$C$121,3,0)</f>
        <v>4</v>
      </c>
      <c r="Y682" s="6" t="s">
        <v>3604</v>
      </c>
      <c r="Z682" s="8" t="str">
        <f>LEFT(Y682,MIN(FIND({0,1,2,3,4,5,6,7,8,9},ASC(Y682)&amp;1234567890))-1)</f>
        <v>O</v>
      </c>
      <c r="AA682" s="8">
        <f t="shared" si="54"/>
        <v>4.75</v>
      </c>
      <c r="AB682" s="8">
        <f>VLOOKUP(Z682,Table!$A$2:$C$121,2,0)</f>
        <v>16</v>
      </c>
      <c r="AC682" s="7">
        <f>VLOOKUP(Z682,Table!$A$2:$C$121,3,0)</f>
        <v>2</v>
      </c>
      <c r="AD682" s="5" t="str">
        <f>VLOOKUP(A682,Table!$U$1:$V$230,2,0)</f>
        <v>Tetragonal</v>
      </c>
    </row>
    <row r="683" spans="1:30" ht="18.75" customHeight="1" x14ac:dyDescent="0.4">
      <c r="A683" s="5">
        <v>123</v>
      </c>
      <c r="B683" s="5">
        <v>50097</v>
      </c>
      <c r="C683" s="5" t="s">
        <v>1058</v>
      </c>
      <c r="D683" s="5" t="s">
        <v>1065</v>
      </c>
      <c r="E683" s="6" t="s">
        <v>3605</v>
      </c>
      <c r="F683" s="8" t="str">
        <f>LEFT(E683,MIN(FIND({0,1,2,3,4,5,6,7,8,9},ASC(E683)&amp;1234567890))-1)</f>
        <v>Y</v>
      </c>
      <c r="G683" s="8">
        <f t="shared" si="50"/>
        <v>0.90600000000000003</v>
      </c>
      <c r="H683" s="8">
        <f>VLOOKUP(F683,Table!$A$2:$C$121,2,0)</f>
        <v>3</v>
      </c>
      <c r="I683" s="7">
        <f>VLOOKUP(F683,Table!$A$2:$C$121,3,0)</f>
        <v>5</v>
      </c>
      <c r="J683" s="6" t="s">
        <v>3606</v>
      </c>
      <c r="K683" s="8" t="str">
        <f>LEFT(J683,MIN(FIND({0,1,2,3,4,5,6,7,8,9},ASC(J683)&amp;1234567890))-1)</f>
        <v>Ca</v>
      </c>
      <c r="L683" s="8">
        <f t="shared" si="51"/>
        <v>0.108</v>
      </c>
      <c r="M683" s="8">
        <f>VLOOKUP(K683,Table!$A$2:$C$121,2,0)</f>
        <v>2</v>
      </c>
      <c r="N683" s="7">
        <f>VLOOKUP(K683,Table!$A$2:$C$121,3,0)</f>
        <v>4</v>
      </c>
      <c r="O683" s="6" t="s">
        <v>3607</v>
      </c>
      <c r="P683" s="8" t="str">
        <f>LEFT(O683,MIN(FIND({0,1,2,3,4,5,6,7,8,9},ASC(O683)&amp;1234567890))-1)</f>
        <v>Ba</v>
      </c>
      <c r="Q683" s="8">
        <f t="shared" si="52"/>
        <v>1.986</v>
      </c>
      <c r="R683" s="8">
        <f>VLOOKUP(P683,Table!$A$2:$C$121,2,0)</f>
        <v>2</v>
      </c>
      <c r="S683" s="7">
        <f>VLOOKUP(P683,Table!$A$2:$C$121,3,0)</f>
        <v>6</v>
      </c>
      <c r="T683" s="6" t="s">
        <v>3608</v>
      </c>
      <c r="U683" s="8" t="str">
        <f>LEFT(T683,MIN(FIND({0,1,2,3,4,5,6,7,8,9},ASC(T683)&amp;1234567890))-1)</f>
        <v>Cu</v>
      </c>
      <c r="V683" s="8">
        <f t="shared" si="53"/>
        <v>2.8479999999999999</v>
      </c>
      <c r="W683" s="8">
        <f>VLOOKUP(U683,Table!$A$2:$C$121,2,0)</f>
        <v>11</v>
      </c>
      <c r="X683" s="7">
        <f>VLOOKUP(U683,Table!$A$2:$C$121,3,0)</f>
        <v>4</v>
      </c>
      <c r="Y683" s="6" t="s">
        <v>3609</v>
      </c>
      <c r="Z683" s="8" t="str">
        <f>LEFT(Y683,MIN(FIND({0,1,2,3,4,5,6,7,8,9},ASC(Y683)&amp;1234567890))-1)</f>
        <v>O</v>
      </c>
      <c r="AA683" s="8">
        <f t="shared" si="54"/>
        <v>6.7</v>
      </c>
      <c r="AB683" s="8">
        <f>VLOOKUP(Z683,Table!$A$2:$C$121,2,0)</f>
        <v>16</v>
      </c>
      <c r="AC683" s="7">
        <f>VLOOKUP(Z683,Table!$A$2:$C$121,3,0)</f>
        <v>2</v>
      </c>
      <c r="AD683" s="5" t="str">
        <f>VLOOKUP(A683,Table!$U$1:$V$230,2,0)</f>
        <v>Tetragonal</v>
      </c>
    </row>
    <row r="684" spans="1:30" ht="18.75" customHeight="1" x14ac:dyDescent="0.4">
      <c r="A684" s="5">
        <v>123</v>
      </c>
      <c r="B684" s="5">
        <v>50098</v>
      </c>
      <c r="C684" s="5" t="s">
        <v>1058</v>
      </c>
      <c r="D684" s="5" t="s">
        <v>1066</v>
      </c>
      <c r="E684" s="6" t="s">
        <v>3610</v>
      </c>
      <c r="F684" s="8" t="str">
        <f>LEFT(E684,MIN(FIND({0,1,2,3,4,5,6,7,8,9},ASC(E684)&amp;1234567890))-1)</f>
        <v>Y</v>
      </c>
      <c r="G684" s="8">
        <f t="shared" si="50"/>
        <v>0.92200000000000004</v>
      </c>
      <c r="H684" s="8">
        <f>VLOOKUP(F684,Table!$A$2:$C$121,2,0)</f>
        <v>3</v>
      </c>
      <c r="I684" s="7">
        <f>VLOOKUP(F684,Table!$A$2:$C$121,3,0)</f>
        <v>5</v>
      </c>
      <c r="J684" s="6" t="s">
        <v>3611</v>
      </c>
      <c r="K684" s="8" t="str">
        <f>LEFT(J684,MIN(FIND({0,1,2,3,4,5,6,7,8,9},ASC(J684)&amp;1234567890))-1)</f>
        <v>Ca</v>
      </c>
      <c r="L684" s="8">
        <f t="shared" si="51"/>
        <v>0.14599999999999999</v>
      </c>
      <c r="M684" s="8">
        <f>VLOOKUP(K684,Table!$A$2:$C$121,2,0)</f>
        <v>2</v>
      </c>
      <c r="N684" s="7">
        <f>VLOOKUP(K684,Table!$A$2:$C$121,3,0)</f>
        <v>4</v>
      </c>
      <c r="O684" s="6" t="s">
        <v>2978</v>
      </c>
      <c r="P684" s="8" t="str">
        <f>LEFT(O684,MIN(FIND({0,1,2,3,4,5,6,7,8,9},ASC(O684)&amp;1234567890))-1)</f>
        <v>Ba</v>
      </c>
      <c r="Q684" s="8">
        <f t="shared" si="52"/>
        <v>1.9319999999999999</v>
      </c>
      <c r="R684" s="8">
        <f>VLOOKUP(P684,Table!$A$2:$C$121,2,0)</f>
        <v>2</v>
      </c>
      <c r="S684" s="7">
        <f>VLOOKUP(P684,Table!$A$2:$C$121,3,0)</f>
        <v>6</v>
      </c>
      <c r="T684" s="6" t="s">
        <v>3612</v>
      </c>
      <c r="U684" s="8" t="str">
        <f>LEFT(T684,MIN(FIND({0,1,2,3,4,5,6,7,8,9},ASC(T684)&amp;1234567890))-1)</f>
        <v>Cu</v>
      </c>
      <c r="V684" s="8">
        <f t="shared" si="53"/>
        <v>2.8239999999999998</v>
      </c>
      <c r="W684" s="8">
        <f>VLOOKUP(U684,Table!$A$2:$C$121,2,0)</f>
        <v>11</v>
      </c>
      <c r="X684" s="7">
        <f>VLOOKUP(U684,Table!$A$2:$C$121,3,0)</f>
        <v>4</v>
      </c>
      <c r="Y684" s="6" t="s">
        <v>3613</v>
      </c>
      <c r="Z684" s="8" t="str">
        <f>LEFT(Y684,MIN(FIND({0,1,2,3,4,5,6,7,8,9},ASC(Y684)&amp;1234567890))-1)</f>
        <v>O</v>
      </c>
      <c r="AA684" s="8">
        <f t="shared" si="54"/>
        <v>6.82</v>
      </c>
      <c r="AB684" s="8">
        <f>VLOOKUP(Z684,Table!$A$2:$C$121,2,0)</f>
        <v>16</v>
      </c>
      <c r="AC684" s="7">
        <f>VLOOKUP(Z684,Table!$A$2:$C$121,3,0)</f>
        <v>2</v>
      </c>
      <c r="AD684" s="5" t="str">
        <f>VLOOKUP(A684,Table!$U$1:$V$230,2,0)</f>
        <v>Tetragonal</v>
      </c>
    </row>
    <row r="685" spans="1:30" ht="18.75" customHeight="1" x14ac:dyDescent="0.4">
      <c r="A685" s="5">
        <v>123</v>
      </c>
      <c r="B685" s="5">
        <v>50099</v>
      </c>
      <c r="C685" s="5" t="s">
        <v>1058</v>
      </c>
      <c r="D685" s="5" t="s">
        <v>1067</v>
      </c>
      <c r="E685" s="6" t="s">
        <v>3614</v>
      </c>
      <c r="F685" s="8" t="str">
        <f>LEFT(E685,MIN(FIND({0,1,2,3,4,5,6,7,8,9},ASC(E685)&amp;1234567890))-1)</f>
        <v>Y</v>
      </c>
      <c r="G685" s="8">
        <f t="shared" si="50"/>
        <v>0.83599999999999997</v>
      </c>
      <c r="H685" s="8">
        <f>VLOOKUP(F685,Table!$A$2:$C$121,2,0)</f>
        <v>3</v>
      </c>
      <c r="I685" s="7">
        <f>VLOOKUP(F685,Table!$A$2:$C$121,3,0)</f>
        <v>5</v>
      </c>
      <c r="J685" s="6" t="s">
        <v>3615</v>
      </c>
      <c r="K685" s="8" t="str">
        <f>LEFT(J685,MIN(FIND({0,1,2,3,4,5,6,7,8,9},ASC(J685)&amp;1234567890))-1)</f>
        <v>Ca</v>
      </c>
      <c r="L685" s="8">
        <f t="shared" si="51"/>
        <v>0.24199999999999999</v>
      </c>
      <c r="M685" s="8">
        <f>VLOOKUP(K685,Table!$A$2:$C$121,2,0)</f>
        <v>2</v>
      </c>
      <c r="N685" s="7">
        <f>VLOOKUP(K685,Table!$A$2:$C$121,3,0)</f>
        <v>4</v>
      </c>
      <c r="O685" s="6" t="s">
        <v>2978</v>
      </c>
      <c r="P685" s="8" t="str">
        <f>LEFT(O685,MIN(FIND({0,1,2,3,4,5,6,7,8,9},ASC(O685)&amp;1234567890))-1)</f>
        <v>Ba</v>
      </c>
      <c r="Q685" s="8">
        <f t="shared" si="52"/>
        <v>1.9319999999999999</v>
      </c>
      <c r="R685" s="8">
        <f>VLOOKUP(P685,Table!$A$2:$C$121,2,0)</f>
        <v>2</v>
      </c>
      <c r="S685" s="7">
        <f>VLOOKUP(P685,Table!$A$2:$C$121,3,0)</f>
        <v>6</v>
      </c>
      <c r="T685" s="6" t="s">
        <v>3612</v>
      </c>
      <c r="U685" s="8" t="str">
        <f>LEFT(T685,MIN(FIND({0,1,2,3,4,5,6,7,8,9},ASC(T685)&amp;1234567890))-1)</f>
        <v>Cu</v>
      </c>
      <c r="V685" s="8">
        <f t="shared" si="53"/>
        <v>2.8239999999999998</v>
      </c>
      <c r="W685" s="8">
        <f>VLOOKUP(U685,Table!$A$2:$C$121,2,0)</f>
        <v>11</v>
      </c>
      <c r="X685" s="7">
        <f>VLOOKUP(U685,Table!$A$2:$C$121,3,0)</f>
        <v>4</v>
      </c>
      <c r="Y685" s="6" t="s">
        <v>2984</v>
      </c>
      <c r="Z685" s="8" t="str">
        <f>LEFT(Y685,MIN(FIND({0,1,2,3,4,5,6,7,8,9},ASC(Y685)&amp;1234567890))-1)</f>
        <v>O</v>
      </c>
      <c r="AA685" s="8">
        <f t="shared" si="54"/>
        <v>6.6</v>
      </c>
      <c r="AB685" s="8">
        <f>VLOOKUP(Z685,Table!$A$2:$C$121,2,0)</f>
        <v>16</v>
      </c>
      <c r="AC685" s="7">
        <f>VLOOKUP(Z685,Table!$A$2:$C$121,3,0)</f>
        <v>2</v>
      </c>
      <c r="AD685" s="5" t="str">
        <f>VLOOKUP(A685,Table!$U$1:$V$230,2,0)</f>
        <v>Tetragonal</v>
      </c>
    </row>
    <row r="686" spans="1:30" ht="18.75" customHeight="1" x14ac:dyDescent="0.4">
      <c r="A686" s="5">
        <v>123</v>
      </c>
      <c r="B686" s="5">
        <v>50261</v>
      </c>
      <c r="C686" s="5" t="s">
        <v>1058</v>
      </c>
      <c r="D686" s="5" t="s">
        <v>1068</v>
      </c>
      <c r="E686" s="6" t="s">
        <v>3616</v>
      </c>
      <c r="F686" s="8" t="str">
        <f>LEFT(E686,MIN(FIND({0,1,2,3,4,5,6,7,8,9},ASC(E686)&amp;1234567890))-1)</f>
        <v>Hg</v>
      </c>
      <c r="G686" s="8">
        <f t="shared" si="50"/>
        <v>0.93799999999999994</v>
      </c>
      <c r="H686" s="8">
        <f>VLOOKUP(F686,Table!$A$2:$C$121,2,0)</f>
        <v>12</v>
      </c>
      <c r="I686" s="7">
        <f>VLOOKUP(F686,Table!$A$2:$C$121,3,0)</f>
        <v>6</v>
      </c>
      <c r="J686" s="6" t="s">
        <v>3617</v>
      </c>
      <c r="K686" s="8" t="str">
        <f>LEFT(J686,MIN(FIND({0,1,2,3,4,5,6,7,8,9},ASC(J686)&amp;1234567890))-1)</f>
        <v>Pb</v>
      </c>
      <c r="L686" s="8">
        <f t="shared" si="51"/>
        <v>0.108</v>
      </c>
      <c r="M686" s="8">
        <f>VLOOKUP(K686,Table!$A$2:$C$121,2,0)</f>
        <v>14</v>
      </c>
      <c r="N686" s="7">
        <f>VLOOKUP(K686,Table!$A$2:$C$121,3,0)</f>
        <v>6</v>
      </c>
      <c r="O686" s="6" t="s">
        <v>2294</v>
      </c>
      <c r="P686" s="8" t="str">
        <f>LEFT(O686,MIN(FIND({0,1,2,3,4,5,6,7,8,9},ASC(O686)&amp;1234567890))-1)</f>
        <v>Ba</v>
      </c>
      <c r="Q686" s="8">
        <f t="shared" si="52"/>
        <v>2</v>
      </c>
      <c r="R686" s="8">
        <f>VLOOKUP(P686,Table!$A$2:$C$121,2,0)</f>
        <v>2</v>
      </c>
      <c r="S686" s="7">
        <f>VLOOKUP(P686,Table!$A$2:$C$121,3,0)</f>
        <v>6</v>
      </c>
      <c r="T686" s="6" t="s">
        <v>2296</v>
      </c>
      <c r="U686" s="8" t="str">
        <f>LEFT(T686,MIN(FIND({0,1,2,3,4,5,6,7,8,9},ASC(T686)&amp;1234567890))-1)</f>
        <v>Cu</v>
      </c>
      <c r="V686" s="8">
        <f t="shared" si="53"/>
        <v>1</v>
      </c>
      <c r="W686" s="8">
        <f>VLOOKUP(U686,Table!$A$2:$C$121,2,0)</f>
        <v>11</v>
      </c>
      <c r="X686" s="7">
        <f>VLOOKUP(U686,Table!$A$2:$C$121,3,0)</f>
        <v>4</v>
      </c>
      <c r="Y686" s="6" t="s">
        <v>3618</v>
      </c>
      <c r="Z686" s="8" t="str">
        <f>LEFT(Y686,MIN(FIND({0,1,2,3,4,5,6,7,8,9},ASC(Y686)&amp;1234567890))-1)</f>
        <v>O</v>
      </c>
      <c r="AA686" s="8">
        <f t="shared" si="54"/>
        <v>4.2919999999999998</v>
      </c>
      <c r="AB686" s="8">
        <f>VLOOKUP(Z686,Table!$A$2:$C$121,2,0)</f>
        <v>16</v>
      </c>
      <c r="AC686" s="7">
        <f>VLOOKUP(Z686,Table!$A$2:$C$121,3,0)</f>
        <v>2</v>
      </c>
      <c r="AD686" s="5" t="str">
        <f>VLOOKUP(A686,Table!$U$1:$V$230,2,0)</f>
        <v>Tetragonal</v>
      </c>
    </row>
    <row r="687" spans="1:30" ht="18.75" customHeight="1" x14ac:dyDescent="0.4">
      <c r="A687" s="5">
        <v>123</v>
      </c>
      <c r="B687" s="5">
        <v>50262</v>
      </c>
      <c r="C687" s="5" t="s">
        <v>1058</v>
      </c>
      <c r="D687" s="5" t="s">
        <v>1069</v>
      </c>
      <c r="E687" s="6" t="s">
        <v>3619</v>
      </c>
      <c r="F687" s="8" t="str">
        <f>LEFT(E687,MIN(FIND({0,1,2,3,4,5,6,7,8,9},ASC(E687)&amp;1234567890))-1)</f>
        <v>Hg</v>
      </c>
      <c r="G687" s="8">
        <f t="shared" si="50"/>
        <v>0.92</v>
      </c>
      <c r="H687" s="8">
        <f>VLOOKUP(F687,Table!$A$2:$C$121,2,0)</f>
        <v>12</v>
      </c>
      <c r="I687" s="7">
        <f>VLOOKUP(F687,Table!$A$2:$C$121,3,0)</f>
        <v>6</v>
      </c>
      <c r="J687" s="6" t="s">
        <v>2294</v>
      </c>
      <c r="K687" s="8" t="str">
        <f>LEFT(J687,MIN(FIND({0,1,2,3,4,5,6,7,8,9},ASC(J687)&amp;1234567890))-1)</f>
        <v>Ba</v>
      </c>
      <c r="L687" s="8">
        <f t="shared" si="51"/>
        <v>2</v>
      </c>
      <c r="M687" s="8">
        <f>VLOOKUP(K687,Table!$A$2:$C$121,2,0)</f>
        <v>2</v>
      </c>
      <c r="N687" s="7">
        <f>VLOOKUP(K687,Table!$A$2:$C$121,3,0)</f>
        <v>6</v>
      </c>
      <c r="O687" s="6" t="s">
        <v>2341</v>
      </c>
      <c r="P687" s="8" t="str">
        <f>LEFT(O687,MIN(FIND({0,1,2,3,4,5,6,7,8,9},ASC(O687)&amp;1234567890))-1)</f>
        <v>Ca</v>
      </c>
      <c r="Q687" s="8">
        <f t="shared" si="52"/>
        <v>1</v>
      </c>
      <c r="R687" s="8">
        <f>VLOOKUP(P687,Table!$A$2:$C$121,2,0)</f>
        <v>2</v>
      </c>
      <c r="S687" s="7">
        <f>VLOOKUP(P687,Table!$A$2:$C$121,3,0)</f>
        <v>4</v>
      </c>
      <c r="T687" s="6" t="s">
        <v>3620</v>
      </c>
      <c r="U687" s="8" t="str">
        <f>LEFT(T687,MIN(FIND({0,1,2,3,4,5,6,7,8,9},ASC(T687)&amp;1234567890))-1)</f>
        <v>Cu</v>
      </c>
      <c r="V687" s="8">
        <f t="shared" si="53"/>
        <v>3.08</v>
      </c>
      <c r="W687" s="8">
        <f>VLOOKUP(U687,Table!$A$2:$C$121,2,0)</f>
        <v>11</v>
      </c>
      <c r="X687" s="7">
        <f>VLOOKUP(U687,Table!$A$2:$C$121,3,0)</f>
        <v>4</v>
      </c>
      <c r="Y687" s="6" t="s">
        <v>3621</v>
      </c>
      <c r="Z687" s="8" t="str">
        <f>LEFT(Y687,MIN(FIND({0,1,2,3,4,5,6,7,8,9},ASC(Y687)&amp;1234567890))-1)</f>
        <v>O</v>
      </c>
      <c r="AA687" s="8">
        <f t="shared" si="54"/>
        <v>8.11</v>
      </c>
      <c r="AB687" s="8">
        <f>VLOOKUP(Z687,Table!$A$2:$C$121,2,0)</f>
        <v>16</v>
      </c>
      <c r="AC687" s="7">
        <f>VLOOKUP(Z687,Table!$A$2:$C$121,3,0)</f>
        <v>2</v>
      </c>
      <c r="AD687" s="5" t="str">
        <f>VLOOKUP(A687,Table!$U$1:$V$230,2,0)</f>
        <v>Tetragonal</v>
      </c>
    </row>
    <row r="688" spans="1:30" ht="18.75" customHeight="1" x14ac:dyDescent="0.4">
      <c r="A688" s="5">
        <v>123</v>
      </c>
      <c r="B688" s="5">
        <v>41599</v>
      </c>
      <c r="C688" s="5" t="s">
        <v>1058</v>
      </c>
      <c r="D688" s="5" t="s">
        <v>1070</v>
      </c>
      <c r="E688" s="6" t="s">
        <v>3622</v>
      </c>
      <c r="F688" s="8" t="str">
        <f>LEFT(E688,MIN(FIND({0,1,2,3,4,5,6,7,8,9},ASC(E688)&amp;1234567890))-1)</f>
        <v>Hg</v>
      </c>
      <c r="G688" s="8">
        <f t="shared" si="50"/>
        <v>0.95</v>
      </c>
      <c r="H688" s="8">
        <f>VLOOKUP(F688,Table!$A$2:$C$121,2,0)</f>
        <v>12</v>
      </c>
      <c r="I688" s="7">
        <f>VLOOKUP(F688,Table!$A$2:$C$121,3,0)</f>
        <v>6</v>
      </c>
      <c r="J688" s="6" t="s">
        <v>2294</v>
      </c>
      <c r="K688" s="8" t="str">
        <f>LEFT(J688,MIN(FIND({0,1,2,3,4,5,6,7,8,9},ASC(J688)&amp;1234567890))-1)</f>
        <v>Ba</v>
      </c>
      <c r="L688" s="8">
        <f t="shared" si="51"/>
        <v>2</v>
      </c>
      <c r="M688" s="8">
        <f>VLOOKUP(K688,Table!$A$2:$C$121,2,0)</f>
        <v>2</v>
      </c>
      <c r="N688" s="7">
        <f>VLOOKUP(K688,Table!$A$2:$C$121,3,0)</f>
        <v>6</v>
      </c>
      <c r="O688" s="6" t="s">
        <v>2552</v>
      </c>
      <c r="P688" s="8" t="str">
        <f>LEFT(O688,MIN(FIND({0,1,2,3,4,5,6,7,8,9},ASC(O688)&amp;1234567890))-1)</f>
        <v>Ca</v>
      </c>
      <c r="Q688" s="8">
        <f t="shared" si="52"/>
        <v>2</v>
      </c>
      <c r="R688" s="8">
        <f>VLOOKUP(P688,Table!$A$2:$C$121,2,0)</f>
        <v>2</v>
      </c>
      <c r="S688" s="7">
        <f>VLOOKUP(P688,Table!$A$2:$C$121,3,0)</f>
        <v>4</v>
      </c>
      <c r="T688" s="6" t="s">
        <v>2300</v>
      </c>
      <c r="U688" s="8" t="str">
        <f>LEFT(T688,MIN(FIND({0,1,2,3,4,5,6,7,8,9},ASC(T688)&amp;1234567890))-1)</f>
        <v>Cu</v>
      </c>
      <c r="V688" s="8">
        <f t="shared" si="53"/>
        <v>3</v>
      </c>
      <c r="W688" s="8">
        <f>VLOOKUP(U688,Table!$A$2:$C$121,2,0)</f>
        <v>11</v>
      </c>
      <c r="X688" s="7">
        <f>VLOOKUP(U688,Table!$A$2:$C$121,3,0)</f>
        <v>4</v>
      </c>
      <c r="Y688" s="6" t="s">
        <v>3623</v>
      </c>
      <c r="Z688" s="8" t="str">
        <f>LEFT(Y688,MIN(FIND({0,1,2,3,4,5,6,7,8,9},ASC(Y688)&amp;1234567890))-1)</f>
        <v>O</v>
      </c>
      <c r="AA688" s="8">
        <f t="shared" si="54"/>
        <v>8.27</v>
      </c>
      <c r="AB688" s="8">
        <f>VLOOKUP(Z688,Table!$A$2:$C$121,2,0)</f>
        <v>16</v>
      </c>
      <c r="AC688" s="7">
        <f>VLOOKUP(Z688,Table!$A$2:$C$121,3,0)</f>
        <v>2</v>
      </c>
      <c r="AD688" s="5" t="str">
        <f>VLOOKUP(A688,Table!$U$1:$V$230,2,0)</f>
        <v>Tetragonal</v>
      </c>
    </row>
    <row r="689" spans="1:30" ht="18.75" customHeight="1" x14ac:dyDescent="0.4">
      <c r="A689" s="5">
        <v>123</v>
      </c>
      <c r="B689" s="5">
        <v>41600</v>
      </c>
      <c r="C689" s="5" t="s">
        <v>1058</v>
      </c>
      <c r="D689" s="5" t="s">
        <v>5573</v>
      </c>
      <c r="E689" s="6" t="s">
        <v>3743</v>
      </c>
      <c r="F689" s="8" t="str">
        <f>LEFT(E689,MIN(FIND({0,1,2,3,4,5,6,7,8,9},ASC(E689)&amp;1234567890))-1)</f>
        <v>Hg</v>
      </c>
      <c r="G689" s="8">
        <f t="shared" si="50"/>
        <v>0.9</v>
      </c>
      <c r="H689" s="8">
        <f>VLOOKUP(F689,Table!$A$2:$C$121,2,0)</f>
        <v>12</v>
      </c>
      <c r="I689" s="7">
        <f>VLOOKUP(F689,Table!$A$2:$C$121,3,0)</f>
        <v>6</v>
      </c>
      <c r="J689" s="6" t="s">
        <v>2294</v>
      </c>
      <c r="K689" s="8" t="str">
        <f>LEFT(J689,MIN(FIND({0,1,2,3,4,5,6,7,8,9},ASC(J689)&amp;1234567890))-1)</f>
        <v>Ba</v>
      </c>
      <c r="L689" s="8">
        <f t="shared" si="51"/>
        <v>2</v>
      </c>
      <c r="M689" s="8">
        <f>VLOOKUP(K689,Table!$A$2:$C$121,2,0)</f>
        <v>2</v>
      </c>
      <c r="N689" s="7">
        <f>VLOOKUP(K689,Table!$A$2:$C$121,3,0)</f>
        <v>6</v>
      </c>
      <c r="O689" s="6" t="s">
        <v>2552</v>
      </c>
      <c r="P689" s="8" t="str">
        <f>LEFT(O689,MIN(FIND({0,1,2,3,4,5,6,7,8,9},ASC(O689)&amp;1234567890))-1)</f>
        <v>Ca</v>
      </c>
      <c r="Q689" s="8">
        <f t="shared" si="52"/>
        <v>2</v>
      </c>
      <c r="R689" s="8">
        <f>VLOOKUP(P689,Table!$A$2:$C$121,2,0)</f>
        <v>2</v>
      </c>
      <c r="S689" s="7">
        <f>VLOOKUP(P689,Table!$A$2:$C$121,3,0)</f>
        <v>4</v>
      </c>
      <c r="T689" s="6" t="s">
        <v>2300</v>
      </c>
      <c r="U689" s="8" t="str">
        <f>LEFT(T689,MIN(FIND({0,1,2,3,4,5,6,7,8,9},ASC(T689)&amp;1234567890))-1)</f>
        <v>Cu</v>
      </c>
      <c r="V689" s="8">
        <f t="shared" si="53"/>
        <v>3</v>
      </c>
      <c r="W689" s="8">
        <f>VLOOKUP(U689,Table!$A$2:$C$121,2,0)</f>
        <v>11</v>
      </c>
      <c r="X689" s="7">
        <f>VLOOKUP(U689,Table!$A$2:$C$121,3,0)</f>
        <v>4</v>
      </c>
      <c r="Y689" s="6" t="s">
        <v>3490</v>
      </c>
      <c r="Z689" s="8" t="str">
        <f>LEFT(Y689,MIN(FIND({0,1,2,3,4,5,6,7,8,9},ASC(Y689)&amp;1234567890))-1)</f>
        <v>O</v>
      </c>
      <c r="AA689" s="8">
        <f t="shared" si="54"/>
        <v>8.2200000000000006</v>
      </c>
      <c r="AB689" s="8">
        <f>VLOOKUP(Z689,Table!$A$2:$C$121,2,0)</f>
        <v>16</v>
      </c>
      <c r="AC689" s="7">
        <f>VLOOKUP(Z689,Table!$A$2:$C$121,3,0)</f>
        <v>2</v>
      </c>
      <c r="AD689" s="5" t="str">
        <f>VLOOKUP(A689,Table!$U$1:$V$230,2,0)</f>
        <v>Tetragonal</v>
      </c>
    </row>
    <row r="690" spans="1:30" ht="18.75" customHeight="1" x14ac:dyDescent="0.4">
      <c r="A690" s="5">
        <v>123</v>
      </c>
      <c r="B690" s="5">
        <v>41601</v>
      </c>
      <c r="C690" s="5" t="s">
        <v>1058</v>
      </c>
      <c r="D690" s="5" t="s">
        <v>5574</v>
      </c>
      <c r="E690" s="6" t="s">
        <v>3622</v>
      </c>
      <c r="F690" s="8" t="str">
        <f>LEFT(E690,MIN(FIND({0,1,2,3,4,5,6,7,8,9},ASC(E690)&amp;1234567890))-1)</f>
        <v>Hg</v>
      </c>
      <c r="G690" s="8">
        <f t="shared" si="50"/>
        <v>0.95</v>
      </c>
      <c r="H690" s="8">
        <f>VLOOKUP(F690,Table!$A$2:$C$121,2,0)</f>
        <v>12</v>
      </c>
      <c r="I690" s="7">
        <f>VLOOKUP(F690,Table!$A$2:$C$121,3,0)</f>
        <v>6</v>
      </c>
      <c r="J690" s="6" t="s">
        <v>2294</v>
      </c>
      <c r="K690" s="8" t="str">
        <f>LEFT(J690,MIN(FIND({0,1,2,3,4,5,6,7,8,9},ASC(J690)&amp;1234567890))-1)</f>
        <v>Ba</v>
      </c>
      <c r="L690" s="8">
        <f t="shared" si="51"/>
        <v>2</v>
      </c>
      <c r="M690" s="8">
        <f>VLOOKUP(K690,Table!$A$2:$C$121,2,0)</f>
        <v>2</v>
      </c>
      <c r="N690" s="7">
        <f>VLOOKUP(K690,Table!$A$2:$C$121,3,0)</f>
        <v>6</v>
      </c>
      <c r="O690" s="6" t="s">
        <v>2552</v>
      </c>
      <c r="P690" s="8" t="str">
        <f>LEFT(O690,MIN(FIND({0,1,2,3,4,5,6,7,8,9},ASC(O690)&amp;1234567890))-1)</f>
        <v>Ca</v>
      </c>
      <c r="Q690" s="8">
        <f t="shared" si="52"/>
        <v>2</v>
      </c>
      <c r="R690" s="8">
        <f>VLOOKUP(P690,Table!$A$2:$C$121,2,0)</f>
        <v>2</v>
      </c>
      <c r="S690" s="7">
        <f>VLOOKUP(P690,Table!$A$2:$C$121,3,0)</f>
        <v>4</v>
      </c>
      <c r="T690" s="6" t="s">
        <v>2300</v>
      </c>
      <c r="U690" s="8" t="str">
        <f>LEFT(T690,MIN(FIND({0,1,2,3,4,5,6,7,8,9},ASC(T690)&amp;1234567890))-1)</f>
        <v>Cu</v>
      </c>
      <c r="V690" s="8">
        <f t="shared" si="53"/>
        <v>3</v>
      </c>
      <c r="W690" s="8">
        <f>VLOOKUP(U690,Table!$A$2:$C$121,2,0)</f>
        <v>11</v>
      </c>
      <c r="X690" s="7">
        <f>VLOOKUP(U690,Table!$A$2:$C$121,3,0)</f>
        <v>4</v>
      </c>
      <c r="Y690" s="6" t="s">
        <v>3624</v>
      </c>
      <c r="Z690" s="8" t="str">
        <f>LEFT(Y690,MIN(FIND({0,1,2,3,4,5,6,7,8,9},ASC(Y690)&amp;1234567890))-1)</f>
        <v>O</v>
      </c>
      <c r="AA690" s="8">
        <f t="shared" si="54"/>
        <v>8.18</v>
      </c>
      <c r="AB690" s="8">
        <f>VLOOKUP(Z690,Table!$A$2:$C$121,2,0)</f>
        <v>16</v>
      </c>
      <c r="AC690" s="7">
        <f>VLOOKUP(Z690,Table!$A$2:$C$121,3,0)</f>
        <v>2</v>
      </c>
      <c r="AD690" s="5" t="str">
        <f>VLOOKUP(A690,Table!$U$1:$V$230,2,0)</f>
        <v>Tetragonal</v>
      </c>
    </row>
    <row r="691" spans="1:30" ht="18.75" customHeight="1" x14ac:dyDescent="0.4">
      <c r="A691" s="5">
        <v>123</v>
      </c>
      <c r="B691" s="5">
        <v>41652</v>
      </c>
      <c r="C691" s="5" t="s">
        <v>1058</v>
      </c>
      <c r="D691" s="5" t="s">
        <v>1071</v>
      </c>
      <c r="E691" s="6" t="s">
        <v>2619</v>
      </c>
      <c r="F691" s="8" t="str">
        <f>LEFT(E691,MIN(FIND({0,1,2,3,4,5,6,7,8,9},ASC(E691)&amp;1234567890))-1)</f>
        <v>Hg</v>
      </c>
      <c r="G691" s="8">
        <f t="shared" si="50"/>
        <v>1</v>
      </c>
      <c r="H691" s="8">
        <f>VLOOKUP(F691,Table!$A$2:$C$121,2,0)</f>
        <v>12</v>
      </c>
      <c r="I691" s="7">
        <f>VLOOKUP(F691,Table!$A$2:$C$121,3,0)</f>
        <v>6</v>
      </c>
      <c r="J691" s="6" t="s">
        <v>2294</v>
      </c>
      <c r="K691" s="8" t="str">
        <f>LEFT(J691,MIN(FIND({0,1,2,3,4,5,6,7,8,9},ASC(J691)&amp;1234567890))-1)</f>
        <v>Ba</v>
      </c>
      <c r="L691" s="8">
        <f t="shared" si="51"/>
        <v>2</v>
      </c>
      <c r="M691" s="8">
        <f>VLOOKUP(K691,Table!$A$2:$C$121,2,0)</f>
        <v>2</v>
      </c>
      <c r="N691" s="7">
        <f>VLOOKUP(K691,Table!$A$2:$C$121,3,0)</f>
        <v>6</v>
      </c>
      <c r="O691" s="6" t="s">
        <v>2552</v>
      </c>
      <c r="P691" s="8" t="str">
        <f>LEFT(O691,MIN(FIND({0,1,2,3,4,5,6,7,8,9},ASC(O691)&amp;1234567890))-1)</f>
        <v>Ca</v>
      </c>
      <c r="Q691" s="8">
        <f t="shared" si="52"/>
        <v>2</v>
      </c>
      <c r="R691" s="8">
        <f>VLOOKUP(P691,Table!$A$2:$C$121,2,0)</f>
        <v>2</v>
      </c>
      <c r="S691" s="7">
        <f>VLOOKUP(P691,Table!$A$2:$C$121,3,0)</f>
        <v>4</v>
      </c>
      <c r="T691" s="6" t="s">
        <v>2300</v>
      </c>
      <c r="U691" s="8" t="str">
        <f>LEFT(T691,MIN(FIND({0,1,2,3,4,5,6,7,8,9},ASC(T691)&amp;1234567890))-1)</f>
        <v>Cu</v>
      </c>
      <c r="V691" s="8">
        <f t="shared" si="53"/>
        <v>3</v>
      </c>
      <c r="W691" s="8">
        <f>VLOOKUP(U691,Table!$A$2:$C$121,2,0)</f>
        <v>11</v>
      </c>
      <c r="X691" s="7">
        <f>VLOOKUP(U691,Table!$A$2:$C$121,3,0)</f>
        <v>4</v>
      </c>
      <c r="Y691" s="6" t="s">
        <v>3625</v>
      </c>
      <c r="Z691" s="8" t="str">
        <f>LEFT(Y691,MIN(FIND({0,1,2,3,4,5,6,7,8,9},ASC(Y691)&amp;1234567890))-1)</f>
        <v>O</v>
      </c>
      <c r="AA691" s="8">
        <f t="shared" si="54"/>
        <v>8.16</v>
      </c>
      <c r="AB691" s="8">
        <f>VLOOKUP(Z691,Table!$A$2:$C$121,2,0)</f>
        <v>16</v>
      </c>
      <c r="AC691" s="7">
        <f>VLOOKUP(Z691,Table!$A$2:$C$121,3,0)</f>
        <v>2</v>
      </c>
      <c r="AD691" s="5" t="str">
        <f>VLOOKUP(A691,Table!$U$1:$V$230,2,0)</f>
        <v>Tetragonal</v>
      </c>
    </row>
    <row r="692" spans="1:30" ht="18.75" customHeight="1" x14ac:dyDescent="0.4">
      <c r="A692" s="5">
        <v>123</v>
      </c>
      <c r="B692" s="5">
        <v>65329</v>
      </c>
      <c r="C692" s="5" t="s">
        <v>1058</v>
      </c>
      <c r="D692" s="5" t="s">
        <v>1072</v>
      </c>
      <c r="E692" s="6" t="s">
        <v>3626</v>
      </c>
      <c r="F692" s="8" t="str">
        <f>LEFT(E692,MIN(FIND({0,1,2,3,4,5,6,7,8,9},ASC(E692)&amp;1234567890))-1)</f>
        <v>Tl</v>
      </c>
      <c r="G692" s="8">
        <f t="shared" si="50"/>
        <v>1.07</v>
      </c>
      <c r="H692" s="8">
        <f>VLOOKUP(F692,Table!$A$2:$C$121,2,0)</f>
        <v>13</v>
      </c>
      <c r="I692" s="7">
        <f>VLOOKUP(F692,Table!$A$2:$C$121,3,0)</f>
        <v>6</v>
      </c>
      <c r="J692" s="6" t="s">
        <v>3627</v>
      </c>
      <c r="K692" s="8" t="str">
        <f>LEFT(J692,MIN(FIND({0,1,2,3,4,5,6,7,8,9},ASC(J692)&amp;1234567890))-1)</f>
        <v>Ca</v>
      </c>
      <c r="L692" s="8">
        <f t="shared" si="51"/>
        <v>1.93</v>
      </c>
      <c r="M692" s="8">
        <f>VLOOKUP(K692,Table!$A$2:$C$121,2,0)</f>
        <v>2</v>
      </c>
      <c r="N692" s="7">
        <f>VLOOKUP(K692,Table!$A$2:$C$121,3,0)</f>
        <v>4</v>
      </c>
      <c r="O692" s="6" t="s">
        <v>2294</v>
      </c>
      <c r="P692" s="8" t="str">
        <f>LEFT(O692,MIN(FIND({0,1,2,3,4,5,6,7,8,9},ASC(O692)&amp;1234567890))-1)</f>
        <v>Ba</v>
      </c>
      <c r="Q692" s="8">
        <f t="shared" si="52"/>
        <v>2</v>
      </c>
      <c r="R692" s="8">
        <f>VLOOKUP(P692,Table!$A$2:$C$121,2,0)</f>
        <v>2</v>
      </c>
      <c r="S692" s="7">
        <f>VLOOKUP(P692,Table!$A$2:$C$121,3,0)</f>
        <v>6</v>
      </c>
      <c r="T692" s="6" t="s">
        <v>3628</v>
      </c>
      <c r="U692" s="8" t="str">
        <f>LEFT(T692,MIN(FIND({0,1,2,3,4,5,6,7,8,9},ASC(T692)&amp;1234567890))-1)</f>
        <v>Cu</v>
      </c>
      <c r="V692" s="8">
        <f t="shared" si="53"/>
        <v>2.8620000000000001</v>
      </c>
      <c r="W692" s="8">
        <f>VLOOKUP(U692,Table!$A$2:$C$121,2,0)</f>
        <v>11</v>
      </c>
      <c r="X692" s="7">
        <f>VLOOKUP(U692,Table!$A$2:$C$121,3,0)</f>
        <v>4</v>
      </c>
      <c r="Y692" s="6" t="s">
        <v>2442</v>
      </c>
      <c r="Z692" s="8" t="str">
        <f>LEFT(Y692,MIN(FIND({0,1,2,3,4,5,6,7,8,9},ASC(Y692)&amp;1234567890))-1)</f>
        <v>O</v>
      </c>
      <c r="AA692" s="8">
        <f t="shared" si="54"/>
        <v>9</v>
      </c>
      <c r="AB692" s="8">
        <f>VLOOKUP(Z692,Table!$A$2:$C$121,2,0)</f>
        <v>16</v>
      </c>
      <c r="AC692" s="7">
        <f>VLOOKUP(Z692,Table!$A$2:$C$121,3,0)</f>
        <v>2</v>
      </c>
      <c r="AD692" s="5" t="str">
        <f>VLOOKUP(A692,Table!$U$1:$V$230,2,0)</f>
        <v>Tetragonal</v>
      </c>
    </row>
    <row r="693" spans="1:30" ht="18.75" customHeight="1" x14ac:dyDescent="0.4">
      <c r="A693" s="5">
        <v>123</v>
      </c>
      <c r="B693" s="5">
        <v>65330</v>
      </c>
      <c r="C693" s="5" t="s">
        <v>1058</v>
      </c>
      <c r="D693" s="5" t="s">
        <v>1073</v>
      </c>
      <c r="E693" s="6" t="s">
        <v>3629</v>
      </c>
      <c r="F693" s="8" t="str">
        <f>LEFT(E693,MIN(FIND({0,1,2,3,4,5,6,7,8,9},ASC(E693)&amp;1234567890))-1)</f>
        <v>Tl</v>
      </c>
      <c r="G693" s="8">
        <f t="shared" si="50"/>
        <v>1.17</v>
      </c>
      <c r="H693" s="8">
        <f>VLOOKUP(F693,Table!$A$2:$C$121,2,0)</f>
        <v>13</v>
      </c>
      <c r="I693" s="7">
        <f>VLOOKUP(F693,Table!$A$2:$C$121,3,0)</f>
        <v>6</v>
      </c>
      <c r="J693" s="6" t="s">
        <v>3630</v>
      </c>
      <c r="K693" s="8" t="str">
        <f>LEFT(J693,MIN(FIND({0,1,2,3,4,5,6,7,8,9},ASC(J693)&amp;1234567890))-1)</f>
        <v>Ca</v>
      </c>
      <c r="L693" s="8">
        <f t="shared" si="51"/>
        <v>0.83</v>
      </c>
      <c r="M693" s="8">
        <f>VLOOKUP(K693,Table!$A$2:$C$121,2,0)</f>
        <v>2</v>
      </c>
      <c r="N693" s="7">
        <f>VLOOKUP(K693,Table!$A$2:$C$121,3,0)</f>
        <v>4</v>
      </c>
      <c r="O693" s="6" t="s">
        <v>2294</v>
      </c>
      <c r="P693" s="8" t="str">
        <f>LEFT(O693,MIN(FIND({0,1,2,3,4,5,6,7,8,9},ASC(O693)&amp;1234567890))-1)</f>
        <v>Ba</v>
      </c>
      <c r="Q693" s="8">
        <f t="shared" si="52"/>
        <v>2</v>
      </c>
      <c r="R693" s="8">
        <f>VLOOKUP(P693,Table!$A$2:$C$121,2,0)</f>
        <v>2</v>
      </c>
      <c r="S693" s="7">
        <f>VLOOKUP(P693,Table!$A$2:$C$121,3,0)</f>
        <v>6</v>
      </c>
      <c r="T693" s="6" t="s">
        <v>2297</v>
      </c>
      <c r="U693" s="8" t="str">
        <f>LEFT(T693,MIN(FIND({0,1,2,3,4,5,6,7,8,9},ASC(T693)&amp;1234567890))-1)</f>
        <v>Cu</v>
      </c>
      <c r="V693" s="8">
        <f t="shared" si="53"/>
        <v>2</v>
      </c>
      <c r="W693" s="8">
        <f>VLOOKUP(U693,Table!$A$2:$C$121,2,0)</f>
        <v>11</v>
      </c>
      <c r="X693" s="7">
        <f>VLOOKUP(U693,Table!$A$2:$C$121,3,0)</f>
        <v>4</v>
      </c>
      <c r="Y693" s="6" t="s">
        <v>2973</v>
      </c>
      <c r="Z693" s="8" t="str">
        <f>LEFT(Y693,MIN(FIND({0,1,2,3,4,5,6,7,8,9},ASC(Y693)&amp;1234567890))-1)</f>
        <v>O</v>
      </c>
      <c r="AA693" s="8">
        <f t="shared" si="54"/>
        <v>6.75</v>
      </c>
      <c r="AB693" s="8">
        <f>VLOOKUP(Z693,Table!$A$2:$C$121,2,0)</f>
        <v>16</v>
      </c>
      <c r="AC693" s="7">
        <f>VLOOKUP(Z693,Table!$A$2:$C$121,3,0)</f>
        <v>2</v>
      </c>
      <c r="AD693" s="5" t="str">
        <f>VLOOKUP(A693,Table!$U$1:$V$230,2,0)</f>
        <v>Tetragonal</v>
      </c>
    </row>
    <row r="694" spans="1:30" ht="18.75" customHeight="1" x14ac:dyDescent="0.4">
      <c r="A694" s="5">
        <v>123</v>
      </c>
      <c r="B694" s="5">
        <v>65353</v>
      </c>
      <c r="C694" s="5" t="s">
        <v>1058</v>
      </c>
      <c r="D694" s="5" t="s">
        <v>1074</v>
      </c>
      <c r="E694" s="6" t="s">
        <v>2295</v>
      </c>
      <c r="F694" s="8" t="str">
        <f>LEFT(E694,MIN(FIND({0,1,2,3,4,5,6,7,8,9},ASC(E694)&amp;1234567890))-1)</f>
        <v>Y</v>
      </c>
      <c r="G694" s="8">
        <f t="shared" si="50"/>
        <v>1</v>
      </c>
      <c r="H694" s="8">
        <f>VLOOKUP(F694,Table!$A$2:$C$121,2,0)</f>
        <v>3</v>
      </c>
      <c r="I694" s="7">
        <f>VLOOKUP(F694,Table!$A$2:$C$121,3,0)</f>
        <v>5</v>
      </c>
      <c r="J694" s="6" t="s">
        <v>2294</v>
      </c>
      <c r="K694" s="8" t="str">
        <f>LEFT(J694,MIN(FIND({0,1,2,3,4,5,6,7,8,9},ASC(J694)&amp;1234567890))-1)</f>
        <v>Ba</v>
      </c>
      <c r="L694" s="8">
        <f t="shared" si="51"/>
        <v>2</v>
      </c>
      <c r="M694" s="8">
        <f>VLOOKUP(K694,Table!$A$2:$C$121,2,0)</f>
        <v>2</v>
      </c>
      <c r="N694" s="7">
        <f>VLOOKUP(K694,Table!$A$2:$C$121,3,0)</f>
        <v>6</v>
      </c>
      <c r="O694" s="6" t="s">
        <v>2300</v>
      </c>
      <c r="P694" s="8" t="str">
        <f>LEFT(O694,MIN(FIND({0,1,2,3,4,5,6,7,8,9},ASC(O694)&amp;1234567890))-1)</f>
        <v>Cu</v>
      </c>
      <c r="Q694" s="8">
        <f t="shared" si="52"/>
        <v>3</v>
      </c>
      <c r="R694" s="8">
        <f>VLOOKUP(P694,Table!$A$2:$C$121,2,0)</f>
        <v>11</v>
      </c>
      <c r="S694" s="7">
        <f>VLOOKUP(P694,Table!$A$2:$C$121,3,0)</f>
        <v>4</v>
      </c>
      <c r="T694" s="6" t="s">
        <v>3631</v>
      </c>
      <c r="U694" s="8" t="str">
        <f>LEFT(T694,MIN(FIND({0,1,2,3,4,5,6,7,8,9},ASC(T694)&amp;1234567890))-1)</f>
        <v>F</v>
      </c>
      <c r="V694" s="8">
        <f t="shared" si="53"/>
        <v>1.86</v>
      </c>
      <c r="W694" s="8">
        <f>VLOOKUP(U694,Table!$A$2:$C$121,2,0)</f>
        <v>17</v>
      </c>
      <c r="X694" s="7">
        <f>VLOOKUP(U694,Table!$A$2:$C$121,3,0)</f>
        <v>2</v>
      </c>
      <c r="Y694" s="6" t="s">
        <v>2332</v>
      </c>
      <c r="Z694" s="8" t="str">
        <f>LEFT(Y694,MIN(FIND({0,1,2,3,4,5,6,7,8,9},ASC(Y694)&amp;1234567890))-1)</f>
        <v>O</v>
      </c>
      <c r="AA694" s="8">
        <f t="shared" si="54"/>
        <v>6</v>
      </c>
      <c r="AB694" s="8">
        <f>VLOOKUP(Z694,Table!$A$2:$C$121,2,0)</f>
        <v>16</v>
      </c>
      <c r="AC694" s="7">
        <f>VLOOKUP(Z694,Table!$A$2:$C$121,3,0)</f>
        <v>2</v>
      </c>
      <c r="AD694" s="5" t="str">
        <f>VLOOKUP(A694,Table!$U$1:$V$230,2,0)</f>
        <v>Tetragonal</v>
      </c>
    </row>
    <row r="695" spans="1:30" ht="18.75" customHeight="1" x14ac:dyDescent="0.4">
      <c r="A695" s="5">
        <v>123</v>
      </c>
      <c r="B695" s="5">
        <v>65355</v>
      </c>
      <c r="C695" s="5" t="s">
        <v>1058</v>
      </c>
      <c r="D695" s="5" t="s">
        <v>1075</v>
      </c>
      <c r="E695" s="6" t="s">
        <v>2295</v>
      </c>
      <c r="F695" s="8" t="str">
        <f>LEFT(E695,MIN(FIND({0,1,2,3,4,5,6,7,8,9},ASC(E695)&amp;1234567890))-1)</f>
        <v>Y</v>
      </c>
      <c r="G695" s="8">
        <f t="shared" si="50"/>
        <v>1</v>
      </c>
      <c r="H695" s="8">
        <f>VLOOKUP(F695,Table!$A$2:$C$121,2,0)</f>
        <v>3</v>
      </c>
      <c r="I695" s="7">
        <f>VLOOKUP(F695,Table!$A$2:$C$121,3,0)</f>
        <v>5</v>
      </c>
      <c r="J695" s="6" t="s">
        <v>2294</v>
      </c>
      <c r="K695" s="8" t="str">
        <f>LEFT(J695,MIN(FIND({0,1,2,3,4,5,6,7,8,9},ASC(J695)&amp;1234567890))-1)</f>
        <v>Ba</v>
      </c>
      <c r="L695" s="8">
        <f t="shared" si="51"/>
        <v>2</v>
      </c>
      <c r="M695" s="8">
        <f>VLOOKUP(K695,Table!$A$2:$C$121,2,0)</f>
        <v>2</v>
      </c>
      <c r="N695" s="7">
        <f>VLOOKUP(K695,Table!$A$2:$C$121,3,0)</f>
        <v>6</v>
      </c>
      <c r="O695" s="6" t="s">
        <v>2297</v>
      </c>
      <c r="P695" s="8" t="str">
        <f>LEFT(O695,MIN(FIND({0,1,2,3,4,5,6,7,8,9},ASC(O695)&amp;1234567890))-1)</f>
        <v>Cu</v>
      </c>
      <c r="Q695" s="8">
        <f t="shared" si="52"/>
        <v>2</v>
      </c>
      <c r="R695" s="8">
        <f>VLOOKUP(P695,Table!$A$2:$C$121,2,0)</f>
        <v>11</v>
      </c>
      <c r="S695" s="7">
        <f>VLOOKUP(P695,Table!$A$2:$C$121,3,0)</f>
        <v>4</v>
      </c>
      <c r="T695" s="6" t="s">
        <v>2636</v>
      </c>
      <c r="U695" s="8" t="str">
        <f>LEFT(T695,MIN(FIND({0,1,2,3,4,5,6,7,8,9},ASC(T695)&amp;1234567890))-1)</f>
        <v>Co</v>
      </c>
      <c r="V695" s="8">
        <f t="shared" si="53"/>
        <v>1</v>
      </c>
      <c r="W695" s="8">
        <f>VLOOKUP(U695,Table!$A$2:$C$121,2,0)</f>
        <v>9</v>
      </c>
      <c r="X695" s="7">
        <f>VLOOKUP(U695,Table!$A$2:$C$121,3,0)</f>
        <v>4</v>
      </c>
      <c r="Y695" s="6" t="s">
        <v>3632</v>
      </c>
      <c r="Z695" s="8" t="str">
        <f>LEFT(Y695,MIN(FIND({0,1,2,3,4,5,6,7,8,9},ASC(Y695)&amp;1234567890))-1)</f>
        <v>O</v>
      </c>
      <c r="AA695" s="8">
        <f t="shared" si="54"/>
        <v>7.25</v>
      </c>
      <c r="AB695" s="8">
        <f>VLOOKUP(Z695,Table!$A$2:$C$121,2,0)</f>
        <v>16</v>
      </c>
      <c r="AC695" s="7">
        <f>VLOOKUP(Z695,Table!$A$2:$C$121,3,0)</f>
        <v>2</v>
      </c>
      <c r="AD695" s="5" t="str">
        <f>VLOOKUP(A695,Table!$U$1:$V$230,2,0)</f>
        <v>Tetragonal</v>
      </c>
    </row>
    <row r="696" spans="1:30" x14ac:dyDescent="0.4">
      <c r="A696" s="5">
        <v>123</v>
      </c>
      <c r="B696" s="5">
        <v>65356</v>
      </c>
      <c r="C696" s="5" t="s">
        <v>1058</v>
      </c>
      <c r="D696" s="5" t="s">
        <v>5575</v>
      </c>
      <c r="E696" s="6" t="s">
        <v>2295</v>
      </c>
      <c r="F696" s="8" t="str">
        <f>LEFT(E696,MIN(FIND({0,1,2,3,4,5,6,7,8,9},ASC(E696)&amp;1234567890))-1)</f>
        <v>Y</v>
      </c>
      <c r="G696" s="8">
        <f t="shared" si="50"/>
        <v>1</v>
      </c>
      <c r="H696" s="8">
        <f>VLOOKUP(F696,Table!$A$2:$C$121,2,0)</f>
        <v>3</v>
      </c>
      <c r="I696" s="7">
        <f>VLOOKUP(F696,Table!$A$2:$C$121,3,0)</f>
        <v>5</v>
      </c>
      <c r="J696" s="6" t="s">
        <v>2294</v>
      </c>
      <c r="K696" s="8" t="str">
        <f>LEFT(J696,MIN(FIND({0,1,2,3,4,5,6,7,8,9},ASC(J696)&amp;1234567890))-1)</f>
        <v>Ba</v>
      </c>
      <c r="L696" s="8">
        <f t="shared" si="51"/>
        <v>2</v>
      </c>
      <c r="M696" s="8">
        <f>VLOOKUP(K696,Table!$A$2:$C$121,2,0)</f>
        <v>2</v>
      </c>
      <c r="N696" s="7">
        <f>VLOOKUP(K696,Table!$A$2:$C$121,3,0)</f>
        <v>6</v>
      </c>
      <c r="O696" s="6" t="s">
        <v>2974</v>
      </c>
      <c r="P696" s="8" t="str">
        <f>LEFT(O696,MIN(FIND({0,1,2,3,4,5,6,7,8,9},ASC(O696)&amp;1234567890))-1)</f>
        <v>Cu</v>
      </c>
      <c r="Q696" s="8">
        <f t="shared" si="52"/>
        <v>2.5</v>
      </c>
      <c r="R696" s="8">
        <f>VLOOKUP(P696,Table!$A$2:$C$121,2,0)</f>
        <v>11</v>
      </c>
      <c r="S696" s="7">
        <f>VLOOKUP(P696,Table!$A$2:$C$121,3,0)</f>
        <v>4</v>
      </c>
      <c r="T696" s="6" t="s">
        <v>3057</v>
      </c>
      <c r="U696" s="8" t="str">
        <f>LEFT(T696,MIN(FIND({0,1,2,3,4,5,6,7,8,9},ASC(T696)&amp;1234567890))-1)</f>
        <v>Fe</v>
      </c>
      <c r="V696" s="8">
        <f t="shared" si="53"/>
        <v>0.5</v>
      </c>
      <c r="W696" s="8">
        <f>VLOOKUP(U696,Table!$A$2:$C$121,2,0)</f>
        <v>8</v>
      </c>
      <c r="X696" s="7">
        <f>VLOOKUP(U696,Table!$A$2:$C$121,3,0)</f>
        <v>4</v>
      </c>
      <c r="Y696" s="6" t="s">
        <v>2381</v>
      </c>
      <c r="Z696" s="8" t="str">
        <f>LEFT(Y696,MIN(FIND({0,1,2,3,4,5,6,7,8,9},ASC(Y696)&amp;1234567890))-1)</f>
        <v>O</v>
      </c>
      <c r="AA696" s="8">
        <f t="shared" si="54"/>
        <v>7</v>
      </c>
      <c r="AB696" s="8">
        <f>VLOOKUP(Z696,Table!$A$2:$C$121,2,0)</f>
        <v>16</v>
      </c>
      <c r="AC696" s="7">
        <f>VLOOKUP(Z696,Table!$A$2:$C$121,3,0)</f>
        <v>2</v>
      </c>
      <c r="AD696" s="5" t="str">
        <f>VLOOKUP(A696,Table!$U$1:$V$230,2,0)</f>
        <v>Tetragonal</v>
      </c>
    </row>
    <row r="697" spans="1:30" x14ac:dyDescent="0.4">
      <c r="A697" s="5">
        <v>123</v>
      </c>
      <c r="B697" s="5">
        <v>65379</v>
      </c>
      <c r="C697" s="5" t="s">
        <v>1058</v>
      </c>
      <c r="D697" s="5" t="s">
        <v>5576</v>
      </c>
      <c r="E697" s="6" t="s">
        <v>2295</v>
      </c>
      <c r="F697" s="8" t="str">
        <f>LEFT(E697,MIN(FIND({0,1,2,3,4,5,6,7,8,9},ASC(E697)&amp;1234567890))-1)</f>
        <v>Y</v>
      </c>
      <c r="G697" s="8">
        <f t="shared" si="50"/>
        <v>1</v>
      </c>
      <c r="H697" s="8">
        <f>VLOOKUP(F697,Table!$A$2:$C$121,2,0)</f>
        <v>3</v>
      </c>
      <c r="I697" s="7">
        <f>VLOOKUP(F697,Table!$A$2:$C$121,3,0)</f>
        <v>5</v>
      </c>
      <c r="J697" s="6" t="s">
        <v>2294</v>
      </c>
      <c r="K697" s="8" t="str">
        <f>LEFT(J697,MIN(FIND({0,1,2,3,4,5,6,7,8,9},ASC(J697)&amp;1234567890))-1)</f>
        <v>Ba</v>
      </c>
      <c r="L697" s="8">
        <f t="shared" si="51"/>
        <v>2</v>
      </c>
      <c r="M697" s="8">
        <f>VLOOKUP(K697,Table!$A$2:$C$121,2,0)</f>
        <v>2</v>
      </c>
      <c r="N697" s="7">
        <f>VLOOKUP(K697,Table!$A$2:$C$121,3,0)</f>
        <v>6</v>
      </c>
      <c r="O697" s="6" t="s">
        <v>2971</v>
      </c>
      <c r="P697" s="8" t="str">
        <f>LEFT(O697,MIN(FIND({0,1,2,3,4,5,6,7,8,9},ASC(O697)&amp;1234567890))-1)</f>
        <v>Cu</v>
      </c>
      <c r="Q697" s="8">
        <f t="shared" si="52"/>
        <v>2.7</v>
      </c>
      <c r="R697" s="8">
        <f>VLOOKUP(P697,Table!$A$2:$C$121,2,0)</f>
        <v>11</v>
      </c>
      <c r="S697" s="7">
        <f>VLOOKUP(P697,Table!$A$2:$C$121,3,0)</f>
        <v>4</v>
      </c>
      <c r="T697" s="6" t="s">
        <v>3261</v>
      </c>
      <c r="U697" s="8" t="str">
        <f>LEFT(T697,MIN(FIND({0,1,2,3,4,5,6,7,8,9},ASC(T697)&amp;1234567890))-1)</f>
        <v>Co</v>
      </c>
      <c r="V697" s="8">
        <f t="shared" si="53"/>
        <v>0.3</v>
      </c>
      <c r="W697" s="8">
        <f>VLOOKUP(U697,Table!$A$2:$C$121,2,0)</f>
        <v>9</v>
      </c>
      <c r="X697" s="7">
        <f>VLOOKUP(U697,Table!$A$2:$C$121,3,0)</f>
        <v>4</v>
      </c>
      <c r="Y697" s="6" t="s">
        <v>3633</v>
      </c>
      <c r="Z697" s="8" t="str">
        <f>LEFT(Y697,MIN(FIND({0,1,2,3,4,5,6,7,8,9},ASC(Y697)&amp;1234567890))-1)</f>
        <v>O</v>
      </c>
      <c r="AA697" s="8">
        <f t="shared" si="54"/>
        <v>6.81</v>
      </c>
      <c r="AB697" s="8">
        <f>VLOOKUP(Z697,Table!$A$2:$C$121,2,0)</f>
        <v>16</v>
      </c>
      <c r="AC697" s="7">
        <f>VLOOKUP(Z697,Table!$A$2:$C$121,3,0)</f>
        <v>2</v>
      </c>
      <c r="AD697" s="5" t="str">
        <f>VLOOKUP(A697,Table!$U$1:$V$230,2,0)</f>
        <v>Tetragonal</v>
      </c>
    </row>
    <row r="698" spans="1:30" ht="18.75" customHeight="1" x14ac:dyDescent="0.4">
      <c r="A698" s="5">
        <v>123</v>
      </c>
      <c r="B698" s="5">
        <v>65273</v>
      </c>
      <c r="C698" s="5" t="s">
        <v>1058</v>
      </c>
      <c r="D698" s="5" t="s">
        <v>1076</v>
      </c>
      <c r="E698" s="6" t="s">
        <v>3634</v>
      </c>
      <c r="F698" s="8" t="str">
        <f>LEFT(E698,MIN(FIND({0,1,2,3,4,5,6,7,8,9},ASC(E698)&amp;1234567890))-1)</f>
        <v>Tl</v>
      </c>
      <c r="G698" s="8">
        <f t="shared" si="50"/>
        <v>1.1499999999999999</v>
      </c>
      <c r="H698" s="8">
        <f>VLOOKUP(F698,Table!$A$2:$C$121,2,0)</f>
        <v>13</v>
      </c>
      <c r="I698" s="7">
        <f>VLOOKUP(F698,Table!$A$2:$C$121,3,0)</f>
        <v>6</v>
      </c>
      <c r="J698" s="6" t="s">
        <v>3635</v>
      </c>
      <c r="K698" s="8" t="str">
        <f>LEFT(J698,MIN(FIND({0,1,2,3,4,5,6,7,8,9},ASC(J698)&amp;1234567890))-1)</f>
        <v>Ba</v>
      </c>
      <c r="L698" s="8">
        <f t="shared" si="51"/>
        <v>1.84</v>
      </c>
      <c r="M698" s="8">
        <f>VLOOKUP(K698,Table!$A$2:$C$121,2,0)</f>
        <v>2</v>
      </c>
      <c r="N698" s="7">
        <f>VLOOKUP(K698,Table!$A$2:$C$121,3,0)</f>
        <v>6</v>
      </c>
      <c r="O698" s="6" t="s">
        <v>2824</v>
      </c>
      <c r="P698" s="8" t="str">
        <f>LEFT(O698,MIN(FIND({0,1,2,3,4,5,6,7,8,9},ASC(O698)&amp;1234567890))-1)</f>
        <v>Ca</v>
      </c>
      <c r="Q698" s="8">
        <f t="shared" si="52"/>
        <v>1.8</v>
      </c>
      <c r="R698" s="8">
        <f>VLOOKUP(P698,Table!$A$2:$C$121,2,0)</f>
        <v>2</v>
      </c>
      <c r="S698" s="7">
        <f>VLOOKUP(P698,Table!$A$2:$C$121,3,0)</f>
        <v>4</v>
      </c>
      <c r="T698" s="6" t="s">
        <v>2300</v>
      </c>
      <c r="U698" s="8" t="str">
        <f>LEFT(T698,MIN(FIND({0,1,2,3,4,5,6,7,8,9},ASC(T698)&amp;1234567890))-1)</f>
        <v>Cu</v>
      </c>
      <c r="V698" s="8">
        <f t="shared" si="53"/>
        <v>3</v>
      </c>
      <c r="W698" s="8">
        <f>VLOOKUP(U698,Table!$A$2:$C$121,2,0)</f>
        <v>11</v>
      </c>
      <c r="X698" s="7">
        <f>VLOOKUP(U698,Table!$A$2:$C$121,3,0)</f>
        <v>4</v>
      </c>
      <c r="Y698" s="6" t="s">
        <v>2442</v>
      </c>
      <c r="Z698" s="8" t="str">
        <f>LEFT(Y698,MIN(FIND({0,1,2,3,4,5,6,7,8,9},ASC(Y698)&amp;1234567890))-1)</f>
        <v>O</v>
      </c>
      <c r="AA698" s="8">
        <f t="shared" si="54"/>
        <v>9</v>
      </c>
      <c r="AB698" s="8">
        <f>VLOOKUP(Z698,Table!$A$2:$C$121,2,0)</f>
        <v>16</v>
      </c>
      <c r="AC698" s="7">
        <f>VLOOKUP(Z698,Table!$A$2:$C$121,3,0)</f>
        <v>2</v>
      </c>
      <c r="AD698" s="5" t="str">
        <f>VLOOKUP(A698,Table!$U$1:$V$230,2,0)</f>
        <v>Tetragonal</v>
      </c>
    </row>
    <row r="699" spans="1:30" x14ac:dyDescent="0.4">
      <c r="A699" s="5">
        <v>123</v>
      </c>
      <c r="B699" s="5">
        <v>65613</v>
      </c>
      <c r="C699" s="5" t="s">
        <v>1058</v>
      </c>
      <c r="D699" s="5" t="s">
        <v>5577</v>
      </c>
      <c r="E699" s="6" t="s">
        <v>2295</v>
      </c>
      <c r="F699" s="8" t="str">
        <f>LEFT(E699,MIN(FIND({0,1,2,3,4,5,6,7,8,9},ASC(E699)&amp;1234567890))-1)</f>
        <v>Y</v>
      </c>
      <c r="G699" s="8">
        <f t="shared" si="50"/>
        <v>1</v>
      </c>
      <c r="H699" s="8">
        <f>VLOOKUP(F699,Table!$A$2:$C$121,2,0)</f>
        <v>3</v>
      </c>
      <c r="I699" s="7">
        <f>VLOOKUP(F699,Table!$A$2:$C$121,3,0)</f>
        <v>5</v>
      </c>
      <c r="J699" s="6" t="s">
        <v>2294</v>
      </c>
      <c r="K699" s="8" t="str">
        <f>LEFT(J699,MIN(FIND({0,1,2,3,4,5,6,7,8,9},ASC(J699)&amp;1234567890))-1)</f>
        <v>Ba</v>
      </c>
      <c r="L699" s="8">
        <f t="shared" si="51"/>
        <v>2</v>
      </c>
      <c r="M699" s="8">
        <f>VLOOKUP(K699,Table!$A$2:$C$121,2,0)</f>
        <v>2</v>
      </c>
      <c r="N699" s="7">
        <f>VLOOKUP(K699,Table!$A$2:$C$121,3,0)</f>
        <v>6</v>
      </c>
      <c r="O699" s="6" t="s">
        <v>3636</v>
      </c>
      <c r="P699" s="8" t="str">
        <f>LEFT(O699,MIN(FIND({0,1,2,3,4,5,6,7,8,9},ASC(O699)&amp;1234567890))-1)</f>
        <v>Cu</v>
      </c>
      <c r="Q699" s="8">
        <f t="shared" si="52"/>
        <v>2.77</v>
      </c>
      <c r="R699" s="8">
        <f>VLOOKUP(P699,Table!$A$2:$C$121,2,0)</f>
        <v>11</v>
      </c>
      <c r="S699" s="7">
        <f>VLOOKUP(P699,Table!$A$2:$C$121,3,0)</f>
        <v>4</v>
      </c>
      <c r="T699" s="6" t="s">
        <v>5484</v>
      </c>
      <c r="U699" s="8" t="str">
        <f>LEFT(T699,MIN(FIND({0,1,2,3,4,5,6,7,8,9},ASC(T699)&amp;1234567890))-1)</f>
        <v>Fe</v>
      </c>
      <c r="V699" s="8">
        <f t="shared" si="53"/>
        <v>0.23</v>
      </c>
      <c r="W699" s="8">
        <f>VLOOKUP(U699,Table!$A$2:$C$121,2,0)</f>
        <v>8</v>
      </c>
      <c r="X699" s="7">
        <f>VLOOKUP(U699,Table!$A$2:$C$121,3,0)</f>
        <v>4</v>
      </c>
      <c r="Y699" s="6" t="s">
        <v>3637</v>
      </c>
      <c r="Z699" s="8" t="str">
        <f>LEFT(Y699,MIN(FIND({0,1,2,3,4,5,6,7,8,9},ASC(Y699)&amp;1234567890))-1)</f>
        <v>O</v>
      </c>
      <c r="AA699" s="8">
        <f t="shared" si="54"/>
        <v>7.13</v>
      </c>
      <c r="AB699" s="8">
        <f>VLOOKUP(Z699,Table!$A$2:$C$121,2,0)</f>
        <v>16</v>
      </c>
      <c r="AC699" s="7">
        <f>VLOOKUP(Z699,Table!$A$2:$C$121,3,0)</f>
        <v>2</v>
      </c>
      <c r="AD699" s="5" t="str">
        <f>VLOOKUP(A699,Table!$U$1:$V$230,2,0)</f>
        <v>Tetragonal</v>
      </c>
    </row>
    <row r="700" spans="1:30" ht="18.75" customHeight="1" x14ac:dyDescent="0.4">
      <c r="A700" s="5">
        <v>123</v>
      </c>
      <c r="B700" s="5">
        <v>67047</v>
      </c>
      <c r="C700" s="5" t="s">
        <v>1058</v>
      </c>
      <c r="D700" s="5" t="s">
        <v>1077</v>
      </c>
      <c r="E700" s="6" t="s">
        <v>2782</v>
      </c>
      <c r="F700" s="8" t="str">
        <f>LEFT(E700,MIN(FIND({0,1,2,3,4,5,6,7,8,9},ASC(E700)&amp;1234567890))-1)</f>
        <v>Tl</v>
      </c>
      <c r="G700" s="8">
        <f t="shared" si="50"/>
        <v>1</v>
      </c>
      <c r="H700" s="8">
        <f>VLOOKUP(F700,Table!$A$2:$C$121,2,0)</f>
        <v>13</v>
      </c>
      <c r="I700" s="7">
        <f>VLOOKUP(F700,Table!$A$2:$C$121,3,0)</f>
        <v>6</v>
      </c>
      <c r="J700" s="6" t="s">
        <v>2294</v>
      </c>
      <c r="K700" s="8" t="str">
        <f>LEFT(J700,MIN(FIND({0,1,2,3,4,5,6,7,8,9},ASC(J700)&amp;1234567890))-1)</f>
        <v>Ba</v>
      </c>
      <c r="L700" s="8">
        <f t="shared" si="51"/>
        <v>2</v>
      </c>
      <c r="M700" s="8">
        <f>VLOOKUP(K700,Table!$A$2:$C$121,2,0)</f>
        <v>2</v>
      </c>
      <c r="N700" s="7">
        <f>VLOOKUP(K700,Table!$A$2:$C$121,3,0)</f>
        <v>6</v>
      </c>
      <c r="O700" s="6" t="s">
        <v>2552</v>
      </c>
      <c r="P700" s="8" t="str">
        <f>LEFT(O700,MIN(FIND({0,1,2,3,4,5,6,7,8,9},ASC(O700)&amp;1234567890))-1)</f>
        <v>Ca</v>
      </c>
      <c r="Q700" s="8">
        <f t="shared" si="52"/>
        <v>2</v>
      </c>
      <c r="R700" s="8">
        <f>VLOOKUP(P700,Table!$A$2:$C$121,2,0)</f>
        <v>2</v>
      </c>
      <c r="S700" s="7">
        <f>VLOOKUP(P700,Table!$A$2:$C$121,3,0)</f>
        <v>4</v>
      </c>
      <c r="T700" s="6" t="s">
        <v>2300</v>
      </c>
      <c r="U700" s="8" t="str">
        <f>LEFT(T700,MIN(FIND({0,1,2,3,4,5,6,7,8,9},ASC(T700)&amp;1234567890))-1)</f>
        <v>Cu</v>
      </c>
      <c r="V700" s="8">
        <f t="shared" si="53"/>
        <v>3</v>
      </c>
      <c r="W700" s="8">
        <f>VLOOKUP(U700,Table!$A$2:$C$121,2,0)</f>
        <v>11</v>
      </c>
      <c r="X700" s="7">
        <f>VLOOKUP(U700,Table!$A$2:$C$121,3,0)</f>
        <v>4</v>
      </c>
      <c r="Y700" s="6" t="s">
        <v>2914</v>
      </c>
      <c r="Z700" s="8" t="str">
        <f>LEFT(Y700,MIN(FIND({0,1,2,3,4,5,6,7,8,9},ASC(Y700)&amp;1234567890))-1)</f>
        <v>O</v>
      </c>
      <c r="AA700" s="8">
        <f t="shared" si="54"/>
        <v>8.5</v>
      </c>
      <c r="AB700" s="8">
        <f>VLOOKUP(Z700,Table!$A$2:$C$121,2,0)</f>
        <v>16</v>
      </c>
      <c r="AC700" s="7">
        <f>VLOOKUP(Z700,Table!$A$2:$C$121,3,0)</f>
        <v>2</v>
      </c>
      <c r="AD700" s="5" t="str">
        <f>VLOOKUP(A700,Table!$U$1:$V$230,2,0)</f>
        <v>Tetragonal</v>
      </c>
    </row>
    <row r="701" spans="1:30" ht="18.75" customHeight="1" x14ac:dyDescent="0.4">
      <c r="A701" s="5">
        <v>123</v>
      </c>
      <c r="B701" s="5">
        <v>67118</v>
      </c>
      <c r="C701" s="5" t="s">
        <v>1058</v>
      </c>
      <c r="D701" s="5" t="s">
        <v>5578</v>
      </c>
      <c r="E701" s="6" t="s">
        <v>2295</v>
      </c>
      <c r="F701" s="8" t="str">
        <f>LEFT(E701,MIN(FIND({0,1,2,3,4,5,6,7,8,9},ASC(E701)&amp;1234567890))-1)</f>
        <v>Y</v>
      </c>
      <c r="G701" s="8">
        <f t="shared" si="50"/>
        <v>1</v>
      </c>
      <c r="H701" s="8">
        <f>VLOOKUP(F701,Table!$A$2:$C$121,2,0)</f>
        <v>3</v>
      </c>
      <c r="I701" s="7">
        <f>VLOOKUP(F701,Table!$A$2:$C$121,3,0)</f>
        <v>5</v>
      </c>
      <c r="J701" s="6" t="s">
        <v>3929</v>
      </c>
      <c r="K701" s="8" t="str">
        <f>LEFT(J701,MIN(FIND({0,1,2,3,4,5,6,7,8,9},ASC(J701)&amp;1234567890))-1)</f>
        <v>K</v>
      </c>
      <c r="L701" s="8">
        <f t="shared" si="51"/>
        <v>0.5</v>
      </c>
      <c r="M701" s="8">
        <f>VLOOKUP(K701,Table!$A$2:$C$121,2,0)</f>
        <v>1</v>
      </c>
      <c r="N701" s="7">
        <f>VLOOKUP(K701,Table!$A$2:$C$121,3,0)</f>
        <v>4</v>
      </c>
      <c r="O701" s="6" t="s">
        <v>3603</v>
      </c>
      <c r="P701" s="8" t="str">
        <f>LEFT(O701,MIN(FIND({0,1,2,3,4,5,6,7,8,9},ASC(O701)&amp;1234567890))-1)</f>
        <v>Ba</v>
      </c>
      <c r="Q701" s="8">
        <f t="shared" si="52"/>
        <v>1.5</v>
      </c>
      <c r="R701" s="8">
        <f>VLOOKUP(P701,Table!$A$2:$C$121,2,0)</f>
        <v>2</v>
      </c>
      <c r="S701" s="7">
        <f>VLOOKUP(P701,Table!$A$2:$C$121,3,0)</f>
        <v>6</v>
      </c>
      <c r="T701" s="6" t="s">
        <v>2421</v>
      </c>
      <c r="U701" s="8" t="str">
        <f>LEFT(T701,MIN(FIND({0,1,2,3,4,5,6,7,8,9},ASC(T701)&amp;1234567890))-1)</f>
        <v>Co</v>
      </c>
      <c r="V701" s="8">
        <f t="shared" si="53"/>
        <v>3</v>
      </c>
      <c r="W701" s="8">
        <f>VLOOKUP(U701,Table!$A$2:$C$121,2,0)</f>
        <v>9</v>
      </c>
      <c r="X701" s="7">
        <f>VLOOKUP(U701,Table!$A$2:$C$121,3,0)</f>
        <v>4</v>
      </c>
      <c r="Y701" s="6" t="s">
        <v>2298</v>
      </c>
      <c r="Z701" s="8" t="str">
        <f>LEFT(Y701,MIN(FIND({0,1,2,3,4,5,6,7,8,9},ASC(Y701)&amp;1234567890))-1)</f>
        <v>O</v>
      </c>
      <c r="AA701" s="8">
        <f t="shared" si="54"/>
        <v>8</v>
      </c>
      <c r="AB701" s="8">
        <f>VLOOKUP(Z701,Table!$A$2:$C$121,2,0)</f>
        <v>16</v>
      </c>
      <c r="AC701" s="7">
        <f>VLOOKUP(Z701,Table!$A$2:$C$121,3,0)</f>
        <v>2</v>
      </c>
      <c r="AD701" s="5" t="str">
        <f>VLOOKUP(A701,Table!$U$1:$V$230,2,0)</f>
        <v>Tetragonal</v>
      </c>
    </row>
    <row r="702" spans="1:30" ht="18.75" customHeight="1" x14ac:dyDescent="0.4">
      <c r="A702" s="5">
        <v>123</v>
      </c>
      <c r="B702" s="5">
        <v>67312</v>
      </c>
      <c r="C702" s="5" t="s">
        <v>1058</v>
      </c>
      <c r="D702" s="5" t="s">
        <v>5579</v>
      </c>
      <c r="E702" s="6" t="s">
        <v>5363</v>
      </c>
      <c r="F702" s="8" t="str">
        <f>LEFT(E702,MIN(FIND({0,1,2,3,4,5,6,7,8,9},ASC(E702)&amp;1234567890))-1)</f>
        <v>Tl</v>
      </c>
      <c r="G702" s="8">
        <f t="shared" si="50"/>
        <v>0.26</v>
      </c>
      <c r="H702" s="8">
        <f>VLOOKUP(F702,Table!$A$2:$C$121,2,0)</f>
        <v>13</v>
      </c>
      <c r="I702" s="7">
        <f>VLOOKUP(F702,Table!$A$2:$C$121,3,0)</f>
        <v>6</v>
      </c>
      <c r="J702" s="6" t="s">
        <v>2294</v>
      </c>
      <c r="K702" s="8" t="str">
        <f>LEFT(J702,MIN(FIND({0,1,2,3,4,5,6,7,8,9},ASC(J702)&amp;1234567890))-1)</f>
        <v>Ba</v>
      </c>
      <c r="L702" s="8">
        <f t="shared" si="51"/>
        <v>2</v>
      </c>
      <c r="M702" s="8">
        <f>VLOOKUP(K702,Table!$A$2:$C$121,2,0)</f>
        <v>2</v>
      </c>
      <c r="N702" s="7">
        <f>VLOOKUP(K702,Table!$A$2:$C$121,3,0)</f>
        <v>6</v>
      </c>
      <c r="O702" s="6" t="s">
        <v>3638</v>
      </c>
      <c r="P702" s="8" t="str">
        <f>LEFT(O702,MIN(FIND({0,1,2,3,4,5,6,7,8,9},ASC(O702)&amp;1234567890))-1)</f>
        <v>Ca</v>
      </c>
      <c r="Q702" s="8">
        <f t="shared" si="52"/>
        <v>1.23</v>
      </c>
      <c r="R702" s="8">
        <f>VLOOKUP(P702,Table!$A$2:$C$121,2,0)</f>
        <v>2</v>
      </c>
      <c r="S702" s="7">
        <f>VLOOKUP(P702,Table!$A$2:$C$121,3,0)</f>
        <v>4</v>
      </c>
      <c r="T702" s="6" t="s">
        <v>2300</v>
      </c>
      <c r="U702" s="8" t="str">
        <f>LEFT(T702,MIN(FIND({0,1,2,3,4,5,6,7,8,9},ASC(T702)&amp;1234567890))-1)</f>
        <v>Cu</v>
      </c>
      <c r="V702" s="8">
        <f t="shared" si="53"/>
        <v>3</v>
      </c>
      <c r="W702" s="8">
        <f>VLOOKUP(U702,Table!$A$2:$C$121,2,0)</f>
        <v>11</v>
      </c>
      <c r="X702" s="7">
        <f>VLOOKUP(U702,Table!$A$2:$C$121,3,0)</f>
        <v>4</v>
      </c>
      <c r="Y702" s="6" t="s">
        <v>2442</v>
      </c>
      <c r="Z702" s="8" t="str">
        <f>LEFT(Y702,MIN(FIND({0,1,2,3,4,5,6,7,8,9},ASC(Y702)&amp;1234567890))-1)</f>
        <v>O</v>
      </c>
      <c r="AA702" s="8">
        <f t="shared" si="54"/>
        <v>9</v>
      </c>
      <c r="AB702" s="8">
        <f>VLOOKUP(Z702,Table!$A$2:$C$121,2,0)</f>
        <v>16</v>
      </c>
      <c r="AC702" s="7">
        <f>VLOOKUP(Z702,Table!$A$2:$C$121,3,0)</f>
        <v>2</v>
      </c>
      <c r="AD702" s="5" t="str">
        <f>VLOOKUP(A702,Table!$U$1:$V$230,2,0)</f>
        <v>Tetragonal</v>
      </c>
    </row>
    <row r="703" spans="1:30" ht="18.75" customHeight="1" x14ac:dyDescent="0.4">
      <c r="A703" s="5">
        <v>123</v>
      </c>
      <c r="B703" s="5">
        <v>68286</v>
      </c>
      <c r="C703" s="5" t="s">
        <v>1058</v>
      </c>
      <c r="D703" s="5" t="s">
        <v>1078</v>
      </c>
      <c r="E703" s="6" t="s">
        <v>2782</v>
      </c>
      <c r="F703" s="8" t="str">
        <f>LEFT(E703,MIN(FIND({0,1,2,3,4,5,6,7,8,9},ASC(E703)&amp;1234567890))-1)</f>
        <v>Tl</v>
      </c>
      <c r="G703" s="8">
        <f t="shared" si="50"/>
        <v>1</v>
      </c>
      <c r="H703" s="8">
        <f>VLOOKUP(F703,Table!$A$2:$C$121,2,0)</f>
        <v>13</v>
      </c>
      <c r="I703" s="7">
        <f>VLOOKUP(F703,Table!$A$2:$C$121,3,0)</f>
        <v>6</v>
      </c>
      <c r="J703" s="6" t="s">
        <v>2294</v>
      </c>
      <c r="K703" s="8" t="str">
        <f>LEFT(J703,MIN(FIND({0,1,2,3,4,5,6,7,8,9},ASC(J703)&amp;1234567890))-1)</f>
        <v>Ba</v>
      </c>
      <c r="L703" s="8">
        <f t="shared" si="51"/>
        <v>2</v>
      </c>
      <c r="M703" s="8">
        <f>VLOOKUP(K703,Table!$A$2:$C$121,2,0)</f>
        <v>2</v>
      </c>
      <c r="N703" s="7">
        <f>VLOOKUP(K703,Table!$A$2:$C$121,3,0)</f>
        <v>6</v>
      </c>
      <c r="O703" s="6" t="s">
        <v>2341</v>
      </c>
      <c r="P703" s="8" t="str">
        <f>LEFT(O703,MIN(FIND({0,1,2,3,4,5,6,7,8,9},ASC(O703)&amp;1234567890))-1)</f>
        <v>Ca</v>
      </c>
      <c r="Q703" s="8">
        <f t="shared" si="52"/>
        <v>1</v>
      </c>
      <c r="R703" s="8">
        <f>VLOOKUP(P703,Table!$A$2:$C$121,2,0)</f>
        <v>2</v>
      </c>
      <c r="S703" s="7">
        <f>VLOOKUP(P703,Table!$A$2:$C$121,3,0)</f>
        <v>4</v>
      </c>
      <c r="T703" s="6" t="s">
        <v>2297</v>
      </c>
      <c r="U703" s="8" t="str">
        <f>LEFT(T703,MIN(FIND({0,1,2,3,4,5,6,7,8,9},ASC(T703)&amp;1234567890))-1)</f>
        <v>Cu</v>
      </c>
      <c r="V703" s="8">
        <f t="shared" si="53"/>
        <v>2</v>
      </c>
      <c r="W703" s="8">
        <f>VLOOKUP(U703,Table!$A$2:$C$121,2,0)</f>
        <v>11</v>
      </c>
      <c r="X703" s="7">
        <f>VLOOKUP(U703,Table!$A$2:$C$121,3,0)</f>
        <v>4</v>
      </c>
      <c r="Y703" s="6" t="s">
        <v>3509</v>
      </c>
      <c r="Z703" s="8" t="str">
        <f>LEFT(Y703,MIN(FIND({0,1,2,3,4,5,6,7,8,9},ASC(Y703)&amp;1234567890))-1)</f>
        <v>O</v>
      </c>
      <c r="AA703" s="8">
        <f t="shared" si="54"/>
        <v>6.5</v>
      </c>
      <c r="AB703" s="8">
        <f>VLOOKUP(Z703,Table!$A$2:$C$121,2,0)</f>
        <v>16</v>
      </c>
      <c r="AC703" s="7">
        <f>VLOOKUP(Z703,Table!$A$2:$C$121,3,0)</f>
        <v>2</v>
      </c>
      <c r="AD703" s="5" t="str">
        <f>VLOOKUP(A703,Table!$U$1:$V$230,2,0)</f>
        <v>Tetragonal</v>
      </c>
    </row>
    <row r="704" spans="1:30" ht="18.75" customHeight="1" x14ac:dyDescent="0.4">
      <c r="A704" s="5">
        <v>123</v>
      </c>
      <c r="B704" s="5">
        <v>68571</v>
      </c>
      <c r="C704" s="5" t="s">
        <v>1058</v>
      </c>
      <c r="D704" s="5" t="s">
        <v>1079</v>
      </c>
      <c r="E704" s="6" t="s">
        <v>3639</v>
      </c>
      <c r="F704" s="8" t="str">
        <f>LEFT(E704,MIN(FIND({0,1,2,3,4,5,6,7,8,9},ASC(E704)&amp;1234567890))-1)</f>
        <v>La</v>
      </c>
      <c r="G704" s="8">
        <f t="shared" si="50"/>
        <v>1</v>
      </c>
      <c r="H704" s="8">
        <f>VLOOKUP(F704,Table!$A$2:$C$121,2,0)</f>
        <v>3</v>
      </c>
      <c r="I704" s="7">
        <f>VLOOKUP(F704,Table!$A$2:$C$121,3,0)</f>
        <v>6</v>
      </c>
      <c r="J704" s="6" t="s">
        <v>3640</v>
      </c>
      <c r="K704" s="8" t="str">
        <f>LEFT(J704,MIN(FIND({0,1,2,3,4,5,6,7,8,9},ASC(J704)&amp;1234567890))-1)</f>
        <v>Ba</v>
      </c>
      <c r="L704" s="8">
        <f t="shared" si="51"/>
        <v>2</v>
      </c>
      <c r="M704" s="8">
        <f>VLOOKUP(K704,Table!$A$2:$C$121,2,0)</f>
        <v>2</v>
      </c>
      <c r="N704" s="7">
        <f>VLOOKUP(K704,Table!$A$2:$C$121,3,0)</f>
        <v>6</v>
      </c>
      <c r="O704" s="6" t="s">
        <v>3641</v>
      </c>
      <c r="P704" s="8" t="str">
        <f>LEFT(O704,MIN(FIND({0,1,2,3,4,5,6,7,8,9},ASC(O704)&amp;1234567890))-1)</f>
        <v>Cu</v>
      </c>
      <c r="Q704" s="8">
        <f t="shared" si="52"/>
        <v>2.1</v>
      </c>
      <c r="R704" s="8">
        <f>VLOOKUP(P704,Table!$A$2:$C$121,2,0)</f>
        <v>11</v>
      </c>
      <c r="S704" s="7">
        <f>VLOOKUP(P704,Table!$A$2:$C$121,3,0)</f>
        <v>4</v>
      </c>
      <c r="T704" s="6" t="s">
        <v>3642</v>
      </c>
      <c r="U704" s="8" t="str">
        <f>LEFT(T704,MIN(FIND({0,1,2,3,4,5,6,7,8,9},ASC(T704)&amp;1234567890))-1)</f>
        <v>Nb</v>
      </c>
      <c r="V704" s="8">
        <f t="shared" si="53"/>
        <v>0.9</v>
      </c>
      <c r="W704" s="8">
        <f>VLOOKUP(U704,Table!$A$2:$C$121,2,0)</f>
        <v>5</v>
      </c>
      <c r="X704" s="7">
        <f>VLOOKUP(U704,Table!$A$2:$C$121,3,0)</f>
        <v>5</v>
      </c>
      <c r="Y704" s="6" t="s">
        <v>3643</v>
      </c>
      <c r="Z704" s="8" t="str">
        <f>LEFT(Y704,MIN(FIND({0,1,2,3,4,5,6,7,8,9},ASC(Y704)&amp;1234567890))-1)</f>
        <v>O</v>
      </c>
      <c r="AA704" s="8">
        <f t="shared" si="54"/>
        <v>8.02</v>
      </c>
      <c r="AB704" s="8">
        <f>VLOOKUP(Z704,Table!$A$2:$C$121,2,0)</f>
        <v>16</v>
      </c>
      <c r="AC704" s="7">
        <f>VLOOKUP(Z704,Table!$A$2:$C$121,3,0)</f>
        <v>2</v>
      </c>
      <c r="AD704" s="5" t="str">
        <f>VLOOKUP(A704,Table!$U$1:$V$230,2,0)</f>
        <v>Tetragonal</v>
      </c>
    </row>
    <row r="705" spans="1:30" ht="18.75" customHeight="1" x14ac:dyDescent="0.4">
      <c r="A705" s="5">
        <v>123</v>
      </c>
      <c r="B705" s="5">
        <v>68572</v>
      </c>
      <c r="C705" s="5" t="s">
        <v>1058</v>
      </c>
      <c r="D705" s="5" t="s">
        <v>1080</v>
      </c>
      <c r="E705" s="6" t="s">
        <v>3639</v>
      </c>
      <c r="F705" s="8" t="str">
        <f>LEFT(E705,MIN(FIND({0,1,2,3,4,5,6,7,8,9},ASC(E705)&amp;1234567890))-1)</f>
        <v>La</v>
      </c>
      <c r="G705" s="8">
        <f t="shared" si="50"/>
        <v>1</v>
      </c>
      <c r="H705" s="8">
        <f>VLOOKUP(F705,Table!$A$2:$C$121,2,0)</f>
        <v>3</v>
      </c>
      <c r="I705" s="7">
        <f>VLOOKUP(F705,Table!$A$2:$C$121,3,0)</f>
        <v>6</v>
      </c>
      <c r="J705" s="6" t="s">
        <v>3640</v>
      </c>
      <c r="K705" s="8" t="str">
        <f>LEFT(J705,MIN(FIND({0,1,2,3,4,5,6,7,8,9},ASC(J705)&amp;1234567890))-1)</f>
        <v>Ba</v>
      </c>
      <c r="L705" s="8">
        <f t="shared" si="51"/>
        <v>2</v>
      </c>
      <c r="M705" s="8">
        <f>VLOOKUP(K705,Table!$A$2:$C$121,2,0)</f>
        <v>2</v>
      </c>
      <c r="N705" s="7">
        <f>VLOOKUP(K705,Table!$A$2:$C$121,3,0)</f>
        <v>6</v>
      </c>
      <c r="O705" s="6" t="s">
        <v>3641</v>
      </c>
      <c r="P705" s="8" t="str">
        <f>LEFT(O705,MIN(FIND({0,1,2,3,4,5,6,7,8,9},ASC(O705)&amp;1234567890))-1)</f>
        <v>Cu</v>
      </c>
      <c r="Q705" s="8">
        <f t="shared" si="52"/>
        <v>2.1</v>
      </c>
      <c r="R705" s="8">
        <f>VLOOKUP(P705,Table!$A$2:$C$121,2,0)</f>
        <v>11</v>
      </c>
      <c r="S705" s="7">
        <f>VLOOKUP(P705,Table!$A$2:$C$121,3,0)</f>
        <v>4</v>
      </c>
      <c r="T705" s="6" t="s">
        <v>3190</v>
      </c>
      <c r="U705" s="8" t="str">
        <f>LEFT(T705,MIN(FIND({0,1,2,3,4,5,6,7,8,9},ASC(T705)&amp;1234567890))-1)</f>
        <v>Ta</v>
      </c>
      <c r="V705" s="8">
        <f t="shared" si="53"/>
        <v>0.9</v>
      </c>
      <c r="W705" s="8">
        <f>VLOOKUP(U705,Table!$A$2:$C$121,2,0)</f>
        <v>5</v>
      </c>
      <c r="X705" s="7">
        <f>VLOOKUP(U705,Table!$A$2:$C$121,3,0)</f>
        <v>6</v>
      </c>
      <c r="Y705" s="6" t="s">
        <v>3644</v>
      </c>
      <c r="Z705" s="8" t="str">
        <f>LEFT(Y705,MIN(FIND({0,1,2,3,4,5,6,7,8,9},ASC(Y705)&amp;1234567890))-1)</f>
        <v>O</v>
      </c>
      <c r="AA705" s="8">
        <f t="shared" si="54"/>
        <v>8.0399999999999991</v>
      </c>
      <c r="AB705" s="8">
        <f>VLOOKUP(Z705,Table!$A$2:$C$121,2,0)</f>
        <v>16</v>
      </c>
      <c r="AC705" s="7">
        <f>VLOOKUP(Z705,Table!$A$2:$C$121,3,0)</f>
        <v>2</v>
      </c>
      <c r="AD705" s="5" t="str">
        <f>VLOOKUP(A705,Table!$U$1:$V$230,2,0)</f>
        <v>Tetragonal</v>
      </c>
    </row>
    <row r="706" spans="1:30" ht="18.75" customHeight="1" x14ac:dyDescent="0.4">
      <c r="A706" s="5">
        <v>123</v>
      </c>
      <c r="B706" s="5">
        <v>68573</v>
      </c>
      <c r="C706" s="5" t="s">
        <v>1058</v>
      </c>
      <c r="D706" s="5" t="s">
        <v>1081</v>
      </c>
      <c r="E706" s="6" t="s">
        <v>3639</v>
      </c>
      <c r="F706" s="8" t="str">
        <f>LEFT(E706,MIN(FIND({0,1,2,3,4,5,6,7,8,9},ASC(E706)&amp;1234567890))-1)</f>
        <v>La</v>
      </c>
      <c r="G706" s="8">
        <f t="shared" ref="G706:G769" si="55">IF(SUBSTITUTE(E706,F706,"")="",1,SUBSTITUTE(E706,F706,""))*1</f>
        <v>1</v>
      </c>
      <c r="H706" s="8">
        <f>VLOOKUP(F706,Table!$A$2:$C$121,2,0)</f>
        <v>3</v>
      </c>
      <c r="I706" s="7">
        <f>VLOOKUP(F706,Table!$A$2:$C$121,3,0)</f>
        <v>6</v>
      </c>
      <c r="J706" s="6" t="s">
        <v>3640</v>
      </c>
      <c r="K706" s="8" t="str">
        <f>LEFT(J706,MIN(FIND({0,1,2,3,4,5,6,7,8,9},ASC(J706)&amp;1234567890))-1)</f>
        <v>Ba</v>
      </c>
      <c r="L706" s="8">
        <f t="shared" ref="L706:L769" si="56">IF(SUBSTITUTE(J706,K706,"")="",1,SUBSTITUTE(J706,K706,""))*1</f>
        <v>2</v>
      </c>
      <c r="M706" s="8">
        <f>VLOOKUP(K706,Table!$A$2:$C$121,2,0)</f>
        <v>2</v>
      </c>
      <c r="N706" s="7">
        <f>VLOOKUP(K706,Table!$A$2:$C$121,3,0)</f>
        <v>6</v>
      </c>
      <c r="O706" s="6" t="s">
        <v>3641</v>
      </c>
      <c r="P706" s="8" t="str">
        <f>LEFT(O706,MIN(FIND({0,1,2,3,4,5,6,7,8,9},ASC(O706)&amp;1234567890))-1)</f>
        <v>Cu</v>
      </c>
      <c r="Q706" s="8">
        <f t="shared" ref="Q706:Q769" si="57">IF(SUBSTITUTE(O706,P706,"")="",1,SUBSTITUTE(O706,P706,""))*1</f>
        <v>2.1</v>
      </c>
      <c r="R706" s="8">
        <f>VLOOKUP(P706,Table!$A$2:$C$121,2,0)</f>
        <v>11</v>
      </c>
      <c r="S706" s="7">
        <f>VLOOKUP(P706,Table!$A$2:$C$121,3,0)</f>
        <v>4</v>
      </c>
      <c r="T706" s="6" t="s">
        <v>3190</v>
      </c>
      <c r="U706" s="8" t="str">
        <f>LEFT(T706,MIN(FIND({0,1,2,3,4,5,6,7,8,9},ASC(T706)&amp;1234567890))-1)</f>
        <v>Ta</v>
      </c>
      <c r="V706" s="8">
        <f t="shared" ref="V706:V769" si="58">IF(SUBSTITUTE(T706,U706,"")="",1,SUBSTITUTE(T706,U706,""))*1</f>
        <v>0.9</v>
      </c>
      <c r="W706" s="8">
        <f>VLOOKUP(U706,Table!$A$2:$C$121,2,0)</f>
        <v>5</v>
      </c>
      <c r="X706" s="7">
        <f>VLOOKUP(U706,Table!$A$2:$C$121,3,0)</f>
        <v>6</v>
      </c>
      <c r="Y706" s="6" t="s">
        <v>2298</v>
      </c>
      <c r="Z706" s="8" t="str">
        <f>LEFT(Y706,MIN(FIND({0,1,2,3,4,5,6,7,8,9},ASC(Y706)&amp;1234567890))-1)</f>
        <v>O</v>
      </c>
      <c r="AA706" s="8">
        <f t="shared" ref="AA706:AA769" si="59">IF(SUBSTITUTE(Y706,Z706,"")="",1,SUBSTITUTE(Y706,Z706,""))*1</f>
        <v>8</v>
      </c>
      <c r="AB706" s="8">
        <f>VLOOKUP(Z706,Table!$A$2:$C$121,2,0)</f>
        <v>16</v>
      </c>
      <c r="AC706" s="7">
        <f>VLOOKUP(Z706,Table!$A$2:$C$121,3,0)</f>
        <v>2</v>
      </c>
      <c r="AD706" s="5" t="str">
        <f>VLOOKUP(A706,Table!$U$1:$V$230,2,0)</f>
        <v>Tetragonal</v>
      </c>
    </row>
    <row r="707" spans="1:30" ht="18.75" customHeight="1" x14ac:dyDescent="0.4">
      <c r="A707" s="5">
        <v>123</v>
      </c>
      <c r="B707" s="5">
        <v>68581</v>
      </c>
      <c r="C707" s="5" t="s">
        <v>1058</v>
      </c>
      <c r="D707" s="5" t="s">
        <v>1082</v>
      </c>
      <c r="E707" s="6" t="s">
        <v>2782</v>
      </c>
      <c r="F707" s="8" t="str">
        <f>LEFT(E707,MIN(FIND({0,1,2,3,4,5,6,7,8,9},ASC(E707)&amp;1234567890))-1)</f>
        <v>Tl</v>
      </c>
      <c r="G707" s="8">
        <f t="shared" si="55"/>
        <v>1</v>
      </c>
      <c r="H707" s="8">
        <f>VLOOKUP(F707,Table!$A$2:$C$121,2,0)</f>
        <v>13</v>
      </c>
      <c r="I707" s="7">
        <f>VLOOKUP(F707,Table!$A$2:$C$121,3,0)</f>
        <v>6</v>
      </c>
      <c r="J707" s="6" t="s">
        <v>2294</v>
      </c>
      <c r="K707" s="8" t="str">
        <f>LEFT(J707,MIN(FIND({0,1,2,3,4,5,6,7,8,9},ASC(J707)&amp;1234567890))-1)</f>
        <v>Ba</v>
      </c>
      <c r="L707" s="8">
        <f t="shared" si="56"/>
        <v>2</v>
      </c>
      <c r="M707" s="8">
        <f>VLOOKUP(K707,Table!$A$2:$C$121,2,0)</f>
        <v>2</v>
      </c>
      <c r="N707" s="7">
        <f>VLOOKUP(K707,Table!$A$2:$C$121,3,0)</f>
        <v>6</v>
      </c>
      <c r="O707" s="6" t="s">
        <v>2415</v>
      </c>
      <c r="P707" s="8" t="str">
        <f>LEFT(O707,MIN(FIND({0,1,2,3,4,5,6,7,8,9},ASC(O707)&amp;1234567890))-1)</f>
        <v>Ca</v>
      </c>
      <c r="Q707" s="8">
        <f t="shared" si="57"/>
        <v>3</v>
      </c>
      <c r="R707" s="8">
        <f>VLOOKUP(P707,Table!$A$2:$C$121,2,0)</f>
        <v>2</v>
      </c>
      <c r="S707" s="7">
        <f>VLOOKUP(P707,Table!$A$2:$C$121,3,0)</f>
        <v>4</v>
      </c>
      <c r="T707" s="6" t="s">
        <v>2631</v>
      </c>
      <c r="U707" s="8" t="str">
        <f>LEFT(T707,MIN(FIND({0,1,2,3,4,5,6,7,8,9},ASC(T707)&amp;1234567890))-1)</f>
        <v>Cu</v>
      </c>
      <c r="V707" s="8">
        <f t="shared" si="58"/>
        <v>4</v>
      </c>
      <c r="W707" s="8">
        <f>VLOOKUP(U707,Table!$A$2:$C$121,2,0)</f>
        <v>11</v>
      </c>
      <c r="X707" s="7">
        <f>VLOOKUP(U707,Table!$A$2:$C$121,3,0)</f>
        <v>4</v>
      </c>
      <c r="Y707" s="6" t="s">
        <v>3645</v>
      </c>
      <c r="Z707" s="8" t="str">
        <f>LEFT(Y707,MIN(FIND({0,1,2,3,4,5,6,7,8,9},ASC(Y707)&amp;1234567890))-1)</f>
        <v>O</v>
      </c>
      <c r="AA707" s="8">
        <f t="shared" si="59"/>
        <v>10.5</v>
      </c>
      <c r="AB707" s="8">
        <f>VLOOKUP(Z707,Table!$A$2:$C$121,2,0)</f>
        <v>16</v>
      </c>
      <c r="AC707" s="7">
        <f>VLOOKUP(Z707,Table!$A$2:$C$121,3,0)</f>
        <v>2</v>
      </c>
      <c r="AD707" s="5" t="str">
        <f>VLOOKUP(A707,Table!$U$1:$V$230,2,0)</f>
        <v>Tetragonal</v>
      </c>
    </row>
    <row r="708" spans="1:30" ht="18.75" customHeight="1" x14ac:dyDescent="0.4">
      <c r="A708" s="5">
        <v>123</v>
      </c>
      <c r="B708" s="5">
        <v>68694</v>
      </c>
      <c r="C708" s="5" t="s">
        <v>1058</v>
      </c>
      <c r="D708" s="5" t="s">
        <v>1083</v>
      </c>
      <c r="E708" s="6" t="s">
        <v>2933</v>
      </c>
      <c r="F708" s="8" t="str">
        <f>LEFT(E708,MIN(FIND({0,1,2,3,4,5,6,7,8,9},ASC(E708)&amp;1234567890))-1)</f>
        <v>Gd</v>
      </c>
      <c r="G708" s="8">
        <f t="shared" si="55"/>
        <v>1</v>
      </c>
      <c r="H708" s="8">
        <f>VLOOKUP(F708,Table!$A$2:$C$121,2,0)</f>
        <v>3</v>
      </c>
      <c r="I708" s="7">
        <f>VLOOKUP(F708,Table!$A$2:$C$121,3,0)</f>
        <v>6</v>
      </c>
      <c r="J708" s="6" t="s">
        <v>2294</v>
      </c>
      <c r="K708" s="8" t="str">
        <f>LEFT(J708,MIN(FIND({0,1,2,3,4,5,6,7,8,9},ASC(J708)&amp;1234567890))-1)</f>
        <v>Ba</v>
      </c>
      <c r="L708" s="8">
        <f t="shared" si="56"/>
        <v>2</v>
      </c>
      <c r="M708" s="8">
        <f>VLOOKUP(K708,Table!$A$2:$C$121,2,0)</f>
        <v>2</v>
      </c>
      <c r="N708" s="7">
        <f>VLOOKUP(K708,Table!$A$2:$C$121,3,0)</f>
        <v>6</v>
      </c>
      <c r="O708" s="6" t="s">
        <v>2996</v>
      </c>
      <c r="P708" s="8" t="str">
        <f>LEFT(O708,MIN(FIND({0,1,2,3,4,5,6,7,8,9},ASC(O708)&amp;1234567890))-1)</f>
        <v>Cu</v>
      </c>
      <c r="Q708" s="8">
        <f t="shared" si="57"/>
        <v>2.72</v>
      </c>
      <c r="R708" s="8">
        <f>VLOOKUP(P708,Table!$A$2:$C$121,2,0)</f>
        <v>11</v>
      </c>
      <c r="S708" s="7">
        <f>VLOOKUP(P708,Table!$A$2:$C$121,3,0)</f>
        <v>4</v>
      </c>
      <c r="T708" s="6" t="s">
        <v>3646</v>
      </c>
      <c r="U708" s="8" t="str">
        <f>LEFT(T708,MIN(FIND({0,1,2,3,4,5,6,7,8,9},ASC(T708)&amp;1234567890))-1)</f>
        <v>Al</v>
      </c>
      <c r="V708" s="8">
        <f t="shared" si="58"/>
        <v>0.28000000000000003</v>
      </c>
      <c r="W708" s="8">
        <f>VLOOKUP(U708,Table!$A$2:$C$121,2,0)</f>
        <v>13</v>
      </c>
      <c r="X708" s="7">
        <f>VLOOKUP(U708,Table!$A$2:$C$121,3,0)</f>
        <v>3</v>
      </c>
      <c r="Y708" s="6" t="s">
        <v>3079</v>
      </c>
      <c r="Z708" s="8" t="str">
        <f>LEFT(Y708,MIN(FIND({0,1,2,3,4,5,6,7,8,9},ASC(Y708)&amp;1234567890))-1)</f>
        <v>O</v>
      </c>
      <c r="AA708" s="8">
        <f t="shared" si="59"/>
        <v>6.88</v>
      </c>
      <c r="AB708" s="8">
        <f>VLOOKUP(Z708,Table!$A$2:$C$121,2,0)</f>
        <v>16</v>
      </c>
      <c r="AC708" s="7">
        <f>VLOOKUP(Z708,Table!$A$2:$C$121,3,0)</f>
        <v>2</v>
      </c>
      <c r="AD708" s="5" t="str">
        <f>VLOOKUP(A708,Table!$U$1:$V$230,2,0)</f>
        <v>Tetragonal</v>
      </c>
    </row>
    <row r="709" spans="1:30" ht="18.75" customHeight="1" x14ac:dyDescent="0.4">
      <c r="A709" s="5">
        <v>123</v>
      </c>
      <c r="B709" s="5">
        <v>68695</v>
      </c>
      <c r="C709" s="5" t="s">
        <v>1058</v>
      </c>
      <c r="D709" s="5" t="s">
        <v>1084</v>
      </c>
      <c r="E709" s="6" t="s">
        <v>2809</v>
      </c>
      <c r="F709" s="8" t="str">
        <f>LEFT(E709,MIN(FIND({0,1,2,3,4,5,6,7,8,9},ASC(E709)&amp;1234567890))-1)</f>
        <v>Er</v>
      </c>
      <c r="G709" s="8">
        <f t="shared" si="55"/>
        <v>1</v>
      </c>
      <c r="H709" s="8">
        <f>VLOOKUP(F709,Table!$A$2:$C$121,2,0)</f>
        <v>3</v>
      </c>
      <c r="I709" s="7">
        <f>VLOOKUP(F709,Table!$A$2:$C$121,3,0)</f>
        <v>6</v>
      </c>
      <c r="J709" s="6" t="s">
        <v>2294</v>
      </c>
      <c r="K709" s="8" t="str">
        <f>LEFT(J709,MIN(FIND({0,1,2,3,4,5,6,7,8,9},ASC(J709)&amp;1234567890))-1)</f>
        <v>Ba</v>
      </c>
      <c r="L709" s="8">
        <f t="shared" si="56"/>
        <v>2</v>
      </c>
      <c r="M709" s="8">
        <f>VLOOKUP(K709,Table!$A$2:$C$121,2,0)</f>
        <v>2</v>
      </c>
      <c r="N709" s="7">
        <f>VLOOKUP(K709,Table!$A$2:$C$121,3,0)</f>
        <v>6</v>
      </c>
      <c r="O709" s="6" t="s">
        <v>3647</v>
      </c>
      <c r="P709" s="8" t="str">
        <f>LEFT(O709,MIN(FIND({0,1,2,3,4,5,6,7,8,9},ASC(O709)&amp;1234567890))-1)</f>
        <v>Cu</v>
      </c>
      <c r="Q709" s="8">
        <f t="shared" si="57"/>
        <v>2.86</v>
      </c>
      <c r="R709" s="8">
        <f>VLOOKUP(P709,Table!$A$2:$C$121,2,0)</f>
        <v>11</v>
      </c>
      <c r="S709" s="7">
        <f>VLOOKUP(P709,Table!$A$2:$C$121,3,0)</f>
        <v>4</v>
      </c>
      <c r="T709" s="6" t="s">
        <v>3648</v>
      </c>
      <c r="U709" s="8" t="str">
        <f>LEFT(T709,MIN(FIND({0,1,2,3,4,5,6,7,8,9},ASC(T709)&amp;1234567890))-1)</f>
        <v>Al</v>
      </c>
      <c r="V709" s="8">
        <f t="shared" si="58"/>
        <v>0.14000000000000001</v>
      </c>
      <c r="W709" s="8">
        <f>VLOOKUP(U709,Table!$A$2:$C$121,2,0)</f>
        <v>13</v>
      </c>
      <c r="X709" s="7">
        <f>VLOOKUP(U709,Table!$A$2:$C$121,3,0)</f>
        <v>3</v>
      </c>
      <c r="Y709" s="6" t="s">
        <v>3649</v>
      </c>
      <c r="Z709" s="8" t="str">
        <f>LEFT(Y709,MIN(FIND({0,1,2,3,4,5,6,7,8,9},ASC(Y709)&amp;1234567890))-1)</f>
        <v>O</v>
      </c>
      <c r="AA709" s="8">
        <f t="shared" si="59"/>
        <v>6.58</v>
      </c>
      <c r="AB709" s="8">
        <f>VLOOKUP(Z709,Table!$A$2:$C$121,2,0)</f>
        <v>16</v>
      </c>
      <c r="AC709" s="7">
        <f>VLOOKUP(Z709,Table!$A$2:$C$121,3,0)</f>
        <v>2</v>
      </c>
      <c r="AD709" s="5" t="str">
        <f>VLOOKUP(A709,Table!$U$1:$V$230,2,0)</f>
        <v>Tetragonal</v>
      </c>
    </row>
    <row r="710" spans="1:30" ht="18.75" customHeight="1" x14ac:dyDescent="0.4">
      <c r="A710" s="5">
        <v>123</v>
      </c>
      <c r="B710" s="5">
        <v>69070</v>
      </c>
      <c r="C710" s="5" t="s">
        <v>1058</v>
      </c>
      <c r="D710" s="5" t="s">
        <v>1085</v>
      </c>
      <c r="E710" s="6" t="s">
        <v>2295</v>
      </c>
      <c r="F710" s="8" t="str">
        <f>LEFT(E710,MIN(FIND({0,1,2,3,4,5,6,7,8,9},ASC(E710)&amp;1234567890))-1)</f>
        <v>Y</v>
      </c>
      <c r="G710" s="8">
        <f t="shared" si="55"/>
        <v>1</v>
      </c>
      <c r="H710" s="8">
        <f>VLOOKUP(F710,Table!$A$2:$C$121,2,0)</f>
        <v>3</v>
      </c>
      <c r="I710" s="7">
        <f>VLOOKUP(F710,Table!$A$2:$C$121,3,0)</f>
        <v>5</v>
      </c>
      <c r="J710" s="6" t="s">
        <v>3650</v>
      </c>
      <c r="K710" s="8" t="str">
        <f>LEFT(J710,MIN(FIND({0,1,2,3,4,5,6,7,8,9},ASC(J710)&amp;1234567890))-1)</f>
        <v>K</v>
      </c>
      <c r="L710" s="8">
        <f t="shared" si="56"/>
        <v>0.56000000000000005</v>
      </c>
      <c r="M710" s="8">
        <f>VLOOKUP(K710,Table!$A$2:$C$121,2,0)</f>
        <v>1</v>
      </c>
      <c r="N710" s="7">
        <f>VLOOKUP(K710,Table!$A$2:$C$121,3,0)</f>
        <v>4</v>
      </c>
      <c r="O710" s="6" t="s">
        <v>3651</v>
      </c>
      <c r="P710" s="8" t="str">
        <f>LEFT(O710,MIN(FIND({0,1,2,3,4,5,6,7,8,9},ASC(O710)&amp;1234567890))-1)</f>
        <v>Ba</v>
      </c>
      <c r="Q710" s="8">
        <f t="shared" si="57"/>
        <v>1.44</v>
      </c>
      <c r="R710" s="8">
        <f>VLOOKUP(P710,Table!$A$2:$C$121,2,0)</f>
        <v>2</v>
      </c>
      <c r="S710" s="7">
        <f>VLOOKUP(P710,Table!$A$2:$C$121,3,0)</f>
        <v>6</v>
      </c>
      <c r="T710" s="6" t="s">
        <v>2421</v>
      </c>
      <c r="U710" s="8" t="str">
        <f>LEFT(T710,MIN(FIND({0,1,2,3,4,5,6,7,8,9},ASC(T710)&amp;1234567890))-1)</f>
        <v>Co</v>
      </c>
      <c r="V710" s="8">
        <f t="shared" si="58"/>
        <v>3</v>
      </c>
      <c r="W710" s="8">
        <f>VLOOKUP(U710,Table!$A$2:$C$121,2,0)</f>
        <v>9</v>
      </c>
      <c r="X710" s="7">
        <f>VLOOKUP(U710,Table!$A$2:$C$121,3,0)</f>
        <v>4</v>
      </c>
      <c r="Y710" s="6" t="s">
        <v>2298</v>
      </c>
      <c r="Z710" s="8" t="str">
        <f>LEFT(Y710,MIN(FIND({0,1,2,3,4,5,6,7,8,9},ASC(Y710)&amp;1234567890))-1)</f>
        <v>O</v>
      </c>
      <c r="AA710" s="8">
        <f t="shared" si="59"/>
        <v>8</v>
      </c>
      <c r="AB710" s="8">
        <f>VLOOKUP(Z710,Table!$A$2:$C$121,2,0)</f>
        <v>16</v>
      </c>
      <c r="AC710" s="7">
        <f>VLOOKUP(Z710,Table!$A$2:$C$121,3,0)</f>
        <v>2</v>
      </c>
      <c r="AD710" s="5" t="str">
        <f>VLOOKUP(A710,Table!$U$1:$V$230,2,0)</f>
        <v>Tetragonal</v>
      </c>
    </row>
    <row r="711" spans="1:30" ht="18.75" customHeight="1" x14ac:dyDescent="0.4">
      <c r="A711" s="5">
        <v>123</v>
      </c>
      <c r="B711" s="5">
        <v>69233</v>
      </c>
      <c r="C711" s="5" t="s">
        <v>1058</v>
      </c>
      <c r="D711" s="5" t="s">
        <v>1086</v>
      </c>
      <c r="E711" s="6" t="s">
        <v>3652</v>
      </c>
      <c r="F711" s="8" t="str">
        <f>LEFT(E711,MIN(FIND({0,1,2,3,4,5,6,7,8,9},ASC(E711)&amp;1234567890))-1)</f>
        <v>Tl</v>
      </c>
      <c r="G711" s="8">
        <f t="shared" si="55"/>
        <v>0.98</v>
      </c>
      <c r="H711" s="8">
        <f>VLOOKUP(F711,Table!$A$2:$C$121,2,0)</f>
        <v>13</v>
      </c>
      <c r="I711" s="7">
        <f>VLOOKUP(F711,Table!$A$2:$C$121,3,0)</f>
        <v>6</v>
      </c>
      <c r="J711" s="6" t="s">
        <v>3583</v>
      </c>
      <c r="K711" s="8" t="str">
        <f>LEFT(J711,MIN(FIND({0,1,2,3,4,5,6,7,8,9},ASC(J711)&amp;1234567890))-1)</f>
        <v>Ba</v>
      </c>
      <c r="L711" s="8">
        <f t="shared" si="56"/>
        <v>1.2</v>
      </c>
      <c r="M711" s="8">
        <f>VLOOKUP(K711,Table!$A$2:$C$121,2,0)</f>
        <v>2</v>
      </c>
      <c r="N711" s="7">
        <f>VLOOKUP(K711,Table!$A$2:$C$121,3,0)</f>
        <v>6</v>
      </c>
      <c r="O711" s="6" t="s">
        <v>2606</v>
      </c>
      <c r="P711" s="8" t="str">
        <f>LEFT(O711,MIN(FIND({0,1,2,3,4,5,6,7,8,9},ASC(O711)&amp;1234567890))-1)</f>
        <v>La</v>
      </c>
      <c r="Q711" s="8">
        <f t="shared" si="57"/>
        <v>0.8</v>
      </c>
      <c r="R711" s="8">
        <f>VLOOKUP(P711,Table!$A$2:$C$121,2,0)</f>
        <v>3</v>
      </c>
      <c r="S711" s="7">
        <f>VLOOKUP(P711,Table!$A$2:$C$121,3,0)</f>
        <v>6</v>
      </c>
      <c r="T711" s="6" t="s">
        <v>2296</v>
      </c>
      <c r="U711" s="8" t="str">
        <f>LEFT(T711,MIN(FIND({0,1,2,3,4,5,6,7,8,9},ASC(T711)&amp;1234567890))-1)</f>
        <v>Cu</v>
      </c>
      <c r="V711" s="8">
        <f t="shared" si="58"/>
        <v>1</v>
      </c>
      <c r="W711" s="8">
        <f>VLOOKUP(U711,Table!$A$2:$C$121,2,0)</f>
        <v>11</v>
      </c>
      <c r="X711" s="7">
        <f>VLOOKUP(U711,Table!$A$2:$C$121,3,0)</f>
        <v>4</v>
      </c>
      <c r="Y711" s="6" t="s">
        <v>3653</v>
      </c>
      <c r="Z711" s="8" t="str">
        <f>LEFT(Y711,MIN(FIND({0,1,2,3,4,5,6,7,8,9},ASC(Y711)&amp;1234567890))-1)</f>
        <v>O</v>
      </c>
      <c r="AA711" s="8">
        <f t="shared" si="59"/>
        <v>4.99</v>
      </c>
      <c r="AB711" s="8">
        <f>VLOOKUP(Z711,Table!$A$2:$C$121,2,0)</f>
        <v>16</v>
      </c>
      <c r="AC711" s="7">
        <f>VLOOKUP(Z711,Table!$A$2:$C$121,3,0)</f>
        <v>2</v>
      </c>
      <c r="AD711" s="5" t="str">
        <f>VLOOKUP(A711,Table!$U$1:$V$230,2,0)</f>
        <v>Tetragonal</v>
      </c>
    </row>
    <row r="712" spans="1:30" ht="18.75" customHeight="1" x14ac:dyDescent="0.4">
      <c r="A712" s="5">
        <v>123</v>
      </c>
      <c r="B712" s="5">
        <v>69234</v>
      </c>
      <c r="C712" s="5" t="s">
        <v>1058</v>
      </c>
      <c r="D712" s="5" t="s">
        <v>1087</v>
      </c>
      <c r="E712" s="6" t="s">
        <v>3654</v>
      </c>
      <c r="F712" s="8" t="str">
        <f>LEFT(E712,MIN(FIND({0,1,2,3,4,5,6,7,8,9},ASC(E712)&amp;1234567890))-1)</f>
        <v>Tl</v>
      </c>
      <c r="G712" s="8">
        <f t="shared" si="55"/>
        <v>0.92</v>
      </c>
      <c r="H712" s="8">
        <f>VLOOKUP(F712,Table!$A$2:$C$121,2,0)</f>
        <v>13</v>
      </c>
      <c r="I712" s="7">
        <f>VLOOKUP(F712,Table!$A$2:$C$121,3,0)</f>
        <v>6</v>
      </c>
      <c r="J712" s="6" t="s">
        <v>3583</v>
      </c>
      <c r="K712" s="8" t="str">
        <f>LEFT(J712,MIN(FIND({0,1,2,3,4,5,6,7,8,9},ASC(J712)&amp;1234567890))-1)</f>
        <v>Ba</v>
      </c>
      <c r="L712" s="8">
        <f t="shared" si="56"/>
        <v>1.2</v>
      </c>
      <c r="M712" s="8">
        <f>VLOOKUP(K712,Table!$A$2:$C$121,2,0)</f>
        <v>2</v>
      </c>
      <c r="N712" s="7">
        <f>VLOOKUP(K712,Table!$A$2:$C$121,3,0)</f>
        <v>6</v>
      </c>
      <c r="O712" s="6" t="s">
        <v>2606</v>
      </c>
      <c r="P712" s="8" t="str">
        <f>LEFT(O712,MIN(FIND({0,1,2,3,4,5,6,7,8,9},ASC(O712)&amp;1234567890))-1)</f>
        <v>La</v>
      </c>
      <c r="Q712" s="8">
        <f t="shared" si="57"/>
        <v>0.8</v>
      </c>
      <c r="R712" s="8">
        <f>VLOOKUP(P712,Table!$A$2:$C$121,2,0)</f>
        <v>3</v>
      </c>
      <c r="S712" s="7">
        <f>VLOOKUP(P712,Table!$A$2:$C$121,3,0)</f>
        <v>6</v>
      </c>
      <c r="T712" s="6" t="s">
        <v>2296</v>
      </c>
      <c r="U712" s="8" t="str">
        <f>LEFT(T712,MIN(FIND({0,1,2,3,4,5,6,7,8,9},ASC(T712)&amp;1234567890))-1)</f>
        <v>Cu</v>
      </c>
      <c r="V712" s="8">
        <f t="shared" si="58"/>
        <v>1</v>
      </c>
      <c r="W712" s="8">
        <f>VLOOKUP(U712,Table!$A$2:$C$121,2,0)</f>
        <v>11</v>
      </c>
      <c r="X712" s="7">
        <f>VLOOKUP(U712,Table!$A$2:$C$121,3,0)</f>
        <v>4</v>
      </c>
      <c r="Y712" s="6" t="s">
        <v>3655</v>
      </c>
      <c r="Z712" s="8" t="str">
        <f>LEFT(Y712,MIN(FIND({0,1,2,3,4,5,6,7,8,9},ASC(Y712)&amp;1234567890))-1)</f>
        <v>O</v>
      </c>
      <c r="AA712" s="8">
        <f t="shared" si="59"/>
        <v>4.8600000000000003</v>
      </c>
      <c r="AB712" s="8">
        <f>VLOOKUP(Z712,Table!$A$2:$C$121,2,0)</f>
        <v>16</v>
      </c>
      <c r="AC712" s="7">
        <f>VLOOKUP(Z712,Table!$A$2:$C$121,3,0)</f>
        <v>2</v>
      </c>
      <c r="AD712" s="5" t="str">
        <f>VLOOKUP(A712,Table!$U$1:$V$230,2,0)</f>
        <v>Tetragonal</v>
      </c>
    </row>
    <row r="713" spans="1:30" ht="18.75" customHeight="1" x14ac:dyDescent="0.4">
      <c r="A713" s="5">
        <v>123</v>
      </c>
      <c r="B713" s="5">
        <v>69278</v>
      </c>
      <c r="C713" s="5" t="s">
        <v>1058</v>
      </c>
      <c r="D713" s="5" t="s">
        <v>1088</v>
      </c>
      <c r="E713" s="6" t="s">
        <v>2363</v>
      </c>
      <c r="F713" s="8" t="str">
        <f>LEFT(E713,MIN(FIND({0,1,2,3,4,5,6,7,8,9},ASC(E713)&amp;1234567890))-1)</f>
        <v>La</v>
      </c>
      <c r="G713" s="8">
        <f t="shared" si="55"/>
        <v>1</v>
      </c>
      <c r="H713" s="8">
        <f>VLOOKUP(F713,Table!$A$2:$C$121,2,0)</f>
        <v>3</v>
      </c>
      <c r="I713" s="7">
        <f>VLOOKUP(F713,Table!$A$2:$C$121,3,0)</f>
        <v>6</v>
      </c>
      <c r="J713" s="6" t="s">
        <v>2597</v>
      </c>
      <c r="K713" s="8" t="str">
        <f>LEFT(J713,MIN(FIND({0,1,2,3,4,5,6,7,8,9},ASC(J713)&amp;1234567890))-1)</f>
        <v>Ba</v>
      </c>
      <c r="L713" s="8">
        <f t="shared" si="56"/>
        <v>1</v>
      </c>
      <c r="M713" s="8">
        <f>VLOOKUP(K713,Table!$A$2:$C$121,2,0)</f>
        <v>2</v>
      </c>
      <c r="N713" s="7">
        <f>VLOOKUP(K713,Table!$A$2:$C$121,3,0)</f>
        <v>6</v>
      </c>
      <c r="O713" s="6" t="s">
        <v>2699</v>
      </c>
      <c r="P713" s="8" t="str">
        <f>LEFT(O713,MIN(FIND({0,1,2,3,4,5,6,7,8,9},ASC(O713)&amp;1234567890))-1)</f>
        <v>Pr</v>
      </c>
      <c r="Q713" s="8">
        <f t="shared" si="57"/>
        <v>1</v>
      </c>
      <c r="R713" s="8">
        <f>VLOOKUP(P713,Table!$A$2:$C$121,2,0)</f>
        <v>3</v>
      </c>
      <c r="S713" s="7">
        <f>VLOOKUP(P713,Table!$A$2:$C$121,3,0)</f>
        <v>6</v>
      </c>
      <c r="T713" s="6" t="s">
        <v>2300</v>
      </c>
      <c r="U713" s="8" t="str">
        <f>LEFT(T713,MIN(FIND({0,1,2,3,4,5,6,7,8,9},ASC(T713)&amp;1234567890))-1)</f>
        <v>Cu</v>
      </c>
      <c r="V713" s="8">
        <f t="shared" si="58"/>
        <v>3</v>
      </c>
      <c r="W713" s="8">
        <f>VLOOKUP(U713,Table!$A$2:$C$121,2,0)</f>
        <v>11</v>
      </c>
      <c r="X713" s="7">
        <f>VLOOKUP(U713,Table!$A$2:$C$121,3,0)</f>
        <v>4</v>
      </c>
      <c r="Y713" s="6" t="s">
        <v>3656</v>
      </c>
      <c r="Z713" s="8" t="str">
        <f>LEFT(Y713,MIN(FIND({0,1,2,3,4,5,6,7,8,9},ASC(Y713)&amp;1234567890))-1)</f>
        <v>O</v>
      </c>
      <c r="AA713" s="8">
        <f t="shared" si="59"/>
        <v>7.36</v>
      </c>
      <c r="AB713" s="8">
        <f>VLOOKUP(Z713,Table!$A$2:$C$121,2,0)</f>
        <v>16</v>
      </c>
      <c r="AC713" s="7">
        <f>VLOOKUP(Z713,Table!$A$2:$C$121,3,0)</f>
        <v>2</v>
      </c>
      <c r="AD713" s="5" t="str">
        <f>VLOOKUP(A713,Table!$U$1:$V$230,2,0)</f>
        <v>Tetragonal</v>
      </c>
    </row>
    <row r="714" spans="1:30" ht="18.75" customHeight="1" x14ac:dyDescent="0.4">
      <c r="A714" s="5">
        <v>123</v>
      </c>
      <c r="B714" s="5">
        <v>66305</v>
      </c>
      <c r="C714" s="5" t="s">
        <v>1058</v>
      </c>
      <c r="D714" s="5" t="s">
        <v>5580</v>
      </c>
      <c r="E714" s="6" t="s">
        <v>3657</v>
      </c>
      <c r="F714" s="8" t="str">
        <f>LEFT(E714,MIN(FIND({0,1,2,3,4,5,6,7,8,9},ASC(E714)&amp;1234567890))-1)</f>
        <v>Tl</v>
      </c>
      <c r="G714" s="8">
        <f t="shared" si="55"/>
        <v>2.16</v>
      </c>
      <c r="H714" s="8">
        <f>VLOOKUP(F714,Table!$A$2:$C$121,2,0)</f>
        <v>13</v>
      </c>
      <c r="I714" s="7">
        <f>VLOOKUP(F714,Table!$A$2:$C$121,3,0)</f>
        <v>6</v>
      </c>
      <c r="J714" s="6" t="s">
        <v>5399</v>
      </c>
      <c r="K714" s="8" t="str">
        <f>LEFT(J714,MIN(FIND({0,1,2,3,4,5,6,7,8,9},ASC(J714)&amp;1234567890))-1)</f>
        <v>Ca</v>
      </c>
      <c r="L714" s="8">
        <f t="shared" si="56"/>
        <v>0.72</v>
      </c>
      <c r="M714" s="8">
        <f>VLOOKUP(K714,Table!$A$2:$C$121,2,0)</f>
        <v>2</v>
      </c>
      <c r="N714" s="7">
        <f>VLOOKUP(K714,Table!$A$2:$C$121,3,0)</f>
        <v>4</v>
      </c>
      <c r="O714" s="6" t="s">
        <v>2294</v>
      </c>
      <c r="P714" s="8" t="str">
        <f>LEFT(O714,MIN(FIND({0,1,2,3,4,5,6,7,8,9},ASC(O714)&amp;1234567890))-1)</f>
        <v>Ba</v>
      </c>
      <c r="Q714" s="8">
        <f t="shared" si="57"/>
        <v>2</v>
      </c>
      <c r="R714" s="8">
        <f>VLOOKUP(P714,Table!$A$2:$C$121,2,0)</f>
        <v>2</v>
      </c>
      <c r="S714" s="7">
        <f>VLOOKUP(P714,Table!$A$2:$C$121,3,0)</f>
        <v>6</v>
      </c>
      <c r="T714" s="6" t="s">
        <v>2297</v>
      </c>
      <c r="U714" s="8" t="str">
        <f>LEFT(T714,MIN(FIND({0,1,2,3,4,5,6,7,8,9},ASC(T714)&amp;1234567890))-1)</f>
        <v>Cu</v>
      </c>
      <c r="V714" s="8">
        <f t="shared" si="58"/>
        <v>2</v>
      </c>
      <c r="W714" s="8">
        <f>VLOOKUP(U714,Table!$A$2:$C$121,2,0)</f>
        <v>11</v>
      </c>
      <c r="X714" s="7">
        <f>VLOOKUP(U714,Table!$A$2:$C$121,3,0)</f>
        <v>4</v>
      </c>
      <c r="Y714" s="6" t="s">
        <v>2298</v>
      </c>
      <c r="Z714" s="8" t="str">
        <f>LEFT(Y714,MIN(FIND({0,1,2,3,4,5,6,7,8,9},ASC(Y714)&amp;1234567890))-1)</f>
        <v>O</v>
      </c>
      <c r="AA714" s="8">
        <f t="shared" si="59"/>
        <v>8</v>
      </c>
      <c r="AB714" s="8">
        <f>VLOOKUP(Z714,Table!$A$2:$C$121,2,0)</f>
        <v>16</v>
      </c>
      <c r="AC714" s="7">
        <f>VLOOKUP(Z714,Table!$A$2:$C$121,3,0)</f>
        <v>2</v>
      </c>
      <c r="AD714" s="5" t="str">
        <f>VLOOKUP(A714,Table!$U$1:$V$230,2,0)</f>
        <v>Tetragonal</v>
      </c>
    </row>
    <row r="715" spans="1:30" ht="18.75" customHeight="1" x14ac:dyDescent="0.4">
      <c r="A715" s="5">
        <v>123</v>
      </c>
      <c r="B715" s="5">
        <v>66306</v>
      </c>
      <c r="C715" s="5" t="s">
        <v>1058</v>
      </c>
      <c r="D715" s="5" t="s">
        <v>5581</v>
      </c>
      <c r="E715" s="6" t="s">
        <v>3658</v>
      </c>
      <c r="F715" s="8" t="str">
        <f>LEFT(E715,MIN(FIND({0,1,2,3,4,5,6,7,8,9},ASC(E715)&amp;1234567890))-1)</f>
        <v>Tl</v>
      </c>
      <c r="G715" s="8">
        <f t="shared" si="55"/>
        <v>1.95</v>
      </c>
      <c r="H715" s="8">
        <f>VLOOKUP(F715,Table!$A$2:$C$121,2,0)</f>
        <v>13</v>
      </c>
      <c r="I715" s="7">
        <f>VLOOKUP(F715,Table!$A$2:$C$121,3,0)</f>
        <v>6</v>
      </c>
      <c r="J715" s="6" t="s">
        <v>2513</v>
      </c>
      <c r="K715" s="8" t="str">
        <f>LEFT(J715,MIN(FIND({0,1,2,3,4,5,6,7,8,9},ASC(J715)&amp;1234567890))-1)</f>
        <v>Ca</v>
      </c>
      <c r="L715" s="8">
        <f t="shared" si="56"/>
        <v>0.8</v>
      </c>
      <c r="M715" s="8">
        <f>VLOOKUP(K715,Table!$A$2:$C$121,2,0)</f>
        <v>2</v>
      </c>
      <c r="N715" s="7">
        <f>VLOOKUP(K715,Table!$A$2:$C$121,3,0)</f>
        <v>4</v>
      </c>
      <c r="O715" s="6" t="s">
        <v>2294</v>
      </c>
      <c r="P715" s="8" t="str">
        <f>LEFT(O715,MIN(FIND({0,1,2,3,4,5,6,7,8,9},ASC(O715)&amp;1234567890))-1)</f>
        <v>Ba</v>
      </c>
      <c r="Q715" s="8">
        <f t="shared" si="57"/>
        <v>2</v>
      </c>
      <c r="R715" s="8">
        <f>VLOOKUP(P715,Table!$A$2:$C$121,2,0)</f>
        <v>2</v>
      </c>
      <c r="S715" s="7">
        <f>VLOOKUP(P715,Table!$A$2:$C$121,3,0)</f>
        <v>6</v>
      </c>
      <c r="T715" s="6" t="s">
        <v>2297</v>
      </c>
      <c r="U715" s="8" t="str">
        <f>LEFT(T715,MIN(FIND({0,1,2,3,4,5,6,7,8,9},ASC(T715)&amp;1234567890))-1)</f>
        <v>Cu</v>
      </c>
      <c r="V715" s="8">
        <f t="shared" si="58"/>
        <v>2</v>
      </c>
      <c r="W715" s="8">
        <f>VLOOKUP(U715,Table!$A$2:$C$121,2,0)</f>
        <v>11</v>
      </c>
      <c r="X715" s="7">
        <f>VLOOKUP(U715,Table!$A$2:$C$121,3,0)</f>
        <v>4</v>
      </c>
      <c r="Y715" s="6" t="s">
        <v>2298</v>
      </c>
      <c r="Z715" s="8" t="str">
        <f>LEFT(Y715,MIN(FIND({0,1,2,3,4,5,6,7,8,9},ASC(Y715)&amp;1234567890))-1)</f>
        <v>O</v>
      </c>
      <c r="AA715" s="8">
        <f t="shared" si="59"/>
        <v>8</v>
      </c>
      <c r="AB715" s="8">
        <f>VLOOKUP(Z715,Table!$A$2:$C$121,2,0)</f>
        <v>16</v>
      </c>
      <c r="AC715" s="7">
        <f>VLOOKUP(Z715,Table!$A$2:$C$121,3,0)</f>
        <v>2</v>
      </c>
      <c r="AD715" s="5" t="str">
        <f>VLOOKUP(A715,Table!$U$1:$V$230,2,0)</f>
        <v>Tetragonal</v>
      </c>
    </row>
    <row r="716" spans="1:30" ht="18.75" customHeight="1" x14ac:dyDescent="0.4">
      <c r="A716" s="5">
        <v>123</v>
      </c>
      <c r="B716" s="5">
        <v>66307</v>
      </c>
      <c r="C716" s="5" t="s">
        <v>1058</v>
      </c>
      <c r="D716" s="5" t="s">
        <v>5582</v>
      </c>
      <c r="E716" s="6" t="s">
        <v>3659</v>
      </c>
      <c r="F716" s="8" t="str">
        <f>LEFT(E716,MIN(FIND({0,1,2,3,4,5,6,7,8,9},ASC(E716)&amp;1234567890))-1)</f>
        <v>Tl</v>
      </c>
      <c r="G716" s="8">
        <f t="shared" si="55"/>
        <v>1.94</v>
      </c>
      <c r="H716" s="8">
        <f>VLOOKUP(F716,Table!$A$2:$C$121,2,0)</f>
        <v>13</v>
      </c>
      <c r="I716" s="7">
        <f>VLOOKUP(F716,Table!$A$2:$C$121,3,0)</f>
        <v>6</v>
      </c>
      <c r="J716" s="6" t="s">
        <v>5400</v>
      </c>
      <c r="K716" s="8" t="str">
        <f>LEFT(J716,MIN(FIND({0,1,2,3,4,5,6,7,8,9},ASC(J716)&amp;1234567890))-1)</f>
        <v>Ca</v>
      </c>
      <c r="L716" s="8">
        <f t="shared" si="56"/>
        <v>0.84</v>
      </c>
      <c r="M716" s="8">
        <f>VLOOKUP(K716,Table!$A$2:$C$121,2,0)</f>
        <v>2</v>
      </c>
      <c r="N716" s="7">
        <f>VLOOKUP(K716,Table!$A$2:$C$121,3,0)</f>
        <v>4</v>
      </c>
      <c r="O716" s="6" t="s">
        <v>2294</v>
      </c>
      <c r="P716" s="8" t="str">
        <f>LEFT(O716,MIN(FIND({0,1,2,3,4,5,6,7,8,9},ASC(O716)&amp;1234567890))-1)</f>
        <v>Ba</v>
      </c>
      <c r="Q716" s="8">
        <f t="shared" si="57"/>
        <v>2</v>
      </c>
      <c r="R716" s="8">
        <f>VLOOKUP(P716,Table!$A$2:$C$121,2,0)</f>
        <v>2</v>
      </c>
      <c r="S716" s="7">
        <f>VLOOKUP(P716,Table!$A$2:$C$121,3,0)</f>
        <v>6</v>
      </c>
      <c r="T716" s="6" t="s">
        <v>2297</v>
      </c>
      <c r="U716" s="8" t="str">
        <f>LEFT(T716,MIN(FIND({0,1,2,3,4,5,6,7,8,9},ASC(T716)&amp;1234567890))-1)</f>
        <v>Cu</v>
      </c>
      <c r="V716" s="8">
        <f t="shared" si="58"/>
        <v>2</v>
      </c>
      <c r="W716" s="8">
        <f>VLOOKUP(U716,Table!$A$2:$C$121,2,0)</f>
        <v>11</v>
      </c>
      <c r="X716" s="7">
        <f>VLOOKUP(U716,Table!$A$2:$C$121,3,0)</f>
        <v>4</v>
      </c>
      <c r="Y716" s="6" t="s">
        <v>2298</v>
      </c>
      <c r="Z716" s="8" t="str">
        <f>LEFT(Y716,MIN(FIND({0,1,2,3,4,5,6,7,8,9},ASC(Y716)&amp;1234567890))-1)</f>
        <v>O</v>
      </c>
      <c r="AA716" s="8">
        <f t="shared" si="59"/>
        <v>8</v>
      </c>
      <c r="AB716" s="8">
        <f>VLOOKUP(Z716,Table!$A$2:$C$121,2,0)</f>
        <v>16</v>
      </c>
      <c r="AC716" s="7">
        <f>VLOOKUP(Z716,Table!$A$2:$C$121,3,0)</f>
        <v>2</v>
      </c>
      <c r="AD716" s="5" t="str">
        <f>VLOOKUP(A716,Table!$U$1:$V$230,2,0)</f>
        <v>Tetragonal</v>
      </c>
    </row>
    <row r="717" spans="1:30" x14ac:dyDescent="0.4">
      <c r="A717" s="5">
        <v>123</v>
      </c>
      <c r="B717" s="5">
        <v>66359</v>
      </c>
      <c r="C717" s="5" t="s">
        <v>1058</v>
      </c>
      <c r="D717" s="5" t="s">
        <v>5583</v>
      </c>
      <c r="E717" s="6" t="s">
        <v>2295</v>
      </c>
      <c r="F717" s="8" t="str">
        <f>LEFT(E717,MIN(FIND({0,1,2,3,4,5,6,7,8,9},ASC(E717)&amp;1234567890))-1)</f>
        <v>Y</v>
      </c>
      <c r="G717" s="8">
        <f t="shared" si="55"/>
        <v>1</v>
      </c>
      <c r="H717" s="8">
        <f>VLOOKUP(F717,Table!$A$2:$C$121,2,0)</f>
        <v>3</v>
      </c>
      <c r="I717" s="7">
        <f>VLOOKUP(F717,Table!$A$2:$C$121,3,0)</f>
        <v>5</v>
      </c>
      <c r="J717" s="6" t="s">
        <v>2294</v>
      </c>
      <c r="K717" s="8" t="str">
        <f>LEFT(J717,MIN(FIND({0,1,2,3,4,5,6,7,8,9},ASC(J717)&amp;1234567890))-1)</f>
        <v>Ba</v>
      </c>
      <c r="L717" s="8">
        <f t="shared" si="56"/>
        <v>2</v>
      </c>
      <c r="M717" s="8">
        <f>VLOOKUP(K717,Table!$A$2:$C$121,2,0)</f>
        <v>2</v>
      </c>
      <c r="N717" s="7">
        <f>VLOOKUP(K717,Table!$A$2:$C$121,3,0)</f>
        <v>6</v>
      </c>
      <c r="O717" s="6" t="s">
        <v>3084</v>
      </c>
      <c r="P717" s="8" t="str">
        <f>LEFT(O717,MIN(FIND({0,1,2,3,4,5,6,7,8,9},ASC(O717)&amp;1234567890))-1)</f>
        <v>Cu</v>
      </c>
      <c r="Q717" s="8">
        <f t="shared" si="57"/>
        <v>2.89</v>
      </c>
      <c r="R717" s="8">
        <f>VLOOKUP(P717,Table!$A$2:$C$121,2,0)</f>
        <v>11</v>
      </c>
      <c r="S717" s="7">
        <f>VLOOKUP(P717,Table!$A$2:$C$121,3,0)</f>
        <v>4</v>
      </c>
      <c r="T717" s="6" t="s">
        <v>4355</v>
      </c>
      <c r="U717" s="8" t="str">
        <f>LEFT(T717,MIN(FIND({0,1,2,3,4,5,6,7,8,9},ASC(T717)&amp;1234567890))-1)</f>
        <v>Al</v>
      </c>
      <c r="V717" s="8">
        <f t="shared" si="58"/>
        <v>0.1</v>
      </c>
      <c r="W717" s="8">
        <f>VLOOKUP(U717,Table!$A$2:$C$121,2,0)</f>
        <v>13</v>
      </c>
      <c r="X717" s="7">
        <f>VLOOKUP(U717,Table!$A$2:$C$121,3,0)</f>
        <v>3</v>
      </c>
      <c r="Y717" s="6" t="s">
        <v>3660</v>
      </c>
      <c r="Z717" s="8" t="str">
        <f>LEFT(Y717,MIN(FIND({0,1,2,3,4,5,6,7,8,9},ASC(Y717)&amp;1234567890))-1)</f>
        <v>O</v>
      </c>
      <c r="AA717" s="8">
        <f t="shared" si="59"/>
        <v>6.14</v>
      </c>
      <c r="AB717" s="8">
        <f>VLOOKUP(Z717,Table!$A$2:$C$121,2,0)</f>
        <v>16</v>
      </c>
      <c r="AC717" s="7">
        <f>VLOOKUP(Z717,Table!$A$2:$C$121,3,0)</f>
        <v>2</v>
      </c>
      <c r="AD717" s="5" t="str">
        <f>VLOOKUP(A717,Table!$U$1:$V$230,2,0)</f>
        <v>Tetragonal</v>
      </c>
    </row>
    <row r="718" spans="1:30" x14ac:dyDescent="0.4">
      <c r="A718" s="5">
        <v>123</v>
      </c>
      <c r="B718" s="5">
        <v>66360</v>
      </c>
      <c r="C718" s="5" t="s">
        <v>1058</v>
      </c>
      <c r="D718" s="5" t="s">
        <v>5584</v>
      </c>
      <c r="E718" s="6" t="s">
        <v>2295</v>
      </c>
      <c r="F718" s="8" t="str">
        <f>LEFT(E718,MIN(FIND({0,1,2,3,4,5,6,7,8,9},ASC(E718)&amp;1234567890))-1)</f>
        <v>Y</v>
      </c>
      <c r="G718" s="8">
        <f t="shared" si="55"/>
        <v>1</v>
      </c>
      <c r="H718" s="8">
        <f>VLOOKUP(F718,Table!$A$2:$C$121,2,0)</f>
        <v>3</v>
      </c>
      <c r="I718" s="7">
        <f>VLOOKUP(F718,Table!$A$2:$C$121,3,0)</f>
        <v>5</v>
      </c>
      <c r="J718" s="6" t="s">
        <v>2294</v>
      </c>
      <c r="K718" s="8" t="str">
        <f>LEFT(J718,MIN(FIND({0,1,2,3,4,5,6,7,8,9},ASC(J718)&amp;1234567890))-1)</f>
        <v>Ba</v>
      </c>
      <c r="L718" s="8">
        <f t="shared" si="56"/>
        <v>2</v>
      </c>
      <c r="M718" s="8">
        <f>VLOOKUP(K718,Table!$A$2:$C$121,2,0)</f>
        <v>2</v>
      </c>
      <c r="N718" s="7">
        <f>VLOOKUP(K718,Table!$A$2:$C$121,3,0)</f>
        <v>6</v>
      </c>
      <c r="O718" s="6" t="s">
        <v>3661</v>
      </c>
      <c r="P718" s="8" t="str">
        <f>LEFT(O718,MIN(FIND({0,1,2,3,4,5,6,7,8,9},ASC(O718)&amp;1234567890))-1)</f>
        <v>Cu</v>
      </c>
      <c r="Q718" s="8">
        <f t="shared" si="57"/>
        <v>2.8740000000000001</v>
      </c>
      <c r="R718" s="8">
        <f>VLOOKUP(P718,Table!$A$2:$C$121,2,0)</f>
        <v>11</v>
      </c>
      <c r="S718" s="7">
        <f>VLOOKUP(P718,Table!$A$2:$C$121,3,0)</f>
        <v>4</v>
      </c>
      <c r="T718" s="6" t="s">
        <v>4355</v>
      </c>
      <c r="U718" s="8" t="str">
        <f>LEFT(T718,MIN(FIND({0,1,2,3,4,5,6,7,8,9},ASC(T718)&amp;1234567890))-1)</f>
        <v>Al</v>
      </c>
      <c r="V718" s="8">
        <f t="shared" si="58"/>
        <v>0.1</v>
      </c>
      <c r="W718" s="8">
        <f>VLOOKUP(U718,Table!$A$2:$C$121,2,0)</f>
        <v>13</v>
      </c>
      <c r="X718" s="7">
        <f>VLOOKUP(U718,Table!$A$2:$C$121,3,0)</f>
        <v>3</v>
      </c>
      <c r="Y718" s="6" t="s">
        <v>3662</v>
      </c>
      <c r="Z718" s="8" t="str">
        <f>LEFT(Y718,MIN(FIND({0,1,2,3,4,5,6,7,8,9},ASC(Y718)&amp;1234567890))-1)</f>
        <v>O</v>
      </c>
      <c r="AA718" s="8">
        <f t="shared" si="59"/>
        <v>6.31</v>
      </c>
      <c r="AB718" s="8">
        <f>VLOOKUP(Z718,Table!$A$2:$C$121,2,0)</f>
        <v>16</v>
      </c>
      <c r="AC718" s="7">
        <f>VLOOKUP(Z718,Table!$A$2:$C$121,3,0)</f>
        <v>2</v>
      </c>
      <c r="AD718" s="5" t="str">
        <f>VLOOKUP(A718,Table!$U$1:$V$230,2,0)</f>
        <v>Tetragonal</v>
      </c>
    </row>
    <row r="719" spans="1:30" x14ac:dyDescent="0.4">
      <c r="A719" s="5">
        <v>123</v>
      </c>
      <c r="B719" s="5">
        <v>66361</v>
      </c>
      <c r="C719" s="5" t="s">
        <v>1058</v>
      </c>
      <c r="D719" s="5" t="s">
        <v>5585</v>
      </c>
      <c r="E719" s="6" t="s">
        <v>2525</v>
      </c>
      <c r="F719" s="8" t="str">
        <f>LEFT(E719,MIN(FIND({0,1,2,3,4,5,6,7,8,9},ASC(E719)&amp;1234567890))-1)</f>
        <v>Ho</v>
      </c>
      <c r="G719" s="8">
        <f t="shared" si="55"/>
        <v>1</v>
      </c>
      <c r="H719" s="8">
        <f>VLOOKUP(F719,Table!$A$2:$C$121,2,0)</f>
        <v>3</v>
      </c>
      <c r="I719" s="7">
        <f>VLOOKUP(F719,Table!$A$2:$C$121,3,0)</f>
        <v>6</v>
      </c>
      <c r="J719" s="6" t="s">
        <v>2294</v>
      </c>
      <c r="K719" s="8" t="str">
        <f>LEFT(J719,MIN(FIND({0,1,2,3,4,5,6,7,8,9},ASC(J719)&amp;1234567890))-1)</f>
        <v>Ba</v>
      </c>
      <c r="L719" s="8">
        <f t="shared" si="56"/>
        <v>2</v>
      </c>
      <c r="M719" s="8">
        <f>VLOOKUP(K719,Table!$A$2:$C$121,2,0)</f>
        <v>2</v>
      </c>
      <c r="N719" s="7">
        <f>VLOOKUP(K719,Table!$A$2:$C$121,3,0)</f>
        <v>6</v>
      </c>
      <c r="O719" s="6" t="s">
        <v>3084</v>
      </c>
      <c r="P719" s="8" t="str">
        <f>LEFT(O719,MIN(FIND({0,1,2,3,4,5,6,7,8,9},ASC(O719)&amp;1234567890))-1)</f>
        <v>Cu</v>
      </c>
      <c r="Q719" s="8">
        <f t="shared" si="57"/>
        <v>2.89</v>
      </c>
      <c r="R719" s="8">
        <f>VLOOKUP(P719,Table!$A$2:$C$121,2,0)</f>
        <v>11</v>
      </c>
      <c r="S719" s="7">
        <f>VLOOKUP(P719,Table!$A$2:$C$121,3,0)</f>
        <v>4</v>
      </c>
      <c r="T719" s="6" t="s">
        <v>3085</v>
      </c>
      <c r="U719" s="8" t="str">
        <f>LEFT(T719,MIN(FIND({0,1,2,3,4,5,6,7,8,9},ASC(T719)&amp;1234567890))-1)</f>
        <v>Al</v>
      </c>
      <c r="V719" s="8">
        <f t="shared" si="58"/>
        <v>0.11</v>
      </c>
      <c r="W719" s="8">
        <f>VLOOKUP(U719,Table!$A$2:$C$121,2,0)</f>
        <v>13</v>
      </c>
      <c r="X719" s="7">
        <f>VLOOKUP(U719,Table!$A$2:$C$121,3,0)</f>
        <v>3</v>
      </c>
      <c r="Y719" s="6" t="s">
        <v>3663</v>
      </c>
      <c r="Z719" s="8" t="str">
        <f>LEFT(Y719,MIN(FIND({0,1,2,3,4,5,6,7,8,9},ASC(Y719)&amp;1234567890))-1)</f>
        <v>O</v>
      </c>
      <c r="AA719" s="8">
        <f t="shared" si="59"/>
        <v>6.53</v>
      </c>
      <c r="AB719" s="8">
        <f>VLOOKUP(Z719,Table!$A$2:$C$121,2,0)</f>
        <v>16</v>
      </c>
      <c r="AC719" s="7">
        <f>VLOOKUP(Z719,Table!$A$2:$C$121,3,0)</f>
        <v>2</v>
      </c>
      <c r="AD719" s="5" t="str">
        <f>VLOOKUP(A719,Table!$U$1:$V$230,2,0)</f>
        <v>Tetragonal</v>
      </c>
    </row>
    <row r="720" spans="1:30" x14ac:dyDescent="0.4">
      <c r="A720" s="5">
        <v>123</v>
      </c>
      <c r="B720" s="5">
        <v>66415</v>
      </c>
      <c r="C720" s="5" t="s">
        <v>1058</v>
      </c>
      <c r="D720" s="5" t="s">
        <v>5586</v>
      </c>
      <c r="E720" s="6" t="s">
        <v>2850</v>
      </c>
      <c r="F720" s="8" t="str">
        <f>LEFT(E720,MIN(FIND({0,1,2,3,4,5,6,7,8,9},ASC(E720)&amp;1234567890))-1)</f>
        <v>Sm</v>
      </c>
      <c r="G720" s="8">
        <f t="shared" si="55"/>
        <v>1</v>
      </c>
      <c r="H720" s="8">
        <f>VLOOKUP(F720,Table!$A$2:$C$121,2,0)</f>
        <v>3</v>
      </c>
      <c r="I720" s="7">
        <f>VLOOKUP(F720,Table!$A$2:$C$121,3,0)</f>
        <v>6</v>
      </c>
      <c r="J720" s="6" t="s">
        <v>2294</v>
      </c>
      <c r="K720" s="8" t="str">
        <f>LEFT(J720,MIN(FIND({0,1,2,3,4,5,6,7,8,9},ASC(J720)&amp;1234567890))-1)</f>
        <v>Ba</v>
      </c>
      <c r="L720" s="8">
        <f t="shared" si="56"/>
        <v>2</v>
      </c>
      <c r="M720" s="8">
        <f>VLOOKUP(K720,Table!$A$2:$C$121,2,0)</f>
        <v>2</v>
      </c>
      <c r="N720" s="7">
        <f>VLOOKUP(K720,Table!$A$2:$C$121,3,0)</f>
        <v>6</v>
      </c>
      <c r="O720" s="6" t="s">
        <v>3143</v>
      </c>
      <c r="P720" s="8" t="str">
        <f>LEFT(O720,MIN(FIND({0,1,2,3,4,5,6,7,8,9},ASC(O720)&amp;1234567890))-1)</f>
        <v>Cu</v>
      </c>
      <c r="Q720" s="8">
        <f t="shared" si="57"/>
        <v>2.74</v>
      </c>
      <c r="R720" s="8">
        <f>VLOOKUP(P720,Table!$A$2:$C$121,2,0)</f>
        <v>11</v>
      </c>
      <c r="S720" s="7">
        <f>VLOOKUP(P720,Table!$A$2:$C$121,3,0)</f>
        <v>4</v>
      </c>
      <c r="T720" s="6" t="s">
        <v>4748</v>
      </c>
      <c r="U720" s="8" t="str">
        <f>LEFT(T720,MIN(FIND({0,1,2,3,4,5,6,7,8,9},ASC(T720)&amp;1234567890))-1)</f>
        <v>Fe</v>
      </c>
      <c r="V720" s="8">
        <f t="shared" si="58"/>
        <v>0.22</v>
      </c>
      <c r="W720" s="8">
        <f>VLOOKUP(U720,Table!$A$2:$C$121,2,0)</f>
        <v>8</v>
      </c>
      <c r="X720" s="7">
        <f>VLOOKUP(U720,Table!$A$2:$C$121,3,0)</f>
        <v>4</v>
      </c>
      <c r="Y720" s="6" t="s">
        <v>3664</v>
      </c>
      <c r="Z720" s="8" t="str">
        <f>LEFT(Y720,MIN(FIND({0,1,2,3,4,5,6,7,8,9},ASC(Y720)&amp;1234567890))-1)</f>
        <v>O</v>
      </c>
      <c r="AA720" s="8">
        <f t="shared" si="59"/>
        <v>7.24</v>
      </c>
      <c r="AB720" s="8">
        <f>VLOOKUP(Z720,Table!$A$2:$C$121,2,0)</f>
        <v>16</v>
      </c>
      <c r="AC720" s="7">
        <f>VLOOKUP(Z720,Table!$A$2:$C$121,3,0)</f>
        <v>2</v>
      </c>
      <c r="AD720" s="5" t="str">
        <f>VLOOKUP(A720,Table!$U$1:$V$230,2,0)</f>
        <v>Tetragonal</v>
      </c>
    </row>
    <row r="721" spans="1:30" x14ac:dyDescent="0.4">
      <c r="A721" s="5">
        <v>123</v>
      </c>
      <c r="B721" s="5">
        <v>66416</v>
      </c>
      <c r="C721" s="5" t="s">
        <v>1058</v>
      </c>
      <c r="D721" s="5" t="s">
        <v>5587</v>
      </c>
      <c r="E721" s="6" t="s">
        <v>2295</v>
      </c>
      <c r="F721" s="8" t="str">
        <f>LEFT(E721,MIN(FIND({0,1,2,3,4,5,6,7,8,9},ASC(E721)&amp;1234567890))-1)</f>
        <v>Y</v>
      </c>
      <c r="G721" s="8">
        <f t="shared" si="55"/>
        <v>1</v>
      </c>
      <c r="H721" s="8">
        <f>VLOOKUP(F721,Table!$A$2:$C$121,2,0)</f>
        <v>3</v>
      </c>
      <c r="I721" s="7">
        <f>VLOOKUP(F721,Table!$A$2:$C$121,3,0)</f>
        <v>5</v>
      </c>
      <c r="J721" s="6" t="s">
        <v>2294</v>
      </c>
      <c r="K721" s="8" t="str">
        <f>LEFT(J721,MIN(FIND({0,1,2,3,4,5,6,7,8,9},ASC(J721)&amp;1234567890))-1)</f>
        <v>Ba</v>
      </c>
      <c r="L721" s="8">
        <f t="shared" si="56"/>
        <v>2</v>
      </c>
      <c r="M721" s="8">
        <f>VLOOKUP(K721,Table!$A$2:$C$121,2,0)</f>
        <v>2</v>
      </c>
      <c r="N721" s="7">
        <f>VLOOKUP(K721,Table!$A$2:$C$121,3,0)</f>
        <v>6</v>
      </c>
      <c r="O721" s="6" t="s">
        <v>3665</v>
      </c>
      <c r="P721" s="8" t="str">
        <f>LEFT(O721,MIN(FIND({0,1,2,3,4,5,6,7,8,9},ASC(O721)&amp;1234567890))-1)</f>
        <v>Cu</v>
      </c>
      <c r="Q721" s="8">
        <f t="shared" si="57"/>
        <v>2.758</v>
      </c>
      <c r="R721" s="8">
        <f>VLOOKUP(P721,Table!$A$2:$C$121,2,0)</f>
        <v>11</v>
      </c>
      <c r="S721" s="7">
        <f>VLOOKUP(P721,Table!$A$2:$C$121,3,0)</f>
        <v>4</v>
      </c>
      <c r="T721" s="6" t="s">
        <v>5485</v>
      </c>
      <c r="U721" s="8" t="str">
        <f>LEFT(T721,MIN(FIND({0,1,2,3,4,5,6,7,8,9},ASC(T721)&amp;1234567890))-1)</f>
        <v>Fe</v>
      </c>
      <c r="V721" s="8">
        <f t="shared" si="58"/>
        <v>0.23899999999999999</v>
      </c>
      <c r="W721" s="8">
        <f>VLOOKUP(U721,Table!$A$2:$C$121,2,0)</f>
        <v>8</v>
      </c>
      <c r="X721" s="7">
        <f>VLOOKUP(U721,Table!$A$2:$C$121,3,0)</f>
        <v>4</v>
      </c>
      <c r="Y721" s="6" t="s">
        <v>3666</v>
      </c>
      <c r="Z721" s="8" t="str">
        <f>LEFT(Y721,MIN(FIND({0,1,2,3,4,5,6,7,8,9},ASC(Y721)&amp;1234567890))-1)</f>
        <v>O</v>
      </c>
      <c r="AA721" s="8">
        <f t="shared" si="59"/>
        <v>7.26</v>
      </c>
      <c r="AB721" s="8">
        <f>VLOOKUP(Z721,Table!$A$2:$C$121,2,0)</f>
        <v>16</v>
      </c>
      <c r="AC721" s="7">
        <f>VLOOKUP(Z721,Table!$A$2:$C$121,3,0)</f>
        <v>2</v>
      </c>
      <c r="AD721" s="5" t="str">
        <f>VLOOKUP(A721,Table!$U$1:$V$230,2,0)</f>
        <v>Tetragonal</v>
      </c>
    </row>
    <row r="722" spans="1:30" x14ac:dyDescent="0.4">
      <c r="A722" s="5">
        <v>123</v>
      </c>
      <c r="B722" s="5">
        <v>66417</v>
      </c>
      <c r="C722" s="5" t="s">
        <v>1058</v>
      </c>
      <c r="D722" s="5" t="s">
        <v>5588</v>
      </c>
      <c r="E722" s="6" t="s">
        <v>2850</v>
      </c>
      <c r="F722" s="8" t="str">
        <f>LEFT(E722,MIN(FIND({0,1,2,3,4,5,6,7,8,9},ASC(E722)&amp;1234567890))-1)</f>
        <v>Sm</v>
      </c>
      <c r="G722" s="8">
        <f t="shared" si="55"/>
        <v>1</v>
      </c>
      <c r="H722" s="8">
        <f>VLOOKUP(F722,Table!$A$2:$C$121,2,0)</f>
        <v>3</v>
      </c>
      <c r="I722" s="7">
        <f>VLOOKUP(F722,Table!$A$2:$C$121,3,0)</f>
        <v>6</v>
      </c>
      <c r="J722" s="6" t="s">
        <v>2294</v>
      </c>
      <c r="K722" s="8" t="str">
        <f>LEFT(J722,MIN(FIND({0,1,2,3,4,5,6,7,8,9},ASC(J722)&amp;1234567890))-1)</f>
        <v>Ba</v>
      </c>
      <c r="L722" s="8">
        <f t="shared" si="56"/>
        <v>2</v>
      </c>
      <c r="M722" s="8">
        <f>VLOOKUP(K722,Table!$A$2:$C$121,2,0)</f>
        <v>2</v>
      </c>
      <c r="N722" s="7">
        <f>VLOOKUP(K722,Table!$A$2:$C$121,3,0)</f>
        <v>6</v>
      </c>
      <c r="O722" s="6" t="s">
        <v>3667</v>
      </c>
      <c r="P722" s="8" t="str">
        <f>LEFT(O722,MIN(FIND({0,1,2,3,4,5,6,7,8,9},ASC(O722)&amp;1234567890))-1)</f>
        <v>Cu</v>
      </c>
      <c r="Q722" s="8">
        <f t="shared" si="57"/>
        <v>2.798</v>
      </c>
      <c r="R722" s="8">
        <f>VLOOKUP(P722,Table!$A$2:$C$121,2,0)</f>
        <v>11</v>
      </c>
      <c r="S722" s="7">
        <f>VLOOKUP(P722,Table!$A$2:$C$121,3,0)</f>
        <v>4</v>
      </c>
      <c r="T722" s="6" t="s">
        <v>5486</v>
      </c>
      <c r="U722" s="8" t="str">
        <f>LEFT(T722,MIN(FIND({0,1,2,3,4,5,6,7,8,9},ASC(T722)&amp;1234567890))-1)</f>
        <v>Fe</v>
      </c>
      <c r="V722" s="8">
        <f t="shared" si="58"/>
        <v>0.20200000000000001</v>
      </c>
      <c r="W722" s="8">
        <f>VLOOKUP(U722,Table!$A$2:$C$121,2,0)</f>
        <v>8</v>
      </c>
      <c r="X722" s="7">
        <f>VLOOKUP(U722,Table!$A$2:$C$121,3,0)</f>
        <v>4</v>
      </c>
      <c r="Y722" s="6" t="s">
        <v>3668</v>
      </c>
      <c r="Z722" s="8" t="str">
        <f>LEFT(Y722,MIN(FIND({0,1,2,3,4,5,6,7,8,9},ASC(Y722)&amp;1234567890))-1)</f>
        <v>O</v>
      </c>
      <c r="AA722" s="8">
        <f t="shared" si="59"/>
        <v>7.28</v>
      </c>
      <c r="AB722" s="8">
        <f>VLOOKUP(Z722,Table!$A$2:$C$121,2,0)</f>
        <v>16</v>
      </c>
      <c r="AC722" s="7">
        <f>VLOOKUP(Z722,Table!$A$2:$C$121,3,0)</f>
        <v>2</v>
      </c>
      <c r="AD722" s="5" t="str">
        <f>VLOOKUP(A722,Table!$U$1:$V$230,2,0)</f>
        <v>Tetragonal</v>
      </c>
    </row>
    <row r="723" spans="1:30" ht="18.75" customHeight="1" x14ac:dyDescent="0.4">
      <c r="A723" s="5">
        <v>123</v>
      </c>
      <c r="B723" s="5">
        <v>66418</v>
      </c>
      <c r="C723" s="5" t="s">
        <v>1058</v>
      </c>
      <c r="D723" s="5" t="s">
        <v>1089</v>
      </c>
      <c r="E723" s="6" t="s">
        <v>2295</v>
      </c>
      <c r="F723" s="8" t="str">
        <f>LEFT(E723,MIN(FIND({0,1,2,3,4,5,6,7,8,9},ASC(E723)&amp;1234567890))-1)</f>
        <v>Y</v>
      </c>
      <c r="G723" s="8">
        <f t="shared" si="55"/>
        <v>1</v>
      </c>
      <c r="H723" s="8">
        <f>VLOOKUP(F723,Table!$A$2:$C$121,2,0)</f>
        <v>3</v>
      </c>
      <c r="I723" s="7">
        <f>VLOOKUP(F723,Table!$A$2:$C$121,3,0)</f>
        <v>5</v>
      </c>
      <c r="J723" s="6" t="s">
        <v>2294</v>
      </c>
      <c r="K723" s="8" t="str">
        <f>LEFT(J723,MIN(FIND({0,1,2,3,4,5,6,7,8,9},ASC(J723)&amp;1234567890))-1)</f>
        <v>Ba</v>
      </c>
      <c r="L723" s="8">
        <f t="shared" si="56"/>
        <v>2</v>
      </c>
      <c r="M723" s="8">
        <f>VLOOKUP(K723,Table!$A$2:$C$121,2,0)</f>
        <v>2</v>
      </c>
      <c r="N723" s="7">
        <f>VLOOKUP(K723,Table!$A$2:$C$121,3,0)</f>
        <v>6</v>
      </c>
      <c r="O723" s="6" t="s">
        <v>3669</v>
      </c>
      <c r="P723" s="8" t="str">
        <f>LEFT(O723,MIN(FIND({0,1,2,3,4,5,6,7,8,9},ASC(O723)&amp;1234567890))-1)</f>
        <v>Cu</v>
      </c>
      <c r="Q723" s="8">
        <f t="shared" si="57"/>
        <v>2.742</v>
      </c>
      <c r="R723" s="8">
        <f>VLOOKUP(P723,Table!$A$2:$C$121,2,0)</f>
        <v>11</v>
      </c>
      <c r="S723" s="7">
        <f>VLOOKUP(P723,Table!$A$2:$C$121,3,0)</f>
        <v>4</v>
      </c>
      <c r="T723" s="6" t="s">
        <v>3670</v>
      </c>
      <c r="U723" s="8" t="str">
        <f>LEFT(T723,MIN(FIND({0,1,2,3,4,5,6,7,8,9},ASC(T723)&amp;1234567890))-1)</f>
        <v>Fe</v>
      </c>
      <c r="V723" s="8">
        <f t="shared" si="58"/>
        <v>0.255</v>
      </c>
      <c r="W723" s="8">
        <f>VLOOKUP(U723,Table!$A$2:$C$121,2,0)</f>
        <v>8</v>
      </c>
      <c r="X723" s="7">
        <f>VLOOKUP(U723,Table!$A$2:$C$121,3,0)</f>
        <v>4</v>
      </c>
      <c r="Y723" s="6" t="s">
        <v>3671</v>
      </c>
      <c r="Z723" s="8" t="str">
        <f>LEFT(Y723,MIN(FIND({0,1,2,3,4,5,6,7,8,9},ASC(Y723)&amp;1234567890))-1)</f>
        <v>O</v>
      </c>
      <c r="AA723" s="8">
        <f t="shared" si="59"/>
        <v>7.2939999999999996</v>
      </c>
      <c r="AB723" s="8">
        <f>VLOOKUP(Z723,Table!$A$2:$C$121,2,0)</f>
        <v>16</v>
      </c>
      <c r="AC723" s="7">
        <f>VLOOKUP(Z723,Table!$A$2:$C$121,3,0)</f>
        <v>2</v>
      </c>
      <c r="AD723" s="5" t="str">
        <f>VLOOKUP(A723,Table!$U$1:$V$230,2,0)</f>
        <v>Tetragonal</v>
      </c>
    </row>
    <row r="724" spans="1:30" x14ac:dyDescent="0.4">
      <c r="A724" s="5">
        <v>123</v>
      </c>
      <c r="B724" s="5">
        <v>66419</v>
      </c>
      <c r="C724" s="5" t="s">
        <v>1058</v>
      </c>
      <c r="D724" s="5" t="s">
        <v>5589</v>
      </c>
      <c r="E724" s="6" t="s">
        <v>2295</v>
      </c>
      <c r="F724" s="8" t="str">
        <f>LEFT(E724,MIN(FIND({0,1,2,3,4,5,6,7,8,9},ASC(E724)&amp;1234567890))-1)</f>
        <v>Y</v>
      </c>
      <c r="G724" s="8">
        <f t="shared" si="55"/>
        <v>1</v>
      </c>
      <c r="H724" s="8">
        <f>VLOOKUP(F724,Table!$A$2:$C$121,2,0)</f>
        <v>3</v>
      </c>
      <c r="I724" s="7">
        <f>VLOOKUP(F724,Table!$A$2:$C$121,3,0)</f>
        <v>5</v>
      </c>
      <c r="J724" s="6" t="s">
        <v>2294</v>
      </c>
      <c r="K724" s="8" t="str">
        <f>LEFT(J724,MIN(FIND({0,1,2,3,4,5,6,7,8,9},ASC(J724)&amp;1234567890))-1)</f>
        <v>Ba</v>
      </c>
      <c r="L724" s="8">
        <f t="shared" si="56"/>
        <v>2</v>
      </c>
      <c r="M724" s="8">
        <f>VLOOKUP(K724,Table!$A$2:$C$121,2,0)</f>
        <v>2</v>
      </c>
      <c r="N724" s="7">
        <f>VLOOKUP(K724,Table!$A$2:$C$121,3,0)</f>
        <v>6</v>
      </c>
      <c r="O724" s="6" t="s">
        <v>3672</v>
      </c>
      <c r="P724" s="8" t="str">
        <f>LEFT(O724,MIN(FIND({0,1,2,3,4,5,6,7,8,9},ASC(O724)&amp;1234567890))-1)</f>
        <v>Cu</v>
      </c>
      <c r="Q724" s="8">
        <f t="shared" si="57"/>
        <v>2.59</v>
      </c>
      <c r="R724" s="8">
        <f>VLOOKUP(P724,Table!$A$2:$C$121,2,0)</f>
        <v>11</v>
      </c>
      <c r="S724" s="7">
        <f>VLOOKUP(P724,Table!$A$2:$C$121,3,0)</f>
        <v>4</v>
      </c>
      <c r="T724" s="6" t="s">
        <v>3209</v>
      </c>
      <c r="U724" s="8" t="str">
        <f>LEFT(T724,MIN(FIND({0,1,2,3,4,5,6,7,8,9},ASC(T724)&amp;1234567890))-1)</f>
        <v>Fe</v>
      </c>
      <c r="V724" s="8">
        <f t="shared" si="58"/>
        <v>0.39</v>
      </c>
      <c r="W724" s="8">
        <f>VLOOKUP(U724,Table!$A$2:$C$121,2,0)</f>
        <v>8</v>
      </c>
      <c r="X724" s="7">
        <f>VLOOKUP(U724,Table!$A$2:$C$121,3,0)</f>
        <v>4</v>
      </c>
      <c r="Y724" s="6" t="s">
        <v>3673</v>
      </c>
      <c r="Z724" s="8" t="str">
        <f>LEFT(Y724,MIN(FIND({0,1,2,3,4,5,6,7,8,9},ASC(Y724)&amp;1234567890))-1)</f>
        <v>O</v>
      </c>
      <c r="AA724" s="8">
        <f t="shared" si="59"/>
        <v>7.3879999999999999</v>
      </c>
      <c r="AB724" s="8">
        <f>VLOOKUP(Z724,Table!$A$2:$C$121,2,0)</f>
        <v>16</v>
      </c>
      <c r="AC724" s="7">
        <f>VLOOKUP(Z724,Table!$A$2:$C$121,3,0)</f>
        <v>2</v>
      </c>
      <c r="AD724" s="5" t="str">
        <f>VLOOKUP(A724,Table!$U$1:$V$230,2,0)</f>
        <v>Tetragonal</v>
      </c>
    </row>
    <row r="725" spans="1:30" x14ac:dyDescent="0.4">
      <c r="A725" s="5">
        <v>123</v>
      </c>
      <c r="B725" s="5">
        <v>66420</v>
      </c>
      <c r="C725" s="5" t="s">
        <v>1058</v>
      </c>
      <c r="D725" s="5" t="s">
        <v>5590</v>
      </c>
      <c r="E725" s="6" t="s">
        <v>2850</v>
      </c>
      <c r="F725" s="8" t="str">
        <f>LEFT(E725,MIN(FIND({0,1,2,3,4,5,6,7,8,9},ASC(E725)&amp;1234567890))-1)</f>
        <v>Sm</v>
      </c>
      <c r="G725" s="8">
        <f t="shared" si="55"/>
        <v>1</v>
      </c>
      <c r="H725" s="8">
        <f>VLOOKUP(F725,Table!$A$2:$C$121,2,0)</f>
        <v>3</v>
      </c>
      <c r="I725" s="7">
        <f>VLOOKUP(F725,Table!$A$2:$C$121,3,0)</f>
        <v>6</v>
      </c>
      <c r="J725" s="6" t="s">
        <v>2294</v>
      </c>
      <c r="K725" s="8" t="str">
        <f>LEFT(J725,MIN(FIND({0,1,2,3,4,5,6,7,8,9},ASC(J725)&amp;1234567890))-1)</f>
        <v>Ba</v>
      </c>
      <c r="L725" s="8">
        <f t="shared" si="56"/>
        <v>2</v>
      </c>
      <c r="M725" s="8">
        <f>VLOOKUP(K725,Table!$A$2:$C$121,2,0)</f>
        <v>2</v>
      </c>
      <c r="N725" s="7">
        <f>VLOOKUP(K725,Table!$A$2:$C$121,3,0)</f>
        <v>6</v>
      </c>
      <c r="O725" s="6" t="s">
        <v>3055</v>
      </c>
      <c r="P725" s="8" t="str">
        <f>LEFT(O725,MIN(FIND({0,1,2,3,4,5,6,7,8,9},ASC(O725)&amp;1234567890))-1)</f>
        <v>Cu</v>
      </c>
      <c r="Q725" s="8">
        <f t="shared" si="57"/>
        <v>2.75</v>
      </c>
      <c r="R725" s="8">
        <f>VLOOKUP(P725,Table!$A$2:$C$121,2,0)</f>
        <v>11</v>
      </c>
      <c r="S725" s="7">
        <f>VLOOKUP(P725,Table!$A$2:$C$121,3,0)</f>
        <v>4</v>
      </c>
      <c r="T725" s="6" t="s">
        <v>2899</v>
      </c>
      <c r="U725" s="8" t="str">
        <f>LEFT(T725,MIN(FIND({0,1,2,3,4,5,6,7,8,9},ASC(T725)&amp;1234567890))-1)</f>
        <v>Fe</v>
      </c>
      <c r="V725" s="8">
        <f t="shared" si="58"/>
        <v>0.25</v>
      </c>
      <c r="W725" s="8">
        <f>VLOOKUP(U725,Table!$A$2:$C$121,2,0)</f>
        <v>8</v>
      </c>
      <c r="X725" s="7">
        <f>VLOOKUP(U725,Table!$A$2:$C$121,3,0)</f>
        <v>4</v>
      </c>
      <c r="Y725" s="6" t="s">
        <v>3674</v>
      </c>
      <c r="Z725" s="8" t="str">
        <f>LEFT(Y725,MIN(FIND({0,1,2,3,4,5,6,7,8,9},ASC(Y725)&amp;1234567890))-1)</f>
        <v>O</v>
      </c>
      <c r="AA725" s="8">
        <f t="shared" si="59"/>
        <v>7.2</v>
      </c>
      <c r="AB725" s="8">
        <f>VLOOKUP(Z725,Table!$A$2:$C$121,2,0)</f>
        <v>16</v>
      </c>
      <c r="AC725" s="7">
        <f>VLOOKUP(Z725,Table!$A$2:$C$121,3,0)</f>
        <v>2</v>
      </c>
      <c r="AD725" s="5" t="str">
        <f>VLOOKUP(A725,Table!$U$1:$V$230,2,0)</f>
        <v>Tetragonal</v>
      </c>
    </row>
    <row r="726" spans="1:30" x14ac:dyDescent="0.4">
      <c r="A726" s="5">
        <v>123</v>
      </c>
      <c r="B726" s="5">
        <v>66421</v>
      </c>
      <c r="C726" s="5" t="s">
        <v>1058</v>
      </c>
      <c r="D726" s="5" t="s">
        <v>5591</v>
      </c>
      <c r="E726" s="6" t="s">
        <v>2295</v>
      </c>
      <c r="F726" s="8" t="str">
        <f>LEFT(E726,MIN(FIND({0,1,2,3,4,5,6,7,8,9},ASC(E726)&amp;1234567890))-1)</f>
        <v>Y</v>
      </c>
      <c r="G726" s="8">
        <f t="shared" si="55"/>
        <v>1</v>
      </c>
      <c r="H726" s="8">
        <f>VLOOKUP(F726,Table!$A$2:$C$121,2,0)</f>
        <v>3</v>
      </c>
      <c r="I726" s="7">
        <f>VLOOKUP(F726,Table!$A$2:$C$121,3,0)</f>
        <v>5</v>
      </c>
      <c r="J726" s="6" t="s">
        <v>2294</v>
      </c>
      <c r="K726" s="8" t="str">
        <f>LEFT(J726,MIN(FIND({0,1,2,3,4,5,6,7,8,9},ASC(J726)&amp;1234567890))-1)</f>
        <v>Ba</v>
      </c>
      <c r="L726" s="8">
        <f t="shared" si="56"/>
        <v>2</v>
      </c>
      <c r="M726" s="8">
        <f>VLOOKUP(K726,Table!$A$2:$C$121,2,0)</f>
        <v>2</v>
      </c>
      <c r="N726" s="7">
        <f>VLOOKUP(K726,Table!$A$2:$C$121,3,0)</f>
        <v>6</v>
      </c>
      <c r="O726" s="6" t="s">
        <v>3675</v>
      </c>
      <c r="P726" s="8" t="str">
        <f>LEFT(O726,MIN(FIND({0,1,2,3,4,5,6,7,8,9},ASC(O726)&amp;1234567890))-1)</f>
        <v>Cu</v>
      </c>
      <c r="Q726" s="8">
        <f t="shared" si="57"/>
        <v>2.702</v>
      </c>
      <c r="R726" s="8">
        <f>VLOOKUP(P726,Table!$A$2:$C$121,2,0)</f>
        <v>11</v>
      </c>
      <c r="S726" s="7">
        <f>VLOOKUP(P726,Table!$A$2:$C$121,3,0)</f>
        <v>4</v>
      </c>
      <c r="T726" s="6" t="s">
        <v>5487</v>
      </c>
      <c r="U726" s="8" t="str">
        <f>LEFT(T726,MIN(FIND({0,1,2,3,4,5,6,7,8,9},ASC(T726)&amp;1234567890))-1)</f>
        <v>Fe</v>
      </c>
      <c r="V726" s="8">
        <f t="shared" si="58"/>
        <v>0.22800000000000001</v>
      </c>
      <c r="W726" s="8">
        <f>VLOOKUP(U726,Table!$A$2:$C$121,2,0)</f>
        <v>8</v>
      </c>
      <c r="X726" s="7">
        <f>VLOOKUP(U726,Table!$A$2:$C$121,3,0)</f>
        <v>4</v>
      </c>
      <c r="Y726" s="6" t="s">
        <v>3676</v>
      </c>
      <c r="Z726" s="8" t="str">
        <f>LEFT(Y726,MIN(FIND({0,1,2,3,4,5,6,7,8,9},ASC(Y726)&amp;1234567890))-1)</f>
        <v>O</v>
      </c>
      <c r="AA726" s="8">
        <f t="shared" si="59"/>
        <v>7.2640000000000002</v>
      </c>
      <c r="AB726" s="8">
        <f>VLOOKUP(Z726,Table!$A$2:$C$121,2,0)</f>
        <v>16</v>
      </c>
      <c r="AC726" s="7">
        <f>VLOOKUP(Z726,Table!$A$2:$C$121,3,0)</f>
        <v>2</v>
      </c>
      <c r="AD726" s="5" t="str">
        <f>VLOOKUP(A726,Table!$U$1:$V$230,2,0)</f>
        <v>Tetragonal</v>
      </c>
    </row>
    <row r="727" spans="1:30" x14ac:dyDescent="0.4">
      <c r="A727" s="5">
        <v>123</v>
      </c>
      <c r="B727" s="5">
        <v>66422</v>
      </c>
      <c r="C727" s="5" t="s">
        <v>1058</v>
      </c>
      <c r="D727" s="5" t="s">
        <v>5592</v>
      </c>
      <c r="E727" s="6" t="s">
        <v>2850</v>
      </c>
      <c r="F727" s="8" t="str">
        <f>LEFT(E727,MIN(FIND({0,1,2,3,4,5,6,7,8,9},ASC(E727)&amp;1234567890))-1)</f>
        <v>Sm</v>
      </c>
      <c r="G727" s="8">
        <f t="shared" si="55"/>
        <v>1</v>
      </c>
      <c r="H727" s="8">
        <f>VLOOKUP(F727,Table!$A$2:$C$121,2,0)</f>
        <v>3</v>
      </c>
      <c r="I727" s="7">
        <f>VLOOKUP(F727,Table!$A$2:$C$121,3,0)</f>
        <v>6</v>
      </c>
      <c r="J727" s="6" t="s">
        <v>2294</v>
      </c>
      <c r="K727" s="8" t="str">
        <f>LEFT(J727,MIN(FIND({0,1,2,3,4,5,6,7,8,9},ASC(J727)&amp;1234567890))-1)</f>
        <v>Ba</v>
      </c>
      <c r="L727" s="8">
        <f t="shared" si="56"/>
        <v>2</v>
      </c>
      <c r="M727" s="8">
        <f>VLOOKUP(K727,Table!$A$2:$C$121,2,0)</f>
        <v>2</v>
      </c>
      <c r="N727" s="7">
        <f>VLOOKUP(K727,Table!$A$2:$C$121,3,0)</f>
        <v>6</v>
      </c>
      <c r="O727" s="6" t="s">
        <v>3677</v>
      </c>
      <c r="P727" s="8" t="str">
        <f>LEFT(O727,MIN(FIND({0,1,2,3,4,5,6,7,8,9},ASC(O727)&amp;1234567890))-1)</f>
        <v>Cu</v>
      </c>
      <c r="Q727" s="8">
        <f t="shared" si="57"/>
        <v>2.7639999999999998</v>
      </c>
      <c r="R727" s="8">
        <f>VLOOKUP(P727,Table!$A$2:$C$121,2,0)</f>
        <v>11</v>
      </c>
      <c r="S727" s="7">
        <f>VLOOKUP(P727,Table!$A$2:$C$121,3,0)</f>
        <v>4</v>
      </c>
      <c r="T727" s="6" t="s">
        <v>5488</v>
      </c>
      <c r="U727" s="8" t="str">
        <f>LEFT(T727,MIN(FIND({0,1,2,3,4,5,6,7,8,9},ASC(T727)&amp;1234567890))-1)</f>
        <v>Fe</v>
      </c>
      <c r="V727" s="8">
        <f t="shared" si="58"/>
        <v>0.23599999999999999</v>
      </c>
      <c r="W727" s="8">
        <f>VLOOKUP(U727,Table!$A$2:$C$121,2,0)</f>
        <v>8</v>
      </c>
      <c r="X727" s="7">
        <f>VLOOKUP(U727,Table!$A$2:$C$121,3,0)</f>
        <v>4</v>
      </c>
      <c r="Y727" s="6" t="s">
        <v>3656</v>
      </c>
      <c r="Z727" s="8" t="str">
        <f>LEFT(Y727,MIN(FIND({0,1,2,3,4,5,6,7,8,9},ASC(Y727)&amp;1234567890))-1)</f>
        <v>O</v>
      </c>
      <c r="AA727" s="8">
        <f t="shared" si="59"/>
        <v>7.36</v>
      </c>
      <c r="AB727" s="8">
        <f>VLOOKUP(Z727,Table!$A$2:$C$121,2,0)</f>
        <v>16</v>
      </c>
      <c r="AC727" s="7">
        <f>VLOOKUP(Z727,Table!$A$2:$C$121,3,0)</f>
        <v>2</v>
      </c>
      <c r="AD727" s="5" t="str">
        <f>VLOOKUP(A727,Table!$U$1:$V$230,2,0)</f>
        <v>Tetragonal</v>
      </c>
    </row>
    <row r="728" spans="1:30" x14ac:dyDescent="0.4">
      <c r="A728" s="5">
        <v>123</v>
      </c>
      <c r="B728" s="5">
        <v>66433</v>
      </c>
      <c r="C728" s="5" t="s">
        <v>1058</v>
      </c>
      <c r="D728" s="5" t="s">
        <v>1089</v>
      </c>
      <c r="E728" s="6" t="s">
        <v>2295</v>
      </c>
      <c r="F728" s="8" t="str">
        <f>LEFT(E728,MIN(FIND({0,1,2,3,4,5,6,7,8,9},ASC(E728)&amp;1234567890))-1)</f>
        <v>Y</v>
      </c>
      <c r="G728" s="8">
        <f t="shared" si="55"/>
        <v>1</v>
      </c>
      <c r="H728" s="8">
        <f>VLOOKUP(F728,Table!$A$2:$C$121,2,0)</f>
        <v>3</v>
      </c>
      <c r="I728" s="7">
        <f>VLOOKUP(F728,Table!$A$2:$C$121,3,0)</f>
        <v>5</v>
      </c>
      <c r="J728" s="6" t="s">
        <v>2294</v>
      </c>
      <c r="K728" s="8" t="str">
        <f>LEFT(J728,MIN(FIND({0,1,2,3,4,5,6,7,8,9},ASC(J728)&amp;1234567890))-1)</f>
        <v>Ba</v>
      </c>
      <c r="L728" s="8">
        <f t="shared" si="56"/>
        <v>2</v>
      </c>
      <c r="M728" s="8">
        <f>VLOOKUP(K728,Table!$A$2:$C$121,2,0)</f>
        <v>2</v>
      </c>
      <c r="N728" s="7">
        <f>VLOOKUP(K728,Table!$A$2:$C$121,3,0)</f>
        <v>6</v>
      </c>
      <c r="O728" s="6" t="s">
        <v>3669</v>
      </c>
      <c r="P728" s="8" t="str">
        <f>LEFT(O728,MIN(FIND({0,1,2,3,4,5,6,7,8,9},ASC(O728)&amp;1234567890))-1)</f>
        <v>Cu</v>
      </c>
      <c r="Q728" s="8">
        <f t="shared" si="57"/>
        <v>2.742</v>
      </c>
      <c r="R728" s="8">
        <f>VLOOKUP(P728,Table!$A$2:$C$121,2,0)</f>
        <v>11</v>
      </c>
      <c r="S728" s="7">
        <f>VLOOKUP(P728,Table!$A$2:$C$121,3,0)</f>
        <v>4</v>
      </c>
      <c r="T728" s="6" t="s">
        <v>3670</v>
      </c>
      <c r="U728" s="8" t="str">
        <f>LEFT(T728,MIN(FIND({0,1,2,3,4,5,6,7,8,9},ASC(T728)&amp;1234567890))-1)</f>
        <v>Fe</v>
      </c>
      <c r="V728" s="8">
        <f t="shared" si="58"/>
        <v>0.255</v>
      </c>
      <c r="W728" s="8">
        <f>VLOOKUP(U728,Table!$A$2:$C$121,2,0)</f>
        <v>8</v>
      </c>
      <c r="X728" s="7">
        <f>VLOOKUP(U728,Table!$A$2:$C$121,3,0)</f>
        <v>4</v>
      </c>
      <c r="Y728" s="6" t="s">
        <v>3671</v>
      </c>
      <c r="Z728" s="8" t="str">
        <f>LEFT(Y728,MIN(FIND({0,1,2,3,4,5,6,7,8,9},ASC(Y728)&amp;1234567890))-1)</f>
        <v>O</v>
      </c>
      <c r="AA728" s="8">
        <f t="shared" si="59"/>
        <v>7.2939999999999996</v>
      </c>
      <c r="AB728" s="8">
        <f>VLOOKUP(Z728,Table!$A$2:$C$121,2,0)</f>
        <v>16</v>
      </c>
      <c r="AC728" s="7">
        <f>VLOOKUP(Z728,Table!$A$2:$C$121,3,0)</f>
        <v>2</v>
      </c>
      <c r="AD728" s="5" t="str">
        <f>VLOOKUP(A728,Table!$U$1:$V$230,2,0)</f>
        <v>Tetragonal</v>
      </c>
    </row>
    <row r="729" spans="1:30" ht="18.75" customHeight="1" x14ac:dyDescent="0.4">
      <c r="A729" s="5">
        <v>123</v>
      </c>
      <c r="B729" s="5">
        <v>69804</v>
      </c>
      <c r="C729" s="5" t="s">
        <v>1058</v>
      </c>
      <c r="D729" s="5" t="s">
        <v>1090</v>
      </c>
      <c r="E729" s="6" t="s">
        <v>3678</v>
      </c>
      <c r="F729" s="8" t="str">
        <f>LEFT(E729,MIN(FIND({0,1,2,3,4,5,6,7,8,9},ASC(E729)&amp;1234567890))-1)</f>
        <v>Tl</v>
      </c>
      <c r="G729" s="8">
        <f t="shared" si="55"/>
        <v>0.92800000000000005</v>
      </c>
      <c r="H729" s="8">
        <f>VLOOKUP(F729,Table!$A$2:$C$121,2,0)</f>
        <v>13</v>
      </c>
      <c r="I729" s="7">
        <f>VLOOKUP(F729,Table!$A$2:$C$121,3,0)</f>
        <v>6</v>
      </c>
      <c r="J729" s="6" t="s">
        <v>2299</v>
      </c>
      <c r="K729" s="8" t="str">
        <f>LEFT(J729,MIN(FIND({0,1,2,3,4,5,6,7,8,9},ASC(J729)&amp;1234567890))-1)</f>
        <v>Sr</v>
      </c>
      <c r="L729" s="8">
        <f t="shared" si="56"/>
        <v>2</v>
      </c>
      <c r="M729" s="8">
        <f>VLOOKUP(K729,Table!$A$2:$C$121,2,0)</f>
        <v>2</v>
      </c>
      <c r="N729" s="7">
        <f>VLOOKUP(K729,Table!$A$2:$C$121,3,0)</f>
        <v>5</v>
      </c>
      <c r="O729" s="6" t="s">
        <v>3679</v>
      </c>
      <c r="P729" s="8" t="str">
        <f>LEFT(O729,MIN(FIND({0,1,2,3,4,5,6,7,8,9},ASC(O729)&amp;1234567890))-1)</f>
        <v>Cu</v>
      </c>
      <c r="Q729" s="8">
        <f t="shared" si="57"/>
        <v>0.39100000000000001</v>
      </c>
      <c r="R729" s="8">
        <f>VLOOKUP(P729,Table!$A$2:$C$121,2,0)</f>
        <v>11</v>
      </c>
      <c r="S729" s="7">
        <f>VLOOKUP(P729,Table!$A$2:$C$121,3,0)</f>
        <v>4</v>
      </c>
      <c r="T729" s="6" t="s">
        <v>3680</v>
      </c>
      <c r="U729" s="8" t="str">
        <f>LEFT(T729,MIN(FIND({0,1,2,3,4,5,6,7,8,9},ASC(T729)&amp;1234567890))-1)</f>
        <v>Fe</v>
      </c>
      <c r="V729" s="8">
        <f t="shared" si="58"/>
        <v>0.58699999999999997</v>
      </c>
      <c r="W729" s="8">
        <f>VLOOKUP(U729,Table!$A$2:$C$121,2,0)</f>
        <v>8</v>
      </c>
      <c r="X729" s="7">
        <f>VLOOKUP(U729,Table!$A$2:$C$121,3,0)</f>
        <v>4</v>
      </c>
      <c r="Y729" s="6" t="s">
        <v>3681</v>
      </c>
      <c r="Z729" s="8" t="str">
        <f>LEFT(Y729,MIN(FIND({0,1,2,3,4,5,6,7,8,9},ASC(Y729)&amp;1234567890))-1)</f>
        <v>O</v>
      </c>
      <c r="AA729" s="8">
        <f t="shared" si="59"/>
        <v>4.8499999999999996</v>
      </c>
      <c r="AB729" s="8">
        <f>VLOOKUP(Z729,Table!$A$2:$C$121,2,0)</f>
        <v>16</v>
      </c>
      <c r="AC729" s="7">
        <f>VLOOKUP(Z729,Table!$A$2:$C$121,3,0)</f>
        <v>2</v>
      </c>
      <c r="AD729" s="5" t="str">
        <f>VLOOKUP(A729,Table!$U$1:$V$230,2,0)</f>
        <v>Tetragonal</v>
      </c>
    </row>
    <row r="730" spans="1:30" ht="18.75" customHeight="1" x14ac:dyDescent="0.4">
      <c r="A730" s="5">
        <v>123</v>
      </c>
      <c r="B730" s="5">
        <v>69921</v>
      </c>
      <c r="C730" s="5" t="s">
        <v>1058</v>
      </c>
      <c r="D730" s="5" t="s">
        <v>1091</v>
      </c>
      <c r="E730" s="6" t="s">
        <v>3682</v>
      </c>
      <c r="F730" s="8" t="str">
        <f>LEFT(E730,MIN(FIND({0,1,2,3,4,5,6,7,8,9},ASC(E730)&amp;1234567890))-1)</f>
        <v>Tl</v>
      </c>
      <c r="G730" s="8">
        <f t="shared" si="55"/>
        <v>0.96</v>
      </c>
      <c r="H730" s="8">
        <f>VLOOKUP(F730,Table!$A$2:$C$121,2,0)</f>
        <v>13</v>
      </c>
      <c r="I730" s="7">
        <f>VLOOKUP(F730,Table!$A$2:$C$121,3,0)</f>
        <v>6</v>
      </c>
      <c r="J730" s="6" t="s">
        <v>2294</v>
      </c>
      <c r="K730" s="8" t="str">
        <f>LEFT(J730,MIN(FIND({0,1,2,3,4,5,6,7,8,9},ASC(J730)&amp;1234567890))-1)</f>
        <v>Ba</v>
      </c>
      <c r="L730" s="8">
        <f t="shared" si="56"/>
        <v>2</v>
      </c>
      <c r="M730" s="8">
        <f>VLOOKUP(K730,Table!$A$2:$C$121,2,0)</f>
        <v>2</v>
      </c>
      <c r="N730" s="7">
        <f>VLOOKUP(K730,Table!$A$2:$C$121,3,0)</f>
        <v>6</v>
      </c>
      <c r="O730" s="6" t="s">
        <v>2700</v>
      </c>
      <c r="P730" s="8" t="str">
        <f>LEFT(O730,MIN(FIND({0,1,2,3,4,5,6,7,8,9},ASC(O730)&amp;1234567890))-1)</f>
        <v>Nd</v>
      </c>
      <c r="Q730" s="8">
        <f t="shared" si="57"/>
        <v>1</v>
      </c>
      <c r="R730" s="8">
        <f>VLOOKUP(P730,Table!$A$2:$C$121,2,0)</f>
        <v>3</v>
      </c>
      <c r="S730" s="7">
        <f>VLOOKUP(P730,Table!$A$2:$C$121,3,0)</f>
        <v>6</v>
      </c>
      <c r="T730" s="6" t="s">
        <v>2297</v>
      </c>
      <c r="U730" s="8" t="str">
        <f>LEFT(T730,MIN(FIND({0,1,2,3,4,5,6,7,8,9},ASC(T730)&amp;1234567890))-1)</f>
        <v>Cu</v>
      </c>
      <c r="V730" s="8">
        <f t="shared" si="58"/>
        <v>2</v>
      </c>
      <c r="W730" s="8">
        <f>VLOOKUP(U730,Table!$A$2:$C$121,2,0)</f>
        <v>11</v>
      </c>
      <c r="X730" s="7">
        <f>VLOOKUP(U730,Table!$A$2:$C$121,3,0)</f>
        <v>4</v>
      </c>
      <c r="Y730" s="6" t="s">
        <v>3065</v>
      </c>
      <c r="Z730" s="8" t="str">
        <f>LEFT(Y730,MIN(FIND({0,1,2,3,4,5,6,7,8,9},ASC(Y730)&amp;1234567890))-1)</f>
        <v>O</v>
      </c>
      <c r="AA730" s="8">
        <f t="shared" si="59"/>
        <v>6.96</v>
      </c>
      <c r="AB730" s="8">
        <f>VLOOKUP(Z730,Table!$A$2:$C$121,2,0)</f>
        <v>16</v>
      </c>
      <c r="AC730" s="7">
        <f>VLOOKUP(Z730,Table!$A$2:$C$121,3,0)</f>
        <v>2</v>
      </c>
      <c r="AD730" s="5" t="str">
        <f>VLOOKUP(A730,Table!$U$1:$V$230,2,0)</f>
        <v>Tetragonal</v>
      </c>
    </row>
    <row r="731" spans="1:30" ht="18.75" customHeight="1" x14ac:dyDescent="0.4">
      <c r="A731" s="5">
        <v>123</v>
      </c>
      <c r="B731" s="5">
        <v>66498</v>
      </c>
      <c r="C731" s="5" t="s">
        <v>1058</v>
      </c>
      <c r="D731" s="5" t="s">
        <v>5593</v>
      </c>
      <c r="E731" s="6" t="s">
        <v>5364</v>
      </c>
      <c r="F731" s="8" t="str">
        <f>LEFT(E731,MIN(FIND({0,1,2,3,4,5,6,7,8,9},ASC(E731)&amp;1234567890))-1)</f>
        <v>B</v>
      </c>
      <c r="G731" s="8">
        <f t="shared" si="55"/>
        <v>0.5</v>
      </c>
      <c r="H731" s="8">
        <f>VLOOKUP(F731,Table!$A$2:$C$121,2,0)</f>
        <v>13</v>
      </c>
      <c r="I731" s="7">
        <f>VLOOKUP(F731,Table!$A$2:$C$121,3,0)</f>
        <v>2</v>
      </c>
      <c r="J731" s="6" t="s">
        <v>2299</v>
      </c>
      <c r="K731" s="8" t="str">
        <f>LEFT(J731,MIN(FIND({0,1,2,3,4,5,6,7,8,9},ASC(J731)&amp;1234567890))-1)</f>
        <v>Sr</v>
      </c>
      <c r="L731" s="8">
        <f t="shared" si="56"/>
        <v>2</v>
      </c>
      <c r="M731" s="8">
        <f>VLOOKUP(K731,Table!$A$2:$C$121,2,0)</f>
        <v>2</v>
      </c>
      <c r="N731" s="7">
        <f>VLOOKUP(K731,Table!$A$2:$C$121,3,0)</f>
        <v>5</v>
      </c>
      <c r="O731" s="6" t="s">
        <v>2295</v>
      </c>
      <c r="P731" s="8" t="str">
        <f>LEFT(O731,MIN(FIND({0,1,2,3,4,5,6,7,8,9},ASC(O731)&amp;1234567890))-1)</f>
        <v>Y</v>
      </c>
      <c r="Q731" s="8">
        <f t="shared" si="57"/>
        <v>1</v>
      </c>
      <c r="R731" s="8">
        <f>VLOOKUP(P731,Table!$A$2:$C$121,2,0)</f>
        <v>3</v>
      </c>
      <c r="S731" s="7">
        <f>VLOOKUP(P731,Table!$A$2:$C$121,3,0)</f>
        <v>5</v>
      </c>
      <c r="T731" s="6" t="s">
        <v>2974</v>
      </c>
      <c r="U731" s="8" t="str">
        <f>LEFT(T731,MIN(FIND({0,1,2,3,4,5,6,7,8,9},ASC(T731)&amp;1234567890))-1)</f>
        <v>Cu</v>
      </c>
      <c r="V731" s="8">
        <f t="shared" si="58"/>
        <v>2.5</v>
      </c>
      <c r="W731" s="8">
        <f>VLOOKUP(U731,Table!$A$2:$C$121,2,0)</f>
        <v>11</v>
      </c>
      <c r="X731" s="7">
        <f>VLOOKUP(U731,Table!$A$2:$C$121,3,0)</f>
        <v>4</v>
      </c>
      <c r="Y731" s="6" t="s">
        <v>2381</v>
      </c>
      <c r="Z731" s="8" t="str">
        <f>LEFT(Y731,MIN(FIND({0,1,2,3,4,5,6,7,8,9},ASC(Y731)&amp;1234567890))-1)</f>
        <v>O</v>
      </c>
      <c r="AA731" s="8">
        <f t="shared" si="59"/>
        <v>7</v>
      </c>
      <c r="AB731" s="8">
        <f>VLOOKUP(Z731,Table!$A$2:$C$121,2,0)</f>
        <v>16</v>
      </c>
      <c r="AC731" s="7">
        <f>VLOOKUP(Z731,Table!$A$2:$C$121,3,0)</f>
        <v>2</v>
      </c>
      <c r="AD731" s="5" t="str">
        <f>VLOOKUP(A731,Table!$U$1:$V$230,2,0)</f>
        <v>Tetragonal</v>
      </c>
    </row>
    <row r="732" spans="1:30" ht="18.75" customHeight="1" x14ac:dyDescent="0.4">
      <c r="A732" s="5">
        <v>123</v>
      </c>
      <c r="B732" s="5">
        <v>66585</v>
      </c>
      <c r="C732" s="5" t="s">
        <v>1058</v>
      </c>
      <c r="D732" s="5" t="s">
        <v>621</v>
      </c>
      <c r="E732" s="6" t="s">
        <v>2293</v>
      </c>
      <c r="F732" s="8" t="str">
        <f>LEFT(E732,MIN(FIND({0,1,2,3,4,5,6,7,8,9},ASC(E732)&amp;1234567890))-1)</f>
        <v>Pb</v>
      </c>
      <c r="G732" s="8">
        <f t="shared" si="55"/>
        <v>2</v>
      </c>
      <c r="H732" s="8">
        <f>VLOOKUP(F732,Table!$A$2:$C$121,2,0)</f>
        <v>14</v>
      </c>
      <c r="I732" s="7">
        <f>VLOOKUP(F732,Table!$A$2:$C$121,3,0)</f>
        <v>6</v>
      </c>
      <c r="J732" s="6" t="s">
        <v>2299</v>
      </c>
      <c r="K732" s="8" t="str">
        <f>LEFT(J732,MIN(FIND({0,1,2,3,4,5,6,7,8,9},ASC(J732)&amp;1234567890))-1)</f>
        <v>Sr</v>
      </c>
      <c r="L732" s="8">
        <f t="shared" si="56"/>
        <v>2</v>
      </c>
      <c r="M732" s="8">
        <f>VLOOKUP(K732,Table!$A$2:$C$121,2,0)</f>
        <v>2</v>
      </c>
      <c r="N732" s="7">
        <f>VLOOKUP(K732,Table!$A$2:$C$121,3,0)</f>
        <v>5</v>
      </c>
      <c r="O732" s="6" t="s">
        <v>2295</v>
      </c>
      <c r="P732" s="8" t="str">
        <f>LEFT(O732,MIN(FIND({0,1,2,3,4,5,6,7,8,9},ASC(O732)&amp;1234567890))-1)</f>
        <v>Y</v>
      </c>
      <c r="Q732" s="8">
        <f t="shared" si="57"/>
        <v>1</v>
      </c>
      <c r="R732" s="8">
        <f>VLOOKUP(P732,Table!$A$2:$C$121,2,0)</f>
        <v>3</v>
      </c>
      <c r="S732" s="7">
        <f>VLOOKUP(P732,Table!$A$2:$C$121,3,0)</f>
        <v>5</v>
      </c>
      <c r="T732" s="6" t="s">
        <v>2300</v>
      </c>
      <c r="U732" s="8" t="str">
        <f>LEFT(T732,MIN(FIND({0,1,2,3,4,5,6,7,8,9},ASC(T732)&amp;1234567890))-1)</f>
        <v>Cu</v>
      </c>
      <c r="V732" s="8">
        <f t="shared" si="58"/>
        <v>3</v>
      </c>
      <c r="W732" s="8">
        <f>VLOOKUP(U732,Table!$A$2:$C$121,2,0)</f>
        <v>11</v>
      </c>
      <c r="X732" s="7">
        <f>VLOOKUP(U732,Table!$A$2:$C$121,3,0)</f>
        <v>4</v>
      </c>
      <c r="Y732" s="6" t="s">
        <v>3033</v>
      </c>
      <c r="Z732" s="8" t="str">
        <f>LEFT(Y732,MIN(FIND({0,1,2,3,4,5,6,7,8,9},ASC(Y732)&amp;1234567890))-1)</f>
        <v>O</v>
      </c>
      <c r="AA732" s="8">
        <f t="shared" si="59"/>
        <v>9.67</v>
      </c>
      <c r="AB732" s="8">
        <f>VLOOKUP(Z732,Table!$A$2:$C$121,2,0)</f>
        <v>16</v>
      </c>
      <c r="AC732" s="7">
        <f>VLOOKUP(Z732,Table!$A$2:$C$121,3,0)</f>
        <v>2</v>
      </c>
      <c r="AD732" s="5" t="str">
        <f>VLOOKUP(A732,Table!$U$1:$V$230,2,0)</f>
        <v>Tetragonal</v>
      </c>
    </row>
    <row r="733" spans="1:30" ht="18.75" customHeight="1" x14ac:dyDescent="0.4">
      <c r="A733" s="5">
        <v>123</v>
      </c>
      <c r="B733" s="5">
        <v>67537</v>
      </c>
      <c r="C733" s="5" t="s">
        <v>1058</v>
      </c>
      <c r="D733" s="5" t="s">
        <v>1092</v>
      </c>
      <c r="E733" s="6" t="s">
        <v>2294</v>
      </c>
      <c r="F733" s="8" t="str">
        <f>LEFT(E733,MIN(FIND({0,1,2,3,4,5,6,7,8,9},ASC(E733)&amp;1234567890))-1)</f>
        <v>Ba</v>
      </c>
      <c r="G733" s="8">
        <f t="shared" si="55"/>
        <v>2</v>
      </c>
      <c r="H733" s="8">
        <f>VLOOKUP(F733,Table!$A$2:$C$121,2,0)</f>
        <v>2</v>
      </c>
      <c r="I733" s="7">
        <f>VLOOKUP(F733,Table!$A$2:$C$121,3,0)</f>
        <v>6</v>
      </c>
      <c r="J733" s="6" t="s">
        <v>2383</v>
      </c>
      <c r="K733" s="8" t="str">
        <f>LEFT(J733,MIN(FIND({0,1,2,3,4,5,6,7,8,9},ASC(J733)&amp;1234567890))-1)</f>
        <v>La</v>
      </c>
      <c r="L733" s="8">
        <f t="shared" si="56"/>
        <v>2</v>
      </c>
      <c r="M733" s="8">
        <f>VLOOKUP(K733,Table!$A$2:$C$121,2,0)</f>
        <v>3</v>
      </c>
      <c r="N733" s="7">
        <f>VLOOKUP(K733,Table!$A$2:$C$121,3,0)</f>
        <v>6</v>
      </c>
      <c r="O733" s="6" t="s">
        <v>2297</v>
      </c>
      <c r="P733" s="8" t="str">
        <f>LEFT(O733,MIN(FIND({0,1,2,3,4,5,6,7,8,9},ASC(O733)&amp;1234567890))-1)</f>
        <v>Cu</v>
      </c>
      <c r="Q733" s="8">
        <f t="shared" si="57"/>
        <v>2</v>
      </c>
      <c r="R733" s="8">
        <f>VLOOKUP(P733,Table!$A$2:$C$121,2,0)</f>
        <v>11</v>
      </c>
      <c r="S733" s="7">
        <f>VLOOKUP(P733,Table!$A$2:$C$121,3,0)</f>
        <v>4</v>
      </c>
      <c r="T733" s="6" t="s">
        <v>2794</v>
      </c>
      <c r="U733" s="8" t="str">
        <f>LEFT(T733,MIN(FIND({0,1,2,3,4,5,6,7,8,9},ASC(T733)&amp;1234567890))-1)</f>
        <v>Sn</v>
      </c>
      <c r="V733" s="8">
        <f t="shared" si="58"/>
        <v>2</v>
      </c>
      <c r="W733" s="8">
        <f>VLOOKUP(U733,Table!$A$2:$C$121,2,0)</f>
        <v>14</v>
      </c>
      <c r="X733" s="7">
        <f>VLOOKUP(U733,Table!$A$2:$C$121,3,0)</f>
        <v>5</v>
      </c>
      <c r="Y733" s="6" t="s">
        <v>2534</v>
      </c>
      <c r="Z733" s="8" t="str">
        <f>LEFT(Y733,MIN(FIND({0,1,2,3,4,5,6,7,8,9},ASC(Y733)&amp;1234567890))-1)</f>
        <v>O</v>
      </c>
      <c r="AA733" s="8">
        <f t="shared" si="59"/>
        <v>11</v>
      </c>
      <c r="AB733" s="8">
        <f>VLOOKUP(Z733,Table!$A$2:$C$121,2,0)</f>
        <v>16</v>
      </c>
      <c r="AC733" s="7">
        <f>VLOOKUP(Z733,Table!$A$2:$C$121,3,0)</f>
        <v>2</v>
      </c>
      <c r="AD733" s="5" t="str">
        <f>VLOOKUP(A733,Table!$U$1:$V$230,2,0)</f>
        <v>Tetragonal</v>
      </c>
    </row>
    <row r="734" spans="1:30" ht="18.75" customHeight="1" x14ac:dyDescent="0.4">
      <c r="A734" s="5">
        <v>123</v>
      </c>
      <c r="B734" s="5">
        <v>67877</v>
      </c>
      <c r="C734" s="5" t="s">
        <v>1058</v>
      </c>
      <c r="D734" s="5" t="s">
        <v>1093</v>
      </c>
      <c r="E734" s="6" t="s">
        <v>2699</v>
      </c>
      <c r="F734" s="8" t="str">
        <f>LEFT(E734,MIN(FIND({0,1,2,3,4,5,6,7,8,9},ASC(E734)&amp;1234567890))-1)</f>
        <v>Pr</v>
      </c>
      <c r="G734" s="8">
        <f t="shared" si="55"/>
        <v>1</v>
      </c>
      <c r="H734" s="8">
        <f>VLOOKUP(F734,Table!$A$2:$C$121,2,0)</f>
        <v>3</v>
      </c>
      <c r="I734" s="7">
        <f>VLOOKUP(F734,Table!$A$2:$C$121,3,0)</f>
        <v>6</v>
      </c>
      <c r="J734" s="6" t="s">
        <v>2294</v>
      </c>
      <c r="K734" s="8" t="str">
        <f>LEFT(J734,MIN(FIND({0,1,2,3,4,5,6,7,8,9},ASC(J734)&amp;1234567890))-1)</f>
        <v>Ba</v>
      </c>
      <c r="L734" s="8">
        <f t="shared" si="56"/>
        <v>2</v>
      </c>
      <c r="M734" s="8">
        <f>VLOOKUP(K734,Table!$A$2:$C$121,2,0)</f>
        <v>2</v>
      </c>
      <c r="N734" s="7">
        <f>VLOOKUP(K734,Table!$A$2:$C$121,3,0)</f>
        <v>6</v>
      </c>
      <c r="O734" s="6" t="s">
        <v>2297</v>
      </c>
      <c r="P734" s="8" t="str">
        <f>LEFT(O734,MIN(FIND({0,1,2,3,4,5,6,7,8,9},ASC(O734)&amp;1234567890))-1)</f>
        <v>Cu</v>
      </c>
      <c r="Q734" s="8">
        <f t="shared" si="57"/>
        <v>2</v>
      </c>
      <c r="R734" s="8">
        <f>VLOOKUP(P734,Table!$A$2:$C$121,2,0)</f>
        <v>11</v>
      </c>
      <c r="S734" s="7">
        <f>VLOOKUP(P734,Table!$A$2:$C$121,3,0)</f>
        <v>4</v>
      </c>
      <c r="T734" s="6" t="s">
        <v>2731</v>
      </c>
      <c r="U734" s="8" t="str">
        <f>LEFT(T734,MIN(FIND({0,1,2,3,4,5,6,7,8,9},ASC(T734)&amp;1234567890))-1)</f>
        <v>Nb</v>
      </c>
      <c r="V734" s="8">
        <f t="shared" si="58"/>
        <v>1</v>
      </c>
      <c r="W734" s="8">
        <f>VLOOKUP(U734,Table!$A$2:$C$121,2,0)</f>
        <v>5</v>
      </c>
      <c r="X734" s="7">
        <f>VLOOKUP(U734,Table!$A$2:$C$121,3,0)</f>
        <v>5</v>
      </c>
      <c r="Y734" s="6" t="s">
        <v>3683</v>
      </c>
      <c r="Z734" s="8" t="str">
        <f>LEFT(Y734,MIN(FIND({0,1,2,3,4,5,6,7,8,9},ASC(Y734)&amp;1234567890))-1)</f>
        <v>O</v>
      </c>
      <c r="AA734" s="8">
        <f t="shared" si="59"/>
        <v>8.32</v>
      </c>
      <c r="AB734" s="8">
        <f>VLOOKUP(Z734,Table!$A$2:$C$121,2,0)</f>
        <v>16</v>
      </c>
      <c r="AC734" s="7">
        <f>VLOOKUP(Z734,Table!$A$2:$C$121,3,0)</f>
        <v>2</v>
      </c>
      <c r="AD734" s="5" t="str">
        <f>VLOOKUP(A734,Table!$U$1:$V$230,2,0)</f>
        <v>Tetragonal</v>
      </c>
    </row>
    <row r="735" spans="1:30" ht="18.75" customHeight="1" x14ac:dyDescent="0.4">
      <c r="A735" s="5">
        <v>123</v>
      </c>
      <c r="B735" s="5">
        <v>66812</v>
      </c>
      <c r="C735" s="5" t="s">
        <v>1058</v>
      </c>
      <c r="D735" s="5" t="s">
        <v>1094</v>
      </c>
      <c r="E735" s="6" t="s">
        <v>2651</v>
      </c>
      <c r="F735" s="8" t="str">
        <f>LEFT(E735,MIN(FIND({0,1,2,3,4,5,6,7,8,9},ASC(E735)&amp;1234567890))-1)</f>
        <v>Eu</v>
      </c>
      <c r="G735" s="8">
        <f t="shared" si="55"/>
        <v>2</v>
      </c>
      <c r="H735" s="8">
        <f>VLOOKUP(F735,Table!$A$2:$C$121,2,0)</f>
        <v>3</v>
      </c>
      <c r="I735" s="7">
        <f>VLOOKUP(F735,Table!$A$2:$C$121,3,0)</f>
        <v>6</v>
      </c>
      <c r="J735" s="6" t="s">
        <v>2294</v>
      </c>
      <c r="K735" s="8" t="str">
        <f>LEFT(J735,MIN(FIND({0,1,2,3,4,5,6,7,8,9},ASC(J735)&amp;1234567890))-1)</f>
        <v>Ba</v>
      </c>
      <c r="L735" s="8">
        <f t="shared" si="56"/>
        <v>2</v>
      </c>
      <c r="M735" s="8">
        <f>VLOOKUP(K735,Table!$A$2:$C$121,2,0)</f>
        <v>2</v>
      </c>
      <c r="N735" s="7">
        <f>VLOOKUP(K735,Table!$A$2:$C$121,3,0)</f>
        <v>6</v>
      </c>
      <c r="O735" s="6" t="s">
        <v>2297</v>
      </c>
      <c r="P735" s="8" t="str">
        <f>LEFT(O735,MIN(FIND({0,1,2,3,4,5,6,7,8,9},ASC(O735)&amp;1234567890))-1)</f>
        <v>Cu</v>
      </c>
      <c r="Q735" s="8">
        <f t="shared" si="57"/>
        <v>2</v>
      </c>
      <c r="R735" s="8">
        <f>VLOOKUP(P735,Table!$A$2:$C$121,2,0)</f>
        <v>11</v>
      </c>
      <c r="S735" s="7">
        <f>VLOOKUP(P735,Table!$A$2:$C$121,3,0)</f>
        <v>4</v>
      </c>
      <c r="T735" s="6" t="s">
        <v>2756</v>
      </c>
      <c r="U735" s="8" t="str">
        <f>LEFT(T735,MIN(FIND({0,1,2,3,4,5,6,7,8,9},ASC(T735)&amp;1234567890))-1)</f>
        <v>Ti</v>
      </c>
      <c r="V735" s="8">
        <f t="shared" si="58"/>
        <v>2</v>
      </c>
      <c r="W735" s="8">
        <f>VLOOKUP(U735,Table!$A$2:$C$121,2,0)</f>
        <v>4</v>
      </c>
      <c r="X735" s="7">
        <f>VLOOKUP(U735,Table!$A$2:$C$121,3,0)</f>
        <v>4</v>
      </c>
      <c r="Y735" s="6" t="s">
        <v>2534</v>
      </c>
      <c r="Z735" s="8" t="str">
        <f>LEFT(Y735,MIN(FIND({0,1,2,3,4,5,6,7,8,9},ASC(Y735)&amp;1234567890))-1)</f>
        <v>O</v>
      </c>
      <c r="AA735" s="8">
        <f t="shared" si="59"/>
        <v>11</v>
      </c>
      <c r="AB735" s="8">
        <f>VLOOKUP(Z735,Table!$A$2:$C$121,2,0)</f>
        <v>16</v>
      </c>
      <c r="AC735" s="7">
        <f>VLOOKUP(Z735,Table!$A$2:$C$121,3,0)</f>
        <v>2</v>
      </c>
      <c r="AD735" s="5" t="str">
        <f>VLOOKUP(A735,Table!$U$1:$V$230,2,0)</f>
        <v>Tetragonal</v>
      </c>
    </row>
    <row r="736" spans="1:30" ht="18.75" customHeight="1" x14ac:dyDescent="0.4">
      <c r="A736" s="5">
        <v>123</v>
      </c>
      <c r="B736" s="5">
        <v>71342</v>
      </c>
      <c r="C736" s="5" t="s">
        <v>1058</v>
      </c>
      <c r="D736" s="5" t="s">
        <v>1095</v>
      </c>
      <c r="E736" s="6" t="s">
        <v>3684</v>
      </c>
      <c r="F736" s="8" t="str">
        <f>LEFT(E736,MIN(FIND({0,1,2,3,4,5,6,7,8,9},ASC(E736)&amp;1234567890))-1)</f>
        <v>Tl</v>
      </c>
      <c r="G736" s="8">
        <f t="shared" si="55"/>
        <v>1.5</v>
      </c>
      <c r="H736" s="8">
        <f>VLOOKUP(F736,Table!$A$2:$C$121,2,0)</f>
        <v>13</v>
      </c>
      <c r="I736" s="7">
        <f>VLOOKUP(F736,Table!$A$2:$C$121,3,0)</f>
        <v>6</v>
      </c>
      <c r="J736" s="6" t="s">
        <v>2552</v>
      </c>
      <c r="K736" s="8" t="str">
        <f>LEFT(J736,MIN(FIND({0,1,2,3,4,5,6,7,8,9},ASC(J736)&amp;1234567890))-1)</f>
        <v>Ca</v>
      </c>
      <c r="L736" s="8">
        <f t="shared" si="56"/>
        <v>2</v>
      </c>
      <c r="M736" s="8">
        <f>VLOOKUP(K736,Table!$A$2:$C$121,2,0)</f>
        <v>2</v>
      </c>
      <c r="N736" s="7">
        <f>VLOOKUP(K736,Table!$A$2:$C$121,3,0)</f>
        <v>4</v>
      </c>
      <c r="O736" s="6" t="s">
        <v>2294</v>
      </c>
      <c r="P736" s="8" t="str">
        <f>LEFT(O736,MIN(FIND({0,1,2,3,4,5,6,7,8,9},ASC(O736)&amp;1234567890))-1)</f>
        <v>Ba</v>
      </c>
      <c r="Q736" s="8">
        <f t="shared" si="57"/>
        <v>2</v>
      </c>
      <c r="R736" s="8">
        <f>VLOOKUP(P736,Table!$A$2:$C$121,2,0)</f>
        <v>2</v>
      </c>
      <c r="S736" s="7">
        <f>VLOOKUP(P736,Table!$A$2:$C$121,3,0)</f>
        <v>6</v>
      </c>
      <c r="T736" s="6" t="s">
        <v>3685</v>
      </c>
      <c r="U736" s="8" t="str">
        <f>LEFT(T736,MIN(FIND({0,1,2,3,4,5,6,7,8,9},ASC(T736)&amp;1234567890))-1)</f>
        <v>Cu</v>
      </c>
      <c r="V736" s="8">
        <f t="shared" si="58"/>
        <v>2.1</v>
      </c>
      <c r="W736" s="8">
        <f>VLOOKUP(U736,Table!$A$2:$C$121,2,0)</f>
        <v>11</v>
      </c>
      <c r="X736" s="7">
        <f>VLOOKUP(U736,Table!$A$2:$C$121,3,0)</f>
        <v>4</v>
      </c>
      <c r="Y736" s="6" t="s">
        <v>3686</v>
      </c>
      <c r="Z736" s="8" t="str">
        <f>LEFT(Y736,MIN(FIND({0,1,2,3,4,5,6,7,8,9},ASC(Y736)&amp;1234567890))-1)</f>
        <v>O</v>
      </c>
      <c r="AA736" s="8">
        <f t="shared" si="59"/>
        <v>8.8000000000000007</v>
      </c>
      <c r="AB736" s="8">
        <f>VLOOKUP(Z736,Table!$A$2:$C$121,2,0)</f>
        <v>16</v>
      </c>
      <c r="AC736" s="7">
        <f>VLOOKUP(Z736,Table!$A$2:$C$121,3,0)</f>
        <v>2</v>
      </c>
      <c r="AD736" s="5" t="str">
        <f>VLOOKUP(A736,Table!$U$1:$V$230,2,0)</f>
        <v>Tetragonal</v>
      </c>
    </row>
    <row r="737" spans="1:30" ht="18.75" customHeight="1" x14ac:dyDescent="0.4">
      <c r="A737" s="5">
        <v>123</v>
      </c>
      <c r="B737" s="5">
        <v>72585</v>
      </c>
      <c r="C737" s="5" t="s">
        <v>1058</v>
      </c>
      <c r="D737" s="5" t="s">
        <v>1096</v>
      </c>
      <c r="E737" s="6" t="s">
        <v>2782</v>
      </c>
      <c r="F737" s="8" t="str">
        <f>LEFT(E737,MIN(FIND({0,1,2,3,4,5,6,7,8,9},ASC(E737)&amp;1234567890))-1)</f>
        <v>Tl</v>
      </c>
      <c r="G737" s="8">
        <f t="shared" si="55"/>
        <v>1</v>
      </c>
      <c r="H737" s="8">
        <f>VLOOKUP(F737,Table!$A$2:$C$121,2,0)</f>
        <v>13</v>
      </c>
      <c r="I737" s="7">
        <f>VLOOKUP(F737,Table!$A$2:$C$121,3,0)</f>
        <v>6</v>
      </c>
      <c r="J737" s="6" t="s">
        <v>2299</v>
      </c>
      <c r="K737" s="8" t="str">
        <f>LEFT(J737,MIN(FIND({0,1,2,3,4,5,6,7,8,9},ASC(J737)&amp;1234567890))-1)</f>
        <v>Sr</v>
      </c>
      <c r="L737" s="8">
        <f t="shared" si="56"/>
        <v>2</v>
      </c>
      <c r="M737" s="8">
        <f>VLOOKUP(K737,Table!$A$2:$C$121,2,0)</f>
        <v>2</v>
      </c>
      <c r="N737" s="7">
        <f>VLOOKUP(K737,Table!$A$2:$C$121,3,0)</f>
        <v>5</v>
      </c>
      <c r="O737" s="6" t="s">
        <v>2700</v>
      </c>
      <c r="P737" s="8" t="str">
        <f>LEFT(O737,MIN(FIND({0,1,2,3,4,5,6,7,8,9},ASC(O737)&amp;1234567890))-1)</f>
        <v>Nd</v>
      </c>
      <c r="Q737" s="8">
        <f t="shared" si="57"/>
        <v>1</v>
      </c>
      <c r="R737" s="8">
        <f>VLOOKUP(P737,Table!$A$2:$C$121,2,0)</f>
        <v>3</v>
      </c>
      <c r="S737" s="7">
        <f>VLOOKUP(P737,Table!$A$2:$C$121,3,0)</f>
        <v>6</v>
      </c>
      <c r="T737" s="6" t="s">
        <v>2297</v>
      </c>
      <c r="U737" s="8" t="str">
        <f>LEFT(T737,MIN(FIND({0,1,2,3,4,5,6,7,8,9},ASC(T737)&amp;1234567890))-1)</f>
        <v>Cu</v>
      </c>
      <c r="V737" s="8">
        <f t="shared" si="58"/>
        <v>2</v>
      </c>
      <c r="W737" s="8">
        <f>VLOOKUP(U737,Table!$A$2:$C$121,2,0)</f>
        <v>11</v>
      </c>
      <c r="X737" s="7">
        <f>VLOOKUP(U737,Table!$A$2:$C$121,3,0)</f>
        <v>4</v>
      </c>
      <c r="Y737" s="6" t="s">
        <v>2381</v>
      </c>
      <c r="Z737" s="8" t="str">
        <f>LEFT(Y737,MIN(FIND({0,1,2,3,4,5,6,7,8,9},ASC(Y737)&amp;1234567890))-1)</f>
        <v>O</v>
      </c>
      <c r="AA737" s="8">
        <f t="shared" si="59"/>
        <v>7</v>
      </c>
      <c r="AB737" s="8">
        <f>VLOOKUP(Z737,Table!$A$2:$C$121,2,0)</f>
        <v>16</v>
      </c>
      <c r="AC737" s="7">
        <f>VLOOKUP(Z737,Table!$A$2:$C$121,3,0)</f>
        <v>2</v>
      </c>
      <c r="AD737" s="5" t="str">
        <f>VLOOKUP(A737,Table!$U$1:$V$230,2,0)</f>
        <v>Tetragonal</v>
      </c>
    </row>
    <row r="738" spans="1:30" ht="18.75" customHeight="1" x14ac:dyDescent="0.4">
      <c r="A738" s="5">
        <v>123</v>
      </c>
      <c r="B738" s="5">
        <v>72587</v>
      </c>
      <c r="C738" s="5" t="s">
        <v>1058</v>
      </c>
      <c r="D738" s="5" t="s">
        <v>1097</v>
      </c>
      <c r="E738" s="6" t="s">
        <v>2782</v>
      </c>
      <c r="F738" s="8" t="str">
        <f>LEFT(E738,MIN(FIND({0,1,2,3,4,5,6,7,8,9},ASC(E738)&amp;1234567890))-1)</f>
        <v>Tl</v>
      </c>
      <c r="G738" s="8">
        <f t="shared" si="55"/>
        <v>1</v>
      </c>
      <c r="H738" s="8">
        <f>VLOOKUP(F738,Table!$A$2:$C$121,2,0)</f>
        <v>13</v>
      </c>
      <c r="I738" s="7">
        <f>VLOOKUP(F738,Table!$A$2:$C$121,3,0)</f>
        <v>6</v>
      </c>
      <c r="J738" s="6" t="s">
        <v>2299</v>
      </c>
      <c r="K738" s="8" t="str">
        <f>LEFT(J738,MIN(FIND({0,1,2,3,4,5,6,7,8,9},ASC(J738)&amp;1234567890))-1)</f>
        <v>Sr</v>
      </c>
      <c r="L738" s="8">
        <f t="shared" si="56"/>
        <v>2</v>
      </c>
      <c r="M738" s="8">
        <f>VLOOKUP(K738,Table!$A$2:$C$121,2,0)</f>
        <v>2</v>
      </c>
      <c r="N738" s="7">
        <f>VLOOKUP(K738,Table!$A$2:$C$121,3,0)</f>
        <v>5</v>
      </c>
      <c r="O738" s="6" t="s">
        <v>2295</v>
      </c>
      <c r="P738" s="8" t="str">
        <f>LEFT(O738,MIN(FIND({0,1,2,3,4,5,6,7,8,9},ASC(O738)&amp;1234567890))-1)</f>
        <v>Y</v>
      </c>
      <c r="Q738" s="8">
        <f t="shared" si="57"/>
        <v>1</v>
      </c>
      <c r="R738" s="8">
        <f>VLOOKUP(P738,Table!$A$2:$C$121,2,0)</f>
        <v>3</v>
      </c>
      <c r="S738" s="7">
        <f>VLOOKUP(P738,Table!$A$2:$C$121,3,0)</f>
        <v>5</v>
      </c>
      <c r="T738" s="6" t="s">
        <v>2297</v>
      </c>
      <c r="U738" s="8" t="str">
        <f>LEFT(T738,MIN(FIND({0,1,2,3,4,5,6,7,8,9},ASC(T738)&amp;1234567890))-1)</f>
        <v>Cu</v>
      </c>
      <c r="V738" s="8">
        <f t="shared" si="58"/>
        <v>2</v>
      </c>
      <c r="W738" s="8">
        <f>VLOOKUP(U738,Table!$A$2:$C$121,2,0)</f>
        <v>11</v>
      </c>
      <c r="X738" s="7">
        <f>VLOOKUP(U738,Table!$A$2:$C$121,3,0)</f>
        <v>4</v>
      </c>
      <c r="Y738" s="6" t="s">
        <v>2381</v>
      </c>
      <c r="Z738" s="8" t="str">
        <f>LEFT(Y738,MIN(FIND({0,1,2,3,4,5,6,7,8,9},ASC(Y738)&amp;1234567890))-1)</f>
        <v>O</v>
      </c>
      <c r="AA738" s="8">
        <f t="shared" si="59"/>
        <v>7</v>
      </c>
      <c r="AB738" s="8">
        <f>VLOOKUP(Z738,Table!$A$2:$C$121,2,0)</f>
        <v>16</v>
      </c>
      <c r="AC738" s="7">
        <f>VLOOKUP(Z738,Table!$A$2:$C$121,3,0)</f>
        <v>2</v>
      </c>
      <c r="AD738" s="5" t="str">
        <f>VLOOKUP(A738,Table!$U$1:$V$230,2,0)</f>
        <v>Tetragonal</v>
      </c>
    </row>
    <row r="739" spans="1:30" ht="18.75" customHeight="1" x14ac:dyDescent="0.4">
      <c r="A739" s="5">
        <v>123</v>
      </c>
      <c r="B739" s="5">
        <v>72600</v>
      </c>
      <c r="C739" s="5" t="s">
        <v>1058</v>
      </c>
      <c r="D739" s="5" t="s">
        <v>1098</v>
      </c>
      <c r="E739" s="6" t="s">
        <v>2293</v>
      </c>
      <c r="F739" s="8" t="str">
        <f>LEFT(E739,MIN(FIND({0,1,2,3,4,5,6,7,8,9},ASC(E739)&amp;1234567890))-1)</f>
        <v>Pb</v>
      </c>
      <c r="G739" s="8">
        <f t="shared" si="55"/>
        <v>2</v>
      </c>
      <c r="H739" s="8">
        <f>VLOOKUP(F739,Table!$A$2:$C$121,2,0)</f>
        <v>14</v>
      </c>
      <c r="I739" s="7">
        <f>VLOOKUP(F739,Table!$A$2:$C$121,3,0)</f>
        <v>6</v>
      </c>
      <c r="J739" s="6" t="s">
        <v>2299</v>
      </c>
      <c r="K739" s="8" t="str">
        <f>LEFT(J739,MIN(FIND({0,1,2,3,4,5,6,7,8,9},ASC(J739)&amp;1234567890))-1)</f>
        <v>Sr</v>
      </c>
      <c r="L739" s="8">
        <f t="shared" si="56"/>
        <v>2</v>
      </c>
      <c r="M739" s="8">
        <f>VLOOKUP(K739,Table!$A$2:$C$121,2,0)</f>
        <v>2</v>
      </c>
      <c r="N739" s="7">
        <f>VLOOKUP(K739,Table!$A$2:$C$121,3,0)</f>
        <v>5</v>
      </c>
      <c r="O739" s="6" t="s">
        <v>3687</v>
      </c>
      <c r="P739" s="8" t="str">
        <f>LEFT(O739,MIN(FIND({0,1,2,3,4,5,6,7,8,9},ASC(O739)&amp;1234567890))-1)</f>
        <v>Eu</v>
      </c>
      <c r="Q739" s="8">
        <f t="shared" si="57"/>
        <v>0.90600000000000003</v>
      </c>
      <c r="R739" s="8">
        <f>VLOOKUP(P739,Table!$A$2:$C$121,2,0)</f>
        <v>3</v>
      </c>
      <c r="S739" s="7">
        <f>VLOOKUP(P739,Table!$A$2:$C$121,3,0)</f>
        <v>6</v>
      </c>
      <c r="T739" s="6" t="s">
        <v>2300</v>
      </c>
      <c r="U739" s="8" t="str">
        <f>LEFT(T739,MIN(FIND({0,1,2,3,4,5,6,7,8,9},ASC(T739)&amp;1234567890))-1)</f>
        <v>Cu</v>
      </c>
      <c r="V739" s="8">
        <f t="shared" si="58"/>
        <v>3</v>
      </c>
      <c r="W739" s="8">
        <f>VLOOKUP(U739,Table!$A$2:$C$121,2,0)</f>
        <v>11</v>
      </c>
      <c r="X739" s="7">
        <f>VLOOKUP(U739,Table!$A$2:$C$121,3,0)</f>
        <v>4</v>
      </c>
      <c r="Y739" s="6" t="s">
        <v>2298</v>
      </c>
      <c r="Z739" s="8" t="str">
        <f>LEFT(Y739,MIN(FIND({0,1,2,3,4,5,6,7,8,9},ASC(Y739)&amp;1234567890))-1)</f>
        <v>O</v>
      </c>
      <c r="AA739" s="8">
        <f t="shared" si="59"/>
        <v>8</v>
      </c>
      <c r="AB739" s="8">
        <f>VLOOKUP(Z739,Table!$A$2:$C$121,2,0)</f>
        <v>16</v>
      </c>
      <c r="AC739" s="7">
        <f>VLOOKUP(Z739,Table!$A$2:$C$121,3,0)</f>
        <v>2</v>
      </c>
      <c r="AD739" s="5" t="str">
        <f>VLOOKUP(A739,Table!$U$1:$V$230,2,0)</f>
        <v>Tetragonal</v>
      </c>
    </row>
    <row r="740" spans="1:30" ht="18.75" customHeight="1" x14ac:dyDescent="0.4">
      <c r="A740" s="5">
        <v>123</v>
      </c>
      <c r="B740" s="5">
        <v>72602</v>
      </c>
      <c r="C740" s="5" t="s">
        <v>1058</v>
      </c>
      <c r="D740" s="5" t="s">
        <v>1099</v>
      </c>
      <c r="E740" s="6" t="s">
        <v>2293</v>
      </c>
      <c r="F740" s="8" t="str">
        <f>LEFT(E740,MIN(FIND({0,1,2,3,4,5,6,7,8,9},ASC(E740)&amp;1234567890))-1)</f>
        <v>Pb</v>
      </c>
      <c r="G740" s="8">
        <f t="shared" si="55"/>
        <v>2</v>
      </c>
      <c r="H740" s="8">
        <f>VLOOKUP(F740,Table!$A$2:$C$121,2,0)</f>
        <v>14</v>
      </c>
      <c r="I740" s="7">
        <f>VLOOKUP(F740,Table!$A$2:$C$121,3,0)</f>
        <v>6</v>
      </c>
      <c r="J740" s="6" t="s">
        <v>2299</v>
      </c>
      <c r="K740" s="8" t="str">
        <f>LEFT(J740,MIN(FIND({0,1,2,3,4,5,6,7,8,9},ASC(J740)&amp;1234567890))-1)</f>
        <v>Sr</v>
      </c>
      <c r="L740" s="8">
        <f t="shared" si="56"/>
        <v>2</v>
      </c>
      <c r="M740" s="8">
        <f>VLOOKUP(K740,Table!$A$2:$C$121,2,0)</f>
        <v>2</v>
      </c>
      <c r="N740" s="7">
        <f>VLOOKUP(K740,Table!$A$2:$C$121,3,0)</f>
        <v>5</v>
      </c>
      <c r="O740" s="6" t="s">
        <v>3688</v>
      </c>
      <c r="P740" s="8" t="str">
        <f>LEFT(O740,MIN(FIND({0,1,2,3,4,5,6,7,8,9},ASC(O740)&amp;1234567890))-1)</f>
        <v>Dy</v>
      </c>
      <c r="Q740" s="8">
        <f t="shared" si="57"/>
        <v>0.91100000000000003</v>
      </c>
      <c r="R740" s="8">
        <f>VLOOKUP(P740,Table!$A$2:$C$121,2,0)</f>
        <v>3</v>
      </c>
      <c r="S740" s="7">
        <f>VLOOKUP(P740,Table!$A$2:$C$121,3,0)</f>
        <v>6</v>
      </c>
      <c r="T740" s="6" t="s">
        <v>2300</v>
      </c>
      <c r="U740" s="8" t="str">
        <f>LEFT(T740,MIN(FIND({0,1,2,3,4,5,6,7,8,9},ASC(T740)&amp;1234567890))-1)</f>
        <v>Cu</v>
      </c>
      <c r="V740" s="8">
        <f t="shared" si="58"/>
        <v>3</v>
      </c>
      <c r="W740" s="8">
        <f>VLOOKUP(U740,Table!$A$2:$C$121,2,0)</f>
        <v>11</v>
      </c>
      <c r="X740" s="7">
        <f>VLOOKUP(U740,Table!$A$2:$C$121,3,0)</f>
        <v>4</v>
      </c>
      <c r="Y740" s="6" t="s">
        <v>2298</v>
      </c>
      <c r="Z740" s="8" t="str">
        <f>LEFT(Y740,MIN(FIND({0,1,2,3,4,5,6,7,8,9},ASC(Y740)&amp;1234567890))-1)</f>
        <v>O</v>
      </c>
      <c r="AA740" s="8">
        <f t="shared" si="59"/>
        <v>8</v>
      </c>
      <c r="AB740" s="8">
        <f>VLOOKUP(Z740,Table!$A$2:$C$121,2,0)</f>
        <v>16</v>
      </c>
      <c r="AC740" s="7">
        <f>VLOOKUP(Z740,Table!$A$2:$C$121,3,0)</f>
        <v>2</v>
      </c>
      <c r="AD740" s="5" t="str">
        <f>VLOOKUP(A740,Table!$U$1:$V$230,2,0)</f>
        <v>Tetragonal</v>
      </c>
    </row>
    <row r="741" spans="1:30" ht="18.75" customHeight="1" x14ac:dyDescent="0.4">
      <c r="A741" s="5">
        <v>123</v>
      </c>
      <c r="B741" s="5">
        <v>72605</v>
      </c>
      <c r="C741" s="5" t="s">
        <v>1058</v>
      </c>
      <c r="D741" s="5" t="s">
        <v>1100</v>
      </c>
      <c r="E741" s="6" t="s">
        <v>2295</v>
      </c>
      <c r="F741" s="8" t="str">
        <f>LEFT(E741,MIN(FIND({0,1,2,3,4,5,6,7,8,9},ASC(E741)&amp;1234567890))-1)</f>
        <v>Y</v>
      </c>
      <c r="G741" s="8">
        <f t="shared" si="55"/>
        <v>1</v>
      </c>
      <c r="H741" s="8">
        <f>VLOOKUP(F741,Table!$A$2:$C$121,2,0)</f>
        <v>3</v>
      </c>
      <c r="I741" s="7">
        <f>VLOOKUP(F741,Table!$A$2:$C$121,3,0)</f>
        <v>5</v>
      </c>
      <c r="J741" s="6" t="s">
        <v>2299</v>
      </c>
      <c r="K741" s="8" t="str">
        <f>LEFT(J741,MIN(FIND({0,1,2,3,4,5,6,7,8,9},ASC(J741)&amp;1234567890))-1)</f>
        <v>Sr</v>
      </c>
      <c r="L741" s="8">
        <f t="shared" si="56"/>
        <v>2</v>
      </c>
      <c r="M741" s="8">
        <f>VLOOKUP(K741,Table!$A$2:$C$121,2,0)</f>
        <v>2</v>
      </c>
      <c r="N741" s="7">
        <f>VLOOKUP(K741,Table!$A$2:$C$121,3,0)</f>
        <v>5</v>
      </c>
      <c r="O741" s="6" t="s">
        <v>2307</v>
      </c>
      <c r="P741" s="8" t="str">
        <f>LEFT(O741,MIN(FIND({0,1,2,3,4,5,6,7,8,9},ASC(O741)&amp;1234567890))-1)</f>
        <v>Al</v>
      </c>
      <c r="Q741" s="8">
        <f t="shared" si="57"/>
        <v>1</v>
      </c>
      <c r="R741" s="8">
        <f>VLOOKUP(P741,Table!$A$2:$C$121,2,0)</f>
        <v>13</v>
      </c>
      <c r="S741" s="7">
        <f>VLOOKUP(P741,Table!$A$2:$C$121,3,0)</f>
        <v>3</v>
      </c>
      <c r="T741" s="6" t="s">
        <v>2297</v>
      </c>
      <c r="U741" s="8" t="str">
        <f>LEFT(T741,MIN(FIND({0,1,2,3,4,5,6,7,8,9},ASC(T741)&amp;1234567890))-1)</f>
        <v>Cu</v>
      </c>
      <c r="V741" s="8">
        <f t="shared" si="58"/>
        <v>2</v>
      </c>
      <c r="W741" s="8">
        <f>VLOOKUP(U741,Table!$A$2:$C$121,2,0)</f>
        <v>11</v>
      </c>
      <c r="X741" s="7">
        <f>VLOOKUP(U741,Table!$A$2:$C$121,3,0)</f>
        <v>4</v>
      </c>
      <c r="Y741" s="6" t="s">
        <v>2381</v>
      </c>
      <c r="Z741" s="8" t="str">
        <f>LEFT(Y741,MIN(FIND({0,1,2,3,4,5,6,7,8,9},ASC(Y741)&amp;1234567890))-1)</f>
        <v>O</v>
      </c>
      <c r="AA741" s="8">
        <f t="shared" si="59"/>
        <v>7</v>
      </c>
      <c r="AB741" s="8">
        <f>VLOOKUP(Z741,Table!$A$2:$C$121,2,0)</f>
        <v>16</v>
      </c>
      <c r="AC741" s="7">
        <f>VLOOKUP(Z741,Table!$A$2:$C$121,3,0)</f>
        <v>2</v>
      </c>
      <c r="AD741" s="5" t="str">
        <f>VLOOKUP(A741,Table!$U$1:$V$230,2,0)</f>
        <v>Tetragonal</v>
      </c>
    </row>
    <row r="742" spans="1:30" ht="18.75" customHeight="1" x14ac:dyDescent="0.4">
      <c r="A742" s="5">
        <v>123</v>
      </c>
      <c r="B742" s="5">
        <v>72651</v>
      </c>
      <c r="C742" s="5" t="s">
        <v>1058</v>
      </c>
      <c r="D742" s="5" t="s">
        <v>1101</v>
      </c>
      <c r="E742" s="6" t="s">
        <v>2295</v>
      </c>
      <c r="F742" s="8" t="str">
        <f>LEFT(E742,MIN(FIND({0,1,2,3,4,5,6,7,8,9},ASC(E742)&amp;1234567890))-1)</f>
        <v>Y</v>
      </c>
      <c r="G742" s="8">
        <f t="shared" si="55"/>
        <v>1</v>
      </c>
      <c r="H742" s="8">
        <f>VLOOKUP(F742,Table!$A$2:$C$121,2,0)</f>
        <v>3</v>
      </c>
      <c r="I742" s="7">
        <f>VLOOKUP(F742,Table!$A$2:$C$121,3,0)</f>
        <v>5</v>
      </c>
      <c r="J742" s="6" t="s">
        <v>2299</v>
      </c>
      <c r="K742" s="8" t="str">
        <f>LEFT(J742,MIN(FIND({0,1,2,3,4,5,6,7,8,9},ASC(J742)&amp;1234567890))-1)</f>
        <v>Sr</v>
      </c>
      <c r="L742" s="8">
        <f t="shared" si="56"/>
        <v>2</v>
      </c>
      <c r="M742" s="8">
        <f>VLOOKUP(K742,Table!$A$2:$C$121,2,0)</f>
        <v>2</v>
      </c>
      <c r="N742" s="7">
        <f>VLOOKUP(K742,Table!$A$2:$C$121,3,0)</f>
        <v>5</v>
      </c>
      <c r="O742" s="6" t="s">
        <v>3689</v>
      </c>
      <c r="P742" s="8" t="str">
        <f>LEFT(O742,MIN(FIND({0,1,2,3,4,5,6,7,8,9},ASC(O742)&amp;1234567890))-1)</f>
        <v>Cu</v>
      </c>
      <c r="Q742" s="8">
        <f t="shared" si="57"/>
        <v>2.25</v>
      </c>
      <c r="R742" s="8">
        <f>VLOOKUP(P742,Table!$A$2:$C$121,2,0)</f>
        <v>11</v>
      </c>
      <c r="S742" s="7">
        <f>VLOOKUP(P742,Table!$A$2:$C$121,3,0)</f>
        <v>4</v>
      </c>
      <c r="T742" s="6" t="s">
        <v>3690</v>
      </c>
      <c r="U742" s="8" t="str">
        <f>LEFT(T742,MIN(FIND({0,1,2,3,4,5,6,7,8,9},ASC(T742)&amp;1234567890))-1)</f>
        <v>Co</v>
      </c>
      <c r="V742" s="8">
        <f t="shared" si="58"/>
        <v>0.75</v>
      </c>
      <c r="W742" s="8">
        <f>VLOOKUP(U742,Table!$A$2:$C$121,2,0)</f>
        <v>9</v>
      </c>
      <c r="X742" s="7">
        <f>VLOOKUP(U742,Table!$A$2:$C$121,3,0)</f>
        <v>4</v>
      </c>
      <c r="Y742" s="6" t="s">
        <v>2381</v>
      </c>
      <c r="Z742" s="8" t="str">
        <f>LEFT(Y742,MIN(FIND({0,1,2,3,4,5,6,7,8,9},ASC(Y742)&amp;1234567890))-1)</f>
        <v>O</v>
      </c>
      <c r="AA742" s="8">
        <f t="shared" si="59"/>
        <v>7</v>
      </c>
      <c r="AB742" s="8">
        <f>VLOOKUP(Z742,Table!$A$2:$C$121,2,0)</f>
        <v>16</v>
      </c>
      <c r="AC742" s="7">
        <f>VLOOKUP(Z742,Table!$A$2:$C$121,3,0)</f>
        <v>2</v>
      </c>
      <c r="AD742" s="5" t="str">
        <f>VLOOKUP(A742,Table!$U$1:$V$230,2,0)</f>
        <v>Tetragonal</v>
      </c>
    </row>
    <row r="743" spans="1:30" ht="18.75" customHeight="1" x14ac:dyDescent="0.4">
      <c r="A743" s="5">
        <v>123</v>
      </c>
      <c r="B743" s="5">
        <v>73965</v>
      </c>
      <c r="C743" s="5" t="s">
        <v>1058</v>
      </c>
      <c r="D743" s="5" t="s">
        <v>1102</v>
      </c>
      <c r="E743" s="6" t="s">
        <v>3691</v>
      </c>
      <c r="F743" s="8" t="str">
        <f>LEFT(E743,MIN(FIND({0,1,2,3,4,5,6,7,8,9},ASC(E743)&amp;1234567890))-1)</f>
        <v>Gd</v>
      </c>
      <c r="G743" s="8">
        <f t="shared" si="55"/>
        <v>2</v>
      </c>
      <c r="H743" s="8">
        <f>VLOOKUP(F743,Table!$A$2:$C$121,2,0)</f>
        <v>3</v>
      </c>
      <c r="I743" s="7">
        <f>VLOOKUP(F743,Table!$A$2:$C$121,3,0)</f>
        <v>6</v>
      </c>
      <c r="J743" s="6" t="s">
        <v>2294</v>
      </c>
      <c r="K743" s="8" t="str">
        <f>LEFT(J743,MIN(FIND({0,1,2,3,4,5,6,7,8,9},ASC(J743)&amp;1234567890))-1)</f>
        <v>Ba</v>
      </c>
      <c r="L743" s="8">
        <f t="shared" si="56"/>
        <v>2</v>
      </c>
      <c r="M743" s="8">
        <f>VLOOKUP(K743,Table!$A$2:$C$121,2,0)</f>
        <v>2</v>
      </c>
      <c r="N743" s="7">
        <f>VLOOKUP(K743,Table!$A$2:$C$121,3,0)</f>
        <v>6</v>
      </c>
      <c r="O743" s="6" t="s">
        <v>2297</v>
      </c>
      <c r="P743" s="8" t="str">
        <f>LEFT(O743,MIN(FIND({0,1,2,3,4,5,6,7,8,9},ASC(O743)&amp;1234567890))-1)</f>
        <v>Cu</v>
      </c>
      <c r="Q743" s="8">
        <f t="shared" si="57"/>
        <v>2</v>
      </c>
      <c r="R743" s="8">
        <f>VLOOKUP(P743,Table!$A$2:$C$121,2,0)</f>
        <v>11</v>
      </c>
      <c r="S743" s="7">
        <f>VLOOKUP(P743,Table!$A$2:$C$121,3,0)</f>
        <v>4</v>
      </c>
      <c r="T743" s="6" t="s">
        <v>2756</v>
      </c>
      <c r="U743" s="8" t="str">
        <f>LEFT(T743,MIN(FIND({0,1,2,3,4,5,6,7,8,9},ASC(T743)&amp;1234567890))-1)</f>
        <v>Ti</v>
      </c>
      <c r="V743" s="8">
        <f t="shared" si="58"/>
        <v>2</v>
      </c>
      <c r="W743" s="8">
        <f>VLOOKUP(U743,Table!$A$2:$C$121,2,0)</f>
        <v>4</v>
      </c>
      <c r="X743" s="7">
        <f>VLOOKUP(U743,Table!$A$2:$C$121,3,0)</f>
        <v>4</v>
      </c>
      <c r="Y743" s="6" t="s">
        <v>2534</v>
      </c>
      <c r="Z743" s="8" t="str">
        <f>LEFT(Y743,MIN(FIND({0,1,2,3,4,5,6,7,8,9},ASC(Y743)&amp;1234567890))-1)</f>
        <v>O</v>
      </c>
      <c r="AA743" s="8">
        <f t="shared" si="59"/>
        <v>11</v>
      </c>
      <c r="AB743" s="8">
        <f>VLOOKUP(Z743,Table!$A$2:$C$121,2,0)</f>
        <v>16</v>
      </c>
      <c r="AC743" s="7">
        <f>VLOOKUP(Z743,Table!$A$2:$C$121,3,0)</f>
        <v>2</v>
      </c>
      <c r="AD743" s="5" t="str">
        <f>VLOOKUP(A743,Table!$U$1:$V$230,2,0)</f>
        <v>Tetragonal</v>
      </c>
    </row>
    <row r="744" spans="1:30" ht="18.75" customHeight="1" x14ac:dyDescent="0.4">
      <c r="A744" s="5">
        <v>123</v>
      </c>
      <c r="B744" s="5">
        <v>74103</v>
      </c>
      <c r="C744" s="5" t="s">
        <v>1058</v>
      </c>
      <c r="D744" s="5" t="s">
        <v>1103</v>
      </c>
      <c r="E744" s="6" t="s">
        <v>3692</v>
      </c>
      <c r="F744" s="8" t="str">
        <f>LEFT(E744,MIN(FIND({0,1,2,3,4,5,6,7,8,9},ASC(E744)&amp;1234567890))-1)</f>
        <v>Hg</v>
      </c>
      <c r="G744" s="8">
        <f t="shared" si="55"/>
        <v>0.96</v>
      </c>
      <c r="H744" s="8">
        <f>VLOOKUP(F744,Table!$A$2:$C$121,2,0)</f>
        <v>12</v>
      </c>
      <c r="I744" s="7">
        <f>VLOOKUP(F744,Table!$A$2:$C$121,3,0)</f>
        <v>6</v>
      </c>
      <c r="J744" s="6" t="s">
        <v>2294</v>
      </c>
      <c r="K744" s="8" t="str">
        <f>LEFT(J744,MIN(FIND({0,1,2,3,4,5,6,7,8,9},ASC(J744)&amp;1234567890))-1)</f>
        <v>Ba</v>
      </c>
      <c r="L744" s="8">
        <f t="shared" si="56"/>
        <v>2</v>
      </c>
      <c r="M744" s="8">
        <f>VLOOKUP(K744,Table!$A$2:$C$121,2,0)</f>
        <v>2</v>
      </c>
      <c r="N744" s="7">
        <f>VLOOKUP(K744,Table!$A$2:$C$121,3,0)</f>
        <v>6</v>
      </c>
      <c r="O744" s="6" t="s">
        <v>2341</v>
      </c>
      <c r="P744" s="8" t="str">
        <f>LEFT(O744,MIN(FIND({0,1,2,3,4,5,6,7,8,9},ASC(O744)&amp;1234567890))-1)</f>
        <v>Ca</v>
      </c>
      <c r="Q744" s="8">
        <f t="shared" si="57"/>
        <v>1</v>
      </c>
      <c r="R744" s="8">
        <f>VLOOKUP(P744,Table!$A$2:$C$121,2,0)</f>
        <v>2</v>
      </c>
      <c r="S744" s="7">
        <f>VLOOKUP(P744,Table!$A$2:$C$121,3,0)</f>
        <v>4</v>
      </c>
      <c r="T744" s="6" t="s">
        <v>2297</v>
      </c>
      <c r="U744" s="8" t="str">
        <f>LEFT(T744,MIN(FIND({0,1,2,3,4,5,6,7,8,9},ASC(T744)&amp;1234567890))-1)</f>
        <v>Cu</v>
      </c>
      <c r="V744" s="8">
        <f t="shared" si="58"/>
        <v>2</v>
      </c>
      <c r="W744" s="8">
        <f>VLOOKUP(U744,Table!$A$2:$C$121,2,0)</f>
        <v>11</v>
      </c>
      <c r="X744" s="7">
        <f>VLOOKUP(U744,Table!$A$2:$C$121,3,0)</f>
        <v>4</v>
      </c>
      <c r="Y744" s="6" t="s">
        <v>3693</v>
      </c>
      <c r="Z744" s="8" t="str">
        <f>LEFT(Y744,MIN(FIND({0,1,2,3,4,5,6,7,8,9},ASC(Y744)&amp;1234567890))-1)</f>
        <v>O</v>
      </c>
      <c r="AA744" s="8">
        <f t="shared" si="59"/>
        <v>6.08</v>
      </c>
      <c r="AB744" s="8">
        <f>VLOOKUP(Z744,Table!$A$2:$C$121,2,0)</f>
        <v>16</v>
      </c>
      <c r="AC744" s="7">
        <f>VLOOKUP(Z744,Table!$A$2:$C$121,3,0)</f>
        <v>2</v>
      </c>
      <c r="AD744" s="5" t="str">
        <f>VLOOKUP(A744,Table!$U$1:$V$230,2,0)</f>
        <v>Tetragonal</v>
      </c>
    </row>
    <row r="745" spans="1:30" ht="18.75" customHeight="1" x14ac:dyDescent="0.4">
      <c r="A745" s="5">
        <v>123</v>
      </c>
      <c r="B745" s="5">
        <v>74104</v>
      </c>
      <c r="C745" s="5" t="s">
        <v>1058</v>
      </c>
      <c r="D745" s="5" t="s">
        <v>1104</v>
      </c>
      <c r="E745" s="6" t="s">
        <v>3692</v>
      </c>
      <c r="F745" s="8" t="str">
        <f>LEFT(E745,MIN(FIND({0,1,2,3,4,5,6,7,8,9},ASC(E745)&amp;1234567890))-1)</f>
        <v>Hg</v>
      </c>
      <c r="G745" s="8">
        <f t="shared" si="55"/>
        <v>0.96</v>
      </c>
      <c r="H745" s="8">
        <f>VLOOKUP(F745,Table!$A$2:$C$121,2,0)</f>
        <v>12</v>
      </c>
      <c r="I745" s="7">
        <f>VLOOKUP(F745,Table!$A$2:$C$121,3,0)</f>
        <v>6</v>
      </c>
      <c r="J745" s="6" t="s">
        <v>2294</v>
      </c>
      <c r="K745" s="8" t="str">
        <f>LEFT(J745,MIN(FIND({0,1,2,3,4,5,6,7,8,9},ASC(J745)&amp;1234567890))-1)</f>
        <v>Ba</v>
      </c>
      <c r="L745" s="8">
        <f t="shared" si="56"/>
        <v>2</v>
      </c>
      <c r="M745" s="8">
        <f>VLOOKUP(K745,Table!$A$2:$C$121,2,0)</f>
        <v>2</v>
      </c>
      <c r="N745" s="7">
        <f>VLOOKUP(K745,Table!$A$2:$C$121,3,0)</f>
        <v>6</v>
      </c>
      <c r="O745" s="6" t="s">
        <v>2341</v>
      </c>
      <c r="P745" s="8" t="str">
        <f>LEFT(O745,MIN(FIND({0,1,2,3,4,5,6,7,8,9},ASC(O745)&amp;1234567890))-1)</f>
        <v>Ca</v>
      </c>
      <c r="Q745" s="8">
        <f t="shared" si="57"/>
        <v>1</v>
      </c>
      <c r="R745" s="8">
        <f>VLOOKUP(P745,Table!$A$2:$C$121,2,0)</f>
        <v>2</v>
      </c>
      <c r="S745" s="7">
        <f>VLOOKUP(P745,Table!$A$2:$C$121,3,0)</f>
        <v>4</v>
      </c>
      <c r="T745" s="6" t="s">
        <v>2297</v>
      </c>
      <c r="U745" s="8" t="str">
        <f>LEFT(T745,MIN(FIND({0,1,2,3,4,5,6,7,8,9},ASC(T745)&amp;1234567890))-1)</f>
        <v>Cu</v>
      </c>
      <c r="V745" s="8">
        <f t="shared" si="58"/>
        <v>2</v>
      </c>
      <c r="W745" s="8">
        <f>VLOOKUP(U745,Table!$A$2:$C$121,2,0)</f>
        <v>11</v>
      </c>
      <c r="X745" s="7">
        <f>VLOOKUP(U745,Table!$A$2:$C$121,3,0)</f>
        <v>4</v>
      </c>
      <c r="Y745" s="6" t="s">
        <v>3488</v>
      </c>
      <c r="Z745" s="8" t="str">
        <f>LEFT(Y745,MIN(FIND({0,1,2,3,4,5,6,7,8,9},ASC(Y745)&amp;1234567890))-1)</f>
        <v>O</v>
      </c>
      <c r="AA745" s="8">
        <f t="shared" si="59"/>
        <v>6.24</v>
      </c>
      <c r="AB745" s="8">
        <f>VLOOKUP(Z745,Table!$A$2:$C$121,2,0)</f>
        <v>16</v>
      </c>
      <c r="AC745" s="7">
        <f>VLOOKUP(Z745,Table!$A$2:$C$121,3,0)</f>
        <v>2</v>
      </c>
      <c r="AD745" s="5" t="str">
        <f>VLOOKUP(A745,Table!$U$1:$V$230,2,0)</f>
        <v>Tetragonal</v>
      </c>
    </row>
    <row r="746" spans="1:30" ht="18.75" customHeight="1" x14ac:dyDescent="0.4">
      <c r="A746" s="5">
        <v>123</v>
      </c>
      <c r="B746" s="5">
        <v>74105</v>
      </c>
      <c r="C746" s="5" t="s">
        <v>1058</v>
      </c>
      <c r="D746" s="5" t="s">
        <v>1105</v>
      </c>
      <c r="E746" s="6" t="s">
        <v>2619</v>
      </c>
      <c r="F746" s="8" t="str">
        <f>LEFT(E746,MIN(FIND({0,1,2,3,4,5,6,7,8,9},ASC(E746)&amp;1234567890))-1)</f>
        <v>Hg</v>
      </c>
      <c r="G746" s="8">
        <f t="shared" si="55"/>
        <v>1</v>
      </c>
      <c r="H746" s="8">
        <f>VLOOKUP(F746,Table!$A$2:$C$121,2,0)</f>
        <v>12</v>
      </c>
      <c r="I746" s="7">
        <f>VLOOKUP(F746,Table!$A$2:$C$121,3,0)</f>
        <v>6</v>
      </c>
      <c r="J746" s="6" t="s">
        <v>2294</v>
      </c>
      <c r="K746" s="8" t="str">
        <f>LEFT(J746,MIN(FIND({0,1,2,3,4,5,6,7,8,9},ASC(J746)&amp;1234567890))-1)</f>
        <v>Ba</v>
      </c>
      <c r="L746" s="8">
        <f t="shared" si="56"/>
        <v>2</v>
      </c>
      <c r="M746" s="8">
        <f>VLOOKUP(K746,Table!$A$2:$C$121,2,0)</f>
        <v>2</v>
      </c>
      <c r="N746" s="7">
        <f>VLOOKUP(K746,Table!$A$2:$C$121,3,0)</f>
        <v>6</v>
      </c>
      <c r="O746" s="6" t="s">
        <v>2341</v>
      </c>
      <c r="P746" s="8" t="str">
        <f>LEFT(O746,MIN(FIND({0,1,2,3,4,5,6,7,8,9},ASC(O746)&amp;1234567890))-1)</f>
        <v>Ca</v>
      </c>
      <c r="Q746" s="8">
        <f t="shared" si="57"/>
        <v>1</v>
      </c>
      <c r="R746" s="8">
        <f>VLOOKUP(P746,Table!$A$2:$C$121,2,0)</f>
        <v>2</v>
      </c>
      <c r="S746" s="7">
        <f>VLOOKUP(P746,Table!$A$2:$C$121,3,0)</f>
        <v>4</v>
      </c>
      <c r="T746" s="6" t="s">
        <v>2297</v>
      </c>
      <c r="U746" s="8" t="str">
        <f>LEFT(T746,MIN(FIND({0,1,2,3,4,5,6,7,8,9},ASC(T746)&amp;1234567890))-1)</f>
        <v>Cu</v>
      </c>
      <c r="V746" s="8">
        <f t="shared" si="58"/>
        <v>2</v>
      </c>
      <c r="W746" s="8">
        <f>VLOOKUP(U746,Table!$A$2:$C$121,2,0)</f>
        <v>11</v>
      </c>
      <c r="X746" s="7">
        <f>VLOOKUP(U746,Table!$A$2:$C$121,3,0)</f>
        <v>4</v>
      </c>
      <c r="Y746" s="6" t="s">
        <v>3694</v>
      </c>
      <c r="Z746" s="8" t="str">
        <f>LEFT(Y746,MIN(FIND({0,1,2,3,4,5,6,7,8,9},ASC(Y746)&amp;1234567890))-1)</f>
        <v>O</v>
      </c>
      <c r="AA746" s="8">
        <f t="shared" si="59"/>
        <v>6.26</v>
      </c>
      <c r="AB746" s="8">
        <f>VLOOKUP(Z746,Table!$A$2:$C$121,2,0)</f>
        <v>16</v>
      </c>
      <c r="AC746" s="7">
        <f>VLOOKUP(Z746,Table!$A$2:$C$121,3,0)</f>
        <v>2</v>
      </c>
      <c r="AD746" s="5" t="str">
        <f>VLOOKUP(A746,Table!$U$1:$V$230,2,0)</f>
        <v>Tetragonal</v>
      </c>
    </row>
    <row r="747" spans="1:30" ht="18.75" customHeight="1" x14ac:dyDescent="0.4">
      <c r="A747" s="5">
        <v>123</v>
      </c>
      <c r="B747" s="5">
        <v>74135</v>
      </c>
      <c r="C747" s="5" t="s">
        <v>1058</v>
      </c>
      <c r="D747" s="5" t="s">
        <v>1106</v>
      </c>
      <c r="E747" s="6" t="s">
        <v>2619</v>
      </c>
      <c r="F747" s="8" t="str">
        <f>LEFT(E747,MIN(FIND({0,1,2,3,4,5,6,7,8,9},ASC(E747)&amp;1234567890))-1)</f>
        <v>Hg</v>
      </c>
      <c r="G747" s="8">
        <f t="shared" si="55"/>
        <v>1</v>
      </c>
      <c r="H747" s="8">
        <f>VLOOKUP(F747,Table!$A$2:$C$121,2,0)</f>
        <v>12</v>
      </c>
      <c r="I747" s="7">
        <f>VLOOKUP(F747,Table!$A$2:$C$121,3,0)</f>
        <v>6</v>
      </c>
      <c r="J747" s="6" t="s">
        <v>2294</v>
      </c>
      <c r="K747" s="8" t="str">
        <f>LEFT(J747,MIN(FIND({0,1,2,3,4,5,6,7,8,9},ASC(J747)&amp;1234567890))-1)</f>
        <v>Ba</v>
      </c>
      <c r="L747" s="8">
        <f t="shared" si="56"/>
        <v>2</v>
      </c>
      <c r="M747" s="8">
        <f>VLOOKUP(K747,Table!$A$2:$C$121,2,0)</f>
        <v>2</v>
      </c>
      <c r="N747" s="7">
        <f>VLOOKUP(K747,Table!$A$2:$C$121,3,0)</f>
        <v>6</v>
      </c>
      <c r="O747" s="6" t="s">
        <v>2341</v>
      </c>
      <c r="P747" s="8" t="str">
        <f>LEFT(O747,MIN(FIND({0,1,2,3,4,5,6,7,8,9},ASC(O747)&amp;1234567890))-1)</f>
        <v>Ca</v>
      </c>
      <c r="Q747" s="8">
        <f t="shared" si="57"/>
        <v>1</v>
      </c>
      <c r="R747" s="8">
        <f>VLOOKUP(P747,Table!$A$2:$C$121,2,0)</f>
        <v>2</v>
      </c>
      <c r="S747" s="7">
        <f>VLOOKUP(P747,Table!$A$2:$C$121,3,0)</f>
        <v>4</v>
      </c>
      <c r="T747" s="6" t="s">
        <v>2297</v>
      </c>
      <c r="U747" s="8" t="str">
        <f>LEFT(T747,MIN(FIND({0,1,2,3,4,5,6,7,8,9},ASC(T747)&amp;1234567890))-1)</f>
        <v>Cu</v>
      </c>
      <c r="V747" s="8">
        <f t="shared" si="58"/>
        <v>2</v>
      </c>
      <c r="W747" s="8">
        <f>VLOOKUP(U747,Table!$A$2:$C$121,2,0)</f>
        <v>11</v>
      </c>
      <c r="X747" s="7">
        <f>VLOOKUP(U747,Table!$A$2:$C$121,3,0)</f>
        <v>4</v>
      </c>
      <c r="Y747" s="6" t="s">
        <v>3695</v>
      </c>
      <c r="Z747" s="8" t="str">
        <f>LEFT(Y747,MIN(FIND({0,1,2,3,4,5,6,7,8,9},ASC(Y747)&amp;1234567890))-1)</f>
        <v>O</v>
      </c>
      <c r="AA747" s="8">
        <f t="shared" si="59"/>
        <v>6.35</v>
      </c>
      <c r="AB747" s="8">
        <f>VLOOKUP(Z747,Table!$A$2:$C$121,2,0)</f>
        <v>16</v>
      </c>
      <c r="AC747" s="7">
        <f>VLOOKUP(Z747,Table!$A$2:$C$121,3,0)</f>
        <v>2</v>
      </c>
      <c r="AD747" s="5" t="str">
        <f>VLOOKUP(A747,Table!$U$1:$V$230,2,0)</f>
        <v>Tetragonal</v>
      </c>
    </row>
    <row r="748" spans="1:30" ht="18.75" customHeight="1" x14ac:dyDescent="0.4">
      <c r="A748" s="5">
        <v>123</v>
      </c>
      <c r="B748" s="5">
        <v>74136</v>
      </c>
      <c r="C748" s="5" t="s">
        <v>1058</v>
      </c>
      <c r="D748" s="5" t="s">
        <v>1107</v>
      </c>
      <c r="E748" s="6" t="s">
        <v>2619</v>
      </c>
      <c r="F748" s="8" t="str">
        <f>LEFT(E748,MIN(FIND({0,1,2,3,4,5,6,7,8,9},ASC(E748)&amp;1234567890))-1)</f>
        <v>Hg</v>
      </c>
      <c r="G748" s="8">
        <f t="shared" si="55"/>
        <v>1</v>
      </c>
      <c r="H748" s="8">
        <f>VLOOKUP(F748,Table!$A$2:$C$121,2,0)</f>
        <v>12</v>
      </c>
      <c r="I748" s="7">
        <f>VLOOKUP(F748,Table!$A$2:$C$121,3,0)</f>
        <v>6</v>
      </c>
      <c r="J748" s="6" t="s">
        <v>2294</v>
      </c>
      <c r="K748" s="8" t="str">
        <f>LEFT(J748,MIN(FIND({0,1,2,3,4,5,6,7,8,9},ASC(J748)&amp;1234567890))-1)</f>
        <v>Ba</v>
      </c>
      <c r="L748" s="8">
        <f t="shared" si="56"/>
        <v>2</v>
      </c>
      <c r="M748" s="8">
        <f>VLOOKUP(K748,Table!$A$2:$C$121,2,0)</f>
        <v>2</v>
      </c>
      <c r="N748" s="7">
        <f>VLOOKUP(K748,Table!$A$2:$C$121,3,0)</f>
        <v>6</v>
      </c>
      <c r="O748" s="6" t="s">
        <v>2341</v>
      </c>
      <c r="P748" s="8" t="str">
        <f>LEFT(O748,MIN(FIND({0,1,2,3,4,5,6,7,8,9},ASC(O748)&amp;1234567890))-1)</f>
        <v>Ca</v>
      </c>
      <c r="Q748" s="8">
        <f t="shared" si="57"/>
        <v>1</v>
      </c>
      <c r="R748" s="8">
        <f>VLOOKUP(P748,Table!$A$2:$C$121,2,0)</f>
        <v>2</v>
      </c>
      <c r="S748" s="7">
        <f>VLOOKUP(P748,Table!$A$2:$C$121,3,0)</f>
        <v>4</v>
      </c>
      <c r="T748" s="6" t="s">
        <v>2297</v>
      </c>
      <c r="U748" s="8" t="str">
        <f>LEFT(T748,MIN(FIND({0,1,2,3,4,5,6,7,8,9},ASC(T748)&amp;1234567890))-1)</f>
        <v>Cu</v>
      </c>
      <c r="V748" s="8">
        <f t="shared" si="58"/>
        <v>2</v>
      </c>
      <c r="W748" s="8">
        <f>VLOOKUP(U748,Table!$A$2:$C$121,2,0)</f>
        <v>11</v>
      </c>
      <c r="X748" s="7">
        <f>VLOOKUP(U748,Table!$A$2:$C$121,3,0)</f>
        <v>4</v>
      </c>
      <c r="Y748" s="6" t="s">
        <v>3696</v>
      </c>
      <c r="Z748" s="8" t="str">
        <f>LEFT(Y748,MIN(FIND({0,1,2,3,4,5,6,7,8,9},ASC(Y748)&amp;1234567890))-1)</f>
        <v>O</v>
      </c>
      <c r="AA748" s="8">
        <f t="shared" si="59"/>
        <v>6.33</v>
      </c>
      <c r="AB748" s="8">
        <f>VLOOKUP(Z748,Table!$A$2:$C$121,2,0)</f>
        <v>16</v>
      </c>
      <c r="AC748" s="7">
        <f>VLOOKUP(Z748,Table!$A$2:$C$121,3,0)</f>
        <v>2</v>
      </c>
      <c r="AD748" s="5" t="str">
        <f>VLOOKUP(A748,Table!$U$1:$V$230,2,0)</f>
        <v>Tetragonal</v>
      </c>
    </row>
    <row r="749" spans="1:30" ht="18.75" customHeight="1" x14ac:dyDescent="0.4">
      <c r="A749" s="5">
        <v>123</v>
      </c>
      <c r="B749" s="5">
        <v>74137</v>
      </c>
      <c r="C749" s="5" t="s">
        <v>1058</v>
      </c>
      <c r="D749" s="5" t="s">
        <v>1108</v>
      </c>
      <c r="E749" s="6" t="s">
        <v>2619</v>
      </c>
      <c r="F749" s="8" t="str">
        <f>LEFT(E749,MIN(FIND({0,1,2,3,4,5,6,7,8,9},ASC(E749)&amp;1234567890))-1)</f>
        <v>Hg</v>
      </c>
      <c r="G749" s="8">
        <f t="shared" si="55"/>
        <v>1</v>
      </c>
      <c r="H749" s="8">
        <f>VLOOKUP(F749,Table!$A$2:$C$121,2,0)</f>
        <v>12</v>
      </c>
      <c r="I749" s="7">
        <f>VLOOKUP(F749,Table!$A$2:$C$121,3,0)</f>
        <v>6</v>
      </c>
      <c r="J749" s="6" t="s">
        <v>2294</v>
      </c>
      <c r="K749" s="8" t="str">
        <f>LEFT(J749,MIN(FIND({0,1,2,3,4,5,6,7,8,9},ASC(J749)&amp;1234567890))-1)</f>
        <v>Ba</v>
      </c>
      <c r="L749" s="8">
        <f t="shared" si="56"/>
        <v>2</v>
      </c>
      <c r="M749" s="8">
        <f>VLOOKUP(K749,Table!$A$2:$C$121,2,0)</f>
        <v>2</v>
      </c>
      <c r="N749" s="7">
        <f>VLOOKUP(K749,Table!$A$2:$C$121,3,0)</f>
        <v>6</v>
      </c>
      <c r="O749" s="6" t="s">
        <v>2341</v>
      </c>
      <c r="P749" s="8" t="str">
        <f>LEFT(O749,MIN(FIND({0,1,2,3,4,5,6,7,8,9},ASC(O749)&amp;1234567890))-1)</f>
        <v>Ca</v>
      </c>
      <c r="Q749" s="8">
        <f t="shared" si="57"/>
        <v>1</v>
      </c>
      <c r="R749" s="8">
        <f>VLOOKUP(P749,Table!$A$2:$C$121,2,0)</f>
        <v>2</v>
      </c>
      <c r="S749" s="7">
        <f>VLOOKUP(P749,Table!$A$2:$C$121,3,0)</f>
        <v>4</v>
      </c>
      <c r="T749" s="6" t="s">
        <v>2297</v>
      </c>
      <c r="U749" s="8" t="str">
        <f>LEFT(T749,MIN(FIND({0,1,2,3,4,5,6,7,8,9},ASC(T749)&amp;1234567890))-1)</f>
        <v>Cu</v>
      </c>
      <c r="V749" s="8">
        <f t="shared" si="58"/>
        <v>2</v>
      </c>
      <c r="W749" s="8">
        <f>VLOOKUP(U749,Table!$A$2:$C$121,2,0)</f>
        <v>11</v>
      </c>
      <c r="X749" s="7">
        <f>VLOOKUP(U749,Table!$A$2:$C$121,3,0)</f>
        <v>4</v>
      </c>
      <c r="Y749" s="6" t="s">
        <v>3697</v>
      </c>
      <c r="Z749" s="8" t="str">
        <f>LEFT(Y749,MIN(FIND({0,1,2,3,4,5,6,7,8,9},ASC(Y749)&amp;1234567890))-1)</f>
        <v>O</v>
      </c>
      <c r="AA749" s="8">
        <f t="shared" si="59"/>
        <v>6.28</v>
      </c>
      <c r="AB749" s="8">
        <f>VLOOKUP(Z749,Table!$A$2:$C$121,2,0)</f>
        <v>16</v>
      </c>
      <c r="AC749" s="7">
        <f>VLOOKUP(Z749,Table!$A$2:$C$121,3,0)</f>
        <v>2</v>
      </c>
      <c r="AD749" s="5" t="str">
        <f>VLOOKUP(A749,Table!$U$1:$V$230,2,0)</f>
        <v>Tetragonal</v>
      </c>
    </row>
    <row r="750" spans="1:30" ht="18.75" customHeight="1" x14ac:dyDescent="0.4">
      <c r="A750" s="5">
        <v>123</v>
      </c>
      <c r="B750" s="5">
        <v>74139</v>
      </c>
      <c r="C750" s="5" t="s">
        <v>1058</v>
      </c>
      <c r="D750" s="5" t="s">
        <v>1109</v>
      </c>
      <c r="E750" s="6" t="s">
        <v>2619</v>
      </c>
      <c r="F750" s="8" t="str">
        <f>LEFT(E750,MIN(FIND({0,1,2,3,4,5,6,7,8,9},ASC(E750)&amp;1234567890))-1)</f>
        <v>Hg</v>
      </c>
      <c r="G750" s="8">
        <f t="shared" si="55"/>
        <v>1</v>
      </c>
      <c r="H750" s="8">
        <f>VLOOKUP(F750,Table!$A$2:$C$121,2,0)</f>
        <v>12</v>
      </c>
      <c r="I750" s="7">
        <f>VLOOKUP(F750,Table!$A$2:$C$121,3,0)</f>
        <v>6</v>
      </c>
      <c r="J750" s="6" t="s">
        <v>2294</v>
      </c>
      <c r="K750" s="8" t="str">
        <f>LEFT(J750,MIN(FIND({0,1,2,3,4,5,6,7,8,9},ASC(J750)&amp;1234567890))-1)</f>
        <v>Ba</v>
      </c>
      <c r="L750" s="8">
        <f t="shared" si="56"/>
        <v>2</v>
      </c>
      <c r="M750" s="8">
        <f>VLOOKUP(K750,Table!$A$2:$C$121,2,0)</f>
        <v>2</v>
      </c>
      <c r="N750" s="7">
        <f>VLOOKUP(K750,Table!$A$2:$C$121,3,0)</f>
        <v>6</v>
      </c>
      <c r="O750" s="6" t="s">
        <v>2341</v>
      </c>
      <c r="P750" s="8" t="str">
        <f>LEFT(O750,MIN(FIND({0,1,2,3,4,5,6,7,8,9},ASC(O750)&amp;1234567890))-1)</f>
        <v>Ca</v>
      </c>
      <c r="Q750" s="8">
        <f t="shared" si="57"/>
        <v>1</v>
      </c>
      <c r="R750" s="8">
        <f>VLOOKUP(P750,Table!$A$2:$C$121,2,0)</f>
        <v>2</v>
      </c>
      <c r="S750" s="7">
        <f>VLOOKUP(P750,Table!$A$2:$C$121,3,0)</f>
        <v>4</v>
      </c>
      <c r="T750" s="6" t="s">
        <v>2297</v>
      </c>
      <c r="U750" s="8" t="str">
        <f>LEFT(T750,MIN(FIND({0,1,2,3,4,5,6,7,8,9},ASC(T750)&amp;1234567890))-1)</f>
        <v>Cu</v>
      </c>
      <c r="V750" s="8">
        <f t="shared" si="58"/>
        <v>2</v>
      </c>
      <c r="W750" s="8">
        <f>VLOOKUP(U750,Table!$A$2:$C$121,2,0)</f>
        <v>11</v>
      </c>
      <c r="X750" s="7">
        <f>VLOOKUP(U750,Table!$A$2:$C$121,3,0)</f>
        <v>4</v>
      </c>
      <c r="Y750" s="6" t="s">
        <v>3698</v>
      </c>
      <c r="Z750" s="8" t="str">
        <f>LEFT(Y750,MIN(FIND({0,1,2,3,4,5,6,7,8,9},ASC(Y750)&amp;1234567890))-1)</f>
        <v>O</v>
      </c>
      <c r="AA750" s="8">
        <f t="shared" si="59"/>
        <v>6.22</v>
      </c>
      <c r="AB750" s="8">
        <f>VLOOKUP(Z750,Table!$A$2:$C$121,2,0)</f>
        <v>16</v>
      </c>
      <c r="AC750" s="7">
        <f>VLOOKUP(Z750,Table!$A$2:$C$121,3,0)</f>
        <v>2</v>
      </c>
      <c r="AD750" s="5" t="str">
        <f>VLOOKUP(A750,Table!$U$1:$V$230,2,0)</f>
        <v>Tetragonal</v>
      </c>
    </row>
    <row r="751" spans="1:30" ht="18.75" customHeight="1" x14ac:dyDescent="0.4">
      <c r="A751" s="5">
        <v>123</v>
      </c>
      <c r="B751" s="5">
        <v>74140</v>
      </c>
      <c r="C751" s="5" t="s">
        <v>1058</v>
      </c>
      <c r="D751" s="5" t="s">
        <v>1110</v>
      </c>
      <c r="E751" s="6" t="s">
        <v>2619</v>
      </c>
      <c r="F751" s="8" t="str">
        <f>LEFT(E751,MIN(FIND({0,1,2,3,4,5,6,7,8,9},ASC(E751)&amp;1234567890))-1)</f>
        <v>Hg</v>
      </c>
      <c r="G751" s="8">
        <f t="shared" si="55"/>
        <v>1</v>
      </c>
      <c r="H751" s="8">
        <f>VLOOKUP(F751,Table!$A$2:$C$121,2,0)</f>
        <v>12</v>
      </c>
      <c r="I751" s="7">
        <f>VLOOKUP(F751,Table!$A$2:$C$121,3,0)</f>
        <v>6</v>
      </c>
      <c r="J751" s="6" t="s">
        <v>2294</v>
      </c>
      <c r="K751" s="8" t="str">
        <f>LEFT(J751,MIN(FIND({0,1,2,3,4,5,6,7,8,9},ASC(J751)&amp;1234567890))-1)</f>
        <v>Ba</v>
      </c>
      <c r="L751" s="8">
        <f t="shared" si="56"/>
        <v>2</v>
      </c>
      <c r="M751" s="8">
        <f>VLOOKUP(K751,Table!$A$2:$C$121,2,0)</f>
        <v>2</v>
      </c>
      <c r="N751" s="7">
        <f>VLOOKUP(K751,Table!$A$2:$C$121,3,0)</f>
        <v>6</v>
      </c>
      <c r="O751" s="6" t="s">
        <v>2341</v>
      </c>
      <c r="P751" s="8" t="str">
        <f>LEFT(O751,MIN(FIND({0,1,2,3,4,5,6,7,8,9},ASC(O751)&amp;1234567890))-1)</f>
        <v>Ca</v>
      </c>
      <c r="Q751" s="8">
        <f t="shared" si="57"/>
        <v>1</v>
      </c>
      <c r="R751" s="8">
        <f>VLOOKUP(P751,Table!$A$2:$C$121,2,0)</f>
        <v>2</v>
      </c>
      <c r="S751" s="7">
        <f>VLOOKUP(P751,Table!$A$2:$C$121,3,0)</f>
        <v>4</v>
      </c>
      <c r="T751" s="6" t="s">
        <v>2297</v>
      </c>
      <c r="U751" s="8" t="str">
        <f>LEFT(T751,MIN(FIND({0,1,2,3,4,5,6,7,8,9},ASC(T751)&amp;1234567890))-1)</f>
        <v>Cu</v>
      </c>
      <c r="V751" s="8">
        <f t="shared" si="58"/>
        <v>2</v>
      </c>
      <c r="W751" s="8">
        <f>VLOOKUP(U751,Table!$A$2:$C$121,2,0)</f>
        <v>11</v>
      </c>
      <c r="X751" s="7">
        <f>VLOOKUP(U751,Table!$A$2:$C$121,3,0)</f>
        <v>4</v>
      </c>
      <c r="Y751" s="6" t="s">
        <v>3699</v>
      </c>
      <c r="Z751" s="8" t="str">
        <f>LEFT(Y751,MIN(FIND({0,1,2,3,4,5,6,7,8,9},ASC(Y751)&amp;1234567890))-1)</f>
        <v>O</v>
      </c>
      <c r="AA751" s="8">
        <f t="shared" si="59"/>
        <v>6.23</v>
      </c>
      <c r="AB751" s="8">
        <f>VLOOKUP(Z751,Table!$A$2:$C$121,2,0)</f>
        <v>16</v>
      </c>
      <c r="AC751" s="7">
        <f>VLOOKUP(Z751,Table!$A$2:$C$121,3,0)</f>
        <v>2</v>
      </c>
      <c r="AD751" s="5" t="str">
        <f>VLOOKUP(A751,Table!$U$1:$V$230,2,0)</f>
        <v>Tetragonal</v>
      </c>
    </row>
    <row r="752" spans="1:30" ht="18.75" customHeight="1" x14ac:dyDescent="0.4">
      <c r="A752" s="5">
        <v>123</v>
      </c>
      <c r="B752" s="5">
        <v>74143</v>
      </c>
      <c r="C752" s="5" t="s">
        <v>1058</v>
      </c>
      <c r="D752" s="5" t="s">
        <v>1111</v>
      </c>
      <c r="E752" s="6" t="s">
        <v>2619</v>
      </c>
      <c r="F752" s="8" t="str">
        <f>LEFT(E752,MIN(FIND({0,1,2,3,4,5,6,7,8,9},ASC(E752)&amp;1234567890))-1)</f>
        <v>Hg</v>
      </c>
      <c r="G752" s="8">
        <f t="shared" si="55"/>
        <v>1</v>
      </c>
      <c r="H752" s="8">
        <f>VLOOKUP(F752,Table!$A$2:$C$121,2,0)</f>
        <v>12</v>
      </c>
      <c r="I752" s="7">
        <f>VLOOKUP(F752,Table!$A$2:$C$121,3,0)</f>
        <v>6</v>
      </c>
      <c r="J752" s="6" t="s">
        <v>2294</v>
      </c>
      <c r="K752" s="8" t="str">
        <f>LEFT(J752,MIN(FIND({0,1,2,3,4,5,6,7,8,9},ASC(J752)&amp;1234567890))-1)</f>
        <v>Ba</v>
      </c>
      <c r="L752" s="8">
        <f t="shared" si="56"/>
        <v>2</v>
      </c>
      <c r="M752" s="8">
        <f>VLOOKUP(K752,Table!$A$2:$C$121,2,0)</f>
        <v>2</v>
      </c>
      <c r="N752" s="7">
        <f>VLOOKUP(K752,Table!$A$2:$C$121,3,0)</f>
        <v>6</v>
      </c>
      <c r="O752" s="6" t="s">
        <v>2341</v>
      </c>
      <c r="P752" s="8" t="str">
        <f>LEFT(O752,MIN(FIND({0,1,2,3,4,5,6,7,8,9},ASC(O752)&amp;1234567890))-1)</f>
        <v>Ca</v>
      </c>
      <c r="Q752" s="8">
        <f t="shared" si="57"/>
        <v>1</v>
      </c>
      <c r="R752" s="8">
        <f>VLOOKUP(P752,Table!$A$2:$C$121,2,0)</f>
        <v>2</v>
      </c>
      <c r="S752" s="7">
        <f>VLOOKUP(P752,Table!$A$2:$C$121,3,0)</f>
        <v>4</v>
      </c>
      <c r="T752" s="6" t="s">
        <v>2297</v>
      </c>
      <c r="U752" s="8" t="str">
        <f>LEFT(T752,MIN(FIND({0,1,2,3,4,5,6,7,8,9},ASC(T752)&amp;1234567890))-1)</f>
        <v>Cu</v>
      </c>
      <c r="V752" s="8">
        <f t="shared" si="58"/>
        <v>2</v>
      </c>
      <c r="W752" s="8">
        <f>VLOOKUP(U752,Table!$A$2:$C$121,2,0)</f>
        <v>11</v>
      </c>
      <c r="X752" s="7">
        <f>VLOOKUP(U752,Table!$A$2:$C$121,3,0)</f>
        <v>4</v>
      </c>
      <c r="Y752" s="6" t="s">
        <v>3700</v>
      </c>
      <c r="Z752" s="8" t="str">
        <f>LEFT(Y752,MIN(FIND({0,1,2,3,4,5,6,7,8,9},ASC(Y752)&amp;1234567890))-1)</f>
        <v>O</v>
      </c>
      <c r="AA752" s="8">
        <f t="shared" si="59"/>
        <v>6.36</v>
      </c>
      <c r="AB752" s="8">
        <f>VLOOKUP(Z752,Table!$A$2:$C$121,2,0)</f>
        <v>16</v>
      </c>
      <c r="AC752" s="7">
        <f>VLOOKUP(Z752,Table!$A$2:$C$121,3,0)</f>
        <v>2</v>
      </c>
      <c r="AD752" s="5" t="str">
        <f>VLOOKUP(A752,Table!$U$1:$V$230,2,0)</f>
        <v>Tetragonal</v>
      </c>
    </row>
    <row r="753" spans="1:30" ht="18.75" customHeight="1" x14ac:dyDescent="0.4">
      <c r="A753" s="5">
        <v>123</v>
      </c>
      <c r="B753" s="5">
        <v>74163</v>
      </c>
      <c r="C753" s="5" t="s">
        <v>1058</v>
      </c>
      <c r="D753" s="5" t="s">
        <v>1112</v>
      </c>
      <c r="E753" s="6" t="s">
        <v>2782</v>
      </c>
      <c r="F753" s="8" t="str">
        <f>LEFT(E753,MIN(FIND({0,1,2,3,4,5,6,7,8,9},ASC(E753)&amp;1234567890))-1)</f>
        <v>Tl</v>
      </c>
      <c r="G753" s="8">
        <f t="shared" si="55"/>
        <v>1</v>
      </c>
      <c r="H753" s="8">
        <f>VLOOKUP(F753,Table!$A$2:$C$121,2,0)</f>
        <v>13</v>
      </c>
      <c r="I753" s="7">
        <f>VLOOKUP(F753,Table!$A$2:$C$121,3,0)</f>
        <v>6</v>
      </c>
      <c r="J753" s="6" t="s">
        <v>2295</v>
      </c>
      <c r="K753" s="8" t="str">
        <f>LEFT(J753,MIN(FIND({0,1,2,3,4,5,6,7,8,9},ASC(J753)&amp;1234567890))-1)</f>
        <v>Y</v>
      </c>
      <c r="L753" s="8">
        <f t="shared" si="56"/>
        <v>1</v>
      </c>
      <c r="M753" s="8">
        <f>VLOOKUP(K753,Table!$A$2:$C$121,2,0)</f>
        <v>3</v>
      </c>
      <c r="N753" s="7">
        <f>VLOOKUP(K753,Table!$A$2:$C$121,3,0)</f>
        <v>5</v>
      </c>
      <c r="O753" s="6" t="s">
        <v>2294</v>
      </c>
      <c r="P753" s="8" t="str">
        <f>LEFT(O753,MIN(FIND({0,1,2,3,4,5,6,7,8,9},ASC(O753)&amp;1234567890))-1)</f>
        <v>Ba</v>
      </c>
      <c r="Q753" s="8">
        <f t="shared" si="57"/>
        <v>2</v>
      </c>
      <c r="R753" s="8">
        <f>VLOOKUP(P753,Table!$A$2:$C$121,2,0)</f>
        <v>2</v>
      </c>
      <c r="S753" s="7">
        <f>VLOOKUP(P753,Table!$A$2:$C$121,3,0)</f>
        <v>6</v>
      </c>
      <c r="T753" s="6" t="s">
        <v>2297</v>
      </c>
      <c r="U753" s="8" t="str">
        <f>LEFT(T753,MIN(FIND({0,1,2,3,4,5,6,7,8,9},ASC(T753)&amp;1234567890))-1)</f>
        <v>Cu</v>
      </c>
      <c r="V753" s="8">
        <f t="shared" si="58"/>
        <v>2</v>
      </c>
      <c r="W753" s="8">
        <f>VLOOKUP(U753,Table!$A$2:$C$121,2,0)</f>
        <v>11</v>
      </c>
      <c r="X753" s="7">
        <f>VLOOKUP(U753,Table!$A$2:$C$121,3,0)</f>
        <v>4</v>
      </c>
      <c r="Y753" s="6" t="s">
        <v>2381</v>
      </c>
      <c r="Z753" s="8" t="str">
        <f>LEFT(Y753,MIN(FIND({0,1,2,3,4,5,6,7,8,9},ASC(Y753)&amp;1234567890))-1)</f>
        <v>O</v>
      </c>
      <c r="AA753" s="8">
        <f t="shared" si="59"/>
        <v>7</v>
      </c>
      <c r="AB753" s="8">
        <f>VLOOKUP(Z753,Table!$A$2:$C$121,2,0)</f>
        <v>16</v>
      </c>
      <c r="AC753" s="7">
        <f>VLOOKUP(Z753,Table!$A$2:$C$121,3,0)</f>
        <v>2</v>
      </c>
      <c r="AD753" s="5" t="str">
        <f>VLOOKUP(A753,Table!$U$1:$V$230,2,0)</f>
        <v>Tetragonal</v>
      </c>
    </row>
    <row r="754" spans="1:30" ht="18.75" customHeight="1" x14ac:dyDescent="0.4">
      <c r="A754" s="5">
        <v>123</v>
      </c>
      <c r="B754" s="5">
        <v>74164</v>
      </c>
      <c r="C754" s="5" t="s">
        <v>1058</v>
      </c>
      <c r="D754" s="5" t="s">
        <v>1113</v>
      </c>
      <c r="E754" s="6" t="s">
        <v>2782</v>
      </c>
      <c r="F754" s="8" t="str">
        <f>LEFT(E754,MIN(FIND({0,1,2,3,4,5,6,7,8,9},ASC(E754)&amp;1234567890))-1)</f>
        <v>Tl</v>
      </c>
      <c r="G754" s="8">
        <f t="shared" si="55"/>
        <v>1</v>
      </c>
      <c r="H754" s="8">
        <f>VLOOKUP(F754,Table!$A$2:$C$121,2,0)</f>
        <v>13</v>
      </c>
      <c r="I754" s="7">
        <f>VLOOKUP(F754,Table!$A$2:$C$121,3,0)</f>
        <v>6</v>
      </c>
      <c r="J754" s="6" t="s">
        <v>2295</v>
      </c>
      <c r="K754" s="8" t="str">
        <f>LEFT(J754,MIN(FIND({0,1,2,3,4,5,6,7,8,9},ASC(J754)&amp;1234567890))-1)</f>
        <v>Y</v>
      </c>
      <c r="L754" s="8">
        <f t="shared" si="56"/>
        <v>1</v>
      </c>
      <c r="M754" s="8">
        <f>VLOOKUP(K754,Table!$A$2:$C$121,2,0)</f>
        <v>3</v>
      </c>
      <c r="N754" s="7">
        <f>VLOOKUP(K754,Table!$A$2:$C$121,3,0)</f>
        <v>5</v>
      </c>
      <c r="O754" s="6" t="s">
        <v>2299</v>
      </c>
      <c r="P754" s="8" t="str">
        <f>LEFT(O754,MIN(FIND({0,1,2,3,4,5,6,7,8,9},ASC(O754)&amp;1234567890))-1)</f>
        <v>Sr</v>
      </c>
      <c r="Q754" s="8">
        <f t="shared" si="57"/>
        <v>2</v>
      </c>
      <c r="R754" s="8">
        <f>VLOOKUP(P754,Table!$A$2:$C$121,2,0)</f>
        <v>2</v>
      </c>
      <c r="S754" s="7">
        <f>VLOOKUP(P754,Table!$A$2:$C$121,3,0)</f>
        <v>5</v>
      </c>
      <c r="T754" s="6" t="s">
        <v>2297</v>
      </c>
      <c r="U754" s="8" t="str">
        <f>LEFT(T754,MIN(FIND({0,1,2,3,4,5,6,7,8,9},ASC(T754)&amp;1234567890))-1)</f>
        <v>Cu</v>
      </c>
      <c r="V754" s="8">
        <f t="shared" si="58"/>
        <v>2</v>
      </c>
      <c r="W754" s="8">
        <f>VLOOKUP(U754,Table!$A$2:$C$121,2,0)</f>
        <v>11</v>
      </c>
      <c r="X754" s="7">
        <f>VLOOKUP(U754,Table!$A$2:$C$121,3,0)</f>
        <v>4</v>
      </c>
      <c r="Y754" s="6" t="s">
        <v>2381</v>
      </c>
      <c r="Z754" s="8" t="str">
        <f>LEFT(Y754,MIN(FIND({0,1,2,3,4,5,6,7,8,9},ASC(Y754)&amp;1234567890))-1)</f>
        <v>O</v>
      </c>
      <c r="AA754" s="8">
        <f t="shared" si="59"/>
        <v>7</v>
      </c>
      <c r="AB754" s="8">
        <f>VLOOKUP(Z754,Table!$A$2:$C$121,2,0)</f>
        <v>16</v>
      </c>
      <c r="AC754" s="7">
        <f>VLOOKUP(Z754,Table!$A$2:$C$121,3,0)</f>
        <v>2</v>
      </c>
      <c r="AD754" s="5" t="str">
        <f>VLOOKUP(A754,Table!$U$1:$V$230,2,0)</f>
        <v>Tetragonal</v>
      </c>
    </row>
    <row r="755" spans="1:30" ht="18.75" customHeight="1" x14ac:dyDescent="0.4">
      <c r="A755" s="5">
        <v>123</v>
      </c>
      <c r="B755" s="5">
        <v>74165</v>
      </c>
      <c r="C755" s="5" t="s">
        <v>1058</v>
      </c>
      <c r="D755" s="5" t="s">
        <v>1114</v>
      </c>
      <c r="E755" s="6" t="s">
        <v>2782</v>
      </c>
      <c r="F755" s="8" t="str">
        <f>LEFT(E755,MIN(FIND({0,1,2,3,4,5,6,7,8,9},ASC(E755)&amp;1234567890))-1)</f>
        <v>Tl</v>
      </c>
      <c r="G755" s="8">
        <f t="shared" si="55"/>
        <v>1</v>
      </c>
      <c r="H755" s="8">
        <f>VLOOKUP(F755,Table!$A$2:$C$121,2,0)</f>
        <v>13</v>
      </c>
      <c r="I755" s="7">
        <f>VLOOKUP(F755,Table!$A$2:$C$121,3,0)</f>
        <v>6</v>
      </c>
      <c r="J755" s="6" t="s">
        <v>2341</v>
      </c>
      <c r="K755" s="8" t="str">
        <f>LEFT(J755,MIN(FIND({0,1,2,3,4,5,6,7,8,9},ASC(J755)&amp;1234567890))-1)</f>
        <v>Ca</v>
      </c>
      <c r="L755" s="8">
        <f t="shared" si="56"/>
        <v>1</v>
      </c>
      <c r="M755" s="8">
        <f>VLOOKUP(K755,Table!$A$2:$C$121,2,0)</f>
        <v>2</v>
      </c>
      <c r="N755" s="7">
        <f>VLOOKUP(K755,Table!$A$2:$C$121,3,0)</f>
        <v>4</v>
      </c>
      <c r="O755" s="6" t="s">
        <v>2299</v>
      </c>
      <c r="P755" s="8" t="str">
        <f>LEFT(O755,MIN(FIND({0,1,2,3,4,5,6,7,8,9},ASC(O755)&amp;1234567890))-1)</f>
        <v>Sr</v>
      </c>
      <c r="Q755" s="8">
        <f t="shared" si="57"/>
        <v>2</v>
      </c>
      <c r="R755" s="8">
        <f>VLOOKUP(P755,Table!$A$2:$C$121,2,0)</f>
        <v>2</v>
      </c>
      <c r="S755" s="7">
        <f>VLOOKUP(P755,Table!$A$2:$C$121,3,0)</f>
        <v>5</v>
      </c>
      <c r="T755" s="6" t="s">
        <v>2297</v>
      </c>
      <c r="U755" s="8" t="str">
        <f>LEFT(T755,MIN(FIND({0,1,2,3,4,5,6,7,8,9},ASC(T755)&amp;1234567890))-1)</f>
        <v>Cu</v>
      </c>
      <c r="V755" s="8">
        <f t="shared" si="58"/>
        <v>2</v>
      </c>
      <c r="W755" s="8">
        <f>VLOOKUP(U755,Table!$A$2:$C$121,2,0)</f>
        <v>11</v>
      </c>
      <c r="X755" s="7">
        <f>VLOOKUP(U755,Table!$A$2:$C$121,3,0)</f>
        <v>4</v>
      </c>
      <c r="Y755" s="6" t="s">
        <v>2381</v>
      </c>
      <c r="Z755" s="8" t="str">
        <f>LEFT(Y755,MIN(FIND({0,1,2,3,4,5,6,7,8,9},ASC(Y755)&amp;1234567890))-1)</f>
        <v>O</v>
      </c>
      <c r="AA755" s="8">
        <f t="shared" si="59"/>
        <v>7</v>
      </c>
      <c r="AB755" s="8">
        <f>VLOOKUP(Z755,Table!$A$2:$C$121,2,0)</f>
        <v>16</v>
      </c>
      <c r="AC755" s="7">
        <f>VLOOKUP(Z755,Table!$A$2:$C$121,3,0)</f>
        <v>2</v>
      </c>
      <c r="AD755" s="5" t="str">
        <f>VLOOKUP(A755,Table!$U$1:$V$230,2,0)</f>
        <v>Tetragonal</v>
      </c>
    </row>
    <row r="756" spans="1:30" ht="18.75" customHeight="1" x14ac:dyDescent="0.4">
      <c r="A756" s="5">
        <v>123</v>
      </c>
      <c r="B756" s="5">
        <v>74274</v>
      </c>
      <c r="C756" s="5" t="s">
        <v>1058</v>
      </c>
      <c r="D756" s="5" t="s">
        <v>1115</v>
      </c>
      <c r="E756" s="6" t="s">
        <v>2782</v>
      </c>
      <c r="F756" s="8" t="str">
        <f>LEFT(E756,MIN(FIND({0,1,2,3,4,5,6,7,8,9},ASC(E756)&amp;1234567890))-1)</f>
        <v>Tl</v>
      </c>
      <c r="G756" s="8">
        <f t="shared" si="55"/>
        <v>1</v>
      </c>
      <c r="H756" s="8">
        <f>VLOOKUP(F756,Table!$A$2:$C$121,2,0)</f>
        <v>13</v>
      </c>
      <c r="I756" s="7">
        <f>VLOOKUP(F756,Table!$A$2:$C$121,3,0)</f>
        <v>6</v>
      </c>
      <c r="J756" s="6" t="s">
        <v>3701</v>
      </c>
      <c r="K756" s="8" t="str">
        <f>LEFT(J756,MIN(FIND({0,1,2,3,4,5,6,7,8,9},ASC(J756)&amp;1234567890))-1)</f>
        <v>Sr</v>
      </c>
      <c r="L756" s="8">
        <f t="shared" si="56"/>
        <v>2.41</v>
      </c>
      <c r="M756" s="8">
        <f>VLOOKUP(K756,Table!$A$2:$C$121,2,0)</f>
        <v>2</v>
      </c>
      <c r="N756" s="7">
        <f>VLOOKUP(K756,Table!$A$2:$C$121,3,0)</f>
        <v>5</v>
      </c>
      <c r="O756" s="6" t="s">
        <v>3702</v>
      </c>
      <c r="P756" s="8" t="str">
        <f>LEFT(O756,MIN(FIND({0,1,2,3,4,5,6,7,8,9},ASC(O756)&amp;1234567890))-1)</f>
        <v>Nd</v>
      </c>
      <c r="Q756" s="8">
        <f t="shared" si="57"/>
        <v>0.57999999999999996</v>
      </c>
      <c r="R756" s="8">
        <f>VLOOKUP(P756,Table!$A$2:$C$121,2,0)</f>
        <v>3</v>
      </c>
      <c r="S756" s="7">
        <f>VLOOKUP(P756,Table!$A$2:$C$121,3,0)</f>
        <v>6</v>
      </c>
      <c r="T756" s="6" t="s">
        <v>2297</v>
      </c>
      <c r="U756" s="8" t="str">
        <f>LEFT(T756,MIN(FIND({0,1,2,3,4,5,6,7,8,9},ASC(T756)&amp;1234567890))-1)</f>
        <v>Cu</v>
      </c>
      <c r="V756" s="8">
        <f t="shared" si="58"/>
        <v>2</v>
      </c>
      <c r="W756" s="8">
        <f>VLOOKUP(U756,Table!$A$2:$C$121,2,0)</f>
        <v>11</v>
      </c>
      <c r="X756" s="7">
        <f>VLOOKUP(U756,Table!$A$2:$C$121,3,0)</f>
        <v>4</v>
      </c>
      <c r="Y756" s="6" t="s">
        <v>2381</v>
      </c>
      <c r="Z756" s="8" t="str">
        <f>LEFT(Y756,MIN(FIND({0,1,2,3,4,5,6,7,8,9},ASC(Y756)&amp;1234567890))-1)</f>
        <v>O</v>
      </c>
      <c r="AA756" s="8">
        <f t="shared" si="59"/>
        <v>7</v>
      </c>
      <c r="AB756" s="8">
        <f>VLOOKUP(Z756,Table!$A$2:$C$121,2,0)</f>
        <v>16</v>
      </c>
      <c r="AC756" s="7">
        <f>VLOOKUP(Z756,Table!$A$2:$C$121,3,0)</f>
        <v>2</v>
      </c>
      <c r="AD756" s="5" t="str">
        <f>VLOOKUP(A756,Table!$U$1:$V$230,2,0)</f>
        <v>Tetragonal</v>
      </c>
    </row>
    <row r="757" spans="1:30" ht="18.75" customHeight="1" x14ac:dyDescent="0.4">
      <c r="A757" s="5">
        <v>123</v>
      </c>
      <c r="B757" s="5">
        <v>74275</v>
      </c>
      <c r="C757" s="5" t="s">
        <v>1058</v>
      </c>
      <c r="D757" s="5" t="s">
        <v>1116</v>
      </c>
      <c r="E757" s="6" t="s">
        <v>2782</v>
      </c>
      <c r="F757" s="8" t="str">
        <f>LEFT(E757,MIN(FIND({0,1,2,3,4,5,6,7,8,9},ASC(E757)&amp;1234567890))-1)</f>
        <v>Tl</v>
      </c>
      <c r="G757" s="8">
        <f t="shared" si="55"/>
        <v>1</v>
      </c>
      <c r="H757" s="8">
        <f>VLOOKUP(F757,Table!$A$2:$C$121,2,0)</f>
        <v>13</v>
      </c>
      <c r="I757" s="7">
        <f>VLOOKUP(F757,Table!$A$2:$C$121,3,0)</f>
        <v>6</v>
      </c>
      <c r="J757" s="6" t="s">
        <v>3703</v>
      </c>
      <c r="K757" s="8" t="str">
        <f>LEFT(J757,MIN(FIND({0,1,2,3,4,5,6,7,8,9},ASC(J757)&amp;1234567890))-1)</f>
        <v>Sr</v>
      </c>
      <c r="L757" s="8">
        <f t="shared" si="56"/>
        <v>2.29</v>
      </c>
      <c r="M757" s="8">
        <f>VLOOKUP(K757,Table!$A$2:$C$121,2,0)</f>
        <v>2</v>
      </c>
      <c r="N757" s="7">
        <f>VLOOKUP(K757,Table!$A$2:$C$121,3,0)</f>
        <v>5</v>
      </c>
      <c r="O757" s="6" t="s">
        <v>3704</v>
      </c>
      <c r="P757" s="8" t="str">
        <f>LEFT(O757,MIN(FIND({0,1,2,3,4,5,6,7,8,9},ASC(O757)&amp;1234567890))-1)</f>
        <v>Pr</v>
      </c>
      <c r="Q757" s="8">
        <f t="shared" si="57"/>
        <v>0.67400000000000004</v>
      </c>
      <c r="R757" s="8">
        <f>VLOOKUP(P757,Table!$A$2:$C$121,2,0)</f>
        <v>3</v>
      </c>
      <c r="S757" s="7">
        <f>VLOOKUP(P757,Table!$A$2:$C$121,3,0)</f>
        <v>6</v>
      </c>
      <c r="T757" s="6" t="s">
        <v>2297</v>
      </c>
      <c r="U757" s="8" t="str">
        <f>LEFT(T757,MIN(FIND({0,1,2,3,4,5,6,7,8,9},ASC(T757)&amp;1234567890))-1)</f>
        <v>Cu</v>
      </c>
      <c r="V757" s="8">
        <f t="shared" si="58"/>
        <v>2</v>
      </c>
      <c r="W757" s="8">
        <f>VLOOKUP(U757,Table!$A$2:$C$121,2,0)</f>
        <v>11</v>
      </c>
      <c r="X757" s="7">
        <f>VLOOKUP(U757,Table!$A$2:$C$121,3,0)</f>
        <v>4</v>
      </c>
      <c r="Y757" s="6" t="s">
        <v>2381</v>
      </c>
      <c r="Z757" s="8" t="str">
        <f>LEFT(Y757,MIN(FIND({0,1,2,3,4,5,6,7,8,9},ASC(Y757)&amp;1234567890))-1)</f>
        <v>O</v>
      </c>
      <c r="AA757" s="8">
        <f t="shared" si="59"/>
        <v>7</v>
      </c>
      <c r="AB757" s="8">
        <f>VLOOKUP(Z757,Table!$A$2:$C$121,2,0)</f>
        <v>16</v>
      </c>
      <c r="AC757" s="7">
        <f>VLOOKUP(Z757,Table!$A$2:$C$121,3,0)</f>
        <v>2</v>
      </c>
      <c r="AD757" s="5" t="str">
        <f>VLOOKUP(A757,Table!$U$1:$V$230,2,0)</f>
        <v>Tetragonal</v>
      </c>
    </row>
    <row r="758" spans="1:30" ht="18.75" customHeight="1" x14ac:dyDescent="0.4">
      <c r="A758" s="5">
        <v>123</v>
      </c>
      <c r="B758" s="5">
        <v>75085</v>
      </c>
      <c r="C758" s="5" t="s">
        <v>1058</v>
      </c>
      <c r="D758" s="5" t="s">
        <v>1117</v>
      </c>
      <c r="E758" s="6" t="s">
        <v>3705</v>
      </c>
      <c r="F758" s="8" t="str">
        <f>LEFT(E758,MIN(FIND({0,1,2,3,4,5,6,7,8,9},ASC(E758)&amp;1234567890))-1)</f>
        <v>Eu</v>
      </c>
      <c r="G758" s="8">
        <f t="shared" si="55"/>
        <v>2.5</v>
      </c>
      <c r="H758" s="8">
        <f>VLOOKUP(F758,Table!$A$2:$C$121,2,0)</f>
        <v>3</v>
      </c>
      <c r="I758" s="7">
        <f>VLOOKUP(F758,Table!$A$2:$C$121,3,0)</f>
        <v>6</v>
      </c>
      <c r="J758" s="6" t="s">
        <v>3360</v>
      </c>
      <c r="K758" s="8" t="str">
        <f>LEFT(J758,MIN(FIND({0,1,2,3,4,5,6,7,8,9},ASC(J758)&amp;1234567890))-1)</f>
        <v>Ba</v>
      </c>
      <c r="L758" s="8">
        <f t="shared" si="56"/>
        <v>2.5</v>
      </c>
      <c r="M758" s="8">
        <f>VLOOKUP(K758,Table!$A$2:$C$121,2,0)</f>
        <v>2</v>
      </c>
      <c r="N758" s="7">
        <f>VLOOKUP(K758,Table!$A$2:$C$121,3,0)</f>
        <v>6</v>
      </c>
      <c r="O758" s="6" t="s">
        <v>2652</v>
      </c>
      <c r="P758" s="8" t="str">
        <f>LEFT(O758,MIN(FIND({0,1,2,3,4,5,6,7,8,9},ASC(O758)&amp;1234567890))-1)</f>
        <v>Co</v>
      </c>
      <c r="Q758" s="8">
        <f t="shared" si="57"/>
        <v>2</v>
      </c>
      <c r="R758" s="8">
        <f>VLOOKUP(P758,Table!$A$2:$C$121,2,0)</f>
        <v>9</v>
      </c>
      <c r="S758" s="7">
        <f>VLOOKUP(P758,Table!$A$2:$C$121,3,0)</f>
        <v>4</v>
      </c>
      <c r="T758" s="6" t="s">
        <v>2300</v>
      </c>
      <c r="U758" s="8" t="str">
        <f>LEFT(T758,MIN(FIND({0,1,2,3,4,5,6,7,8,9},ASC(T758)&amp;1234567890))-1)</f>
        <v>Cu</v>
      </c>
      <c r="V758" s="8">
        <f t="shared" si="58"/>
        <v>3</v>
      </c>
      <c r="W758" s="8">
        <f>VLOOKUP(U758,Table!$A$2:$C$121,2,0)</f>
        <v>11</v>
      </c>
      <c r="X758" s="7">
        <f>VLOOKUP(U758,Table!$A$2:$C$121,3,0)</f>
        <v>4</v>
      </c>
      <c r="Y758" s="6" t="s">
        <v>2470</v>
      </c>
      <c r="Z758" s="8" t="str">
        <f>LEFT(Y758,MIN(FIND({0,1,2,3,4,5,6,7,8,9},ASC(Y758)&amp;1234567890))-1)</f>
        <v>O</v>
      </c>
      <c r="AA758" s="8">
        <f t="shared" si="59"/>
        <v>12</v>
      </c>
      <c r="AB758" s="8">
        <f>VLOOKUP(Z758,Table!$A$2:$C$121,2,0)</f>
        <v>16</v>
      </c>
      <c r="AC758" s="7">
        <f>VLOOKUP(Z758,Table!$A$2:$C$121,3,0)</f>
        <v>2</v>
      </c>
      <c r="AD758" s="5" t="str">
        <f>VLOOKUP(A758,Table!$U$1:$V$230,2,0)</f>
        <v>Tetragonal</v>
      </c>
    </row>
    <row r="759" spans="1:30" ht="18.75" customHeight="1" x14ac:dyDescent="0.4">
      <c r="A759" s="5">
        <v>123</v>
      </c>
      <c r="B759" s="5">
        <v>75341</v>
      </c>
      <c r="C759" s="5" t="s">
        <v>1058</v>
      </c>
      <c r="D759" s="5" t="s">
        <v>1118</v>
      </c>
      <c r="E759" s="6" t="s">
        <v>2383</v>
      </c>
      <c r="F759" s="8" t="str">
        <f>LEFT(E759,MIN(FIND({0,1,2,3,4,5,6,7,8,9},ASC(E759)&amp;1234567890))-1)</f>
        <v>La</v>
      </c>
      <c r="G759" s="8">
        <f t="shared" si="55"/>
        <v>2</v>
      </c>
      <c r="H759" s="8">
        <f>VLOOKUP(F759,Table!$A$2:$C$121,2,0)</f>
        <v>3</v>
      </c>
      <c r="I759" s="7">
        <f>VLOOKUP(F759,Table!$A$2:$C$121,3,0)</f>
        <v>6</v>
      </c>
      <c r="J759" s="6" t="s">
        <v>2294</v>
      </c>
      <c r="K759" s="8" t="str">
        <f>LEFT(J759,MIN(FIND({0,1,2,3,4,5,6,7,8,9},ASC(J759)&amp;1234567890))-1)</f>
        <v>Ba</v>
      </c>
      <c r="L759" s="8">
        <f t="shared" si="56"/>
        <v>2</v>
      </c>
      <c r="M759" s="8">
        <f>VLOOKUP(K759,Table!$A$2:$C$121,2,0)</f>
        <v>2</v>
      </c>
      <c r="N759" s="7">
        <f>VLOOKUP(K759,Table!$A$2:$C$121,3,0)</f>
        <v>6</v>
      </c>
      <c r="O759" s="6" t="s">
        <v>2297</v>
      </c>
      <c r="P759" s="8" t="str">
        <f>LEFT(O759,MIN(FIND({0,1,2,3,4,5,6,7,8,9},ASC(O759)&amp;1234567890))-1)</f>
        <v>Cu</v>
      </c>
      <c r="Q759" s="8">
        <f t="shared" si="57"/>
        <v>2</v>
      </c>
      <c r="R759" s="8">
        <f>VLOOKUP(P759,Table!$A$2:$C$121,2,0)</f>
        <v>11</v>
      </c>
      <c r="S759" s="7">
        <f>VLOOKUP(P759,Table!$A$2:$C$121,3,0)</f>
        <v>4</v>
      </c>
      <c r="T759" s="6" t="s">
        <v>2756</v>
      </c>
      <c r="U759" s="8" t="str">
        <f>LEFT(T759,MIN(FIND({0,1,2,3,4,5,6,7,8,9},ASC(T759)&amp;1234567890))-1)</f>
        <v>Ti</v>
      </c>
      <c r="V759" s="8">
        <f t="shared" si="58"/>
        <v>2</v>
      </c>
      <c r="W759" s="8">
        <f>VLOOKUP(U759,Table!$A$2:$C$121,2,0)</f>
        <v>4</v>
      </c>
      <c r="X759" s="7">
        <f>VLOOKUP(U759,Table!$A$2:$C$121,3,0)</f>
        <v>4</v>
      </c>
      <c r="Y759" s="6" t="s">
        <v>2534</v>
      </c>
      <c r="Z759" s="8" t="str">
        <f>LEFT(Y759,MIN(FIND({0,1,2,3,4,5,6,7,8,9},ASC(Y759)&amp;1234567890))-1)</f>
        <v>O</v>
      </c>
      <c r="AA759" s="8">
        <f t="shared" si="59"/>
        <v>11</v>
      </c>
      <c r="AB759" s="8">
        <f>VLOOKUP(Z759,Table!$A$2:$C$121,2,0)</f>
        <v>16</v>
      </c>
      <c r="AC759" s="7">
        <f>VLOOKUP(Z759,Table!$A$2:$C$121,3,0)</f>
        <v>2</v>
      </c>
      <c r="AD759" s="5" t="str">
        <f>VLOOKUP(A759,Table!$U$1:$V$230,2,0)</f>
        <v>Tetragonal</v>
      </c>
    </row>
    <row r="760" spans="1:30" ht="18.75" customHeight="1" x14ac:dyDescent="0.4">
      <c r="A760" s="5">
        <v>123</v>
      </c>
      <c r="B760" s="5">
        <v>75342</v>
      </c>
      <c r="C760" s="5" t="s">
        <v>1058</v>
      </c>
      <c r="D760" s="5" t="s">
        <v>1119</v>
      </c>
      <c r="E760" s="6" t="s">
        <v>3161</v>
      </c>
      <c r="F760" s="8" t="str">
        <f>LEFT(E760,MIN(FIND({0,1,2,3,4,5,6,7,8,9},ASC(E760)&amp;1234567890))-1)</f>
        <v>Nd</v>
      </c>
      <c r="G760" s="8">
        <f t="shared" si="55"/>
        <v>2</v>
      </c>
      <c r="H760" s="8">
        <f>VLOOKUP(F760,Table!$A$2:$C$121,2,0)</f>
        <v>3</v>
      </c>
      <c r="I760" s="7">
        <f>VLOOKUP(F760,Table!$A$2:$C$121,3,0)</f>
        <v>6</v>
      </c>
      <c r="J760" s="6" t="s">
        <v>2294</v>
      </c>
      <c r="K760" s="8" t="str">
        <f>LEFT(J760,MIN(FIND({0,1,2,3,4,5,6,7,8,9},ASC(J760)&amp;1234567890))-1)</f>
        <v>Ba</v>
      </c>
      <c r="L760" s="8">
        <f t="shared" si="56"/>
        <v>2</v>
      </c>
      <c r="M760" s="8">
        <f>VLOOKUP(K760,Table!$A$2:$C$121,2,0)</f>
        <v>2</v>
      </c>
      <c r="N760" s="7">
        <f>VLOOKUP(K760,Table!$A$2:$C$121,3,0)</f>
        <v>6</v>
      </c>
      <c r="O760" s="6" t="s">
        <v>2297</v>
      </c>
      <c r="P760" s="8" t="str">
        <f>LEFT(O760,MIN(FIND({0,1,2,3,4,5,6,7,8,9},ASC(O760)&amp;1234567890))-1)</f>
        <v>Cu</v>
      </c>
      <c r="Q760" s="8">
        <f t="shared" si="57"/>
        <v>2</v>
      </c>
      <c r="R760" s="8">
        <f>VLOOKUP(P760,Table!$A$2:$C$121,2,0)</f>
        <v>11</v>
      </c>
      <c r="S760" s="7">
        <f>VLOOKUP(P760,Table!$A$2:$C$121,3,0)</f>
        <v>4</v>
      </c>
      <c r="T760" s="6" t="s">
        <v>2756</v>
      </c>
      <c r="U760" s="8" t="str">
        <f>LEFT(T760,MIN(FIND({0,1,2,3,4,5,6,7,8,9},ASC(T760)&amp;1234567890))-1)</f>
        <v>Ti</v>
      </c>
      <c r="V760" s="8">
        <f t="shared" si="58"/>
        <v>2</v>
      </c>
      <c r="W760" s="8">
        <f>VLOOKUP(U760,Table!$A$2:$C$121,2,0)</f>
        <v>4</v>
      </c>
      <c r="X760" s="7">
        <f>VLOOKUP(U760,Table!$A$2:$C$121,3,0)</f>
        <v>4</v>
      </c>
      <c r="Y760" s="6" t="s">
        <v>2534</v>
      </c>
      <c r="Z760" s="8" t="str">
        <f>LEFT(Y760,MIN(FIND({0,1,2,3,4,5,6,7,8,9},ASC(Y760)&amp;1234567890))-1)</f>
        <v>O</v>
      </c>
      <c r="AA760" s="8">
        <f t="shared" si="59"/>
        <v>11</v>
      </c>
      <c r="AB760" s="8">
        <f>VLOOKUP(Z760,Table!$A$2:$C$121,2,0)</f>
        <v>16</v>
      </c>
      <c r="AC760" s="7">
        <f>VLOOKUP(Z760,Table!$A$2:$C$121,3,0)</f>
        <v>2</v>
      </c>
      <c r="AD760" s="5" t="str">
        <f>VLOOKUP(A760,Table!$U$1:$V$230,2,0)</f>
        <v>Tetragonal</v>
      </c>
    </row>
    <row r="761" spans="1:30" ht="18.75" customHeight="1" x14ac:dyDescent="0.4">
      <c r="A761" s="5">
        <v>123</v>
      </c>
      <c r="B761" s="5">
        <v>75571</v>
      </c>
      <c r="C761" s="5" t="s">
        <v>1058</v>
      </c>
      <c r="D761" s="5" t="s">
        <v>1120</v>
      </c>
      <c r="E761" s="6" t="s">
        <v>2294</v>
      </c>
      <c r="F761" s="8" t="str">
        <f>LEFT(E761,MIN(FIND({0,1,2,3,4,5,6,7,8,9},ASC(E761)&amp;1234567890))-1)</f>
        <v>Ba</v>
      </c>
      <c r="G761" s="8">
        <f t="shared" si="55"/>
        <v>2</v>
      </c>
      <c r="H761" s="8">
        <f>VLOOKUP(F761,Table!$A$2:$C$121,2,0)</f>
        <v>2</v>
      </c>
      <c r="I761" s="7">
        <f>VLOOKUP(F761,Table!$A$2:$C$121,3,0)</f>
        <v>6</v>
      </c>
      <c r="J761" s="6" t="s">
        <v>3513</v>
      </c>
      <c r="K761" s="8" t="str">
        <f>LEFT(J761,MIN(FIND({0,1,2,3,4,5,6,7,8,9},ASC(J761)&amp;1234567890))-1)</f>
        <v>In</v>
      </c>
      <c r="L761" s="8">
        <f t="shared" si="56"/>
        <v>1</v>
      </c>
      <c r="M761" s="8">
        <f>VLOOKUP(K761,Table!$A$2:$C$121,2,0)</f>
        <v>13</v>
      </c>
      <c r="N761" s="7">
        <f>VLOOKUP(K761,Table!$A$2:$C$121,3,0)</f>
        <v>5</v>
      </c>
      <c r="O761" s="6" t="s">
        <v>3706</v>
      </c>
      <c r="P761" s="8" t="str">
        <f>LEFT(O761,MIN(FIND({0,1,2,3,4,5,6,7,8,9},ASC(O761)&amp;1234567890))-1)</f>
        <v>Al</v>
      </c>
      <c r="Q761" s="8">
        <f t="shared" si="57"/>
        <v>0.53</v>
      </c>
      <c r="R761" s="8">
        <f>VLOOKUP(P761,Table!$A$2:$C$121,2,0)</f>
        <v>13</v>
      </c>
      <c r="S761" s="7">
        <f>VLOOKUP(P761,Table!$A$2:$C$121,3,0)</f>
        <v>3</v>
      </c>
      <c r="T761" s="6" t="s">
        <v>3707</v>
      </c>
      <c r="U761" s="8" t="str">
        <f>LEFT(T761,MIN(FIND({0,1,2,3,4,5,6,7,8,9},ASC(T761)&amp;1234567890))-1)</f>
        <v>Cu</v>
      </c>
      <c r="V761" s="8">
        <f t="shared" si="58"/>
        <v>0.47</v>
      </c>
      <c r="W761" s="8">
        <f>VLOOKUP(U761,Table!$A$2:$C$121,2,0)</f>
        <v>11</v>
      </c>
      <c r="X761" s="7">
        <f>VLOOKUP(U761,Table!$A$2:$C$121,3,0)</f>
        <v>4</v>
      </c>
      <c r="Y761" s="6" t="s">
        <v>3604</v>
      </c>
      <c r="Z761" s="8" t="str">
        <f>LEFT(Y761,MIN(FIND({0,1,2,3,4,5,6,7,8,9},ASC(Y761)&amp;1234567890))-1)</f>
        <v>O</v>
      </c>
      <c r="AA761" s="8">
        <f t="shared" si="59"/>
        <v>4.75</v>
      </c>
      <c r="AB761" s="8">
        <f>VLOOKUP(Z761,Table!$A$2:$C$121,2,0)</f>
        <v>16</v>
      </c>
      <c r="AC761" s="7">
        <f>VLOOKUP(Z761,Table!$A$2:$C$121,3,0)</f>
        <v>2</v>
      </c>
      <c r="AD761" s="5" t="str">
        <f>VLOOKUP(A761,Table!$U$1:$V$230,2,0)</f>
        <v>Tetragonal</v>
      </c>
    </row>
    <row r="762" spans="1:30" ht="18.75" customHeight="1" x14ac:dyDescent="0.4">
      <c r="A762" s="5">
        <v>123</v>
      </c>
      <c r="B762" s="5">
        <v>75725</v>
      </c>
      <c r="C762" s="5" t="s">
        <v>1058</v>
      </c>
      <c r="D762" s="5" t="s">
        <v>1121</v>
      </c>
      <c r="E762" s="6" t="s">
        <v>2619</v>
      </c>
      <c r="F762" s="8" t="str">
        <f>LEFT(E762,MIN(FIND({0,1,2,3,4,5,6,7,8,9},ASC(E762)&amp;1234567890))-1)</f>
        <v>Hg</v>
      </c>
      <c r="G762" s="8">
        <f t="shared" si="55"/>
        <v>1</v>
      </c>
      <c r="H762" s="8">
        <f>VLOOKUP(F762,Table!$A$2:$C$121,2,0)</f>
        <v>12</v>
      </c>
      <c r="I762" s="7">
        <f>VLOOKUP(F762,Table!$A$2:$C$121,3,0)</f>
        <v>6</v>
      </c>
      <c r="J762" s="6" t="s">
        <v>2294</v>
      </c>
      <c r="K762" s="8" t="str">
        <f>LEFT(J762,MIN(FIND({0,1,2,3,4,5,6,7,8,9},ASC(J762)&amp;1234567890))-1)</f>
        <v>Ba</v>
      </c>
      <c r="L762" s="8">
        <f t="shared" si="56"/>
        <v>2</v>
      </c>
      <c r="M762" s="8">
        <f>VLOOKUP(K762,Table!$A$2:$C$121,2,0)</f>
        <v>2</v>
      </c>
      <c r="N762" s="7">
        <f>VLOOKUP(K762,Table!$A$2:$C$121,3,0)</f>
        <v>6</v>
      </c>
      <c r="O762" s="6" t="s">
        <v>2341</v>
      </c>
      <c r="P762" s="8" t="str">
        <f>LEFT(O762,MIN(FIND({0,1,2,3,4,5,6,7,8,9},ASC(O762)&amp;1234567890))-1)</f>
        <v>Ca</v>
      </c>
      <c r="Q762" s="8">
        <f t="shared" si="57"/>
        <v>1</v>
      </c>
      <c r="R762" s="8">
        <f>VLOOKUP(P762,Table!$A$2:$C$121,2,0)</f>
        <v>2</v>
      </c>
      <c r="S762" s="7">
        <f>VLOOKUP(P762,Table!$A$2:$C$121,3,0)</f>
        <v>4</v>
      </c>
      <c r="T762" s="6" t="s">
        <v>2297</v>
      </c>
      <c r="U762" s="8" t="str">
        <f>LEFT(T762,MIN(FIND({0,1,2,3,4,5,6,7,8,9},ASC(T762)&amp;1234567890))-1)</f>
        <v>Cu</v>
      </c>
      <c r="V762" s="8">
        <f t="shared" si="58"/>
        <v>2</v>
      </c>
      <c r="W762" s="8">
        <f>VLOOKUP(U762,Table!$A$2:$C$121,2,0)</f>
        <v>11</v>
      </c>
      <c r="X762" s="7">
        <f>VLOOKUP(U762,Table!$A$2:$C$121,3,0)</f>
        <v>4</v>
      </c>
      <c r="Y762" s="6" t="s">
        <v>2332</v>
      </c>
      <c r="Z762" s="8" t="str">
        <f>LEFT(Y762,MIN(FIND({0,1,2,3,4,5,6,7,8,9},ASC(Y762)&amp;1234567890))-1)</f>
        <v>O</v>
      </c>
      <c r="AA762" s="8">
        <f t="shared" si="59"/>
        <v>6</v>
      </c>
      <c r="AB762" s="8">
        <f>VLOOKUP(Z762,Table!$A$2:$C$121,2,0)</f>
        <v>16</v>
      </c>
      <c r="AC762" s="7">
        <f>VLOOKUP(Z762,Table!$A$2:$C$121,3,0)</f>
        <v>2</v>
      </c>
      <c r="AD762" s="5" t="str">
        <f>VLOOKUP(A762,Table!$U$1:$V$230,2,0)</f>
        <v>Tetragonal</v>
      </c>
    </row>
    <row r="763" spans="1:30" ht="18.75" customHeight="1" x14ac:dyDescent="0.4">
      <c r="A763" s="5">
        <v>123</v>
      </c>
      <c r="B763" s="5">
        <v>75730</v>
      </c>
      <c r="C763" s="5" t="s">
        <v>1058</v>
      </c>
      <c r="D763" s="5" t="s">
        <v>1122</v>
      </c>
      <c r="E763" s="6" t="s">
        <v>2619</v>
      </c>
      <c r="F763" s="8" t="str">
        <f>LEFT(E763,MIN(FIND({0,1,2,3,4,5,6,7,8,9},ASC(E763)&amp;1234567890))-1)</f>
        <v>Hg</v>
      </c>
      <c r="G763" s="8">
        <f t="shared" si="55"/>
        <v>1</v>
      </c>
      <c r="H763" s="8">
        <f>VLOOKUP(F763,Table!$A$2:$C$121,2,0)</f>
        <v>12</v>
      </c>
      <c r="I763" s="7">
        <f>VLOOKUP(F763,Table!$A$2:$C$121,3,0)</f>
        <v>6</v>
      </c>
      <c r="J763" s="6" t="s">
        <v>2294</v>
      </c>
      <c r="K763" s="8" t="str">
        <f>LEFT(J763,MIN(FIND({0,1,2,3,4,5,6,7,8,9},ASC(J763)&amp;1234567890))-1)</f>
        <v>Ba</v>
      </c>
      <c r="L763" s="8">
        <f t="shared" si="56"/>
        <v>2</v>
      </c>
      <c r="M763" s="8">
        <f>VLOOKUP(K763,Table!$A$2:$C$121,2,0)</f>
        <v>2</v>
      </c>
      <c r="N763" s="7">
        <f>VLOOKUP(K763,Table!$A$2:$C$121,3,0)</f>
        <v>6</v>
      </c>
      <c r="O763" s="6" t="s">
        <v>2552</v>
      </c>
      <c r="P763" s="8" t="str">
        <f>LEFT(O763,MIN(FIND({0,1,2,3,4,5,6,7,8,9},ASC(O763)&amp;1234567890))-1)</f>
        <v>Ca</v>
      </c>
      <c r="Q763" s="8">
        <f t="shared" si="57"/>
        <v>2</v>
      </c>
      <c r="R763" s="8">
        <f>VLOOKUP(P763,Table!$A$2:$C$121,2,0)</f>
        <v>2</v>
      </c>
      <c r="S763" s="7">
        <f>VLOOKUP(P763,Table!$A$2:$C$121,3,0)</f>
        <v>4</v>
      </c>
      <c r="T763" s="6" t="s">
        <v>2300</v>
      </c>
      <c r="U763" s="8" t="str">
        <f>LEFT(T763,MIN(FIND({0,1,2,3,4,5,6,7,8,9},ASC(T763)&amp;1234567890))-1)</f>
        <v>Cu</v>
      </c>
      <c r="V763" s="8">
        <f t="shared" si="58"/>
        <v>3</v>
      </c>
      <c r="W763" s="8">
        <f>VLOOKUP(U763,Table!$A$2:$C$121,2,0)</f>
        <v>11</v>
      </c>
      <c r="X763" s="7">
        <f>VLOOKUP(U763,Table!$A$2:$C$121,3,0)</f>
        <v>4</v>
      </c>
      <c r="Y763" s="6" t="s">
        <v>2298</v>
      </c>
      <c r="Z763" s="8" t="str">
        <f>LEFT(Y763,MIN(FIND({0,1,2,3,4,5,6,7,8,9},ASC(Y763)&amp;1234567890))-1)</f>
        <v>O</v>
      </c>
      <c r="AA763" s="8">
        <f t="shared" si="59"/>
        <v>8</v>
      </c>
      <c r="AB763" s="8">
        <f>VLOOKUP(Z763,Table!$A$2:$C$121,2,0)</f>
        <v>16</v>
      </c>
      <c r="AC763" s="7">
        <f>VLOOKUP(Z763,Table!$A$2:$C$121,3,0)</f>
        <v>2</v>
      </c>
      <c r="AD763" s="5" t="str">
        <f>VLOOKUP(A763,Table!$U$1:$V$230,2,0)</f>
        <v>Tetragonal</v>
      </c>
    </row>
    <row r="764" spans="1:30" ht="18.75" customHeight="1" x14ac:dyDescent="0.4">
      <c r="A764" s="5">
        <v>123</v>
      </c>
      <c r="B764" s="5">
        <v>75745</v>
      </c>
      <c r="C764" s="5" t="s">
        <v>1058</v>
      </c>
      <c r="D764" s="5" t="s">
        <v>1123</v>
      </c>
      <c r="E764" s="6" t="s">
        <v>3708</v>
      </c>
      <c r="F764" s="8" t="str">
        <f>LEFT(E764,MIN(FIND({0,1,2,3,4,5,6,7,8,9},ASC(E764)&amp;1234567890))-1)</f>
        <v>Tl</v>
      </c>
      <c r="G764" s="8">
        <f t="shared" si="55"/>
        <v>0.93600000000000005</v>
      </c>
      <c r="H764" s="8">
        <f>VLOOKUP(F764,Table!$A$2:$C$121,2,0)</f>
        <v>13</v>
      </c>
      <c r="I764" s="7">
        <f>VLOOKUP(F764,Table!$A$2:$C$121,3,0)</f>
        <v>6</v>
      </c>
      <c r="J764" s="6" t="s">
        <v>2294</v>
      </c>
      <c r="K764" s="8" t="str">
        <f>LEFT(J764,MIN(FIND({0,1,2,3,4,5,6,7,8,9},ASC(J764)&amp;1234567890))-1)</f>
        <v>Ba</v>
      </c>
      <c r="L764" s="8">
        <f t="shared" si="56"/>
        <v>2</v>
      </c>
      <c r="M764" s="8">
        <f>VLOOKUP(K764,Table!$A$2:$C$121,2,0)</f>
        <v>2</v>
      </c>
      <c r="N764" s="7">
        <f>VLOOKUP(K764,Table!$A$2:$C$121,3,0)</f>
        <v>6</v>
      </c>
      <c r="O764" s="6" t="s">
        <v>2699</v>
      </c>
      <c r="P764" s="8" t="str">
        <f>LEFT(O764,MIN(FIND({0,1,2,3,4,5,6,7,8,9},ASC(O764)&amp;1234567890))-1)</f>
        <v>Pr</v>
      </c>
      <c r="Q764" s="8">
        <f t="shared" si="57"/>
        <v>1</v>
      </c>
      <c r="R764" s="8">
        <f>VLOOKUP(P764,Table!$A$2:$C$121,2,0)</f>
        <v>3</v>
      </c>
      <c r="S764" s="7">
        <f>VLOOKUP(P764,Table!$A$2:$C$121,3,0)</f>
        <v>6</v>
      </c>
      <c r="T764" s="6" t="s">
        <v>2297</v>
      </c>
      <c r="U764" s="8" t="str">
        <f>LEFT(T764,MIN(FIND({0,1,2,3,4,5,6,7,8,9},ASC(T764)&amp;1234567890))-1)</f>
        <v>Cu</v>
      </c>
      <c r="V764" s="8">
        <f t="shared" si="58"/>
        <v>2</v>
      </c>
      <c r="W764" s="8">
        <f>VLOOKUP(U764,Table!$A$2:$C$121,2,0)</f>
        <v>11</v>
      </c>
      <c r="X764" s="7">
        <f>VLOOKUP(U764,Table!$A$2:$C$121,3,0)</f>
        <v>4</v>
      </c>
      <c r="Y764" s="6" t="s">
        <v>2381</v>
      </c>
      <c r="Z764" s="8" t="str">
        <f>LEFT(Y764,MIN(FIND({0,1,2,3,4,5,6,7,8,9},ASC(Y764)&amp;1234567890))-1)</f>
        <v>O</v>
      </c>
      <c r="AA764" s="8">
        <f t="shared" si="59"/>
        <v>7</v>
      </c>
      <c r="AB764" s="8">
        <f>VLOOKUP(Z764,Table!$A$2:$C$121,2,0)</f>
        <v>16</v>
      </c>
      <c r="AC764" s="7">
        <f>VLOOKUP(Z764,Table!$A$2:$C$121,3,0)</f>
        <v>2</v>
      </c>
      <c r="AD764" s="5" t="str">
        <f>VLOOKUP(A764,Table!$U$1:$V$230,2,0)</f>
        <v>Tetragonal</v>
      </c>
    </row>
    <row r="765" spans="1:30" ht="18.75" customHeight="1" x14ac:dyDescent="0.4">
      <c r="A765" s="5">
        <v>123</v>
      </c>
      <c r="B765" s="5">
        <v>75751</v>
      </c>
      <c r="C765" s="5" t="s">
        <v>1058</v>
      </c>
      <c r="D765" s="5" t="s">
        <v>1124</v>
      </c>
      <c r="E765" s="6" t="s">
        <v>3709</v>
      </c>
      <c r="F765" s="8" t="str">
        <f>LEFT(E765,MIN(FIND({0,1,2,3,4,5,6,7,8,9},ASC(E765)&amp;1234567890))-1)</f>
        <v>Tl</v>
      </c>
      <c r="G765" s="8">
        <f t="shared" si="55"/>
        <v>0.89900000000000002</v>
      </c>
      <c r="H765" s="8">
        <f>VLOOKUP(F765,Table!$A$2:$C$121,2,0)</f>
        <v>13</v>
      </c>
      <c r="I765" s="7">
        <f>VLOOKUP(F765,Table!$A$2:$C$121,3,0)</f>
        <v>6</v>
      </c>
      <c r="J765" s="6" t="s">
        <v>2299</v>
      </c>
      <c r="K765" s="8" t="str">
        <f>LEFT(J765,MIN(FIND({0,1,2,3,4,5,6,7,8,9},ASC(J765)&amp;1234567890))-1)</f>
        <v>Sr</v>
      </c>
      <c r="L765" s="8">
        <f t="shared" si="56"/>
        <v>2</v>
      </c>
      <c r="M765" s="8">
        <f>VLOOKUP(K765,Table!$A$2:$C$121,2,0)</f>
        <v>2</v>
      </c>
      <c r="N765" s="7">
        <f>VLOOKUP(K765,Table!$A$2:$C$121,3,0)</f>
        <v>5</v>
      </c>
      <c r="O765" s="6" t="s">
        <v>2699</v>
      </c>
      <c r="P765" s="8" t="str">
        <f>LEFT(O765,MIN(FIND({0,1,2,3,4,5,6,7,8,9},ASC(O765)&amp;1234567890))-1)</f>
        <v>Pr</v>
      </c>
      <c r="Q765" s="8">
        <f t="shared" si="57"/>
        <v>1</v>
      </c>
      <c r="R765" s="8">
        <f>VLOOKUP(P765,Table!$A$2:$C$121,2,0)</f>
        <v>3</v>
      </c>
      <c r="S765" s="7">
        <f>VLOOKUP(P765,Table!$A$2:$C$121,3,0)</f>
        <v>6</v>
      </c>
      <c r="T765" s="6" t="s">
        <v>2297</v>
      </c>
      <c r="U765" s="8" t="str">
        <f>LEFT(T765,MIN(FIND({0,1,2,3,4,5,6,7,8,9},ASC(T765)&amp;1234567890))-1)</f>
        <v>Cu</v>
      </c>
      <c r="V765" s="8">
        <f t="shared" si="58"/>
        <v>2</v>
      </c>
      <c r="W765" s="8">
        <f>VLOOKUP(U765,Table!$A$2:$C$121,2,0)</f>
        <v>11</v>
      </c>
      <c r="X765" s="7">
        <f>VLOOKUP(U765,Table!$A$2:$C$121,3,0)</f>
        <v>4</v>
      </c>
      <c r="Y765" s="6" t="s">
        <v>3074</v>
      </c>
      <c r="Z765" s="8" t="str">
        <f>LEFT(Y765,MIN(FIND({0,1,2,3,4,5,6,7,8,9},ASC(Y765)&amp;1234567890))-1)</f>
        <v>O</v>
      </c>
      <c r="AA765" s="8">
        <f t="shared" si="59"/>
        <v>6.77</v>
      </c>
      <c r="AB765" s="8">
        <f>VLOOKUP(Z765,Table!$A$2:$C$121,2,0)</f>
        <v>16</v>
      </c>
      <c r="AC765" s="7">
        <f>VLOOKUP(Z765,Table!$A$2:$C$121,3,0)</f>
        <v>2</v>
      </c>
      <c r="AD765" s="5" t="str">
        <f>VLOOKUP(A765,Table!$U$1:$V$230,2,0)</f>
        <v>Tetragonal</v>
      </c>
    </row>
    <row r="766" spans="1:30" ht="18.75" customHeight="1" x14ac:dyDescent="0.4">
      <c r="A766" s="5">
        <v>123</v>
      </c>
      <c r="B766" s="5">
        <v>75754</v>
      </c>
      <c r="C766" s="5" t="s">
        <v>1058</v>
      </c>
      <c r="D766" s="5" t="s">
        <v>1125</v>
      </c>
      <c r="E766" s="6" t="s">
        <v>3710</v>
      </c>
      <c r="F766" s="8" t="str">
        <f>LEFT(E766,MIN(FIND({0,1,2,3,4,5,6,7,8,9},ASC(E766)&amp;1234567890))-1)</f>
        <v>Tl</v>
      </c>
      <c r="G766" s="8">
        <f t="shared" si="55"/>
        <v>0.85599999999999998</v>
      </c>
      <c r="H766" s="8">
        <f>VLOOKUP(F766,Table!$A$2:$C$121,2,0)</f>
        <v>13</v>
      </c>
      <c r="I766" s="7">
        <f>VLOOKUP(F766,Table!$A$2:$C$121,3,0)</f>
        <v>6</v>
      </c>
      <c r="J766" s="6" t="s">
        <v>2299</v>
      </c>
      <c r="K766" s="8" t="str">
        <f>LEFT(J766,MIN(FIND({0,1,2,3,4,5,6,7,8,9},ASC(J766)&amp;1234567890))-1)</f>
        <v>Sr</v>
      </c>
      <c r="L766" s="8">
        <f t="shared" si="56"/>
        <v>2</v>
      </c>
      <c r="M766" s="8">
        <f>VLOOKUP(K766,Table!$A$2:$C$121,2,0)</f>
        <v>2</v>
      </c>
      <c r="N766" s="7">
        <f>VLOOKUP(K766,Table!$A$2:$C$121,3,0)</f>
        <v>5</v>
      </c>
      <c r="O766" s="6" t="s">
        <v>2699</v>
      </c>
      <c r="P766" s="8" t="str">
        <f>LEFT(O766,MIN(FIND({0,1,2,3,4,5,6,7,8,9},ASC(O766)&amp;1234567890))-1)</f>
        <v>Pr</v>
      </c>
      <c r="Q766" s="8">
        <f t="shared" si="57"/>
        <v>1</v>
      </c>
      <c r="R766" s="8">
        <f>VLOOKUP(P766,Table!$A$2:$C$121,2,0)</f>
        <v>3</v>
      </c>
      <c r="S766" s="7">
        <f>VLOOKUP(P766,Table!$A$2:$C$121,3,0)</f>
        <v>6</v>
      </c>
      <c r="T766" s="6" t="s">
        <v>2297</v>
      </c>
      <c r="U766" s="8" t="str">
        <f>LEFT(T766,MIN(FIND({0,1,2,3,4,5,6,7,8,9},ASC(T766)&amp;1234567890))-1)</f>
        <v>Cu</v>
      </c>
      <c r="V766" s="8">
        <f t="shared" si="58"/>
        <v>2</v>
      </c>
      <c r="W766" s="8">
        <f>VLOOKUP(U766,Table!$A$2:$C$121,2,0)</f>
        <v>11</v>
      </c>
      <c r="X766" s="7">
        <f>VLOOKUP(U766,Table!$A$2:$C$121,3,0)</f>
        <v>4</v>
      </c>
      <c r="Y766" s="6" t="s">
        <v>3711</v>
      </c>
      <c r="Z766" s="8" t="str">
        <f>LEFT(Y766,MIN(FIND({0,1,2,3,4,5,6,7,8,9},ASC(Y766)&amp;1234567890))-1)</f>
        <v>O</v>
      </c>
      <c r="AA766" s="8">
        <f t="shared" si="59"/>
        <v>6.69</v>
      </c>
      <c r="AB766" s="8">
        <f>VLOOKUP(Z766,Table!$A$2:$C$121,2,0)</f>
        <v>16</v>
      </c>
      <c r="AC766" s="7">
        <f>VLOOKUP(Z766,Table!$A$2:$C$121,3,0)</f>
        <v>2</v>
      </c>
      <c r="AD766" s="5" t="str">
        <f>VLOOKUP(A766,Table!$U$1:$V$230,2,0)</f>
        <v>Tetragonal</v>
      </c>
    </row>
    <row r="767" spans="1:30" ht="18.75" customHeight="1" x14ac:dyDescent="0.4">
      <c r="A767" s="5">
        <v>123</v>
      </c>
      <c r="B767" s="5">
        <v>75782</v>
      </c>
      <c r="C767" s="5" t="s">
        <v>1058</v>
      </c>
      <c r="D767" s="5" t="s">
        <v>1126</v>
      </c>
      <c r="E767" s="6" t="s">
        <v>2619</v>
      </c>
      <c r="F767" s="8" t="str">
        <f>LEFT(E767,MIN(FIND({0,1,2,3,4,5,6,7,8,9},ASC(E767)&amp;1234567890))-1)</f>
        <v>Hg</v>
      </c>
      <c r="G767" s="8">
        <f t="shared" si="55"/>
        <v>1</v>
      </c>
      <c r="H767" s="8">
        <f>VLOOKUP(F767,Table!$A$2:$C$121,2,0)</f>
        <v>12</v>
      </c>
      <c r="I767" s="7">
        <f>VLOOKUP(F767,Table!$A$2:$C$121,3,0)</f>
        <v>6</v>
      </c>
      <c r="J767" s="6" t="s">
        <v>2294</v>
      </c>
      <c r="K767" s="8" t="str">
        <f>LEFT(J767,MIN(FIND({0,1,2,3,4,5,6,7,8,9},ASC(J767)&amp;1234567890))-1)</f>
        <v>Ba</v>
      </c>
      <c r="L767" s="8">
        <f t="shared" si="56"/>
        <v>2</v>
      </c>
      <c r="M767" s="8">
        <f>VLOOKUP(K767,Table!$A$2:$C$121,2,0)</f>
        <v>2</v>
      </c>
      <c r="N767" s="7">
        <f>VLOOKUP(K767,Table!$A$2:$C$121,3,0)</f>
        <v>6</v>
      </c>
      <c r="O767" s="6" t="s">
        <v>3403</v>
      </c>
      <c r="P767" s="8" t="str">
        <f>LEFT(O767,MIN(FIND({0,1,2,3,4,5,6,7,8,9},ASC(O767)&amp;1234567890))-1)</f>
        <v>Ca</v>
      </c>
      <c r="Q767" s="8">
        <f t="shared" si="57"/>
        <v>4</v>
      </c>
      <c r="R767" s="8">
        <f>VLOOKUP(P767,Table!$A$2:$C$121,2,0)</f>
        <v>2</v>
      </c>
      <c r="S767" s="7">
        <f>VLOOKUP(P767,Table!$A$2:$C$121,3,0)</f>
        <v>4</v>
      </c>
      <c r="T767" s="6" t="s">
        <v>3712</v>
      </c>
      <c r="U767" s="8" t="str">
        <f>LEFT(T767,MIN(FIND({0,1,2,3,4,5,6,7,8,9},ASC(T767)&amp;1234567890))-1)</f>
        <v>Cu</v>
      </c>
      <c r="V767" s="8">
        <f t="shared" si="58"/>
        <v>5</v>
      </c>
      <c r="W767" s="8">
        <f>VLOOKUP(U767,Table!$A$2:$C$121,2,0)</f>
        <v>11</v>
      </c>
      <c r="X767" s="7">
        <f>VLOOKUP(U767,Table!$A$2:$C$121,3,0)</f>
        <v>4</v>
      </c>
      <c r="Y767" s="6" t="s">
        <v>3713</v>
      </c>
      <c r="Z767" s="8" t="str">
        <f>LEFT(Y767,MIN(FIND({0,1,2,3,4,5,6,7,8,9},ASC(Y767)&amp;1234567890))-1)</f>
        <v>O</v>
      </c>
      <c r="AA767" s="8">
        <f t="shared" si="59"/>
        <v>12.32</v>
      </c>
      <c r="AB767" s="8">
        <f>VLOOKUP(Z767,Table!$A$2:$C$121,2,0)</f>
        <v>16</v>
      </c>
      <c r="AC767" s="7">
        <f>VLOOKUP(Z767,Table!$A$2:$C$121,3,0)</f>
        <v>2</v>
      </c>
      <c r="AD767" s="5" t="str">
        <f>VLOOKUP(A767,Table!$U$1:$V$230,2,0)</f>
        <v>Tetragonal</v>
      </c>
    </row>
    <row r="768" spans="1:30" ht="18.75" customHeight="1" x14ac:dyDescent="0.4">
      <c r="A768" s="5">
        <v>123</v>
      </c>
      <c r="B768" s="5">
        <v>75783</v>
      </c>
      <c r="C768" s="5" t="s">
        <v>1058</v>
      </c>
      <c r="D768" s="5" t="s">
        <v>1127</v>
      </c>
      <c r="E768" s="6" t="s">
        <v>2619</v>
      </c>
      <c r="F768" s="8" t="str">
        <f>LEFT(E768,MIN(FIND({0,1,2,3,4,5,6,7,8,9},ASC(E768)&amp;1234567890))-1)</f>
        <v>Hg</v>
      </c>
      <c r="G768" s="8">
        <f t="shared" si="55"/>
        <v>1</v>
      </c>
      <c r="H768" s="8">
        <f>VLOOKUP(F768,Table!$A$2:$C$121,2,0)</f>
        <v>12</v>
      </c>
      <c r="I768" s="7">
        <f>VLOOKUP(F768,Table!$A$2:$C$121,3,0)</f>
        <v>6</v>
      </c>
      <c r="J768" s="6" t="s">
        <v>2294</v>
      </c>
      <c r="K768" s="8" t="str">
        <f>LEFT(J768,MIN(FIND({0,1,2,3,4,5,6,7,8,9},ASC(J768)&amp;1234567890))-1)</f>
        <v>Ba</v>
      </c>
      <c r="L768" s="8">
        <f t="shared" si="56"/>
        <v>2</v>
      </c>
      <c r="M768" s="8">
        <f>VLOOKUP(K768,Table!$A$2:$C$121,2,0)</f>
        <v>2</v>
      </c>
      <c r="N768" s="7">
        <f>VLOOKUP(K768,Table!$A$2:$C$121,3,0)</f>
        <v>6</v>
      </c>
      <c r="O768" s="6" t="s">
        <v>3403</v>
      </c>
      <c r="P768" s="8" t="str">
        <f>LEFT(O768,MIN(FIND({0,1,2,3,4,5,6,7,8,9},ASC(O768)&amp;1234567890))-1)</f>
        <v>Ca</v>
      </c>
      <c r="Q768" s="8">
        <f t="shared" si="57"/>
        <v>4</v>
      </c>
      <c r="R768" s="8">
        <f>VLOOKUP(P768,Table!$A$2:$C$121,2,0)</f>
        <v>2</v>
      </c>
      <c r="S768" s="7">
        <f>VLOOKUP(P768,Table!$A$2:$C$121,3,0)</f>
        <v>4</v>
      </c>
      <c r="T768" s="6" t="s">
        <v>3712</v>
      </c>
      <c r="U768" s="8" t="str">
        <f>LEFT(T768,MIN(FIND({0,1,2,3,4,5,6,7,8,9},ASC(T768)&amp;1234567890))-1)</f>
        <v>Cu</v>
      </c>
      <c r="V768" s="8">
        <f t="shared" si="58"/>
        <v>5</v>
      </c>
      <c r="W768" s="8">
        <f>VLOOKUP(U768,Table!$A$2:$C$121,2,0)</f>
        <v>11</v>
      </c>
      <c r="X768" s="7">
        <f>VLOOKUP(U768,Table!$A$2:$C$121,3,0)</f>
        <v>4</v>
      </c>
      <c r="Y768" s="6" t="s">
        <v>3714</v>
      </c>
      <c r="Z768" s="8" t="str">
        <f>LEFT(Y768,MIN(FIND({0,1,2,3,4,5,6,7,8,9},ASC(Y768)&amp;1234567890))-1)</f>
        <v>O</v>
      </c>
      <c r="AA768" s="8">
        <f t="shared" si="59"/>
        <v>12.29</v>
      </c>
      <c r="AB768" s="8">
        <f>VLOOKUP(Z768,Table!$A$2:$C$121,2,0)</f>
        <v>16</v>
      </c>
      <c r="AC768" s="7">
        <f>VLOOKUP(Z768,Table!$A$2:$C$121,3,0)</f>
        <v>2</v>
      </c>
      <c r="AD768" s="5" t="str">
        <f>VLOOKUP(A768,Table!$U$1:$V$230,2,0)</f>
        <v>Tetragonal</v>
      </c>
    </row>
    <row r="769" spans="1:30" ht="18.75" customHeight="1" x14ac:dyDescent="0.4">
      <c r="A769" s="5">
        <v>123</v>
      </c>
      <c r="B769" s="5">
        <v>75784</v>
      </c>
      <c r="C769" s="5" t="s">
        <v>1058</v>
      </c>
      <c r="D769" s="5" t="s">
        <v>1128</v>
      </c>
      <c r="E769" s="6" t="s">
        <v>2619</v>
      </c>
      <c r="F769" s="8" t="str">
        <f>LEFT(E769,MIN(FIND({0,1,2,3,4,5,6,7,8,9},ASC(E769)&amp;1234567890))-1)</f>
        <v>Hg</v>
      </c>
      <c r="G769" s="8">
        <f t="shared" si="55"/>
        <v>1</v>
      </c>
      <c r="H769" s="8">
        <f>VLOOKUP(F769,Table!$A$2:$C$121,2,0)</f>
        <v>12</v>
      </c>
      <c r="I769" s="7">
        <f>VLOOKUP(F769,Table!$A$2:$C$121,3,0)</f>
        <v>6</v>
      </c>
      <c r="J769" s="6" t="s">
        <v>2294</v>
      </c>
      <c r="K769" s="8" t="str">
        <f>LEFT(J769,MIN(FIND({0,1,2,3,4,5,6,7,8,9},ASC(J769)&amp;1234567890))-1)</f>
        <v>Ba</v>
      </c>
      <c r="L769" s="8">
        <f t="shared" si="56"/>
        <v>2</v>
      </c>
      <c r="M769" s="8">
        <f>VLOOKUP(K769,Table!$A$2:$C$121,2,0)</f>
        <v>2</v>
      </c>
      <c r="N769" s="7">
        <f>VLOOKUP(K769,Table!$A$2:$C$121,3,0)</f>
        <v>6</v>
      </c>
      <c r="O769" s="6" t="s">
        <v>3715</v>
      </c>
      <c r="P769" s="8" t="str">
        <f>LEFT(O769,MIN(FIND({0,1,2,3,4,5,6,7,8,9},ASC(O769)&amp;1234567890))-1)</f>
        <v>Ca</v>
      </c>
      <c r="Q769" s="8">
        <f t="shared" si="57"/>
        <v>5</v>
      </c>
      <c r="R769" s="8">
        <f>VLOOKUP(P769,Table!$A$2:$C$121,2,0)</f>
        <v>2</v>
      </c>
      <c r="S769" s="7">
        <f>VLOOKUP(P769,Table!$A$2:$C$121,3,0)</f>
        <v>4</v>
      </c>
      <c r="T769" s="6" t="s">
        <v>2621</v>
      </c>
      <c r="U769" s="8" t="str">
        <f>LEFT(T769,MIN(FIND({0,1,2,3,4,5,6,7,8,9},ASC(T769)&amp;1234567890))-1)</f>
        <v>Cu</v>
      </c>
      <c r="V769" s="8">
        <f t="shared" si="58"/>
        <v>6</v>
      </c>
      <c r="W769" s="8">
        <f>VLOOKUP(U769,Table!$A$2:$C$121,2,0)</f>
        <v>11</v>
      </c>
      <c r="X769" s="7">
        <f>VLOOKUP(U769,Table!$A$2:$C$121,3,0)</f>
        <v>4</v>
      </c>
      <c r="Y769" s="6" t="s">
        <v>3716</v>
      </c>
      <c r="Z769" s="8" t="str">
        <f>LEFT(Y769,MIN(FIND({0,1,2,3,4,5,6,7,8,9},ASC(Y769)&amp;1234567890))-1)</f>
        <v>O</v>
      </c>
      <c r="AA769" s="8">
        <f t="shared" si="59"/>
        <v>14.4</v>
      </c>
      <c r="AB769" s="8">
        <f>VLOOKUP(Z769,Table!$A$2:$C$121,2,0)</f>
        <v>16</v>
      </c>
      <c r="AC769" s="7">
        <f>VLOOKUP(Z769,Table!$A$2:$C$121,3,0)</f>
        <v>2</v>
      </c>
      <c r="AD769" s="5" t="str">
        <f>VLOOKUP(A769,Table!$U$1:$V$230,2,0)</f>
        <v>Tetragonal</v>
      </c>
    </row>
    <row r="770" spans="1:30" ht="18.75" customHeight="1" x14ac:dyDescent="0.4">
      <c r="A770" s="5">
        <v>123</v>
      </c>
      <c r="B770" s="5">
        <v>75838</v>
      </c>
      <c r="C770" s="5" t="s">
        <v>1058</v>
      </c>
      <c r="D770" s="5" t="s">
        <v>1129</v>
      </c>
      <c r="E770" s="6" t="s">
        <v>3717</v>
      </c>
      <c r="F770" s="8" t="str">
        <f>LEFT(E770,MIN(FIND({0,1,2,3,4,5,6,7,8,9},ASC(E770)&amp;1234567890))-1)</f>
        <v>Tl</v>
      </c>
      <c r="G770" s="8">
        <f t="shared" ref="G770:G833" si="60">IF(SUBSTITUTE(E770,F770,"")="",1,SUBSTITUTE(E770,F770,""))*1</f>
        <v>0.996</v>
      </c>
      <c r="H770" s="8">
        <f>VLOOKUP(F770,Table!$A$2:$C$121,2,0)</f>
        <v>13</v>
      </c>
      <c r="I770" s="7">
        <f>VLOOKUP(F770,Table!$A$2:$C$121,3,0)</f>
        <v>6</v>
      </c>
      <c r="J770" s="6" t="s">
        <v>2294</v>
      </c>
      <c r="K770" s="8" t="str">
        <f>LEFT(J770,MIN(FIND({0,1,2,3,4,5,6,7,8,9},ASC(J770)&amp;1234567890))-1)</f>
        <v>Ba</v>
      </c>
      <c r="L770" s="8">
        <f t="shared" ref="L770:L833" si="61">IF(SUBSTITUTE(J770,K770,"")="",1,SUBSTITUTE(J770,K770,""))*1</f>
        <v>2</v>
      </c>
      <c r="M770" s="8">
        <f>VLOOKUP(K770,Table!$A$2:$C$121,2,0)</f>
        <v>2</v>
      </c>
      <c r="N770" s="7">
        <f>VLOOKUP(K770,Table!$A$2:$C$121,3,0)</f>
        <v>6</v>
      </c>
      <c r="O770" s="6" t="s">
        <v>3718</v>
      </c>
      <c r="P770" s="8" t="str">
        <f>LEFT(O770,MIN(FIND({0,1,2,3,4,5,6,7,8,9},ASC(O770)&amp;1234567890))-1)</f>
        <v>Ca</v>
      </c>
      <c r="Q770" s="8">
        <f t="shared" ref="Q770:Q833" si="62">IF(SUBSTITUTE(O770,P770,"")="",1,SUBSTITUTE(O770,P770,""))*1</f>
        <v>2.96</v>
      </c>
      <c r="R770" s="8">
        <f>VLOOKUP(P770,Table!$A$2:$C$121,2,0)</f>
        <v>2</v>
      </c>
      <c r="S770" s="7">
        <f>VLOOKUP(P770,Table!$A$2:$C$121,3,0)</f>
        <v>4</v>
      </c>
      <c r="T770" s="6" t="s">
        <v>2631</v>
      </c>
      <c r="U770" s="8" t="str">
        <f>LEFT(T770,MIN(FIND({0,1,2,3,4,5,6,7,8,9},ASC(T770)&amp;1234567890))-1)</f>
        <v>Cu</v>
      </c>
      <c r="V770" s="8">
        <f t="shared" ref="V770:V833" si="63">IF(SUBSTITUTE(T770,U770,"")="",1,SUBSTITUTE(T770,U770,""))*1</f>
        <v>4</v>
      </c>
      <c r="W770" s="8">
        <f>VLOOKUP(U770,Table!$A$2:$C$121,2,0)</f>
        <v>11</v>
      </c>
      <c r="X770" s="7">
        <f>VLOOKUP(U770,Table!$A$2:$C$121,3,0)</f>
        <v>4</v>
      </c>
      <c r="Y770" s="6" t="s">
        <v>2534</v>
      </c>
      <c r="Z770" s="8" t="str">
        <f>LEFT(Y770,MIN(FIND({0,1,2,3,4,5,6,7,8,9},ASC(Y770)&amp;1234567890))-1)</f>
        <v>O</v>
      </c>
      <c r="AA770" s="8">
        <f t="shared" ref="AA770:AA833" si="64">IF(SUBSTITUTE(Y770,Z770,"")="",1,SUBSTITUTE(Y770,Z770,""))*1</f>
        <v>11</v>
      </c>
      <c r="AB770" s="8">
        <f>VLOOKUP(Z770,Table!$A$2:$C$121,2,0)</f>
        <v>16</v>
      </c>
      <c r="AC770" s="7">
        <f>VLOOKUP(Z770,Table!$A$2:$C$121,3,0)</f>
        <v>2</v>
      </c>
      <c r="AD770" s="5" t="str">
        <f>VLOOKUP(A770,Table!$U$1:$V$230,2,0)</f>
        <v>Tetragonal</v>
      </c>
    </row>
    <row r="771" spans="1:30" ht="18.75" customHeight="1" x14ac:dyDescent="0.4">
      <c r="A771" s="5">
        <v>123</v>
      </c>
      <c r="B771" s="5">
        <v>75851</v>
      </c>
      <c r="C771" s="5" t="s">
        <v>1058</v>
      </c>
      <c r="D771" s="5" t="s">
        <v>1130</v>
      </c>
      <c r="E771" s="6" t="s">
        <v>2700</v>
      </c>
      <c r="F771" s="8" t="str">
        <f>LEFT(E771,MIN(FIND({0,1,2,3,4,5,6,7,8,9},ASC(E771)&amp;1234567890))-1)</f>
        <v>Nd</v>
      </c>
      <c r="G771" s="8">
        <f t="shared" si="60"/>
        <v>1</v>
      </c>
      <c r="H771" s="8">
        <f>VLOOKUP(F771,Table!$A$2:$C$121,2,0)</f>
        <v>3</v>
      </c>
      <c r="I771" s="7">
        <f>VLOOKUP(F771,Table!$A$2:$C$121,3,0)</f>
        <v>6</v>
      </c>
      <c r="J771" s="6" t="s">
        <v>2320</v>
      </c>
      <c r="K771" s="8" t="str">
        <f>LEFT(J771,MIN(FIND({0,1,2,3,4,5,6,7,8,9},ASC(J771)&amp;1234567890))-1)</f>
        <v>Sr</v>
      </c>
      <c r="L771" s="8">
        <f t="shared" si="61"/>
        <v>1</v>
      </c>
      <c r="M771" s="8">
        <f>VLOOKUP(K771,Table!$A$2:$C$121,2,0)</f>
        <v>2</v>
      </c>
      <c r="N771" s="7">
        <f>VLOOKUP(K771,Table!$A$2:$C$121,3,0)</f>
        <v>5</v>
      </c>
      <c r="O771" s="6" t="s">
        <v>2597</v>
      </c>
      <c r="P771" s="8" t="str">
        <f>LEFT(O771,MIN(FIND({0,1,2,3,4,5,6,7,8,9},ASC(O771)&amp;1234567890))-1)</f>
        <v>Ba</v>
      </c>
      <c r="Q771" s="8">
        <f t="shared" si="62"/>
        <v>1</v>
      </c>
      <c r="R771" s="8">
        <f>VLOOKUP(P771,Table!$A$2:$C$121,2,0)</f>
        <v>2</v>
      </c>
      <c r="S771" s="7">
        <f>VLOOKUP(P771,Table!$A$2:$C$121,3,0)</f>
        <v>6</v>
      </c>
      <c r="T771" s="6" t="s">
        <v>2300</v>
      </c>
      <c r="U771" s="8" t="str">
        <f>LEFT(T771,MIN(FIND({0,1,2,3,4,5,6,7,8,9},ASC(T771)&amp;1234567890))-1)</f>
        <v>Cu</v>
      </c>
      <c r="V771" s="8">
        <f t="shared" si="63"/>
        <v>3</v>
      </c>
      <c r="W771" s="8">
        <f>VLOOKUP(U771,Table!$A$2:$C$121,2,0)</f>
        <v>11</v>
      </c>
      <c r="X771" s="7">
        <f>VLOOKUP(U771,Table!$A$2:$C$121,3,0)</f>
        <v>4</v>
      </c>
      <c r="Y771" s="6" t="s">
        <v>2970</v>
      </c>
      <c r="Z771" s="8" t="str">
        <f>LEFT(Y771,MIN(FIND({0,1,2,3,4,5,6,7,8,9},ASC(Y771)&amp;1234567890))-1)</f>
        <v>O</v>
      </c>
      <c r="AA771" s="8">
        <f t="shared" si="64"/>
        <v>6.85</v>
      </c>
      <c r="AB771" s="8">
        <f>VLOOKUP(Z771,Table!$A$2:$C$121,2,0)</f>
        <v>16</v>
      </c>
      <c r="AC771" s="7">
        <f>VLOOKUP(Z771,Table!$A$2:$C$121,3,0)</f>
        <v>2</v>
      </c>
      <c r="AD771" s="5" t="str">
        <f>VLOOKUP(A771,Table!$U$1:$V$230,2,0)</f>
        <v>Tetragonal</v>
      </c>
    </row>
    <row r="772" spans="1:30" ht="18.75" customHeight="1" x14ac:dyDescent="0.4">
      <c r="A772" s="5">
        <v>123</v>
      </c>
      <c r="B772" s="5">
        <v>75852</v>
      </c>
      <c r="C772" s="5" t="s">
        <v>1058</v>
      </c>
      <c r="D772" s="5" t="s">
        <v>1131</v>
      </c>
      <c r="E772" s="6" t="s">
        <v>2700</v>
      </c>
      <c r="F772" s="8" t="str">
        <f>LEFT(E772,MIN(FIND({0,1,2,3,4,5,6,7,8,9},ASC(E772)&amp;1234567890))-1)</f>
        <v>Nd</v>
      </c>
      <c r="G772" s="8">
        <f t="shared" si="60"/>
        <v>1</v>
      </c>
      <c r="H772" s="8">
        <f>VLOOKUP(F772,Table!$A$2:$C$121,2,0)</f>
        <v>3</v>
      </c>
      <c r="I772" s="7">
        <f>VLOOKUP(F772,Table!$A$2:$C$121,3,0)</f>
        <v>6</v>
      </c>
      <c r="J772" s="6" t="s">
        <v>2320</v>
      </c>
      <c r="K772" s="8" t="str">
        <f>LEFT(J772,MIN(FIND({0,1,2,3,4,5,6,7,8,9},ASC(J772)&amp;1234567890))-1)</f>
        <v>Sr</v>
      </c>
      <c r="L772" s="8">
        <f t="shared" si="61"/>
        <v>1</v>
      </c>
      <c r="M772" s="8">
        <f>VLOOKUP(K772,Table!$A$2:$C$121,2,0)</f>
        <v>2</v>
      </c>
      <c r="N772" s="7">
        <f>VLOOKUP(K772,Table!$A$2:$C$121,3,0)</f>
        <v>5</v>
      </c>
      <c r="O772" s="6" t="s">
        <v>2597</v>
      </c>
      <c r="P772" s="8" t="str">
        <f>LEFT(O772,MIN(FIND({0,1,2,3,4,5,6,7,8,9},ASC(O772)&amp;1234567890))-1)</f>
        <v>Ba</v>
      </c>
      <c r="Q772" s="8">
        <f t="shared" si="62"/>
        <v>1</v>
      </c>
      <c r="R772" s="8">
        <f>VLOOKUP(P772,Table!$A$2:$C$121,2,0)</f>
        <v>2</v>
      </c>
      <c r="S772" s="7">
        <f>VLOOKUP(P772,Table!$A$2:$C$121,3,0)</f>
        <v>6</v>
      </c>
      <c r="T772" s="6" t="s">
        <v>2300</v>
      </c>
      <c r="U772" s="8" t="str">
        <f>LEFT(T772,MIN(FIND({0,1,2,3,4,5,6,7,8,9},ASC(T772)&amp;1234567890))-1)</f>
        <v>Cu</v>
      </c>
      <c r="V772" s="8">
        <f t="shared" si="63"/>
        <v>3</v>
      </c>
      <c r="W772" s="8">
        <f>VLOOKUP(U772,Table!$A$2:$C$121,2,0)</f>
        <v>11</v>
      </c>
      <c r="X772" s="7">
        <f>VLOOKUP(U772,Table!$A$2:$C$121,3,0)</f>
        <v>4</v>
      </c>
      <c r="Y772" s="6" t="s">
        <v>3719</v>
      </c>
      <c r="Z772" s="8" t="str">
        <f>LEFT(Y772,MIN(FIND({0,1,2,3,4,5,6,7,8,9},ASC(Y772)&amp;1234567890))-1)</f>
        <v>O</v>
      </c>
      <c r="AA772" s="8">
        <f t="shared" si="64"/>
        <v>6.86</v>
      </c>
      <c r="AB772" s="8">
        <f>VLOOKUP(Z772,Table!$A$2:$C$121,2,0)</f>
        <v>16</v>
      </c>
      <c r="AC772" s="7">
        <f>VLOOKUP(Z772,Table!$A$2:$C$121,3,0)</f>
        <v>2</v>
      </c>
      <c r="AD772" s="5" t="str">
        <f>VLOOKUP(A772,Table!$U$1:$V$230,2,0)</f>
        <v>Tetragonal</v>
      </c>
    </row>
    <row r="773" spans="1:30" ht="18.75" customHeight="1" x14ac:dyDescent="0.4">
      <c r="A773" s="5">
        <v>123</v>
      </c>
      <c r="B773" s="5">
        <v>75876</v>
      </c>
      <c r="C773" s="5" t="s">
        <v>1058</v>
      </c>
      <c r="D773" s="5" t="s">
        <v>1132</v>
      </c>
      <c r="E773" s="6" t="s">
        <v>2699</v>
      </c>
      <c r="F773" s="8" t="str">
        <f>LEFT(E773,MIN(FIND({0,1,2,3,4,5,6,7,8,9},ASC(E773)&amp;1234567890))-1)</f>
        <v>Pr</v>
      </c>
      <c r="G773" s="8">
        <f t="shared" si="60"/>
        <v>1</v>
      </c>
      <c r="H773" s="8">
        <f>VLOOKUP(F773,Table!$A$2:$C$121,2,0)</f>
        <v>3</v>
      </c>
      <c r="I773" s="7">
        <f>VLOOKUP(F773,Table!$A$2:$C$121,3,0)</f>
        <v>6</v>
      </c>
      <c r="J773" s="6" t="s">
        <v>2597</v>
      </c>
      <c r="K773" s="8" t="str">
        <f>LEFT(J773,MIN(FIND({0,1,2,3,4,5,6,7,8,9},ASC(J773)&amp;1234567890))-1)</f>
        <v>Ba</v>
      </c>
      <c r="L773" s="8">
        <f t="shared" si="61"/>
        <v>1</v>
      </c>
      <c r="M773" s="8">
        <f>VLOOKUP(K773,Table!$A$2:$C$121,2,0)</f>
        <v>2</v>
      </c>
      <c r="N773" s="7">
        <f>VLOOKUP(K773,Table!$A$2:$C$121,3,0)</f>
        <v>6</v>
      </c>
      <c r="O773" s="6" t="s">
        <v>2296</v>
      </c>
      <c r="P773" s="8" t="str">
        <f>LEFT(O773,MIN(FIND({0,1,2,3,4,5,6,7,8,9},ASC(O773)&amp;1234567890))-1)</f>
        <v>Cu</v>
      </c>
      <c r="Q773" s="8">
        <f t="shared" si="62"/>
        <v>1</v>
      </c>
      <c r="R773" s="8">
        <f>VLOOKUP(P773,Table!$A$2:$C$121,2,0)</f>
        <v>11</v>
      </c>
      <c r="S773" s="7">
        <f>VLOOKUP(P773,Table!$A$2:$C$121,3,0)</f>
        <v>4</v>
      </c>
      <c r="T773" s="6" t="s">
        <v>2330</v>
      </c>
      <c r="U773" s="8" t="str">
        <f>LEFT(T773,MIN(FIND({0,1,2,3,4,5,6,7,8,9},ASC(T773)&amp;1234567890))-1)</f>
        <v>Fe</v>
      </c>
      <c r="V773" s="8">
        <f t="shared" si="63"/>
        <v>1</v>
      </c>
      <c r="W773" s="8">
        <f>VLOOKUP(U773,Table!$A$2:$C$121,2,0)</f>
        <v>8</v>
      </c>
      <c r="X773" s="7">
        <f>VLOOKUP(U773,Table!$A$2:$C$121,3,0)</f>
        <v>4</v>
      </c>
      <c r="Y773" s="6" t="s">
        <v>3150</v>
      </c>
      <c r="Z773" s="8" t="str">
        <f>LEFT(Y773,MIN(FIND({0,1,2,3,4,5,6,7,8,9},ASC(Y773)&amp;1234567890))-1)</f>
        <v>O</v>
      </c>
      <c r="AA773" s="8">
        <f t="shared" si="64"/>
        <v>5.24</v>
      </c>
      <c r="AB773" s="8">
        <f>VLOOKUP(Z773,Table!$A$2:$C$121,2,0)</f>
        <v>16</v>
      </c>
      <c r="AC773" s="7">
        <f>VLOOKUP(Z773,Table!$A$2:$C$121,3,0)</f>
        <v>2</v>
      </c>
      <c r="AD773" s="5" t="str">
        <f>VLOOKUP(A773,Table!$U$1:$V$230,2,0)</f>
        <v>Tetragonal</v>
      </c>
    </row>
    <row r="774" spans="1:30" ht="18.75" customHeight="1" x14ac:dyDescent="0.4">
      <c r="A774" s="5">
        <v>123</v>
      </c>
      <c r="B774" s="5">
        <v>75877</v>
      </c>
      <c r="C774" s="5" t="s">
        <v>1058</v>
      </c>
      <c r="D774" s="5" t="s">
        <v>1019</v>
      </c>
      <c r="E774" s="6" t="s">
        <v>2295</v>
      </c>
      <c r="F774" s="8" t="str">
        <f>LEFT(E774,MIN(FIND({0,1,2,3,4,5,6,7,8,9},ASC(E774)&amp;1234567890))-1)</f>
        <v>Y</v>
      </c>
      <c r="G774" s="8">
        <f t="shared" si="60"/>
        <v>1</v>
      </c>
      <c r="H774" s="8">
        <f>VLOOKUP(F774,Table!$A$2:$C$121,2,0)</f>
        <v>3</v>
      </c>
      <c r="I774" s="7">
        <f>VLOOKUP(F774,Table!$A$2:$C$121,3,0)</f>
        <v>5</v>
      </c>
      <c r="J774" s="6" t="s">
        <v>2597</v>
      </c>
      <c r="K774" s="8" t="str">
        <f>LEFT(J774,MIN(FIND({0,1,2,3,4,5,6,7,8,9},ASC(J774)&amp;1234567890))-1)</f>
        <v>Ba</v>
      </c>
      <c r="L774" s="8">
        <f t="shared" si="61"/>
        <v>1</v>
      </c>
      <c r="M774" s="8">
        <f>VLOOKUP(K774,Table!$A$2:$C$121,2,0)</f>
        <v>2</v>
      </c>
      <c r="N774" s="7">
        <f>VLOOKUP(K774,Table!$A$2:$C$121,3,0)</f>
        <v>6</v>
      </c>
      <c r="O774" s="6" t="s">
        <v>2296</v>
      </c>
      <c r="P774" s="8" t="str">
        <f>LEFT(O774,MIN(FIND({0,1,2,3,4,5,6,7,8,9},ASC(O774)&amp;1234567890))-1)</f>
        <v>Cu</v>
      </c>
      <c r="Q774" s="8">
        <f t="shared" si="62"/>
        <v>1</v>
      </c>
      <c r="R774" s="8">
        <f>VLOOKUP(P774,Table!$A$2:$C$121,2,0)</f>
        <v>11</v>
      </c>
      <c r="S774" s="7">
        <f>VLOOKUP(P774,Table!$A$2:$C$121,3,0)</f>
        <v>4</v>
      </c>
      <c r="T774" s="6" t="s">
        <v>2330</v>
      </c>
      <c r="U774" s="8" t="str">
        <f>LEFT(T774,MIN(FIND({0,1,2,3,4,5,6,7,8,9},ASC(T774)&amp;1234567890))-1)</f>
        <v>Fe</v>
      </c>
      <c r="V774" s="8">
        <f t="shared" si="63"/>
        <v>1</v>
      </c>
      <c r="W774" s="8">
        <f>VLOOKUP(U774,Table!$A$2:$C$121,2,0)</f>
        <v>8</v>
      </c>
      <c r="X774" s="7">
        <f>VLOOKUP(U774,Table!$A$2:$C$121,3,0)</f>
        <v>4</v>
      </c>
      <c r="Y774" s="6" t="s">
        <v>2863</v>
      </c>
      <c r="Z774" s="8" t="str">
        <f>LEFT(Y774,MIN(FIND({0,1,2,3,4,5,6,7,8,9},ASC(Y774)&amp;1234567890))-1)</f>
        <v>O</v>
      </c>
      <c r="AA774" s="8">
        <f t="shared" si="64"/>
        <v>5</v>
      </c>
      <c r="AB774" s="8">
        <f>VLOOKUP(Z774,Table!$A$2:$C$121,2,0)</f>
        <v>16</v>
      </c>
      <c r="AC774" s="7">
        <f>VLOOKUP(Z774,Table!$A$2:$C$121,3,0)</f>
        <v>2</v>
      </c>
      <c r="AD774" s="5" t="str">
        <f>VLOOKUP(A774,Table!$U$1:$V$230,2,0)</f>
        <v>Tetragonal</v>
      </c>
    </row>
    <row r="775" spans="1:30" ht="18.75" customHeight="1" x14ac:dyDescent="0.4">
      <c r="A775" s="5">
        <v>123</v>
      </c>
      <c r="B775" s="5">
        <v>75902</v>
      </c>
      <c r="C775" s="5" t="s">
        <v>1058</v>
      </c>
      <c r="D775" s="5" t="s">
        <v>1133</v>
      </c>
      <c r="E775" s="6" t="s">
        <v>3720</v>
      </c>
      <c r="F775" s="8" t="str">
        <f>LEFT(E775,MIN(FIND({0,1,2,3,4,5,6,7,8,9},ASC(E775)&amp;1234567890))-1)</f>
        <v>Tl</v>
      </c>
      <c r="G775" s="8">
        <f t="shared" si="60"/>
        <v>0.86399999999999999</v>
      </c>
      <c r="H775" s="8">
        <f>VLOOKUP(F775,Table!$A$2:$C$121,2,0)</f>
        <v>13</v>
      </c>
      <c r="I775" s="7">
        <f>VLOOKUP(F775,Table!$A$2:$C$121,3,0)</f>
        <v>6</v>
      </c>
      <c r="J775" s="6" t="s">
        <v>2299</v>
      </c>
      <c r="K775" s="8" t="str">
        <f>LEFT(J775,MIN(FIND({0,1,2,3,4,5,6,7,8,9},ASC(J775)&amp;1234567890))-1)</f>
        <v>Sr</v>
      </c>
      <c r="L775" s="8">
        <f t="shared" si="61"/>
        <v>2</v>
      </c>
      <c r="M775" s="8">
        <f>VLOOKUP(K775,Table!$A$2:$C$121,2,0)</f>
        <v>2</v>
      </c>
      <c r="N775" s="7">
        <f>VLOOKUP(K775,Table!$A$2:$C$121,3,0)</f>
        <v>5</v>
      </c>
      <c r="O775" s="6" t="s">
        <v>2699</v>
      </c>
      <c r="P775" s="8" t="str">
        <f>LEFT(O775,MIN(FIND({0,1,2,3,4,5,6,7,8,9},ASC(O775)&amp;1234567890))-1)</f>
        <v>Pr</v>
      </c>
      <c r="Q775" s="8">
        <f t="shared" si="62"/>
        <v>1</v>
      </c>
      <c r="R775" s="8">
        <f>VLOOKUP(P775,Table!$A$2:$C$121,2,0)</f>
        <v>3</v>
      </c>
      <c r="S775" s="7">
        <f>VLOOKUP(P775,Table!$A$2:$C$121,3,0)</f>
        <v>6</v>
      </c>
      <c r="T775" s="6" t="s">
        <v>2297</v>
      </c>
      <c r="U775" s="8" t="str">
        <f>LEFT(T775,MIN(FIND({0,1,2,3,4,5,6,7,8,9},ASC(T775)&amp;1234567890))-1)</f>
        <v>Cu</v>
      </c>
      <c r="V775" s="8">
        <f t="shared" si="63"/>
        <v>2</v>
      </c>
      <c r="W775" s="8">
        <f>VLOOKUP(U775,Table!$A$2:$C$121,2,0)</f>
        <v>11</v>
      </c>
      <c r="X775" s="7">
        <f>VLOOKUP(U775,Table!$A$2:$C$121,3,0)</f>
        <v>4</v>
      </c>
      <c r="Y775" s="6" t="s">
        <v>2973</v>
      </c>
      <c r="Z775" s="8" t="str">
        <f>LEFT(Y775,MIN(FIND({0,1,2,3,4,5,6,7,8,9},ASC(Y775)&amp;1234567890))-1)</f>
        <v>O</v>
      </c>
      <c r="AA775" s="8">
        <f t="shared" si="64"/>
        <v>6.75</v>
      </c>
      <c r="AB775" s="8">
        <f>VLOOKUP(Z775,Table!$A$2:$C$121,2,0)</f>
        <v>16</v>
      </c>
      <c r="AC775" s="7">
        <f>VLOOKUP(Z775,Table!$A$2:$C$121,3,0)</f>
        <v>2</v>
      </c>
      <c r="AD775" s="5" t="str">
        <f>VLOOKUP(A775,Table!$U$1:$V$230,2,0)</f>
        <v>Tetragonal</v>
      </c>
    </row>
    <row r="776" spans="1:30" ht="18.75" customHeight="1" x14ac:dyDescent="0.4">
      <c r="A776" s="5">
        <v>123</v>
      </c>
      <c r="B776" s="5">
        <v>75903</v>
      </c>
      <c r="C776" s="5" t="s">
        <v>1058</v>
      </c>
      <c r="D776" s="5" t="s">
        <v>1134</v>
      </c>
      <c r="E776" s="6" t="s">
        <v>3721</v>
      </c>
      <c r="F776" s="8" t="str">
        <f>LEFT(E776,MIN(FIND({0,1,2,3,4,5,6,7,8,9},ASC(E776)&amp;1234567890))-1)</f>
        <v>Tl</v>
      </c>
      <c r="G776" s="8">
        <f t="shared" si="60"/>
        <v>0.85799999999999998</v>
      </c>
      <c r="H776" s="8">
        <f>VLOOKUP(F776,Table!$A$2:$C$121,2,0)</f>
        <v>13</v>
      </c>
      <c r="I776" s="7">
        <f>VLOOKUP(F776,Table!$A$2:$C$121,3,0)</f>
        <v>6</v>
      </c>
      <c r="J776" s="6" t="s">
        <v>2299</v>
      </c>
      <c r="K776" s="8" t="str">
        <f>LEFT(J776,MIN(FIND({0,1,2,3,4,5,6,7,8,9},ASC(J776)&amp;1234567890))-1)</f>
        <v>Sr</v>
      </c>
      <c r="L776" s="8">
        <f t="shared" si="61"/>
        <v>2</v>
      </c>
      <c r="M776" s="8">
        <f>VLOOKUP(K776,Table!$A$2:$C$121,2,0)</f>
        <v>2</v>
      </c>
      <c r="N776" s="7">
        <f>VLOOKUP(K776,Table!$A$2:$C$121,3,0)</f>
        <v>5</v>
      </c>
      <c r="O776" s="6" t="s">
        <v>2699</v>
      </c>
      <c r="P776" s="8" t="str">
        <f>LEFT(O776,MIN(FIND({0,1,2,3,4,5,6,7,8,9},ASC(O776)&amp;1234567890))-1)</f>
        <v>Pr</v>
      </c>
      <c r="Q776" s="8">
        <f t="shared" si="62"/>
        <v>1</v>
      </c>
      <c r="R776" s="8">
        <f>VLOOKUP(P776,Table!$A$2:$C$121,2,0)</f>
        <v>3</v>
      </c>
      <c r="S776" s="7">
        <f>VLOOKUP(P776,Table!$A$2:$C$121,3,0)</f>
        <v>6</v>
      </c>
      <c r="T776" s="6" t="s">
        <v>2297</v>
      </c>
      <c r="U776" s="8" t="str">
        <f>LEFT(T776,MIN(FIND({0,1,2,3,4,5,6,7,8,9},ASC(T776)&amp;1234567890))-1)</f>
        <v>Cu</v>
      </c>
      <c r="V776" s="8">
        <f t="shared" si="63"/>
        <v>2</v>
      </c>
      <c r="W776" s="8">
        <f>VLOOKUP(U776,Table!$A$2:$C$121,2,0)</f>
        <v>11</v>
      </c>
      <c r="X776" s="7">
        <f>VLOOKUP(U776,Table!$A$2:$C$121,3,0)</f>
        <v>4</v>
      </c>
      <c r="Y776" s="6" t="s">
        <v>3722</v>
      </c>
      <c r="Z776" s="8" t="str">
        <f>LEFT(Y776,MIN(FIND({0,1,2,3,4,5,6,7,8,9},ASC(Y776)&amp;1234567890))-1)</f>
        <v>O</v>
      </c>
      <c r="AA776" s="8">
        <f t="shared" si="64"/>
        <v>6.61</v>
      </c>
      <c r="AB776" s="8">
        <f>VLOOKUP(Z776,Table!$A$2:$C$121,2,0)</f>
        <v>16</v>
      </c>
      <c r="AC776" s="7">
        <f>VLOOKUP(Z776,Table!$A$2:$C$121,3,0)</f>
        <v>2</v>
      </c>
      <c r="AD776" s="5" t="str">
        <f>VLOOKUP(A776,Table!$U$1:$V$230,2,0)</f>
        <v>Tetragonal</v>
      </c>
    </row>
    <row r="777" spans="1:30" ht="18.75" customHeight="1" x14ac:dyDescent="0.4">
      <c r="A777" s="5">
        <v>123</v>
      </c>
      <c r="B777" s="5">
        <v>79048</v>
      </c>
      <c r="C777" s="5" t="s">
        <v>1058</v>
      </c>
      <c r="D777" s="5" t="s">
        <v>1135</v>
      </c>
      <c r="E777" s="6" t="s">
        <v>3723</v>
      </c>
      <c r="F777" s="8" t="str">
        <f>LEFT(E777,MIN(FIND({0,1,2,3,4,5,6,7,8,9},ASC(E777)&amp;1234567890))-1)</f>
        <v>Hg</v>
      </c>
      <c r="G777" s="8">
        <f t="shared" si="60"/>
        <v>0.69199999999999995</v>
      </c>
      <c r="H777" s="8">
        <f>VLOOKUP(F777,Table!$A$2:$C$121,2,0)</f>
        <v>12</v>
      </c>
      <c r="I777" s="7">
        <f>VLOOKUP(F777,Table!$A$2:$C$121,3,0)</f>
        <v>6</v>
      </c>
      <c r="J777" s="6" t="s">
        <v>2294</v>
      </c>
      <c r="K777" s="8" t="str">
        <f>LEFT(J777,MIN(FIND({0,1,2,3,4,5,6,7,8,9},ASC(J777)&amp;1234567890))-1)</f>
        <v>Ba</v>
      </c>
      <c r="L777" s="8">
        <f t="shared" si="61"/>
        <v>2</v>
      </c>
      <c r="M777" s="8">
        <f>VLOOKUP(K777,Table!$A$2:$C$121,2,0)</f>
        <v>2</v>
      </c>
      <c r="N777" s="7">
        <f>VLOOKUP(K777,Table!$A$2:$C$121,3,0)</f>
        <v>6</v>
      </c>
      <c r="O777" s="6" t="s">
        <v>2552</v>
      </c>
      <c r="P777" s="8" t="str">
        <f>LEFT(O777,MIN(FIND({0,1,2,3,4,5,6,7,8,9},ASC(O777)&amp;1234567890))-1)</f>
        <v>Ca</v>
      </c>
      <c r="Q777" s="8">
        <f t="shared" si="62"/>
        <v>2</v>
      </c>
      <c r="R777" s="8">
        <f>VLOOKUP(P777,Table!$A$2:$C$121,2,0)</f>
        <v>2</v>
      </c>
      <c r="S777" s="7">
        <f>VLOOKUP(P777,Table!$A$2:$C$121,3,0)</f>
        <v>4</v>
      </c>
      <c r="T777" s="6" t="s">
        <v>2300</v>
      </c>
      <c r="U777" s="8" t="str">
        <f>LEFT(T777,MIN(FIND({0,1,2,3,4,5,6,7,8,9},ASC(T777)&amp;1234567890))-1)</f>
        <v>Cu</v>
      </c>
      <c r="V777" s="8">
        <f t="shared" si="63"/>
        <v>3</v>
      </c>
      <c r="W777" s="8">
        <f>VLOOKUP(U777,Table!$A$2:$C$121,2,0)</f>
        <v>11</v>
      </c>
      <c r="X777" s="7">
        <f>VLOOKUP(U777,Table!$A$2:$C$121,3,0)</f>
        <v>4</v>
      </c>
      <c r="Y777" s="6" t="s">
        <v>3724</v>
      </c>
      <c r="Z777" s="8" t="str">
        <f>LEFT(Y777,MIN(FIND({0,1,2,3,4,5,6,7,8,9},ASC(Y777)&amp;1234567890))-1)</f>
        <v>O</v>
      </c>
      <c r="AA777" s="8">
        <f t="shared" si="64"/>
        <v>8.6</v>
      </c>
      <c r="AB777" s="8">
        <f>VLOOKUP(Z777,Table!$A$2:$C$121,2,0)</f>
        <v>16</v>
      </c>
      <c r="AC777" s="7">
        <f>VLOOKUP(Z777,Table!$A$2:$C$121,3,0)</f>
        <v>2</v>
      </c>
      <c r="AD777" s="5" t="str">
        <f>VLOOKUP(A777,Table!$U$1:$V$230,2,0)</f>
        <v>Tetragonal</v>
      </c>
    </row>
    <row r="778" spans="1:30" ht="18.75" customHeight="1" x14ac:dyDescent="0.4">
      <c r="A778" s="5">
        <v>123</v>
      </c>
      <c r="B778" s="5">
        <v>79534</v>
      </c>
      <c r="C778" s="5" t="s">
        <v>1058</v>
      </c>
      <c r="D778" s="5" t="s">
        <v>1136</v>
      </c>
      <c r="E778" s="6" t="s">
        <v>3725</v>
      </c>
      <c r="F778" s="8" t="str">
        <f>LEFT(E778,MIN(FIND({0,1,2,3,4,5,6,7,8,9},ASC(E778)&amp;1234567890))-1)</f>
        <v>Tb</v>
      </c>
      <c r="G778" s="8">
        <f t="shared" si="60"/>
        <v>2</v>
      </c>
      <c r="H778" s="8">
        <f>VLOOKUP(F778,Table!$A$2:$C$121,2,0)</f>
        <v>3</v>
      </c>
      <c r="I778" s="7">
        <f>VLOOKUP(F778,Table!$A$2:$C$121,3,0)</f>
        <v>6</v>
      </c>
      <c r="J778" s="6" t="s">
        <v>2294</v>
      </c>
      <c r="K778" s="8" t="str">
        <f>LEFT(J778,MIN(FIND({0,1,2,3,4,5,6,7,8,9},ASC(J778)&amp;1234567890))-1)</f>
        <v>Ba</v>
      </c>
      <c r="L778" s="8">
        <f t="shared" si="61"/>
        <v>2</v>
      </c>
      <c r="M778" s="8">
        <f>VLOOKUP(K778,Table!$A$2:$C$121,2,0)</f>
        <v>2</v>
      </c>
      <c r="N778" s="7">
        <f>VLOOKUP(K778,Table!$A$2:$C$121,3,0)</f>
        <v>6</v>
      </c>
      <c r="O778" s="6" t="s">
        <v>2297</v>
      </c>
      <c r="P778" s="8" t="str">
        <f>LEFT(O778,MIN(FIND({0,1,2,3,4,5,6,7,8,9},ASC(O778)&amp;1234567890))-1)</f>
        <v>Cu</v>
      </c>
      <c r="Q778" s="8">
        <f t="shared" si="62"/>
        <v>2</v>
      </c>
      <c r="R778" s="8">
        <f>VLOOKUP(P778,Table!$A$2:$C$121,2,0)</f>
        <v>11</v>
      </c>
      <c r="S778" s="7">
        <f>VLOOKUP(P778,Table!$A$2:$C$121,3,0)</f>
        <v>4</v>
      </c>
      <c r="T778" s="6" t="s">
        <v>2756</v>
      </c>
      <c r="U778" s="8" t="str">
        <f>LEFT(T778,MIN(FIND({0,1,2,3,4,5,6,7,8,9},ASC(T778)&amp;1234567890))-1)</f>
        <v>Ti</v>
      </c>
      <c r="V778" s="8">
        <f t="shared" si="63"/>
        <v>2</v>
      </c>
      <c r="W778" s="8">
        <f>VLOOKUP(U778,Table!$A$2:$C$121,2,0)</f>
        <v>4</v>
      </c>
      <c r="X778" s="7">
        <f>VLOOKUP(U778,Table!$A$2:$C$121,3,0)</f>
        <v>4</v>
      </c>
      <c r="Y778" s="6" t="s">
        <v>2534</v>
      </c>
      <c r="Z778" s="8" t="str">
        <f>LEFT(Y778,MIN(FIND({0,1,2,3,4,5,6,7,8,9},ASC(Y778)&amp;1234567890))-1)</f>
        <v>O</v>
      </c>
      <c r="AA778" s="8">
        <f t="shared" si="64"/>
        <v>11</v>
      </c>
      <c r="AB778" s="8">
        <f>VLOOKUP(Z778,Table!$A$2:$C$121,2,0)</f>
        <v>16</v>
      </c>
      <c r="AC778" s="7">
        <f>VLOOKUP(Z778,Table!$A$2:$C$121,3,0)</f>
        <v>2</v>
      </c>
      <c r="AD778" s="5" t="str">
        <f>VLOOKUP(A778,Table!$U$1:$V$230,2,0)</f>
        <v>Tetragonal</v>
      </c>
    </row>
    <row r="779" spans="1:30" ht="18.75" customHeight="1" x14ac:dyDescent="0.4">
      <c r="A779" s="5">
        <v>123</v>
      </c>
      <c r="B779" s="5">
        <v>78590</v>
      </c>
      <c r="C779" s="5" t="s">
        <v>1058</v>
      </c>
      <c r="D779" s="5" t="s">
        <v>1137</v>
      </c>
      <c r="E779" s="6" t="s">
        <v>3726</v>
      </c>
      <c r="F779" s="8" t="str">
        <f>LEFT(E779,MIN(FIND({0,1,2,3,4,5,6,7,8,9},ASC(E779)&amp;1234567890))-1)</f>
        <v>Hg</v>
      </c>
      <c r="G779" s="8">
        <f t="shared" si="60"/>
        <v>0.83</v>
      </c>
      <c r="H779" s="8">
        <f>VLOOKUP(F779,Table!$A$2:$C$121,2,0)</f>
        <v>12</v>
      </c>
      <c r="I779" s="7">
        <f>VLOOKUP(F779,Table!$A$2:$C$121,3,0)</f>
        <v>6</v>
      </c>
      <c r="J779" s="6" t="s">
        <v>2294</v>
      </c>
      <c r="K779" s="8" t="str">
        <f>LEFT(J779,MIN(FIND({0,1,2,3,4,5,6,7,8,9},ASC(J779)&amp;1234567890))-1)</f>
        <v>Ba</v>
      </c>
      <c r="L779" s="8">
        <f t="shared" si="61"/>
        <v>2</v>
      </c>
      <c r="M779" s="8">
        <f>VLOOKUP(K779,Table!$A$2:$C$121,2,0)</f>
        <v>2</v>
      </c>
      <c r="N779" s="7">
        <f>VLOOKUP(K779,Table!$A$2:$C$121,3,0)</f>
        <v>6</v>
      </c>
      <c r="O779" s="6" t="s">
        <v>2850</v>
      </c>
      <c r="P779" s="8" t="str">
        <f>LEFT(O779,MIN(FIND({0,1,2,3,4,5,6,7,8,9},ASC(O779)&amp;1234567890))-1)</f>
        <v>Sm</v>
      </c>
      <c r="Q779" s="8">
        <f t="shared" si="62"/>
        <v>1</v>
      </c>
      <c r="R779" s="8">
        <f>VLOOKUP(P779,Table!$A$2:$C$121,2,0)</f>
        <v>3</v>
      </c>
      <c r="S779" s="7">
        <f>VLOOKUP(P779,Table!$A$2:$C$121,3,0)</f>
        <v>6</v>
      </c>
      <c r="T779" s="6" t="s">
        <v>2297</v>
      </c>
      <c r="U779" s="8" t="str">
        <f>LEFT(T779,MIN(FIND({0,1,2,3,4,5,6,7,8,9},ASC(T779)&amp;1234567890))-1)</f>
        <v>Cu</v>
      </c>
      <c r="V779" s="8">
        <f t="shared" si="63"/>
        <v>2</v>
      </c>
      <c r="W779" s="8">
        <f>VLOOKUP(U779,Table!$A$2:$C$121,2,0)</f>
        <v>11</v>
      </c>
      <c r="X779" s="7">
        <f>VLOOKUP(U779,Table!$A$2:$C$121,3,0)</f>
        <v>4</v>
      </c>
      <c r="Y779" s="6" t="s">
        <v>3509</v>
      </c>
      <c r="Z779" s="8" t="str">
        <f>LEFT(Y779,MIN(FIND({0,1,2,3,4,5,6,7,8,9},ASC(Y779)&amp;1234567890))-1)</f>
        <v>O</v>
      </c>
      <c r="AA779" s="8">
        <f t="shared" si="64"/>
        <v>6.5</v>
      </c>
      <c r="AB779" s="8">
        <f>VLOOKUP(Z779,Table!$A$2:$C$121,2,0)</f>
        <v>16</v>
      </c>
      <c r="AC779" s="7">
        <f>VLOOKUP(Z779,Table!$A$2:$C$121,3,0)</f>
        <v>2</v>
      </c>
      <c r="AD779" s="5" t="str">
        <f>VLOOKUP(A779,Table!$U$1:$V$230,2,0)</f>
        <v>Tetragonal</v>
      </c>
    </row>
    <row r="780" spans="1:30" ht="18.75" customHeight="1" x14ac:dyDescent="0.4">
      <c r="A780" s="5">
        <v>123</v>
      </c>
      <c r="B780" s="5">
        <v>78653</v>
      </c>
      <c r="C780" s="5" t="s">
        <v>1058</v>
      </c>
      <c r="D780" s="5" t="s">
        <v>1138</v>
      </c>
      <c r="E780" s="6" t="s">
        <v>3161</v>
      </c>
      <c r="F780" s="8" t="str">
        <f>LEFT(E780,MIN(FIND({0,1,2,3,4,5,6,7,8,9},ASC(E780)&amp;1234567890))-1)</f>
        <v>Nd</v>
      </c>
      <c r="G780" s="8">
        <f t="shared" si="60"/>
        <v>2</v>
      </c>
      <c r="H780" s="8">
        <f>VLOOKUP(F780,Table!$A$2:$C$121,2,0)</f>
        <v>3</v>
      </c>
      <c r="I780" s="7">
        <f>VLOOKUP(F780,Table!$A$2:$C$121,3,0)</f>
        <v>6</v>
      </c>
      <c r="J780" s="6" t="s">
        <v>2294</v>
      </c>
      <c r="K780" s="8" t="str">
        <f>LEFT(J780,MIN(FIND({0,1,2,3,4,5,6,7,8,9},ASC(J780)&amp;1234567890))-1)</f>
        <v>Ba</v>
      </c>
      <c r="L780" s="8">
        <f t="shared" si="61"/>
        <v>2</v>
      </c>
      <c r="M780" s="8">
        <f>VLOOKUP(K780,Table!$A$2:$C$121,2,0)</f>
        <v>2</v>
      </c>
      <c r="N780" s="7">
        <f>VLOOKUP(K780,Table!$A$2:$C$121,3,0)</f>
        <v>6</v>
      </c>
      <c r="O780" s="6" t="s">
        <v>3727</v>
      </c>
      <c r="P780" s="8" t="str">
        <f>LEFT(O780,MIN(FIND({0,1,2,3,4,5,6,7,8,9},ASC(O780)&amp;1234567890))-1)</f>
        <v>Ti</v>
      </c>
      <c r="Q780" s="8">
        <f t="shared" si="62"/>
        <v>1.91</v>
      </c>
      <c r="R780" s="8">
        <f>VLOOKUP(P780,Table!$A$2:$C$121,2,0)</f>
        <v>4</v>
      </c>
      <c r="S780" s="7">
        <f>VLOOKUP(P780,Table!$A$2:$C$121,3,0)</f>
        <v>4</v>
      </c>
      <c r="T780" s="6" t="s">
        <v>3728</v>
      </c>
      <c r="U780" s="8" t="str">
        <f>LEFT(T780,MIN(FIND({0,1,2,3,4,5,6,7,8,9},ASC(T780)&amp;1234567890))-1)</f>
        <v>Cu</v>
      </c>
      <c r="V780" s="8">
        <f t="shared" si="63"/>
        <v>2.09</v>
      </c>
      <c r="W780" s="8">
        <f>VLOOKUP(U780,Table!$A$2:$C$121,2,0)</f>
        <v>11</v>
      </c>
      <c r="X780" s="7">
        <f>VLOOKUP(U780,Table!$A$2:$C$121,3,0)</f>
        <v>4</v>
      </c>
      <c r="Y780" s="6" t="s">
        <v>2534</v>
      </c>
      <c r="Z780" s="8" t="str">
        <f>LEFT(Y780,MIN(FIND({0,1,2,3,4,5,6,7,8,9},ASC(Y780)&amp;1234567890))-1)</f>
        <v>O</v>
      </c>
      <c r="AA780" s="8">
        <f t="shared" si="64"/>
        <v>11</v>
      </c>
      <c r="AB780" s="8">
        <f>VLOOKUP(Z780,Table!$A$2:$C$121,2,0)</f>
        <v>16</v>
      </c>
      <c r="AC780" s="7">
        <f>VLOOKUP(Z780,Table!$A$2:$C$121,3,0)</f>
        <v>2</v>
      </c>
      <c r="AD780" s="5" t="str">
        <f>VLOOKUP(A780,Table!$U$1:$V$230,2,0)</f>
        <v>Tetragonal</v>
      </c>
    </row>
    <row r="781" spans="1:30" ht="18.75" customHeight="1" x14ac:dyDescent="0.4">
      <c r="A781" s="5">
        <v>123</v>
      </c>
      <c r="B781" s="5">
        <v>80705</v>
      </c>
      <c r="C781" s="5" t="s">
        <v>1058</v>
      </c>
      <c r="D781" s="5" t="s">
        <v>1139</v>
      </c>
      <c r="E781" s="6" t="s">
        <v>2295</v>
      </c>
      <c r="F781" s="8" t="str">
        <f>LEFT(E781,MIN(FIND({0,1,2,3,4,5,6,7,8,9},ASC(E781)&amp;1234567890))-1)</f>
        <v>Y</v>
      </c>
      <c r="G781" s="8">
        <f t="shared" si="60"/>
        <v>1</v>
      </c>
      <c r="H781" s="8">
        <f>VLOOKUP(F781,Table!$A$2:$C$121,2,0)</f>
        <v>3</v>
      </c>
      <c r="I781" s="7">
        <f>VLOOKUP(F781,Table!$A$2:$C$121,3,0)</f>
        <v>5</v>
      </c>
      <c r="J781" s="6" t="s">
        <v>2299</v>
      </c>
      <c r="K781" s="8" t="str">
        <f>LEFT(J781,MIN(FIND({0,1,2,3,4,5,6,7,8,9},ASC(J781)&amp;1234567890))-1)</f>
        <v>Sr</v>
      </c>
      <c r="L781" s="8">
        <f t="shared" si="61"/>
        <v>2</v>
      </c>
      <c r="M781" s="8">
        <f>VLOOKUP(K781,Table!$A$2:$C$121,2,0)</f>
        <v>2</v>
      </c>
      <c r="N781" s="7">
        <f>VLOOKUP(K781,Table!$A$2:$C$121,3,0)</f>
        <v>5</v>
      </c>
      <c r="O781" s="6" t="s">
        <v>3729</v>
      </c>
      <c r="P781" s="8" t="str">
        <f>LEFT(O781,MIN(FIND({0,1,2,3,4,5,6,7,8,9},ASC(O781)&amp;1234567890))-1)</f>
        <v>Cu</v>
      </c>
      <c r="Q781" s="8">
        <f t="shared" si="62"/>
        <v>2.2999999999999998</v>
      </c>
      <c r="R781" s="8">
        <f>VLOOKUP(P781,Table!$A$2:$C$121,2,0)</f>
        <v>11</v>
      </c>
      <c r="S781" s="7">
        <f>VLOOKUP(P781,Table!$A$2:$C$121,3,0)</f>
        <v>4</v>
      </c>
      <c r="T781" s="6" t="s">
        <v>3730</v>
      </c>
      <c r="U781" s="8" t="str">
        <f>LEFT(T781,MIN(FIND({0,1,2,3,4,5,6,7,8,9},ASC(T781)&amp;1234567890))-1)</f>
        <v>Al</v>
      </c>
      <c r="V781" s="8">
        <f t="shared" si="63"/>
        <v>0.7</v>
      </c>
      <c r="W781" s="8">
        <f>VLOOKUP(U781,Table!$A$2:$C$121,2,0)</f>
        <v>13</v>
      </c>
      <c r="X781" s="7">
        <f>VLOOKUP(U781,Table!$A$2:$C$121,3,0)</f>
        <v>3</v>
      </c>
      <c r="Y781" s="6" t="s">
        <v>3006</v>
      </c>
      <c r="Z781" s="8" t="str">
        <f>LEFT(Y781,MIN(FIND({0,1,2,3,4,5,6,7,8,9},ASC(Y781)&amp;1234567890))-1)</f>
        <v>O</v>
      </c>
      <c r="AA781" s="8">
        <f t="shared" si="64"/>
        <v>7.04</v>
      </c>
      <c r="AB781" s="8">
        <f>VLOOKUP(Z781,Table!$A$2:$C$121,2,0)</f>
        <v>16</v>
      </c>
      <c r="AC781" s="7">
        <f>VLOOKUP(Z781,Table!$A$2:$C$121,3,0)</f>
        <v>2</v>
      </c>
      <c r="AD781" s="5" t="str">
        <f>VLOOKUP(A781,Table!$U$1:$V$230,2,0)</f>
        <v>Tetragonal</v>
      </c>
    </row>
    <row r="782" spans="1:30" ht="18.75" customHeight="1" x14ac:dyDescent="0.4">
      <c r="A782" s="5">
        <v>123</v>
      </c>
      <c r="B782" s="5">
        <v>80706</v>
      </c>
      <c r="C782" s="5" t="s">
        <v>1058</v>
      </c>
      <c r="D782" s="5" t="s">
        <v>1140</v>
      </c>
      <c r="E782" s="6" t="s">
        <v>2295</v>
      </c>
      <c r="F782" s="8" t="str">
        <f>LEFT(E782,MIN(FIND({0,1,2,3,4,5,6,7,8,9},ASC(E782)&amp;1234567890))-1)</f>
        <v>Y</v>
      </c>
      <c r="G782" s="8">
        <f t="shared" si="60"/>
        <v>1</v>
      </c>
      <c r="H782" s="8">
        <f>VLOOKUP(F782,Table!$A$2:$C$121,2,0)</f>
        <v>3</v>
      </c>
      <c r="I782" s="7">
        <f>VLOOKUP(F782,Table!$A$2:$C$121,3,0)</f>
        <v>5</v>
      </c>
      <c r="J782" s="6" t="s">
        <v>2299</v>
      </c>
      <c r="K782" s="8" t="str">
        <f>LEFT(J782,MIN(FIND({0,1,2,3,4,5,6,7,8,9},ASC(J782)&amp;1234567890))-1)</f>
        <v>Sr</v>
      </c>
      <c r="L782" s="8">
        <f t="shared" si="61"/>
        <v>2</v>
      </c>
      <c r="M782" s="8">
        <f>VLOOKUP(K782,Table!$A$2:$C$121,2,0)</f>
        <v>2</v>
      </c>
      <c r="N782" s="7">
        <f>VLOOKUP(K782,Table!$A$2:$C$121,3,0)</f>
        <v>5</v>
      </c>
      <c r="O782" s="6" t="s">
        <v>2974</v>
      </c>
      <c r="P782" s="8" t="str">
        <f>LEFT(O782,MIN(FIND({0,1,2,3,4,5,6,7,8,9},ASC(O782)&amp;1234567890))-1)</f>
        <v>Cu</v>
      </c>
      <c r="Q782" s="8">
        <f t="shared" si="62"/>
        <v>2.5</v>
      </c>
      <c r="R782" s="8">
        <f>VLOOKUP(P782,Table!$A$2:$C$121,2,0)</f>
        <v>11</v>
      </c>
      <c r="S782" s="7">
        <f>VLOOKUP(P782,Table!$A$2:$C$121,3,0)</f>
        <v>4</v>
      </c>
      <c r="T782" s="6" t="s">
        <v>3731</v>
      </c>
      <c r="U782" s="8" t="str">
        <f>LEFT(T782,MIN(FIND({0,1,2,3,4,5,6,7,8,9},ASC(T782)&amp;1234567890))-1)</f>
        <v>Ga</v>
      </c>
      <c r="V782" s="8">
        <f t="shared" si="63"/>
        <v>0.5</v>
      </c>
      <c r="W782" s="8">
        <f>VLOOKUP(U782,Table!$A$2:$C$121,2,0)</f>
        <v>13</v>
      </c>
      <c r="X782" s="7">
        <f>VLOOKUP(U782,Table!$A$2:$C$121,3,0)</f>
        <v>4</v>
      </c>
      <c r="Y782" s="6" t="s">
        <v>3732</v>
      </c>
      <c r="Z782" s="8" t="str">
        <f>LEFT(Y782,MIN(FIND({0,1,2,3,4,5,6,7,8,9},ASC(Y782)&amp;1234567890))-1)</f>
        <v>O</v>
      </c>
      <c r="AA782" s="8">
        <f t="shared" si="64"/>
        <v>6.92</v>
      </c>
      <c r="AB782" s="8">
        <f>VLOOKUP(Z782,Table!$A$2:$C$121,2,0)</f>
        <v>16</v>
      </c>
      <c r="AC782" s="7">
        <f>VLOOKUP(Z782,Table!$A$2:$C$121,3,0)</f>
        <v>2</v>
      </c>
      <c r="AD782" s="5" t="str">
        <f>VLOOKUP(A782,Table!$U$1:$V$230,2,0)</f>
        <v>Tetragonal</v>
      </c>
    </row>
    <row r="783" spans="1:30" ht="18.75" customHeight="1" x14ac:dyDescent="0.4">
      <c r="A783" s="5">
        <v>123</v>
      </c>
      <c r="B783" s="5">
        <v>80707</v>
      </c>
      <c r="C783" s="5" t="s">
        <v>1058</v>
      </c>
      <c r="D783" s="5" t="s">
        <v>1141</v>
      </c>
      <c r="E783" s="6" t="s">
        <v>2295</v>
      </c>
      <c r="F783" s="8" t="str">
        <f>LEFT(E783,MIN(FIND({0,1,2,3,4,5,6,7,8,9},ASC(E783)&amp;1234567890))-1)</f>
        <v>Y</v>
      </c>
      <c r="G783" s="8">
        <f t="shared" si="60"/>
        <v>1</v>
      </c>
      <c r="H783" s="8">
        <f>VLOOKUP(F783,Table!$A$2:$C$121,2,0)</f>
        <v>3</v>
      </c>
      <c r="I783" s="7">
        <f>VLOOKUP(F783,Table!$A$2:$C$121,3,0)</f>
        <v>5</v>
      </c>
      <c r="J783" s="6" t="s">
        <v>2299</v>
      </c>
      <c r="K783" s="8" t="str">
        <f>LEFT(J783,MIN(FIND({0,1,2,3,4,5,6,7,8,9},ASC(J783)&amp;1234567890))-1)</f>
        <v>Sr</v>
      </c>
      <c r="L783" s="8">
        <f t="shared" si="61"/>
        <v>2</v>
      </c>
      <c r="M783" s="8">
        <f>VLOOKUP(K783,Table!$A$2:$C$121,2,0)</f>
        <v>2</v>
      </c>
      <c r="N783" s="7">
        <f>VLOOKUP(K783,Table!$A$2:$C$121,3,0)</f>
        <v>5</v>
      </c>
      <c r="O783" s="6" t="s">
        <v>3689</v>
      </c>
      <c r="P783" s="8" t="str">
        <f>LEFT(O783,MIN(FIND({0,1,2,3,4,5,6,7,8,9},ASC(O783)&amp;1234567890))-1)</f>
        <v>Cu</v>
      </c>
      <c r="Q783" s="8">
        <f t="shared" si="62"/>
        <v>2.25</v>
      </c>
      <c r="R783" s="8">
        <f>VLOOKUP(P783,Table!$A$2:$C$121,2,0)</f>
        <v>11</v>
      </c>
      <c r="S783" s="7">
        <f>VLOOKUP(P783,Table!$A$2:$C$121,3,0)</f>
        <v>4</v>
      </c>
      <c r="T783" s="6" t="s">
        <v>3690</v>
      </c>
      <c r="U783" s="8" t="str">
        <f>LEFT(T783,MIN(FIND({0,1,2,3,4,5,6,7,8,9},ASC(T783)&amp;1234567890))-1)</f>
        <v>Co</v>
      </c>
      <c r="V783" s="8">
        <f t="shared" si="63"/>
        <v>0.75</v>
      </c>
      <c r="W783" s="8">
        <f>VLOOKUP(U783,Table!$A$2:$C$121,2,0)</f>
        <v>9</v>
      </c>
      <c r="X783" s="7">
        <f>VLOOKUP(U783,Table!$A$2:$C$121,3,0)</f>
        <v>4</v>
      </c>
      <c r="Y783" s="6" t="s">
        <v>3006</v>
      </c>
      <c r="Z783" s="8" t="str">
        <f>LEFT(Y783,MIN(FIND({0,1,2,3,4,5,6,7,8,9},ASC(Y783)&amp;1234567890))-1)</f>
        <v>O</v>
      </c>
      <c r="AA783" s="8">
        <f t="shared" si="64"/>
        <v>7.04</v>
      </c>
      <c r="AB783" s="8">
        <f>VLOOKUP(Z783,Table!$A$2:$C$121,2,0)</f>
        <v>16</v>
      </c>
      <c r="AC783" s="7">
        <f>VLOOKUP(Z783,Table!$A$2:$C$121,3,0)</f>
        <v>2</v>
      </c>
      <c r="AD783" s="5" t="str">
        <f>VLOOKUP(A783,Table!$U$1:$V$230,2,0)</f>
        <v>Tetragonal</v>
      </c>
    </row>
    <row r="784" spans="1:30" ht="18.75" customHeight="1" x14ac:dyDescent="0.4">
      <c r="A784" s="5">
        <v>123</v>
      </c>
      <c r="B784" s="5">
        <v>80708</v>
      </c>
      <c r="C784" s="5" t="s">
        <v>1058</v>
      </c>
      <c r="D784" s="5" t="s">
        <v>1142</v>
      </c>
      <c r="E784" s="6" t="s">
        <v>2295</v>
      </c>
      <c r="F784" s="8" t="str">
        <f>LEFT(E784,MIN(FIND({0,1,2,3,4,5,6,7,8,9},ASC(E784)&amp;1234567890))-1)</f>
        <v>Y</v>
      </c>
      <c r="G784" s="8">
        <f t="shared" si="60"/>
        <v>1</v>
      </c>
      <c r="H784" s="8">
        <f>VLOOKUP(F784,Table!$A$2:$C$121,2,0)</f>
        <v>3</v>
      </c>
      <c r="I784" s="7">
        <f>VLOOKUP(F784,Table!$A$2:$C$121,3,0)</f>
        <v>5</v>
      </c>
      <c r="J784" s="6" t="s">
        <v>2299</v>
      </c>
      <c r="K784" s="8" t="str">
        <f>LEFT(J784,MIN(FIND({0,1,2,3,4,5,6,7,8,9},ASC(J784)&amp;1234567890))-1)</f>
        <v>Sr</v>
      </c>
      <c r="L784" s="8">
        <f t="shared" si="61"/>
        <v>2</v>
      </c>
      <c r="M784" s="8">
        <f>VLOOKUP(K784,Table!$A$2:$C$121,2,0)</f>
        <v>2</v>
      </c>
      <c r="N784" s="7">
        <f>VLOOKUP(K784,Table!$A$2:$C$121,3,0)</f>
        <v>5</v>
      </c>
      <c r="O784" s="6" t="s">
        <v>2297</v>
      </c>
      <c r="P784" s="8" t="str">
        <f>LEFT(O784,MIN(FIND({0,1,2,3,4,5,6,7,8,9},ASC(O784)&amp;1234567890))-1)</f>
        <v>Cu</v>
      </c>
      <c r="Q784" s="8">
        <f t="shared" si="62"/>
        <v>2</v>
      </c>
      <c r="R784" s="8">
        <f>VLOOKUP(P784,Table!$A$2:$C$121,2,0)</f>
        <v>11</v>
      </c>
      <c r="S784" s="7">
        <f>VLOOKUP(P784,Table!$A$2:$C$121,3,0)</f>
        <v>4</v>
      </c>
      <c r="T784" s="6" t="s">
        <v>2330</v>
      </c>
      <c r="U784" s="8" t="str">
        <f>LEFT(T784,MIN(FIND({0,1,2,3,4,5,6,7,8,9},ASC(T784)&amp;1234567890))-1)</f>
        <v>Fe</v>
      </c>
      <c r="V784" s="8">
        <f t="shared" si="63"/>
        <v>1</v>
      </c>
      <c r="W784" s="8">
        <f>VLOOKUP(U784,Table!$A$2:$C$121,2,0)</f>
        <v>8</v>
      </c>
      <c r="X784" s="7">
        <f>VLOOKUP(U784,Table!$A$2:$C$121,3,0)</f>
        <v>4</v>
      </c>
      <c r="Y784" s="6" t="s">
        <v>3733</v>
      </c>
      <c r="Z784" s="8" t="str">
        <f>LEFT(Y784,MIN(FIND({0,1,2,3,4,5,6,7,8,9},ASC(Y784)&amp;1234567890))-1)</f>
        <v>O</v>
      </c>
      <c r="AA784" s="8">
        <f t="shared" si="64"/>
        <v>7.42</v>
      </c>
      <c r="AB784" s="8">
        <f>VLOOKUP(Z784,Table!$A$2:$C$121,2,0)</f>
        <v>16</v>
      </c>
      <c r="AC784" s="7">
        <f>VLOOKUP(Z784,Table!$A$2:$C$121,3,0)</f>
        <v>2</v>
      </c>
      <c r="AD784" s="5" t="str">
        <f>VLOOKUP(A784,Table!$U$1:$V$230,2,0)</f>
        <v>Tetragonal</v>
      </c>
    </row>
    <row r="785" spans="1:30" ht="18.75" customHeight="1" x14ac:dyDescent="0.4">
      <c r="A785" s="5">
        <v>123</v>
      </c>
      <c r="B785" s="5">
        <v>80709</v>
      </c>
      <c r="C785" s="5" t="s">
        <v>1058</v>
      </c>
      <c r="D785" s="5" t="s">
        <v>1143</v>
      </c>
      <c r="E785" s="6" t="s">
        <v>2295</v>
      </c>
      <c r="F785" s="8" t="str">
        <f>LEFT(E785,MIN(FIND({0,1,2,3,4,5,6,7,8,9},ASC(E785)&amp;1234567890))-1)</f>
        <v>Y</v>
      </c>
      <c r="G785" s="8">
        <f t="shared" si="60"/>
        <v>1</v>
      </c>
      <c r="H785" s="8">
        <f>VLOOKUP(F785,Table!$A$2:$C$121,2,0)</f>
        <v>3</v>
      </c>
      <c r="I785" s="7">
        <f>VLOOKUP(F785,Table!$A$2:$C$121,3,0)</f>
        <v>5</v>
      </c>
      <c r="J785" s="6" t="s">
        <v>2299</v>
      </c>
      <c r="K785" s="8" t="str">
        <f>LEFT(J785,MIN(FIND({0,1,2,3,4,5,6,7,8,9},ASC(J785)&amp;1234567890))-1)</f>
        <v>Sr</v>
      </c>
      <c r="L785" s="8">
        <f t="shared" si="61"/>
        <v>2</v>
      </c>
      <c r="M785" s="8">
        <f>VLOOKUP(K785,Table!$A$2:$C$121,2,0)</f>
        <v>2</v>
      </c>
      <c r="N785" s="7">
        <f>VLOOKUP(K785,Table!$A$2:$C$121,3,0)</f>
        <v>5</v>
      </c>
      <c r="O785" s="6" t="s">
        <v>3734</v>
      </c>
      <c r="P785" s="8" t="str">
        <f>LEFT(O785,MIN(FIND({0,1,2,3,4,5,6,7,8,9},ASC(O785)&amp;1234567890))-1)</f>
        <v>Cu</v>
      </c>
      <c r="Q785" s="8">
        <f t="shared" si="62"/>
        <v>2.2799999999999998</v>
      </c>
      <c r="R785" s="8">
        <f>VLOOKUP(P785,Table!$A$2:$C$121,2,0)</f>
        <v>11</v>
      </c>
      <c r="S785" s="7">
        <f>VLOOKUP(P785,Table!$A$2:$C$121,3,0)</f>
        <v>4</v>
      </c>
      <c r="T785" s="6" t="s">
        <v>3735</v>
      </c>
      <c r="U785" s="8" t="str">
        <f>LEFT(T785,MIN(FIND({0,1,2,3,4,5,6,7,8,9},ASC(T785)&amp;1234567890))-1)</f>
        <v>Pb</v>
      </c>
      <c r="V785" s="8">
        <f t="shared" si="63"/>
        <v>0.55000000000000004</v>
      </c>
      <c r="W785" s="8">
        <f>VLOOKUP(U785,Table!$A$2:$C$121,2,0)</f>
        <v>14</v>
      </c>
      <c r="X785" s="7">
        <f>VLOOKUP(U785,Table!$A$2:$C$121,3,0)</f>
        <v>6</v>
      </c>
      <c r="Y785" s="6" t="s">
        <v>3736</v>
      </c>
      <c r="Z785" s="8" t="str">
        <f>LEFT(Y785,MIN(FIND({0,1,2,3,4,5,6,7,8,9},ASC(Y785)&amp;1234567890))-1)</f>
        <v>O</v>
      </c>
      <c r="AA785" s="8">
        <f t="shared" si="64"/>
        <v>7.08</v>
      </c>
      <c r="AB785" s="8">
        <f>VLOOKUP(Z785,Table!$A$2:$C$121,2,0)</f>
        <v>16</v>
      </c>
      <c r="AC785" s="7">
        <f>VLOOKUP(Z785,Table!$A$2:$C$121,3,0)</f>
        <v>2</v>
      </c>
      <c r="AD785" s="5" t="str">
        <f>VLOOKUP(A785,Table!$U$1:$V$230,2,0)</f>
        <v>Tetragonal</v>
      </c>
    </row>
    <row r="786" spans="1:30" ht="18.75" customHeight="1" x14ac:dyDescent="0.4">
      <c r="A786" s="5">
        <v>123</v>
      </c>
      <c r="B786" s="5">
        <v>80718</v>
      </c>
      <c r="C786" s="5" t="s">
        <v>1058</v>
      </c>
      <c r="D786" s="5" t="s">
        <v>1144</v>
      </c>
      <c r="E786" s="6" t="s">
        <v>2619</v>
      </c>
      <c r="F786" s="8" t="str">
        <f>LEFT(E786,MIN(FIND({0,1,2,3,4,5,6,7,8,9},ASC(E786)&amp;1234567890))-1)</f>
        <v>Hg</v>
      </c>
      <c r="G786" s="8">
        <f t="shared" si="60"/>
        <v>1</v>
      </c>
      <c r="H786" s="8">
        <f>VLOOKUP(F786,Table!$A$2:$C$121,2,0)</f>
        <v>12</v>
      </c>
      <c r="I786" s="7">
        <f>VLOOKUP(F786,Table!$A$2:$C$121,3,0)</f>
        <v>6</v>
      </c>
      <c r="J786" s="6" t="s">
        <v>2294</v>
      </c>
      <c r="K786" s="8" t="str">
        <f>LEFT(J786,MIN(FIND({0,1,2,3,4,5,6,7,8,9},ASC(J786)&amp;1234567890))-1)</f>
        <v>Ba</v>
      </c>
      <c r="L786" s="8">
        <f t="shared" si="61"/>
        <v>2</v>
      </c>
      <c r="M786" s="8">
        <f>VLOOKUP(K786,Table!$A$2:$C$121,2,0)</f>
        <v>2</v>
      </c>
      <c r="N786" s="7">
        <f>VLOOKUP(K786,Table!$A$2:$C$121,3,0)</f>
        <v>6</v>
      </c>
      <c r="O786" s="6" t="s">
        <v>2552</v>
      </c>
      <c r="P786" s="8" t="str">
        <f>LEFT(O786,MIN(FIND({0,1,2,3,4,5,6,7,8,9},ASC(O786)&amp;1234567890))-1)</f>
        <v>Ca</v>
      </c>
      <c r="Q786" s="8">
        <f t="shared" si="62"/>
        <v>2</v>
      </c>
      <c r="R786" s="8">
        <f>VLOOKUP(P786,Table!$A$2:$C$121,2,0)</f>
        <v>2</v>
      </c>
      <c r="S786" s="7">
        <f>VLOOKUP(P786,Table!$A$2:$C$121,3,0)</f>
        <v>4</v>
      </c>
      <c r="T786" s="6" t="s">
        <v>2300</v>
      </c>
      <c r="U786" s="8" t="str">
        <f>LEFT(T786,MIN(FIND({0,1,2,3,4,5,6,7,8,9},ASC(T786)&amp;1234567890))-1)</f>
        <v>Cu</v>
      </c>
      <c r="V786" s="8">
        <f t="shared" si="63"/>
        <v>3</v>
      </c>
      <c r="W786" s="8">
        <f>VLOOKUP(U786,Table!$A$2:$C$121,2,0)</f>
        <v>11</v>
      </c>
      <c r="X786" s="7">
        <f>VLOOKUP(U786,Table!$A$2:$C$121,3,0)</f>
        <v>4</v>
      </c>
      <c r="Y786" s="6" t="s">
        <v>2914</v>
      </c>
      <c r="Z786" s="8" t="str">
        <f>LEFT(Y786,MIN(FIND({0,1,2,3,4,5,6,7,8,9},ASC(Y786)&amp;1234567890))-1)</f>
        <v>O</v>
      </c>
      <c r="AA786" s="8">
        <f t="shared" si="64"/>
        <v>8.5</v>
      </c>
      <c r="AB786" s="8">
        <f>VLOOKUP(Z786,Table!$A$2:$C$121,2,0)</f>
        <v>16</v>
      </c>
      <c r="AC786" s="7">
        <f>VLOOKUP(Z786,Table!$A$2:$C$121,3,0)</f>
        <v>2</v>
      </c>
      <c r="AD786" s="5" t="str">
        <f>VLOOKUP(A786,Table!$U$1:$V$230,2,0)</f>
        <v>Tetragonal</v>
      </c>
    </row>
    <row r="787" spans="1:30" ht="18.75" customHeight="1" x14ac:dyDescent="0.4">
      <c r="A787" s="5">
        <v>123</v>
      </c>
      <c r="B787" s="5">
        <v>80719</v>
      </c>
      <c r="C787" s="5" t="s">
        <v>1058</v>
      </c>
      <c r="D787" s="5" t="s">
        <v>1145</v>
      </c>
      <c r="E787" s="6" t="s">
        <v>2619</v>
      </c>
      <c r="F787" s="8" t="str">
        <f>LEFT(E787,MIN(FIND({0,1,2,3,4,5,6,7,8,9},ASC(E787)&amp;1234567890))-1)</f>
        <v>Hg</v>
      </c>
      <c r="G787" s="8">
        <f t="shared" si="60"/>
        <v>1</v>
      </c>
      <c r="H787" s="8">
        <f>VLOOKUP(F787,Table!$A$2:$C$121,2,0)</f>
        <v>12</v>
      </c>
      <c r="I787" s="7">
        <f>VLOOKUP(F787,Table!$A$2:$C$121,3,0)</f>
        <v>6</v>
      </c>
      <c r="J787" s="6" t="s">
        <v>2294</v>
      </c>
      <c r="K787" s="8" t="str">
        <f>LEFT(J787,MIN(FIND({0,1,2,3,4,5,6,7,8,9},ASC(J787)&amp;1234567890))-1)</f>
        <v>Ba</v>
      </c>
      <c r="L787" s="8">
        <f t="shared" si="61"/>
        <v>2</v>
      </c>
      <c r="M787" s="8">
        <f>VLOOKUP(K787,Table!$A$2:$C$121,2,0)</f>
        <v>2</v>
      </c>
      <c r="N787" s="7">
        <f>VLOOKUP(K787,Table!$A$2:$C$121,3,0)</f>
        <v>6</v>
      </c>
      <c r="O787" s="6" t="s">
        <v>2552</v>
      </c>
      <c r="P787" s="8" t="str">
        <f>LEFT(O787,MIN(FIND({0,1,2,3,4,5,6,7,8,9},ASC(O787)&amp;1234567890))-1)</f>
        <v>Ca</v>
      </c>
      <c r="Q787" s="8">
        <f t="shared" si="62"/>
        <v>2</v>
      </c>
      <c r="R787" s="8">
        <f>VLOOKUP(P787,Table!$A$2:$C$121,2,0)</f>
        <v>2</v>
      </c>
      <c r="S787" s="7">
        <f>VLOOKUP(P787,Table!$A$2:$C$121,3,0)</f>
        <v>4</v>
      </c>
      <c r="T787" s="6" t="s">
        <v>2300</v>
      </c>
      <c r="U787" s="8" t="str">
        <f>LEFT(T787,MIN(FIND({0,1,2,3,4,5,6,7,8,9},ASC(T787)&amp;1234567890))-1)</f>
        <v>Cu</v>
      </c>
      <c r="V787" s="8">
        <f t="shared" si="63"/>
        <v>3</v>
      </c>
      <c r="W787" s="8">
        <f>VLOOKUP(U787,Table!$A$2:$C$121,2,0)</f>
        <v>11</v>
      </c>
      <c r="X787" s="7">
        <f>VLOOKUP(U787,Table!$A$2:$C$121,3,0)</f>
        <v>4</v>
      </c>
      <c r="Y787" s="6" t="s">
        <v>3737</v>
      </c>
      <c r="Z787" s="8" t="str">
        <f>LEFT(Y787,MIN(FIND({0,1,2,3,4,5,6,7,8,9},ASC(Y787)&amp;1234567890))-1)</f>
        <v>O</v>
      </c>
      <c r="AA787" s="8">
        <f t="shared" si="64"/>
        <v>8.44</v>
      </c>
      <c r="AB787" s="8">
        <f>VLOOKUP(Z787,Table!$A$2:$C$121,2,0)</f>
        <v>16</v>
      </c>
      <c r="AC787" s="7">
        <f>VLOOKUP(Z787,Table!$A$2:$C$121,3,0)</f>
        <v>2</v>
      </c>
      <c r="AD787" s="5" t="str">
        <f>VLOOKUP(A787,Table!$U$1:$V$230,2,0)</f>
        <v>Tetragonal</v>
      </c>
    </row>
    <row r="788" spans="1:30" ht="18.75" customHeight="1" x14ac:dyDescent="0.4">
      <c r="A788" s="5">
        <v>123</v>
      </c>
      <c r="B788" s="5">
        <v>80720</v>
      </c>
      <c r="C788" s="5" t="s">
        <v>1058</v>
      </c>
      <c r="D788" s="5" t="s">
        <v>1146</v>
      </c>
      <c r="E788" s="6" t="s">
        <v>2619</v>
      </c>
      <c r="F788" s="8" t="str">
        <f>LEFT(E788,MIN(FIND({0,1,2,3,4,5,6,7,8,9},ASC(E788)&amp;1234567890))-1)</f>
        <v>Hg</v>
      </c>
      <c r="G788" s="8">
        <f t="shared" si="60"/>
        <v>1</v>
      </c>
      <c r="H788" s="8">
        <f>VLOOKUP(F788,Table!$A$2:$C$121,2,0)</f>
        <v>12</v>
      </c>
      <c r="I788" s="7">
        <f>VLOOKUP(F788,Table!$A$2:$C$121,3,0)</f>
        <v>6</v>
      </c>
      <c r="J788" s="6" t="s">
        <v>2294</v>
      </c>
      <c r="K788" s="8" t="str">
        <f>LEFT(J788,MIN(FIND({0,1,2,3,4,5,6,7,8,9},ASC(J788)&amp;1234567890))-1)</f>
        <v>Ba</v>
      </c>
      <c r="L788" s="8">
        <f t="shared" si="61"/>
        <v>2</v>
      </c>
      <c r="M788" s="8">
        <f>VLOOKUP(K788,Table!$A$2:$C$121,2,0)</f>
        <v>2</v>
      </c>
      <c r="N788" s="7">
        <f>VLOOKUP(K788,Table!$A$2:$C$121,3,0)</f>
        <v>6</v>
      </c>
      <c r="O788" s="6" t="s">
        <v>2552</v>
      </c>
      <c r="P788" s="8" t="str">
        <f>LEFT(O788,MIN(FIND({0,1,2,3,4,5,6,7,8,9},ASC(O788)&amp;1234567890))-1)</f>
        <v>Ca</v>
      </c>
      <c r="Q788" s="8">
        <f t="shared" si="62"/>
        <v>2</v>
      </c>
      <c r="R788" s="8">
        <f>VLOOKUP(P788,Table!$A$2:$C$121,2,0)</f>
        <v>2</v>
      </c>
      <c r="S788" s="7">
        <f>VLOOKUP(P788,Table!$A$2:$C$121,3,0)</f>
        <v>4</v>
      </c>
      <c r="T788" s="6" t="s">
        <v>2300</v>
      </c>
      <c r="U788" s="8" t="str">
        <f>LEFT(T788,MIN(FIND({0,1,2,3,4,5,6,7,8,9},ASC(T788)&amp;1234567890))-1)</f>
        <v>Cu</v>
      </c>
      <c r="V788" s="8">
        <f t="shared" si="63"/>
        <v>3</v>
      </c>
      <c r="W788" s="8">
        <f>VLOOKUP(U788,Table!$A$2:$C$121,2,0)</f>
        <v>11</v>
      </c>
      <c r="X788" s="7">
        <f>VLOOKUP(U788,Table!$A$2:$C$121,3,0)</f>
        <v>4</v>
      </c>
      <c r="Y788" s="6" t="s">
        <v>3738</v>
      </c>
      <c r="Z788" s="8" t="str">
        <f>LEFT(Y788,MIN(FIND({0,1,2,3,4,5,6,7,8,9},ASC(Y788)&amp;1234567890))-1)</f>
        <v>O</v>
      </c>
      <c r="AA788" s="8">
        <f t="shared" si="64"/>
        <v>8.41</v>
      </c>
      <c r="AB788" s="8">
        <f>VLOOKUP(Z788,Table!$A$2:$C$121,2,0)</f>
        <v>16</v>
      </c>
      <c r="AC788" s="7">
        <f>VLOOKUP(Z788,Table!$A$2:$C$121,3,0)</f>
        <v>2</v>
      </c>
      <c r="AD788" s="5" t="str">
        <f>VLOOKUP(A788,Table!$U$1:$V$230,2,0)</f>
        <v>Tetragonal</v>
      </c>
    </row>
    <row r="789" spans="1:30" ht="18.75" customHeight="1" x14ac:dyDescent="0.4">
      <c r="A789" s="5">
        <v>123</v>
      </c>
      <c r="B789" s="5">
        <v>80721</v>
      </c>
      <c r="C789" s="5" t="s">
        <v>1058</v>
      </c>
      <c r="D789" s="5" t="s">
        <v>1147</v>
      </c>
      <c r="E789" s="6" t="s">
        <v>2619</v>
      </c>
      <c r="F789" s="8" t="str">
        <f>LEFT(E789,MIN(FIND({0,1,2,3,4,5,6,7,8,9},ASC(E789)&amp;1234567890))-1)</f>
        <v>Hg</v>
      </c>
      <c r="G789" s="8">
        <f t="shared" si="60"/>
        <v>1</v>
      </c>
      <c r="H789" s="8">
        <f>VLOOKUP(F789,Table!$A$2:$C$121,2,0)</f>
        <v>12</v>
      </c>
      <c r="I789" s="7">
        <f>VLOOKUP(F789,Table!$A$2:$C$121,3,0)</f>
        <v>6</v>
      </c>
      <c r="J789" s="6" t="s">
        <v>2294</v>
      </c>
      <c r="K789" s="8" t="str">
        <f>LEFT(J789,MIN(FIND({0,1,2,3,4,5,6,7,8,9},ASC(J789)&amp;1234567890))-1)</f>
        <v>Ba</v>
      </c>
      <c r="L789" s="8">
        <f t="shared" si="61"/>
        <v>2</v>
      </c>
      <c r="M789" s="8">
        <f>VLOOKUP(K789,Table!$A$2:$C$121,2,0)</f>
        <v>2</v>
      </c>
      <c r="N789" s="7">
        <f>VLOOKUP(K789,Table!$A$2:$C$121,3,0)</f>
        <v>6</v>
      </c>
      <c r="O789" s="6" t="s">
        <v>2552</v>
      </c>
      <c r="P789" s="8" t="str">
        <f>LEFT(O789,MIN(FIND({0,1,2,3,4,5,6,7,8,9},ASC(O789)&amp;1234567890))-1)</f>
        <v>Ca</v>
      </c>
      <c r="Q789" s="8">
        <f t="shared" si="62"/>
        <v>2</v>
      </c>
      <c r="R789" s="8">
        <f>VLOOKUP(P789,Table!$A$2:$C$121,2,0)</f>
        <v>2</v>
      </c>
      <c r="S789" s="7">
        <f>VLOOKUP(P789,Table!$A$2:$C$121,3,0)</f>
        <v>4</v>
      </c>
      <c r="T789" s="6" t="s">
        <v>2300</v>
      </c>
      <c r="U789" s="8" t="str">
        <f>LEFT(T789,MIN(FIND({0,1,2,3,4,5,6,7,8,9},ASC(T789)&amp;1234567890))-1)</f>
        <v>Cu</v>
      </c>
      <c r="V789" s="8">
        <f t="shared" si="63"/>
        <v>3</v>
      </c>
      <c r="W789" s="8">
        <f>VLOOKUP(U789,Table!$A$2:$C$121,2,0)</f>
        <v>11</v>
      </c>
      <c r="X789" s="7">
        <f>VLOOKUP(U789,Table!$A$2:$C$121,3,0)</f>
        <v>4</v>
      </c>
      <c r="Y789" s="6" t="s">
        <v>3139</v>
      </c>
      <c r="Z789" s="8" t="str">
        <f>LEFT(Y789,MIN(FIND({0,1,2,3,4,5,6,7,8,9},ASC(Y789)&amp;1234567890))-1)</f>
        <v>O</v>
      </c>
      <c r="AA789" s="8">
        <f t="shared" si="64"/>
        <v>8.4</v>
      </c>
      <c r="AB789" s="8">
        <f>VLOOKUP(Z789,Table!$A$2:$C$121,2,0)</f>
        <v>16</v>
      </c>
      <c r="AC789" s="7">
        <f>VLOOKUP(Z789,Table!$A$2:$C$121,3,0)</f>
        <v>2</v>
      </c>
      <c r="AD789" s="5" t="str">
        <f>VLOOKUP(A789,Table!$U$1:$V$230,2,0)</f>
        <v>Tetragonal</v>
      </c>
    </row>
    <row r="790" spans="1:30" ht="18.75" customHeight="1" x14ac:dyDescent="0.4">
      <c r="A790" s="5">
        <v>123</v>
      </c>
      <c r="B790" s="5">
        <v>80722</v>
      </c>
      <c r="C790" s="5" t="s">
        <v>1058</v>
      </c>
      <c r="D790" s="5" t="s">
        <v>1148</v>
      </c>
      <c r="E790" s="6" t="s">
        <v>2619</v>
      </c>
      <c r="F790" s="8" t="str">
        <f>LEFT(E790,MIN(FIND({0,1,2,3,4,5,6,7,8,9},ASC(E790)&amp;1234567890))-1)</f>
        <v>Hg</v>
      </c>
      <c r="G790" s="8">
        <f t="shared" si="60"/>
        <v>1</v>
      </c>
      <c r="H790" s="8">
        <f>VLOOKUP(F790,Table!$A$2:$C$121,2,0)</f>
        <v>12</v>
      </c>
      <c r="I790" s="7">
        <f>VLOOKUP(F790,Table!$A$2:$C$121,3,0)</f>
        <v>6</v>
      </c>
      <c r="J790" s="6" t="s">
        <v>2294</v>
      </c>
      <c r="K790" s="8" t="str">
        <f>LEFT(J790,MIN(FIND({0,1,2,3,4,5,6,7,8,9},ASC(J790)&amp;1234567890))-1)</f>
        <v>Ba</v>
      </c>
      <c r="L790" s="8">
        <f t="shared" si="61"/>
        <v>2</v>
      </c>
      <c r="M790" s="8">
        <f>VLOOKUP(K790,Table!$A$2:$C$121,2,0)</f>
        <v>2</v>
      </c>
      <c r="N790" s="7">
        <f>VLOOKUP(K790,Table!$A$2:$C$121,3,0)</f>
        <v>6</v>
      </c>
      <c r="O790" s="6" t="s">
        <v>2552</v>
      </c>
      <c r="P790" s="8" t="str">
        <f>LEFT(O790,MIN(FIND({0,1,2,3,4,5,6,7,8,9},ASC(O790)&amp;1234567890))-1)</f>
        <v>Ca</v>
      </c>
      <c r="Q790" s="8">
        <f t="shared" si="62"/>
        <v>2</v>
      </c>
      <c r="R790" s="8">
        <f>VLOOKUP(P790,Table!$A$2:$C$121,2,0)</f>
        <v>2</v>
      </c>
      <c r="S790" s="7">
        <f>VLOOKUP(P790,Table!$A$2:$C$121,3,0)</f>
        <v>4</v>
      </c>
      <c r="T790" s="6" t="s">
        <v>2300</v>
      </c>
      <c r="U790" s="8" t="str">
        <f>LEFT(T790,MIN(FIND({0,1,2,3,4,5,6,7,8,9},ASC(T790)&amp;1234567890))-1)</f>
        <v>Cu</v>
      </c>
      <c r="V790" s="8">
        <f t="shared" si="63"/>
        <v>3</v>
      </c>
      <c r="W790" s="8">
        <f>VLOOKUP(U790,Table!$A$2:$C$121,2,0)</f>
        <v>11</v>
      </c>
      <c r="X790" s="7">
        <f>VLOOKUP(U790,Table!$A$2:$C$121,3,0)</f>
        <v>4</v>
      </c>
      <c r="Y790" s="6" t="s">
        <v>3739</v>
      </c>
      <c r="Z790" s="8" t="str">
        <f>LEFT(Y790,MIN(FIND({0,1,2,3,4,5,6,7,8,9},ASC(Y790)&amp;1234567890))-1)</f>
        <v>O</v>
      </c>
      <c r="AA790" s="8">
        <f t="shared" si="64"/>
        <v>8.39</v>
      </c>
      <c r="AB790" s="8">
        <f>VLOOKUP(Z790,Table!$A$2:$C$121,2,0)</f>
        <v>16</v>
      </c>
      <c r="AC790" s="7">
        <f>VLOOKUP(Z790,Table!$A$2:$C$121,3,0)</f>
        <v>2</v>
      </c>
      <c r="AD790" s="5" t="str">
        <f>VLOOKUP(A790,Table!$U$1:$V$230,2,0)</f>
        <v>Tetragonal</v>
      </c>
    </row>
    <row r="791" spans="1:30" ht="18.75" customHeight="1" x14ac:dyDescent="0.4">
      <c r="A791" s="5">
        <v>123</v>
      </c>
      <c r="B791" s="5">
        <v>81502</v>
      </c>
      <c r="C791" s="5" t="s">
        <v>1058</v>
      </c>
      <c r="D791" s="5" t="s">
        <v>1149</v>
      </c>
      <c r="E791" s="6" t="s">
        <v>2299</v>
      </c>
      <c r="F791" s="8" t="str">
        <f>LEFT(E791,MIN(FIND({0,1,2,3,4,5,6,7,8,9},ASC(E791)&amp;1234567890))-1)</f>
        <v>Sr</v>
      </c>
      <c r="G791" s="8">
        <f t="shared" si="60"/>
        <v>2</v>
      </c>
      <c r="H791" s="8">
        <f>VLOOKUP(F791,Table!$A$2:$C$121,2,0)</f>
        <v>2</v>
      </c>
      <c r="I791" s="7">
        <f>VLOOKUP(F791,Table!$A$2:$C$121,3,0)</f>
        <v>5</v>
      </c>
      <c r="J791" s="6" t="s">
        <v>2850</v>
      </c>
      <c r="K791" s="8" t="str">
        <f>LEFT(J791,MIN(FIND({0,1,2,3,4,5,6,7,8,9},ASC(J791)&amp;1234567890))-1)</f>
        <v>Sm</v>
      </c>
      <c r="L791" s="8">
        <f t="shared" si="61"/>
        <v>1</v>
      </c>
      <c r="M791" s="8">
        <f>VLOOKUP(K791,Table!$A$2:$C$121,2,0)</f>
        <v>3</v>
      </c>
      <c r="N791" s="7">
        <f>VLOOKUP(K791,Table!$A$2:$C$121,3,0)</f>
        <v>6</v>
      </c>
      <c r="O791" s="6" t="s">
        <v>2416</v>
      </c>
      <c r="P791" s="8" t="str">
        <f>LEFT(O791,MIN(FIND({0,1,2,3,4,5,6,7,8,9},ASC(O791)&amp;1234567890))-1)</f>
        <v>Ta</v>
      </c>
      <c r="Q791" s="8">
        <f t="shared" si="62"/>
        <v>1</v>
      </c>
      <c r="R791" s="8">
        <f>VLOOKUP(P791,Table!$A$2:$C$121,2,0)</f>
        <v>5</v>
      </c>
      <c r="S791" s="7">
        <f>VLOOKUP(P791,Table!$A$2:$C$121,3,0)</f>
        <v>6</v>
      </c>
      <c r="T791" s="6" t="s">
        <v>2297</v>
      </c>
      <c r="U791" s="8" t="str">
        <f>LEFT(T791,MIN(FIND({0,1,2,3,4,5,6,7,8,9},ASC(T791)&amp;1234567890))-1)</f>
        <v>Cu</v>
      </c>
      <c r="V791" s="8">
        <f t="shared" si="63"/>
        <v>2</v>
      </c>
      <c r="W791" s="8">
        <f>VLOOKUP(U791,Table!$A$2:$C$121,2,0)</f>
        <v>11</v>
      </c>
      <c r="X791" s="7">
        <f>VLOOKUP(U791,Table!$A$2:$C$121,3,0)</f>
        <v>4</v>
      </c>
      <c r="Y791" s="6" t="s">
        <v>2298</v>
      </c>
      <c r="Z791" s="8" t="str">
        <f>LEFT(Y791,MIN(FIND({0,1,2,3,4,5,6,7,8,9},ASC(Y791)&amp;1234567890))-1)</f>
        <v>O</v>
      </c>
      <c r="AA791" s="8">
        <f t="shared" si="64"/>
        <v>8</v>
      </c>
      <c r="AB791" s="8">
        <f>VLOOKUP(Z791,Table!$A$2:$C$121,2,0)</f>
        <v>16</v>
      </c>
      <c r="AC791" s="7">
        <f>VLOOKUP(Z791,Table!$A$2:$C$121,3,0)</f>
        <v>2</v>
      </c>
      <c r="AD791" s="5" t="str">
        <f>VLOOKUP(A791,Table!$U$1:$V$230,2,0)</f>
        <v>Tetragonal</v>
      </c>
    </row>
    <row r="792" spans="1:30" ht="18.75" customHeight="1" x14ac:dyDescent="0.4">
      <c r="A792" s="5">
        <v>123</v>
      </c>
      <c r="B792" s="5">
        <v>82343</v>
      </c>
      <c r="C792" s="5" t="s">
        <v>1058</v>
      </c>
      <c r="D792" s="5" t="s">
        <v>1150</v>
      </c>
      <c r="E792" s="6" t="s">
        <v>3740</v>
      </c>
      <c r="F792" s="8" t="str">
        <f>LEFT(E792,MIN(FIND({0,1,2,3,4,5,6,7,8,9},ASC(E792)&amp;1234567890))-1)</f>
        <v>Tl</v>
      </c>
      <c r="G792" s="8">
        <f t="shared" si="60"/>
        <v>0.94</v>
      </c>
      <c r="H792" s="8">
        <f>VLOOKUP(F792,Table!$A$2:$C$121,2,0)</f>
        <v>13</v>
      </c>
      <c r="I792" s="7">
        <f>VLOOKUP(F792,Table!$A$2:$C$121,3,0)</f>
        <v>6</v>
      </c>
      <c r="J792" s="6" t="s">
        <v>2294</v>
      </c>
      <c r="K792" s="8" t="str">
        <f>LEFT(J792,MIN(FIND({0,1,2,3,4,5,6,7,8,9},ASC(J792)&amp;1234567890))-1)</f>
        <v>Ba</v>
      </c>
      <c r="L792" s="8">
        <f t="shared" si="61"/>
        <v>2</v>
      </c>
      <c r="M792" s="8">
        <f>VLOOKUP(K792,Table!$A$2:$C$121,2,0)</f>
        <v>2</v>
      </c>
      <c r="N792" s="7">
        <f>VLOOKUP(K792,Table!$A$2:$C$121,3,0)</f>
        <v>6</v>
      </c>
      <c r="O792" s="6" t="s">
        <v>2699</v>
      </c>
      <c r="P792" s="8" t="str">
        <f>LEFT(O792,MIN(FIND({0,1,2,3,4,5,6,7,8,9},ASC(O792)&amp;1234567890))-1)</f>
        <v>Pr</v>
      </c>
      <c r="Q792" s="8">
        <f t="shared" si="62"/>
        <v>1</v>
      </c>
      <c r="R792" s="8">
        <f>VLOOKUP(P792,Table!$A$2:$C$121,2,0)</f>
        <v>3</v>
      </c>
      <c r="S792" s="7">
        <f>VLOOKUP(P792,Table!$A$2:$C$121,3,0)</f>
        <v>6</v>
      </c>
      <c r="T792" s="6" t="s">
        <v>2297</v>
      </c>
      <c r="U792" s="8" t="str">
        <f>LEFT(T792,MIN(FIND({0,1,2,3,4,5,6,7,8,9},ASC(T792)&amp;1234567890))-1)</f>
        <v>Cu</v>
      </c>
      <c r="V792" s="8">
        <f t="shared" si="63"/>
        <v>2</v>
      </c>
      <c r="W792" s="8">
        <f>VLOOKUP(U792,Table!$A$2:$C$121,2,0)</f>
        <v>11</v>
      </c>
      <c r="X792" s="7">
        <f>VLOOKUP(U792,Table!$A$2:$C$121,3,0)</f>
        <v>4</v>
      </c>
      <c r="Y792" s="6" t="s">
        <v>3741</v>
      </c>
      <c r="Z792" s="8" t="str">
        <f>LEFT(Y792,MIN(FIND({0,1,2,3,4,5,6,7,8,9},ASC(Y792)&amp;1234567890))-1)</f>
        <v>O</v>
      </c>
      <c r="AA792" s="8">
        <f t="shared" si="64"/>
        <v>6.93</v>
      </c>
      <c r="AB792" s="8">
        <f>VLOOKUP(Z792,Table!$A$2:$C$121,2,0)</f>
        <v>16</v>
      </c>
      <c r="AC792" s="7">
        <f>VLOOKUP(Z792,Table!$A$2:$C$121,3,0)</f>
        <v>2</v>
      </c>
      <c r="AD792" s="5" t="str">
        <f>VLOOKUP(A792,Table!$U$1:$V$230,2,0)</f>
        <v>Tetragonal</v>
      </c>
    </row>
    <row r="793" spans="1:30" ht="18.75" customHeight="1" x14ac:dyDescent="0.4">
      <c r="A793" s="5">
        <v>123</v>
      </c>
      <c r="B793" s="5">
        <v>82056</v>
      </c>
      <c r="C793" s="5" t="s">
        <v>1058</v>
      </c>
      <c r="D793" s="5" t="s">
        <v>1151</v>
      </c>
      <c r="E793" s="6" t="s">
        <v>3742</v>
      </c>
      <c r="F793" s="8" t="str">
        <f>LEFT(E793,MIN(FIND({0,1,2,3,4,5,6,7,8,9},ASC(E793)&amp;1234567890))-1)</f>
        <v>Hg</v>
      </c>
      <c r="G793" s="8">
        <f t="shared" si="60"/>
        <v>0.87</v>
      </c>
      <c r="H793" s="8">
        <f>VLOOKUP(F793,Table!$A$2:$C$121,2,0)</f>
        <v>12</v>
      </c>
      <c r="I793" s="7">
        <f>VLOOKUP(F793,Table!$A$2:$C$121,3,0)</f>
        <v>6</v>
      </c>
      <c r="J793" s="6" t="s">
        <v>2294</v>
      </c>
      <c r="K793" s="8" t="str">
        <f>LEFT(J793,MIN(FIND({0,1,2,3,4,5,6,7,8,9},ASC(J793)&amp;1234567890))-1)</f>
        <v>Ba</v>
      </c>
      <c r="L793" s="8">
        <f t="shared" si="61"/>
        <v>2</v>
      </c>
      <c r="M793" s="8">
        <f>VLOOKUP(K793,Table!$A$2:$C$121,2,0)</f>
        <v>2</v>
      </c>
      <c r="N793" s="7">
        <f>VLOOKUP(K793,Table!$A$2:$C$121,3,0)</f>
        <v>6</v>
      </c>
      <c r="O793" s="6" t="s">
        <v>2341</v>
      </c>
      <c r="P793" s="8" t="str">
        <f>LEFT(O793,MIN(FIND({0,1,2,3,4,5,6,7,8,9},ASC(O793)&amp;1234567890))-1)</f>
        <v>Ca</v>
      </c>
      <c r="Q793" s="8">
        <f t="shared" si="62"/>
        <v>1</v>
      </c>
      <c r="R793" s="8">
        <f>VLOOKUP(P793,Table!$A$2:$C$121,2,0)</f>
        <v>2</v>
      </c>
      <c r="S793" s="7">
        <f>VLOOKUP(P793,Table!$A$2:$C$121,3,0)</f>
        <v>4</v>
      </c>
      <c r="T793" s="6" t="s">
        <v>2297</v>
      </c>
      <c r="U793" s="8" t="str">
        <f>LEFT(T793,MIN(FIND({0,1,2,3,4,5,6,7,8,9},ASC(T793)&amp;1234567890))-1)</f>
        <v>Cu</v>
      </c>
      <c r="V793" s="8">
        <f t="shared" si="63"/>
        <v>2</v>
      </c>
      <c r="W793" s="8">
        <f>VLOOKUP(U793,Table!$A$2:$C$121,2,0)</f>
        <v>11</v>
      </c>
      <c r="X793" s="7">
        <f>VLOOKUP(U793,Table!$A$2:$C$121,3,0)</f>
        <v>4</v>
      </c>
      <c r="Y793" s="6" t="s">
        <v>3134</v>
      </c>
      <c r="Z793" s="8" t="str">
        <f>LEFT(Y793,MIN(FIND({0,1,2,3,4,5,6,7,8,9},ASC(Y793)&amp;1234567890))-1)</f>
        <v>O</v>
      </c>
      <c r="AA793" s="8">
        <f t="shared" si="64"/>
        <v>6.32</v>
      </c>
      <c r="AB793" s="8">
        <f>VLOOKUP(Z793,Table!$A$2:$C$121,2,0)</f>
        <v>16</v>
      </c>
      <c r="AC793" s="7">
        <f>VLOOKUP(Z793,Table!$A$2:$C$121,3,0)</f>
        <v>2</v>
      </c>
      <c r="AD793" s="5" t="str">
        <f>VLOOKUP(A793,Table!$U$1:$V$230,2,0)</f>
        <v>Tetragonal</v>
      </c>
    </row>
    <row r="794" spans="1:30" ht="18.75" customHeight="1" x14ac:dyDescent="0.4">
      <c r="A794" s="5">
        <v>123</v>
      </c>
      <c r="B794" s="5">
        <v>82057</v>
      </c>
      <c r="C794" s="5" t="s">
        <v>1058</v>
      </c>
      <c r="D794" s="5" t="s">
        <v>1152</v>
      </c>
      <c r="E794" s="6" t="s">
        <v>3743</v>
      </c>
      <c r="F794" s="8" t="str">
        <f>LEFT(E794,MIN(FIND({0,1,2,3,4,5,6,7,8,9},ASC(E794)&amp;1234567890))-1)</f>
        <v>Hg</v>
      </c>
      <c r="G794" s="8">
        <f t="shared" si="60"/>
        <v>0.9</v>
      </c>
      <c r="H794" s="8">
        <f>VLOOKUP(F794,Table!$A$2:$C$121,2,0)</f>
        <v>12</v>
      </c>
      <c r="I794" s="7">
        <f>VLOOKUP(F794,Table!$A$2:$C$121,3,0)</f>
        <v>6</v>
      </c>
      <c r="J794" s="6" t="s">
        <v>2294</v>
      </c>
      <c r="K794" s="8" t="str">
        <f>LEFT(J794,MIN(FIND({0,1,2,3,4,5,6,7,8,9},ASC(J794)&amp;1234567890))-1)</f>
        <v>Ba</v>
      </c>
      <c r="L794" s="8">
        <f t="shared" si="61"/>
        <v>2</v>
      </c>
      <c r="M794" s="8">
        <f>VLOOKUP(K794,Table!$A$2:$C$121,2,0)</f>
        <v>2</v>
      </c>
      <c r="N794" s="7">
        <f>VLOOKUP(K794,Table!$A$2:$C$121,3,0)</f>
        <v>6</v>
      </c>
      <c r="O794" s="6" t="s">
        <v>2341</v>
      </c>
      <c r="P794" s="8" t="str">
        <f>LEFT(O794,MIN(FIND({0,1,2,3,4,5,6,7,8,9},ASC(O794)&amp;1234567890))-1)</f>
        <v>Ca</v>
      </c>
      <c r="Q794" s="8">
        <f t="shared" si="62"/>
        <v>1</v>
      </c>
      <c r="R794" s="8">
        <f>VLOOKUP(P794,Table!$A$2:$C$121,2,0)</f>
        <v>2</v>
      </c>
      <c r="S794" s="7">
        <f>VLOOKUP(P794,Table!$A$2:$C$121,3,0)</f>
        <v>4</v>
      </c>
      <c r="T794" s="6" t="s">
        <v>2297</v>
      </c>
      <c r="U794" s="8" t="str">
        <f>LEFT(T794,MIN(FIND({0,1,2,3,4,5,6,7,8,9},ASC(T794)&amp;1234567890))-1)</f>
        <v>Cu</v>
      </c>
      <c r="V794" s="8">
        <f t="shared" si="63"/>
        <v>2</v>
      </c>
      <c r="W794" s="8">
        <f>VLOOKUP(U794,Table!$A$2:$C$121,2,0)</f>
        <v>11</v>
      </c>
      <c r="X794" s="7">
        <f>VLOOKUP(U794,Table!$A$2:$C$121,3,0)</f>
        <v>4</v>
      </c>
      <c r="Y794" s="6" t="s">
        <v>3744</v>
      </c>
      <c r="Z794" s="8" t="str">
        <f>LEFT(Y794,MIN(FIND({0,1,2,3,4,5,6,7,8,9},ASC(Y794)&amp;1234567890))-1)</f>
        <v>O</v>
      </c>
      <c r="AA794" s="8">
        <f t="shared" si="64"/>
        <v>6.21</v>
      </c>
      <c r="AB794" s="8">
        <f>VLOOKUP(Z794,Table!$A$2:$C$121,2,0)</f>
        <v>16</v>
      </c>
      <c r="AC794" s="7">
        <f>VLOOKUP(Z794,Table!$A$2:$C$121,3,0)</f>
        <v>2</v>
      </c>
      <c r="AD794" s="5" t="str">
        <f>VLOOKUP(A794,Table!$U$1:$V$230,2,0)</f>
        <v>Tetragonal</v>
      </c>
    </row>
    <row r="795" spans="1:30" ht="18.75" customHeight="1" x14ac:dyDescent="0.4">
      <c r="A795" s="5">
        <v>123</v>
      </c>
      <c r="B795" s="5">
        <v>82058</v>
      </c>
      <c r="C795" s="5" t="s">
        <v>1058</v>
      </c>
      <c r="D795" s="5" t="s">
        <v>1153</v>
      </c>
      <c r="E795" s="6" t="s">
        <v>3726</v>
      </c>
      <c r="F795" s="8" t="str">
        <f>LEFT(E795,MIN(FIND({0,1,2,3,4,5,6,7,8,9},ASC(E795)&amp;1234567890))-1)</f>
        <v>Hg</v>
      </c>
      <c r="G795" s="8">
        <f t="shared" si="60"/>
        <v>0.83</v>
      </c>
      <c r="H795" s="8">
        <f>VLOOKUP(F795,Table!$A$2:$C$121,2,0)</f>
        <v>12</v>
      </c>
      <c r="I795" s="7">
        <f>VLOOKUP(F795,Table!$A$2:$C$121,3,0)</f>
        <v>6</v>
      </c>
      <c r="J795" s="6" t="s">
        <v>2294</v>
      </c>
      <c r="K795" s="8" t="str">
        <f>LEFT(J795,MIN(FIND({0,1,2,3,4,5,6,7,8,9},ASC(J795)&amp;1234567890))-1)</f>
        <v>Ba</v>
      </c>
      <c r="L795" s="8">
        <f t="shared" si="61"/>
        <v>2</v>
      </c>
      <c r="M795" s="8">
        <f>VLOOKUP(K795,Table!$A$2:$C$121,2,0)</f>
        <v>2</v>
      </c>
      <c r="N795" s="7">
        <f>VLOOKUP(K795,Table!$A$2:$C$121,3,0)</f>
        <v>6</v>
      </c>
      <c r="O795" s="6" t="s">
        <v>2552</v>
      </c>
      <c r="P795" s="8" t="str">
        <f>LEFT(O795,MIN(FIND({0,1,2,3,4,5,6,7,8,9},ASC(O795)&amp;1234567890))-1)</f>
        <v>Ca</v>
      </c>
      <c r="Q795" s="8">
        <f t="shared" si="62"/>
        <v>2</v>
      </c>
      <c r="R795" s="8">
        <f>VLOOKUP(P795,Table!$A$2:$C$121,2,0)</f>
        <v>2</v>
      </c>
      <c r="S795" s="7">
        <f>VLOOKUP(P795,Table!$A$2:$C$121,3,0)</f>
        <v>4</v>
      </c>
      <c r="T795" s="6" t="s">
        <v>2300</v>
      </c>
      <c r="U795" s="8" t="str">
        <f>LEFT(T795,MIN(FIND({0,1,2,3,4,5,6,7,8,9},ASC(T795)&amp;1234567890))-1)</f>
        <v>Cu</v>
      </c>
      <c r="V795" s="8">
        <f t="shared" si="63"/>
        <v>3</v>
      </c>
      <c r="W795" s="8">
        <f>VLOOKUP(U795,Table!$A$2:$C$121,2,0)</f>
        <v>11</v>
      </c>
      <c r="X795" s="7">
        <f>VLOOKUP(U795,Table!$A$2:$C$121,3,0)</f>
        <v>4</v>
      </c>
      <c r="Y795" s="6" t="s">
        <v>3745</v>
      </c>
      <c r="Z795" s="8" t="str">
        <f>LEFT(Y795,MIN(FIND({0,1,2,3,4,5,6,7,8,9},ASC(Y795)&amp;1234567890))-1)</f>
        <v>O</v>
      </c>
      <c r="AA795" s="8">
        <f t="shared" si="64"/>
        <v>8.24</v>
      </c>
      <c r="AB795" s="8">
        <f>VLOOKUP(Z795,Table!$A$2:$C$121,2,0)</f>
        <v>16</v>
      </c>
      <c r="AC795" s="7">
        <f>VLOOKUP(Z795,Table!$A$2:$C$121,3,0)</f>
        <v>2</v>
      </c>
      <c r="AD795" s="5" t="str">
        <f>VLOOKUP(A795,Table!$U$1:$V$230,2,0)</f>
        <v>Tetragonal</v>
      </c>
    </row>
    <row r="796" spans="1:30" ht="18.75" customHeight="1" x14ac:dyDescent="0.4">
      <c r="A796" s="5">
        <v>123</v>
      </c>
      <c r="B796" s="5">
        <v>82059</v>
      </c>
      <c r="C796" s="5" t="s">
        <v>1058</v>
      </c>
      <c r="D796" s="5" t="s">
        <v>1154</v>
      </c>
      <c r="E796" s="6" t="s">
        <v>3742</v>
      </c>
      <c r="F796" s="8" t="str">
        <f>LEFT(E796,MIN(FIND({0,1,2,3,4,5,6,7,8,9},ASC(E796)&amp;1234567890))-1)</f>
        <v>Hg</v>
      </c>
      <c r="G796" s="8">
        <f t="shared" si="60"/>
        <v>0.87</v>
      </c>
      <c r="H796" s="8">
        <f>VLOOKUP(F796,Table!$A$2:$C$121,2,0)</f>
        <v>12</v>
      </c>
      <c r="I796" s="7">
        <f>VLOOKUP(F796,Table!$A$2:$C$121,3,0)</f>
        <v>6</v>
      </c>
      <c r="J796" s="6" t="s">
        <v>2294</v>
      </c>
      <c r="K796" s="8" t="str">
        <f>LEFT(J796,MIN(FIND({0,1,2,3,4,5,6,7,8,9},ASC(J796)&amp;1234567890))-1)</f>
        <v>Ba</v>
      </c>
      <c r="L796" s="8">
        <f t="shared" si="61"/>
        <v>2</v>
      </c>
      <c r="M796" s="8">
        <f>VLOOKUP(K796,Table!$A$2:$C$121,2,0)</f>
        <v>2</v>
      </c>
      <c r="N796" s="7">
        <f>VLOOKUP(K796,Table!$A$2:$C$121,3,0)</f>
        <v>6</v>
      </c>
      <c r="O796" s="6" t="s">
        <v>2552</v>
      </c>
      <c r="P796" s="8" t="str">
        <f>LEFT(O796,MIN(FIND({0,1,2,3,4,5,6,7,8,9},ASC(O796)&amp;1234567890))-1)</f>
        <v>Ca</v>
      </c>
      <c r="Q796" s="8">
        <f t="shared" si="62"/>
        <v>2</v>
      </c>
      <c r="R796" s="8">
        <f>VLOOKUP(P796,Table!$A$2:$C$121,2,0)</f>
        <v>2</v>
      </c>
      <c r="S796" s="7">
        <f>VLOOKUP(P796,Table!$A$2:$C$121,3,0)</f>
        <v>4</v>
      </c>
      <c r="T796" s="6" t="s">
        <v>2300</v>
      </c>
      <c r="U796" s="8" t="str">
        <f>LEFT(T796,MIN(FIND({0,1,2,3,4,5,6,7,8,9},ASC(T796)&amp;1234567890))-1)</f>
        <v>Cu</v>
      </c>
      <c r="V796" s="8">
        <f t="shared" si="63"/>
        <v>3</v>
      </c>
      <c r="W796" s="8">
        <f>VLOOKUP(U796,Table!$A$2:$C$121,2,0)</f>
        <v>11</v>
      </c>
      <c r="X796" s="7">
        <f>VLOOKUP(U796,Table!$A$2:$C$121,3,0)</f>
        <v>4</v>
      </c>
      <c r="Y796" s="6" t="s">
        <v>3746</v>
      </c>
      <c r="Z796" s="8" t="str">
        <f>LEFT(Y796,MIN(FIND({0,1,2,3,4,5,6,7,8,9},ASC(Y796)&amp;1234567890))-1)</f>
        <v>O</v>
      </c>
      <c r="AA796" s="8">
        <f t="shared" si="64"/>
        <v>8.2799999999999994</v>
      </c>
      <c r="AB796" s="8">
        <f>VLOOKUP(Z796,Table!$A$2:$C$121,2,0)</f>
        <v>16</v>
      </c>
      <c r="AC796" s="7">
        <f>VLOOKUP(Z796,Table!$A$2:$C$121,3,0)</f>
        <v>2</v>
      </c>
      <c r="AD796" s="5" t="str">
        <f>VLOOKUP(A796,Table!$U$1:$V$230,2,0)</f>
        <v>Tetragonal</v>
      </c>
    </row>
    <row r="797" spans="1:30" ht="18.75" customHeight="1" x14ac:dyDescent="0.4">
      <c r="A797" s="5">
        <v>123</v>
      </c>
      <c r="B797" s="5">
        <v>82060</v>
      </c>
      <c r="C797" s="5" t="s">
        <v>1058</v>
      </c>
      <c r="D797" s="5" t="s">
        <v>1155</v>
      </c>
      <c r="E797" s="6" t="s">
        <v>3747</v>
      </c>
      <c r="F797" s="8" t="str">
        <f>LEFT(E797,MIN(FIND({0,1,2,3,4,5,6,7,8,9},ASC(E797)&amp;1234567890))-1)</f>
        <v>Hg</v>
      </c>
      <c r="G797" s="8">
        <f t="shared" si="60"/>
        <v>0.84</v>
      </c>
      <c r="H797" s="8">
        <f>VLOOKUP(F797,Table!$A$2:$C$121,2,0)</f>
        <v>12</v>
      </c>
      <c r="I797" s="7">
        <f>VLOOKUP(F797,Table!$A$2:$C$121,3,0)</f>
        <v>6</v>
      </c>
      <c r="J797" s="6" t="s">
        <v>2294</v>
      </c>
      <c r="K797" s="8" t="str">
        <f>LEFT(J797,MIN(FIND({0,1,2,3,4,5,6,7,8,9},ASC(J797)&amp;1234567890))-1)</f>
        <v>Ba</v>
      </c>
      <c r="L797" s="8">
        <f t="shared" si="61"/>
        <v>2</v>
      </c>
      <c r="M797" s="8">
        <f>VLOOKUP(K797,Table!$A$2:$C$121,2,0)</f>
        <v>2</v>
      </c>
      <c r="N797" s="7">
        <f>VLOOKUP(K797,Table!$A$2:$C$121,3,0)</f>
        <v>6</v>
      </c>
      <c r="O797" s="6" t="s">
        <v>2415</v>
      </c>
      <c r="P797" s="8" t="str">
        <f>LEFT(O797,MIN(FIND({0,1,2,3,4,5,6,7,8,9},ASC(O797)&amp;1234567890))-1)</f>
        <v>Ca</v>
      </c>
      <c r="Q797" s="8">
        <f t="shared" si="62"/>
        <v>3</v>
      </c>
      <c r="R797" s="8">
        <f>VLOOKUP(P797,Table!$A$2:$C$121,2,0)</f>
        <v>2</v>
      </c>
      <c r="S797" s="7">
        <f>VLOOKUP(P797,Table!$A$2:$C$121,3,0)</f>
        <v>4</v>
      </c>
      <c r="T797" s="6" t="s">
        <v>2631</v>
      </c>
      <c r="U797" s="8" t="str">
        <f>LEFT(T797,MIN(FIND({0,1,2,3,4,5,6,7,8,9},ASC(T797)&amp;1234567890))-1)</f>
        <v>Cu</v>
      </c>
      <c r="V797" s="8">
        <f t="shared" si="63"/>
        <v>4</v>
      </c>
      <c r="W797" s="8">
        <f>VLOOKUP(U797,Table!$A$2:$C$121,2,0)</f>
        <v>11</v>
      </c>
      <c r="X797" s="7">
        <f>VLOOKUP(U797,Table!$A$2:$C$121,3,0)</f>
        <v>4</v>
      </c>
      <c r="Y797" s="6" t="s">
        <v>3748</v>
      </c>
      <c r="Z797" s="8" t="str">
        <f>LEFT(Y797,MIN(FIND({0,1,2,3,4,5,6,7,8,9},ASC(Y797)&amp;1234567890))-1)</f>
        <v>O</v>
      </c>
      <c r="AA797" s="8">
        <f t="shared" si="64"/>
        <v>10.4</v>
      </c>
      <c r="AB797" s="8">
        <f>VLOOKUP(Z797,Table!$A$2:$C$121,2,0)</f>
        <v>16</v>
      </c>
      <c r="AC797" s="7">
        <f>VLOOKUP(Z797,Table!$A$2:$C$121,3,0)</f>
        <v>2</v>
      </c>
      <c r="AD797" s="5" t="str">
        <f>VLOOKUP(A797,Table!$U$1:$V$230,2,0)</f>
        <v>Tetragonal</v>
      </c>
    </row>
    <row r="798" spans="1:30" ht="18.75" customHeight="1" x14ac:dyDescent="0.4">
      <c r="A798" s="5">
        <v>123</v>
      </c>
      <c r="B798" s="5">
        <v>82061</v>
      </c>
      <c r="C798" s="5" t="s">
        <v>1058</v>
      </c>
      <c r="D798" s="5" t="s">
        <v>1156</v>
      </c>
      <c r="E798" s="6" t="s">
        <v>3749</v>
      </c>
      <c r="F798" s="8" t="str">
        <f>LEFT(E798,MIN(FIND({0,1,2,3,4,5,6,7,8,9},ASC(E798)&amp;1234567890))-1)</f>
        <v>Hg</v>
      </c>
      <c r="G798" s="8">
        <f t="shared" si="60"/>
        <v>0.82</v>
      </c>
      <c r="H798" s="8">
        <f>VLOOKUP(F798,Table!$A$2:$C$121,2,0)</f>
        <v>12</v>
      </c>
      <c r="I798" s="7">
        <f>VLOOKUP(F798,Table!$A$2:$C$121,3,0)</f>
        <v>6</v>
      </c>
      <c r="J798" s="6" t="s">
        <v>2294</v>
      </c>
      <c r="K798" s="8" t="str">
        <f>LEFT(J798,MIN(FIND({0,1,2,3,4,5,6,7,8,9},ASC(J798)&amp;1234567890))-1)</f>
        <v>Ba</v>
      </c>
      <c r="L798" s="8">
        <f t="shared" si="61"/>
        <v>2</v>
      </c>
      <c r="M798" s="8">
        <f>VLOOKUP(K798,Table!$A$2:$C$121,2,0)</f>
        <v>2</v>
      </c>
      <c r="N798" s="7">
        <f>VLOOKUP(K798,Table!$A$2:$C$121,3,0)</f>
        <v>6</v>
      </c>
      <c r="O798" s="6" t="s">
        <v>2415</v>
      </c>
      <c r="P798" s="8" t="str">
        <f>LEFT(O798,MIN(FIND({0,1,2,3,4,5,6,7,8,9},ASC(O798)&amp;1234567890))-1)</f>
        <v>Ca</v>
      </c>
      <c r="Q798" s="8">
        <f t="shared" si="62"/>
        <v>3</v>
      </c>
      <c r="R798" s="8">
        <f>VLOOKUP(P798,Table!$A$2:$C$121,2,0)</f>
        <v>2</v>
      </c>
      <c r="S798" s="7">
        <f>VLOOKUP(P798,Table!$A$2:$C$121,3,0)</f>
        <v>4</v>
      </c>
      <c r="T798" s="6" t="s">
        <v>2631</v>
      </c>
      <c r="U798" s="8" t="str">
        <f>LEFT(T798,MIN(FIND({0,1,2,3,4,5,6,7,8,9},ASC(T798)&amp;1234567890))-1)</f>
        <v>Cu</v>
      </c>
      <c r="V798" s="8">
        <f t="shared" si="63"/>
        <v>4</v>
      </c>
      <c r="W798" s="8">
        <f>VLOOKUP(U798,Table!$A$2:$C$121,2,0)</f>
        <v>11</v>
      </c>
      <c r="X798" s="7">
        <f>VLOOKUP(U798,Table!$A$2:$C$121,3,0)</f>
        <v>4</v>
      </c>
      <c r="Y798" s="6" t="s">
        <v>3750</v>
      </c>
      <c r="Z798" s="8" t="str">
        <f>LEFT(Y798,MIN(FIND({0,1,2,3,4,5,6,7,8,9},ASC(Y798)&amp;1234567890))-1)</f>
        <v>O</v>
      </c>
      <c r="AA798" s="8">
        <f t="shared" si="64"/>
        <v>10.47</v>
      </c>
      <c r="AB798" s="8">
        <f>VLOOKUP(Z798,Table!$A$2:$C$121,2,0)</f>
        <v>16</v>
      </c>
      <c r="AC798" s="7">
        <f>VLOOKUP(Z798,Table!$A$2:$C$121,3,0)</f>
        <v>2</v>
      </c>
      <c r="AD798" s="5" t="str">
        <f>VLOOKUP(A798,Table!$U$1:$V$230,2,0)</f>
        <v>Tetragonal</v>
      </c>
    </row>
    <row r="799" spans="1:30" ht="18.75" customHeight="1" x14ac:dyDescent="0.4">
      <c r="A799" s="5">
        <v>123</v>
      </c>
      <c r="B799" s="5">
        <v>83033</v>
      </c>
      <c r="C799" s="5" t="s">
        <v>1058</v>
      </c>
      <c r="D799" s="5" t="s">
        <v>1157</v>
      </c>
      <c r="E799" s="6" t="s">
        <v>2295</v>
      </c>
      <c r="F799" s="8" t="str">
        <f>LEFT(E799,MIN(FIND({0,1,2,3,4,5,6,7,8,9},ASC(E799)&amp;1234567890))-1)</f>
        <v>Y</v>
      </c>
      <c r="G799" s="8">
        <f t="shared" si="60"/>
        <v>1</v>
      </c>
      <c r="H799" s="8">
        <f>VLOOKUP(F799,Table!$A$2:$C$121,2,0)</f>
        <v>3</v>
      </c>
      <c r="I799" s="7">
        <f>VLOOKUP(F799,Table!$A$2:$C$121,3,0)</f>
        <v>5</v>
      </c>
      <c r="J799" s="6" t="s">
        <v>2299</v>
      </c>
      <c r="K799" s="8" t="str">
        <f>LEFT(J799,MIN(FIND({0,1,2,3,4,5,6,7,8,9},ASC(J799)&amp;1234567890))-1)</f>
        <v>Sr</v>
      </c>
      <c r="L799" s="8">
        <f t="shared" si="61"/>
        <v>2</v>
      </c>
      <c r="M799" s="8">
        <f>VLOOKUP(K799,Table!$A$2:$C$121,2,0)</f>
        <v>2</v>
      </c>
      <c r="N799" s="7">
        <f>VLOOKUP(K799,Table!$A$2:$C$121,3,0)</f>
        <v>5</v>
      </c>
      <c r="O799" s="6" t="s">
        <v>3751</v>
      </c>
      <c r="P799" s="8" t="str">
        <f>LEFT(O799,MIN(FIND({0,1,2,3,4,5,6,7,8,9},ASC(O799)&amp;1234567890))-1)</f>
        <v>Cu</v>
      </c>
      <c r="Q799" s="8">
        <f t="shared" si="62"/>
        <v>2.7719999999999998</v>
      </c>
      <c r="R799" s="8">
        <f>VLOOKUP(P799,Table!$A$2:$C$121,2,0)</f>
        <v>11</v>
      </c>
      <c r="S799" s="7">
        <f>VLOOKUP(P799,Table!$A$2:$C$121,3,0)</f>
        <v>4</v>
      </c>
      <c r="T799" s="6" t="s">
        <v>3752</v>
      </c>
      <c r="U799" s="8" t="str">
        <f>LEFT(T799,MIN(FIND({0,1,2,3,4,5,6,7,8,9},ASC(T799)&amp;1234567890))-1)</f>
        <v>Re</v>
      </c>
      <c r="V799" s="8">
        <f t="shared" si="63"/>
        <v>0.13600000000000001</v>
      </c>
      <c r="W799" s="8">
        <f>VLOOKUP(U799,Table!$A$2:$C$121,2,0)</f>
        <v>7</v>
      </c>
      <c r="X799" s="7">
        <f>VLOOKUP(U799,Table!$A$2:$C$121,3,0)</f>
        <v>6</v>
      </c>
      <c r="Y799" s="6" t="s">
        <v>3656</v>
      </c>
      <c r="Z799" s="8" t="str">
        <f>LEFT(Y799,MIN(FIND({0,1,2,3,4,5,6,7,8,9},ASC(Y799)&amp;1234567890))-1)</f>
        <v>O</v>
      </c>
      <c r="AA799" s="8">
        <f t="shared" si="64"/>
        <v>7.36</v>
      </c>
      <c r="AB799" s="8">
        <f>VLOOKUP(Z799,Table!$A$2:$C$121,2,0)</f>
        <v>16</v>
      </c>
      <c r="AC799" s="7">
        <f>VLOOKUP(Z799,Table!$A$2:$C$121,3,0)</f>
        <v>2</v>
      </c>
      <c r="AD799" s="5" t="str">
        <f>VLOOKUP(A799,Table!$U$1:$V$230,2,0)</f>
        <v>Tetragonal</v>
      </c>
    </row>
    <row r="800" spans="1:30" ht="18.75" customHeight="1" x14ac:dyDescent="0.4">
      <c r="A800" s="5">
        <v>123</v>
      </c>
      <c r="B800" s="5">
        <v>83034</v>
      </c>
      <c r="C800" s="5" t="s">
        <v>1058</v>
      </c>
      <c r="D800" s="5" t="s">
        <v>1158</v>
      </c>
      <c r="E800" s="6" t="s">
        <v>2525</v>
      </c>
      <c r="F800" s="8" t="str">
        <f>LEFT(E800,MIN(FIND({0,1,2,3,4,5,6,7,8,9},ASC(E800)&amp;1234567890))-1)</f>
        <v>Ho</v>
      </c>
      <c r="G800" s="8">
        <f t="shared" si="60"/>
        <v>1</v>
      </c>
      <c r="H800" s="8">
        <f>VLOOKUP(F800,Table!$A$2:$C$121,2,0)</f>
        <v>3</v>
      </c>
      <c r="I800" s="7">
        <f>VLOOKUP(F800,Table!$A$2:$C$121,3,0)</f>
        <v>6</v>
      </c>
      <c r="J800" s="6" t="s">
        <v>2299</v>
      </c>
      <c r="K800" s="8" t="str">
        <f>LEFT(J800,MIN(FIND({0,1,2,3,4,5,6,7,8,9},ASC(J800)&amp;1234567890))-1)</f>
        <v>Sr</v>
      </c>
      <c r="L800" s="8">
        <f t="shared" si="61"/>
        <v>2</v>
      </c>
      <c r="M800" s="8">
        <f>VLOOKUP(K800,Table!$A$2:$C$121,2,0)</f>
        <v>2</v>
      </c>
      <c r="N800" s="7">
        <f>VLOOKUP(K800,Table!$A$2:$C$121,3,0)</f>
        <v>5</v>
      </c>
      <c r="O800" s="6" t="s">
        <v>3753</v>
      </c>
      <c r="P800" s="8" t="str">
        <f>LEFT(O800,MIN(FIND({0,1,2,3,4,5,6,7,8,9},ASC(O800)&amp;1234567890))-1)</f>
        <v>Cu</v>
      </c>
      <c r="Q800" s="8">
        <f t="shared" si="62"/>
        <v>2.7509999999999999</v>
      </c>
      <c r="R800" s="8">
        <f>VLOOKUP(P800,Table!$A$2:$C$121,2,0)</f>
        <v>11</v>
      </c>
      <c r="S800" s="7">
        <f>VLOOKUP(P800,Table!$A$2:$C$121,3,0)</f>
        <v>4</v>
      </c>
      <c r="T800" s="6" t="s">
        <v>3754</v>
      </c>
      <c r="U800" s="8" t="str">
        <f>LEFT(T800,MIN(FIND({0,1,2,3,4,5,6,7,8,9},ASC(T800)&amp;1234567890))-1)</f>
        <v>Re</v>
      </c>
      <c r="V800" s="8">
        <f t="shared" si="63"/>
        <v>0.13300000000000001</v>
      </c>
      <c r="W800" s="8">
        <f>VLOOKUP(U800,Table!$A$2:$C$121,2,0)</f>
        <v>7</v>
      </c>
      <c r="X800" s="7">
        <f>VLOOKUP(U800,Table!$A$2:$C$121,3,0)</f>
        <v>6</v>
      </c>
      <c r="Y800" s="6" t="s">
        <v>3755</v>
      </c>
      <c r="Z800" s="8" t="str">
        <f>LEFT(Y800,MIN(FIND({0,1,2,3,4,5,6,7,8,9},ASC(Y800)&amp;1234567890))-1)</f>
        <v>O</v>
      </c>
      <c r="AA800" s="8">
        <f t="shared" si="64"/>
        <v>7.44</v>
      </c>
      <c r="AB800" s="8">
        <f>VLOOKUP(Z800,Table!$A$2:$C$121,2,0)</f>
        <v>16</v>
      </c>
      <c r="AC800" s="7">
        <f>VLOOKUP(Z800,Table!$A$2:$C$121,3,0)</f>
        <v>2</v>
      </c>
      <c r="AD800" s="5" t="str">
        <f>VLOOKUP(A800,Table!$U$1:$V$230,2,0)</f>
        <v>Tetragonal</v>
      </c>
    </row>
    <row r="801" spans="1:30" ht="18.75" customHeight="1" x14ac:dyDescent="0.4">
      <c r="A801" s="5">
        <v>123</v>
      </c>
      <c r="B801" s="5">
        <v>83035</v>
      </c>
      <c r="C801" s="5" t="s">
        <v>1058</v>
      </c>
      <c r="D801" s="5" t="s">
        <v>1159</v>
      </c>
      <c r="E801" s="6" t="s">
        <v>2295</v>
      </c>
      <c r="F801" s="8" t="str">
        <f>LEFT(E801,MIN(FIND({0,1,2,3,4,5,6,7,8,9},ASC(E801)&amp;1234567890))-1)</f>
        <v>Y</v>
      </c>
      <c r="G801" s="8">
        <f t="shared" si="60"/>
        <v>1</v>
      </c>
      <c r="H801" s="8">
        <f>VLOOKUP(F801,Table!$A$2:$C$121,2,0)</f>
        <v>3</v>
      </c>
      <c r="I801" s="7">
        <f>VLOOKUP(F801,Table!$A$2:$C$121,3,0)</f>
        <v>5</v>
      </c>
      <c r="J801" s="6" t="s">
        <v>2299</v>
      </c>
      <c r="K801" s="8" t="str">
        <f>LEFT(J801,MIN(FIND({0,1,2,3,4,5,6,7,8,9},ASC(J801)&amp;1234567890))-1)</f>
        <v>Sr</v>
      </c>
      <c r="L801" s="8">
        <f t="shared" si="61"/>
        <v>2</v>
      </c>
      <c r="M801" s="8">
        <f>VLOOKUP(K801,Table!$A$2:$C$121,2,0)</f>
        <v>2</v>
      </c>
      <c r="N801" s="7">
        <f>VLOOKUP(K801,Table!$A$2:$C$121,3,0)</f>
        <v>5</v>
      </c>
      <c r="O801" s="6" t="s">
        <v>3756</v>
      </c>
      <c r="P801" s="8" t="str">
        <f>LEFT(O801,MIN(FIND({0,1,2,3,4,5,6,7,8,9},ASC(O801)&amp;1234567890))-1)</f>
        <v>Cu</v>
      </c>
      <c r="Q801" s="8">
        <f t="shared" si="62"/>
        <v>2.74</v>
      </c>
      <c r="R801" s="8">
        <f>VLOOKUP(P801,Table!$A$2:$C$121,2,0)</f>
        <v>11</v>
      </c>
      <c r="S801" s="7">
        <f>VLOOKUP(P801,Table!$A$2:$C$121,3,0)</f>
        <v>4</v>
      </c>
      <c r="T801" s="6" t="s">
        <v>3757</v>
      </c>
      <c r="U801" s="8" t="str">
        <f>LEFT(T801,MIN(FIND({0,1,2,3,4,5,6,7,8,9},ASC(T801)&amp;1234567890))-1)</f>
        <v>W</v>
      </c>
      <c r="V801" s="8">
        <f t="shared" si="63"/>
        <v>0.17799999999999999</v>
      </c>
      <c r="W801" s="8">
        <f>VLOOKUP(U801,Table!$A$2:$C$121,2,0)</f>
        <v>6</v>
      </c>
      <c r="X801" s="7">
        <f>VLOOKUP(U801,Table!$A$2:$C$121,3,0)</f>
        <v>6</v>
      </c>
      <c r="Y801" s="6" t="s">
        <v>3758</v>
      </c>
      <c r="Z801" s="8" t="str">
        <f>LEFT(Y801,MIN(FIND({0,1,2,3,4,5,6,7,8,9},ASC(Y801)&amp;1234567890))-1)</f>
        <v>O</v>
      </c>
      <c r="AA801" s="8">
        <f t="shared" si="64"/>
        <v>7.34</v>
      </c>
      <c r="AB801" s="8">
        <f>VLOOKUP(Z801,Table!$A$2:$C$121,2,0)</f>
        <v>16</v>
      </c>
      <c r="AC801" s="7">
        <f>VLOOKUP(Z801,Table!$A$2:$C$121,3,0)</f>
        <v>2</v>
      </c>
      <c r="AD801" s="5" t="str">
        <f>VLOOKUP(A801,Table!$U$1:$V$230,2,0)</f>
        <v>Tetragonal</v>
      </c>
    </row>
    <row r="802" spans="1:30" ht="18.75" customHeight="1" x14ac:dyDescent="0.4">
      <c r="A802" s="5">
        <v>123</v>
      </c>
      <c r="B802" s="5">
        <v>83041</v>
      </c>
      <c r="C802" s="5" t="s">
        <v>1058</v>
      </c>
      <c r="D802" s="5" t="s">
        <v>1160</v>
      </c>
      <c r="E802" s="6" t="s">
        <v>3759</v>
      </c>
      <c r="F802" s="8" t="str">
        <f>LEFT(E802,MIN(FIND({0,1,2,3,4,5,6,7,8,9},ASC(E802)&amp;1234567890))-1)</f>
        <v>Hg</v>
      </c>
      <c r="G802" s="8">
        <f t="shared" si="60"/>
        <v>0.79</v>
      </c>
      <c r="H802" s="8">
        <f>VLOOKUP(F802,Table!$A$2:$C$121,2,0)</f>
        <v>12</v>
      </c>
      <c r="I802" s="7">
        <f>VLOOKUP(F802,Table!$A$2:$C$121,3,0)</f>
        <v>6</v>
      </c>
      <c r="J802" s="6" t="s">
        <v>2294</v>
      </c>
      <c r="K802" s="8" t="str">
        <f>LEFT(J802,MIN(FIND({0,1,2,3,4,5,6,7,8,9},ASC(J802)&amp;1234567890))-1)</f>
        <v>Ba</v>
      </c>
      <c r="L802" s="8">
        <f t="shared" si="61"/>
        <v>2</v>
      </c>
      <c r="M802" s="8">
        <f>VLOOKUP(K802,Table!$A$2:$C$121,2,0)</f>
        <v>2</v>
      </c>
      <c r="N802" s="7">
        <f>VLOOKUP(K802,Table!$A$2:$C$121,3,0)</f>
        <v>6</v>
      </c>
      <c r="O802" s="6" t="s">
        <v>2415</v>
      </c>
      <c r="P802" s="8" t="str">
        <f>LEFT(O802,MIN(FIND({0,1,2,3,4,5,6,7,8,9},ASC(O802)&amp;1234567890))-1)</f>
        <v>Ca</v>
      </c>
      <c r="Q802" s="8">
        <f t="shared" si="62"/>
        <v>3</v>
      </c>
      <c r="R802" s="8">
        <f>VLOOKUP(P802,Table!$A$2:$C$121,2,0)</f>
        <v>2</v>
      </c>
      <c r="S802" s="7">
        <f>VLOOKUP(P802,Table!$A$2:$C$121,3,0)</f>
        <v>4</v>
      </c>
      <c r="T802" s="6" t="s">
        <v>2631</v>
      </c>
      <c r="U802" s="8" t="str">
        <f>LEFT(T802,MIN(FIND({0,1,2,3,4,5,6,7,8,9},ASC(T802)&amp;1234567890))-1)</f>
        <v>Cu</v>
      </c>
      <c r="V802" s="8">
        <f t="shared" si="63"/>
        <v>4</v>
      </c>
      <c r="W802" s="8">
        <f>VLOOKUP(U802,Table!$A$2:$C$121,2,0)</f>
        <v>11</v>
      </c>
      <c r="X802" s="7">
        <f>VLOOKUP(U802,Table!$A$2:$C$121,3,0)</f>
        <v>4</v>
      </c>
      <c r="Y802" s="6" t="s">
        <v>3760</v>
      </c>
      <c r="Z802" s="8" t="str">
        <f>LEFT(Y802,MIN(FIND({0,1,2,3,4,5,6,7,8,9},ASC(Y802)&amp;1234567890))-1)</f>
        <v>O</v>
      </c>
      <c r="AA802" s="8">
        <f t="shared" si="64"/>
        <v>10.6</v>
      </c>
      <c r="AB802" s="8">
        <f>VLOOKUP(Z802,Table!$A$2:$C$121,2,0)</f>
        <v>16</v>
      </c>
      <c r="AC802" s="7">
        <f>VLOOKUP(Z802,Table!$A$2:$C$121,3,0)</f>
        <v>2</v>
      </c>
      <c r="AD802" s="5" t="str">
        <f>VLOOKUP(A802,Table!$U$1:$V$230,2,0)</f>
        <v>Tetragonal</v>
      </c>
    </row>
    <row r="803" spans="1:30" ht="18.75" customHeight="1" x14ac:dyDescent="0.4">
      <c r="A803" s="5">
        <v>123</v>
      </c>
      <c r="B803" s="5">
        <v>83047</v>
      </c>
      <c r="C803" s="5" t="s">
        <v>1058</v>
      </c>
      <c r="D803" s="5" t="s">
        <v>1161</v>
      </c>
      <c r="E803" s="6" t="s">
        <v>2561</v>
      </c>
      <c r="F803" s="8" t="str">
        <f>LEFT(E803,MIN(FIND({0,1,2,3,4,5,6,7,8,9},ASC(E803)&amp;1234567890))-1)</f>
        <v>Hg</v>
      </c>
      <c r="G803" s="8">
        <f t="shared" si="60"/>
        <v>0.5</v>
      </c>
      <c r="H803" s="8">
        <f>VLOOKUP(F803,Table!$A$2:$C$121,2,0)</f>
        <v>12</v>
      </c>
      <c r="I803" s="7">
        <f>VLOOKUP(F803,Table!$A$2:$C$121,3,0)</f>
        <v>6</v>
      </c>
      <c r="J803" s="6" t="s">
        <v>3761</v>
      </c>
      <c r="K803" s="8" t="str">
        <f>LEFT(J803,MIN(FIND({0,1,2,3,4,5,6,7,8,9},ASC(J803)&amp;1234567890))-1)</f>
        <v>Bi</v>
      </c>
      <c r="L803" s="8">
        <f t="shared" si="61"/>
        <v>0.5</v>
      </c>
      <c r="M803" s="8">
        <f>VLOOKUP(K803,Table!$A$2:$C$121,2,0)</f>
        <v>15</v>
      </c>
      <c r="N803" s="7">
        <f>VLOOKUP(K803,Table!$A$2:$C$121,3,0)</f>
        <v>6</v>
      </c>
      <c r="O803" s="6" t="s">
        <v>2299</v>
      </c>
      <c r="P803" s="8" t="str">
        <f>LEFT(O803,MIN(FIND({0,1,2,3,4,5,6,7,8,9},ASC(O803)&amp;1234567890))-1)</f>
        <v>Sr</v>
      </c>
      <c r="Q803" s="8">
        <f t="shared" si="62"/>
        <v>2</v>
      </c>
      <c r="R803" s="8">
        <f>VLOOKUP(P803,Table!$A$2:$C$121,2,0)</f>
        <v>2</v>
      </c>
      <c r="S803" s="7">
        <f>VLOOKUP(P803,Table!$A$2:$C$121,3,0)</f>
        <v>5</v>
      </c>
      <c r="T803" s="6" t="s">
        <v>2296</v>
      </c>
      <c r="U803" s="8" t="str">
        <f>LEFT(T803,MIN(FIND({0,1,2,3,4,5,6,7,8,9},ASC(T803)&amp;1234567890))-1)</f>
        <v>Cu</v>
      </c>
      <c r="V803" s="8">
        <f t="shared" si="63"/>
        <v>1</v>
      </c>
      <c r="W803" s="8">
        <f>VLOOKUP(U803,Table!$A$2:$C$121,2,0)</f>
        <v>11</v>
      </c>
      <c r="X803" s="7">
        <f>VLOOKUP(U803,Table!$A$2:$C$121,3,0)</f>
        <v>4</v>
      </c>
      <c r="Y803" s="6" t="s">
        <v>3762</v>
      </c>
      <c r="Z803" s="8" t="str">
        <f>LEFT(Y803,MIN(FIND({0,1,2,3,4,5,6,7,8,9},ASC(Y803)&amp;1234567890))-1)</f>
        <v>O</v>
      </c>
      <c r="AA803" s="8">
        <f t="shared" si="64"/>
        <v>4.92</v>
      </c>
      <c r="AB803" s="8">
        <f>VLOOKUP(Z803,Table!$A$2:$C$121,2,0)</f>
        <v>16</v>
      </c>
      <c r="AC803" s="7">
        <f>VLOOKUP(Z803,Table!$A$2:$C$121,3,0)</f>
        <v>2</v>
      </c>
      <c r="AD803" s="5" t="str">
        <f>VLOOKUP(A803,Table!$U$1:$V$230,2,0)</f>
        <v>Tetragonal</v>
      </c>
    </row>
    <row r="804" spans="1:30" ht="18.75" customHeight="1" x14ac:dyDescent="0.4">
      <c r="A804" s="5">
        <v>123</v>
      </c>
      <c r="B804" s="5">
        <v>83077</v>
      </c>
      <c r="C804" s="5" t="s">
        <v>1058</v>
      </c>
      <c r="D804" s="5" t="s">
        <v>1162</v>
      </c>
      <c r="E804" s="6" t="s">
        <v>2619</v>
      </c>
      <c r="F804" s="8" t="str">
        <f>LEFT(E804,MIN(FIND({0,1,2,3,4,5,6,7,8,9},ASC(E804)&amp;1234567890))-1)</f>
        <v>Hg</v>
      </c>
      <c r="G804" s="8">
        <f t="shared" si="60"/>
        <v>1</v>
      </c>
      <c r="H804" s="8">
        <f>VLOOKUP(F804,Table!$A$2:$C$121,2,0)</f>
        <v>12</v>
      </c>
      <c r="I804" s="7">
        <f>VLOOKUP(F804,Table!$A$2:$C$121,3,0)</f>
        <v>6</v>
      </c>
      <c r="J804" s="6" t="s">
        <v>2294</v>
      </c>
      <c r="K804" s="8" t="str">
        <f>LEFT(J804,MIN(FIND({0,1,2,3,4,5,6,7,8,9},ASC(J804)&amp;1234567890))-1)</f>
        <v>Ba</v>
      </c>
      <c r="L804" s="8">
        <f t="shared" si="61"/>
        <v>2</v>
      </c>
      <c r="M804" s="8">
        <f>VLOOKUP(K804,Table!$A$2:$C$121,2,0)</f>
        <v>2</v>
      </c>
      <c r="N804" s="7">
        <f>VLOOKUP(K804,Table!$A$2:$C$121,3,0)</f>
        <v>6</v>
      </c>
      <c r="O804" s="6" t="s">
        <v>2552</v>
      </c>
      <c r="P804" s="8" t="str">
        <f>LEFT(O804,MIN(FIND({0,1,2,3,4,5,6,7,8,9},ASC(O804)&amp;1234567890))-1)</f>
        <v>Ca</v>
      </c>
      <c r="Q804" s="8">
        <f t="shared" si="62"/>
        <v>2</v>
      </c>
      <c r="R804" s="8">
        <f>VLOOKUP(P804,Table!$A$2:$C$121,2,0)</f>
        <v>2</v>
      </c>
      <c r="S804" s="7">
        <f>VLOOKUP(P804,Table!$A$2:$C$121,3,0)</f>
        <v>4</v>
      </c>
      <c r="T804" s="6" t="s">
        <v>2300</v>
      </c>
      <c r="U804" s="8" t="str">
        <f>LEFT(T804,MIN(FIND({0,1,2,3,4,5,6,7,8,9},ASC(T804)&amp;1234567890))-1)</f>
        <v>Cu</v>
      </c>
      <c r="V804" s="8">
        <f t="shared" si="63"/>
        <v>3</v>
      </c>
      <c r="W804" s="8">
        <f>VLOOKUP(U804,Table!$A$2:$C$121,2,0)</f>
        <v>11</v>
      </c>
      <c r="X804" s="7">
        <f>VLOOKUP(U804,Table!$A$2:$C$121,3,0)</f>
        <v>4</v>
      </c>
      <c r="Y804" s="6" t="s">
        <v>3763</v>
      </c>
      <c r="Z804" s="8" t="str">
        <f>LEFT(Y804,MIN(FIND({0,1,2,3,4,5,6,7,8,9},ASC(Y804)&amp;1234567890))-1)</f>
        <v>O</v>
      </c>
      <c r="AA804" s="8">
        <f t="shared" si="64"/>
        <v>8.35</v>
      </c>
      <c r="AB804" s="8">
        <f>VLOOKUP(Z804,Table!$A$2:$C$121,2,0)</f>
        <v>16</v>
      </c>
      <c r="AC804" s="7">
        <f>VLOOKUP(Z804,Table!$A$2:$C$121,3,0)</f>
        <v>2</v>
      </c>
      <c r="AD804" s="5" t="str">
        <f>VLOOKUP(A804,Table!$U$1:$V$230,2,0)</f>
        <v>Tetragonal</v>
      </c>
    </row>
    <row r="805" spans="1:30" ht="18.75" customHeight="1" x14ac:dyDescent="0.4">
      <c r="A805" s="5">
        <v>123</v>
      </c>
      <c r="B805" s="5">
        <v>85228</v>
      </c>
      <c r="C805" s="5" t="s">
        <v>1058</v>
      </c>
      <c r="D805" s="5" t="s">
        <v>1163</v>
      </c>
      <c r="E805" s="6" t="s">
        <v>3764</v>
      </c>
      <c r="F805" s="8" t="str">
        <f>LEFT(E805,MIN(FIND({0,1,2,3,4,5,6,7,8,9},ASC(E805)&amp;1234567890))-1)</f>
        <v>Hg</v>
      </c>
      <c r="G805" s="8">
        <f t="shared" si="60"/>
        <v>0.79900000000000004</v>
      </c>
      <c r="H805" s="8">
        <f>VLOOKUP(F805,Table!$A$2:$C$121,2,0)</f>
        <v>12</v>
      </c>
      <c r="I805" s="7">
        <f>VLOOKUP(F805,Table!$A$2:$C$121,3,0)</f>
        <v>6</v>
      </c>
      <c r="J805" s="6" t="s">
        <v>2294</v>
      </c>
      <c r="K805" s="8" t="str">
        <f>LEFT(J805,MIN(FIND({0,1,2,3,4,5,6,7,8,9},ASC(J805)&amp;1234567890))-1)</f>
        <v>Ba</v>
      </c>
      <c r="L805" s="8">
        <f t="shared" si="61"/>
        <v>2</v>
      </c>
      <c r="M805" s="8">
        <f>VLOOKUP(K805,Table!$A$2:$C$121,2,0)</f>
        <v>2</v>
      </c>
      <c r="N805" s="7">
        <f>VLOOKUP(K805,Table!$A$2:$C$121,3,0)</f>
        <v>6</v>
      </c>
      <c r="O805" s="6" t="s">
        <v>3403</v>
      </c>
      <c r="P805" s="8" t="str">
        <f>LEFT(O805,MIN(FIND({0,1,2,3,4,5,6,7,8,9},ASC(O805)&amp;1234567890))-1)</f>
        <v>Ca</v>
      </c>
      <c r="Q805" s="8">
        <f t="shared" si="62"/>
        <v>4</v>
      </c>
      <c r="R805" s="8">
        <f>VLOOKUP(P805,Table!$A$2:$C$121,2,0)</f>
        <v>2</v>
      </c>
      <c r="S805" s="7">
        <f>VLOOKUP(P805,Table!$A$2:$C$121,3,0)</f>
        <v>4</v>
      </c>
      <c r="T805" s="6" t="s">
        <v>3712</v>
      </c>
      <c r="U805" s="8" t="str">
        <f>LEFT(T805,MIN(FIND({0,1,2,3,4,5,6,7,8,9},ASC(T805)&amp;1234567890))-1)</f>
        <v>Cu</v>
      </c>
      <c r="V805" s="8">
        <f t="shared" si="63"/>
        <v>5</v>
      </c>
      <c r="W805" s="8">
        <f>VLOOKUP(U805,Table!$A$2:$C$121,2,0)</f>
        <v>11</v>
      </c>
      <c r="X805" s="7">
        <f>VLOOKUP(U805,Table!$A$2:$C$121,3,0)</f>
        <v>4</v>
      </c>
      <c r="Y805" s="6" t="s">
        <v>3765</v>
      </c>
      <c r="Z805" s="8" t="str">
        <f>LEFT(Y805,MIN(FIND({0,1,2,3,4,5,6,7,8,9},ASC(Y805)&amp;1234567890))-1)</f>
        <v>O</v>
      </c>
      <c r="AA805" s="8">
        <f t="shared" si="64"/>
        <v>12.46</v>
      </c>
      <c r="AB805" s="8">
        <f>VLOOKUP(Z805,Table!$A$2:$C$121,2,0)</f>
        <v>16</v>
      </c>
      <c r="AC805" s="7">
        <f>VLOOKUP(Z805,Table!$A$2:$C$121,3,0)</f>
        <v>2</v>
      </c>
      <c r="AD805" s="5" t="str">
        <f>VLOOKUP(A805,Table!$U$1:$V$230,2,0)</f>
        <v>Tetragonal</v>
      </c>
    </row>
    <row r="806" spans="1:30" ht="18.75" customHeight="1" x14ac:dyDescent="0.4">
      <c r="A806" s="5">
        <v>123</v>
      </c>
      <c r="B806" s="5">
        <v>85238</v>
      </c>
      <c r="C806" s="5" t="s">
        <v>1058</v>
      </c>
      <c r="D806" s="5" t="s">
        <v>1164</v>
      </c>
      <c r="E806" s="6" t="s">
        <v>2782</v>
      </c>
      <c r="F806" s="8" t="str">
        <f>LEFT(E806,MIN(FIND({0,1,2,3,4,5,6,7,8,9},ASC(E806)&amp;1234567890))-1)</f>
        <v>Tl</v>
      </c>
      <c r="G806" s="8">
        <f t="shared" si="60"/>
        <v>1</v>
      </c>
      <c r="H806" s="8">
        <f>VLOOKUP(F806,Table!$A$2:$C$121,2,0)</f>
        <v>13</v>
      </c>
      <c r="I806" s="7">
        <f>VLOOKUP(F806,Table!$A$2:$C$121,3,0)</f>
        <v>6</v>
      </c>
      <c r="J806" s="6" t="s">
        <v>2294</v>
      </c>
      <c r="K806" s="8" t="str">
        <f>LEFT(J806,MIN(FIND({0,1,2,3,4,5,6,7,8,9},ASC(J806)&amp;1234567890))-1)</f>
        <v>Ba</v>
      </c>
      <c r="L806" s="8">
        <f t="shared" si="61"/>
        <v>2</v>
      </c>
      <c r="M806" s="8">
        <f>VLOOKUP(K806,Table!$A$2:$C$121,2,0)</f>
        <v>2</v>
      </c>
      <c r="N806" s="7">
        <f>VLOOKUP(K806,Table!$A$2:$C$121,3,0)</f>
        <v>6</v>
      </c>
      <c r="O806" s="6" t="s">
        <v>3403</v>
      </c>
      <c r="P806" s="8" t="str">
        <f>LEFT(O806,MIN(FIND({0,1,2,3,4,5,6,7,8,9},ASC(O806)&amp;1234567890))-1)</f>
        <v>Ca</v>
      </c>
      <c r="Q806" s="8">
        <f t="shared" si="62"/>
        <v>4</v>
      </c>
      <c r="R806" s="8">
        <f>VLOOKUP(P806,Table!$A$2:$C$121,2,0)</f>
        <v>2</v>
      </c>
      <c r="S806" s="7">
        <f>VLOOKUP(P806,Table!$A$2:$C$121,3,0)</f>
        <v>4</v>
      </c>
      <c r="T806" s="6" t="s">
        <v>3712</v>
      </c>
      <c r="U806" s="8" t="str">
        <f>LEFT(T806,MIN(FIND({0,1,2,3,4,5,6,7,8,9},ASC(T806)&amp;1234567890))-1)</f>
        <v>Cu</v>
      </c>
      <c r="V806" s="8">
        <f t="shared" si="63"/>
        <v>5</v>
      </c>
      <c r="W806" s="8">
        <f>VLOOKUP(U806,Table!$A$2:$C$121,2,0)</f>
        <v>11</v>
      </c>
      <c r="X806" s="7">
        <f>VLOOKUP(U806,Table!$A$2:$C$121,3,0)</f>
        <v>4</v>
      </c>
      <c r="Y806" s="6" t="s">
        <v>2587</v>
      </c>
      <c r="Z806" s="8" t="str">
        <f>LEFT(Y806,MIN(FIND({0,1,2,3,4,5,6,7,8,9},ASC(Y806)&amp;1234567890))-1)</f>
        <v>O</v>
      </c>
      <c r="AA806" s="8">
        <f t="shared" si="64"/>
        <v>13</v>
      </c>
      <c r="AB806" s="8">
        <f>VLOOKUP(Z806,Table!$A$2:$C$121,2,0)</f>
        <v>16</v>
      </c>
      <c r="AC806" s="7">
        <f>VLOOKUP(Z806,Table!$A$2:$C$121,3,0)</f>
        <v>2</v>
      </c>
      <c r="AD806" s="5" t="str">
        <f>VLOOKUP(A806,Table!$U$1:$V$230,2,0)</f>
        <v>Tetragonal</v>
      </c>
    </row>
    <row r="807" spans="1:30" ht="18.75" customHeight="1" x14ac:dyDescent="0.4">
      <c r="A807" s="5">
        <v>123</v>
      </c>
      <c r="B807" s="5">
        <v>85244</v>
      </c>
      <c r="C807" s="5" t="s">
        <v>1058</v>
      </c>
      <c r="D807" s="5" t="s">
        <v>694</v>
      </c>
      <c r="E807" s="6" t="s">
        <v>2441</v>
      </c>
      <c r="F807" s="8" t="str">
        <f>LEFT(E807,MIN(FIND({0,1,2,3,4,5,6,7,8,9},ASC(E807)&amp;1234567890))-1)</f>
        <v>Ru</v>
      </c>
      <c r="G807" s="8">
        <f t="shared" si="60"/>
        <v>1</v>
      </c>
      <c r="H807" s="8">
        <f>VLOOKUP(F807,Table!$A$2:$C$121,2,0)</f>
        <v>8</v>
      </c>
      <c r="I807" s="7">
        <f>VLOOKUP(F807,Table!$A$2:$C$121,3,0)</f>
        <v>5</v>
      </c>
      <c r="J807" s="6" t="s">
        <v>2299</v>
      </c>
      <c r="K807" s="8" t="str">
        <f>LEFT(J807,MIN(FIND({0,1,2,3,4,5,6,7,8,9},ASC(J807)&amp;1234567890))-1)</f>
        <v>Sr</v>
      </c>
      <c r="L807" s="8">
        <f t="shared" si="61"/>
        <v>2</v>
      </c>
      <c r="M807" s="8">
        <f>VLOOKUP(K807,Table!$A$2:$C$121,2,0)</f>
        <v>2</v>
      </c>
      <c r="N807" s="7">
        <f>VLOOKUP(K807,Table!$A$2:$C$121,3,0)</f>
        <v>5</v>
      </c>
      <c r="O807" s="6" t="s">
        <v>2933</v>
      </c>
      <c r="P807" s="8" t="str">
        <f>LEFT(O807,MIN(FIND({0,1,2,3,4,5,6,7,8,9},ASC(O807)&amp;1234567890))-1)</f>
        <v>Gd</v>
      </c>
      <c r="Q807" s="8">
        <f t="shared" si="62"/>
        <v>1</v>
      </c>
      <c r="R807" s="8">
        <f>VLOOKUP(P807,Table!$A$2:$C$121,2,0)</f>
        <v>3</v>
      </c>
      <c r="S807" s="7">
        <f>VLOOKUP(P807,Table!$A$2:$C$121,3,0)</f>
        <v>6</v>
      </c>
      <c r="T807" s="6" t="s">
        <v>2297</v>
      </c>
      <c r="U807" s="8" t="str">
        <f>LEFT(T807,MIN(FIND({0,1,2,3,4,5,6,7,8,9},ASC(T807)&amp;1234567890))-1)</f>
        <v>Cu</v>
      </c>
      <c r="V807" s="8">
        <f t="shared" si="63"/>
        <v>2</v>
      </c>
      <c r="W807" s="8">
        <f>VLOOKUP(U807,Table!$A$2:$C$121,2,0)</f>
        <v>11</v>
      </c>
      <c r="X807" s="7">
        <f>VLOOKUP(U807,Table!$A$2:$C$121,3,0)</f>
        <v>4</v>
      </c>
      <c r="Y807" s="6" t="s">
        <v>2298</v>
      </c>
      <c r="Z807" s="8" t="str">
        <f>LEFT(Y807,MIN(FIND({0,1,2,3,4,5,6,7,8,9},ASC(Y807)&amp;1234567890))-1)</f>
        <v>O</v>
      </c>
      <c r="AA807" s="8">
        <f t="shared" si="64"/>
        <v>8</v>
      </c>
      <c r="AB807" s="8">
        <f>VLOOKUP(Z807,Table!$A$2:$C$121,2,0)</f>
        <v>16</v>
      </c>
      <c r="AC807" s="7">
        <f>VLOOKUP(Z807,Table!$A$2:$C$121,3,0)</f>
        <v>2</v>
      </c>
      <c r="AD807" s="5" t="str">
        <f>VLOOKUP(A807,Table!$U$1:$V$230,2,0)</f>
        <v>Tetragonal</v>
      </c>
    </row>
    <row r="808" spans="1:30" ht="18.75" customHeight="1" x14ac:dyDescent="0.4">
      <c r="A808" s="5">
        <v>123</v>
      </c>
      <c r="B808" s="5">
        <v>85266</v>
      </c>
      <c r="C808" s="5" t="s">
        <v>1058</v>
      </c>
      <c r="D808" s="5" t="s">
        <v>1165</v>
      </c>
      <c r="E808" s="6" t="s">
        <v>3766</v>
      </c>
      <c r="F808" s="8" t="str">
        <f>LEFT(E808,MIN(FIND({0,1,2,3,4,5,6,7,8,9},ASC(E808)&amp;1234567890))-1)</f>
        <v>Lu</v>
      </c>
      <c r="G808" s="8">
        <f t="shared" si="60"/>
        <v>0.7</v>
      </c>
      <c r="H808" s="8">
        <f>VLOOKUP(F808,Table!$A$2:$C$121,2,0)</f>
        <v>3</v>
      </c>
      <c r="I808" s="7">
        <f>VLOOKUP(F808,Table!$A$2:$C$121,3,0)</f>
        <v>6</v>
      </c>
      <c r="J808" s="6" t="s">
        <v>3767</v>
      </c>
      <c r="K808" s="8" t="str">
        <f>LEFT(J808,MIN(FIND({0,1,2,3,4,5,6,7,8,9},ASC(J808)&amp;1234567890))-1)</f>
        <v>Ca</v>
      </c>
      <c r="L808" s="8">
        <f t="shared" si="61"/>
        <v>0.3</v>
      </c>
      <c r="M808" s="8">
        <f>VLOOKUP(K808,Table!$A$2:$C$121,2,0)</f>
        <v>2</v>
      </c>
      <c r="N808" s="7">
        <f>VLOOKUP(K808,Table!$A$2:$C$121,3,0)</f>
        <v>4</v>
      </c>
      <c r="O808" s="6" t="s">
        <v>2294</v>
      </c>
      <c r="P808" s="8" t="str">
        <f>LEFT(O808,MIN(FIND({0,1,2,3,4,5,6,7,8,9},ASC(O808)&amp;1234567890))-1)</f>
        <v>Ba</v>
      </c>
      <c r="Q808" s="8">
        <f t="shared" si="62"/>
        <v>2</v>
      </c>
      <c r="R808" s="8">
        <f>VLOOKUP(P808,Table!$A$2:$C$121,2,0)</f>
        <v>2</v>
      </c>
      <c r="S808" s="7">
        <f>VLOOKUP(P808,Table!$A$2:$C$121,3,0)</f>
        <v>6</v>
      </c>
      <c r="T808" s="6" t="s">
        <v>2300</v>
      </c>
      <c r="U808" s="8" t="str">
        <f>LEFT(T808,MIN(FIND({0,1,2,3,4,5,6,7,8,9},ASC(T808)&amp;1234567890))-1)</f>
        <v>Cu</v>
      </c>
      <c r="V808" s="8">
        <f t="shared" si="63"/>
        <v>3</v>
      </c>
      <c r="W808" s="8">
        <f>VLOOKUP(U808,Table!$A$2:$C$121,2,0)</f>
        <v>11</v>
      </c>
      <c r="X808" s="7">
        <f>VLOOKUP(U808,Table!$A$2:$C$121,3,0)</f>
        <v>4</v>
      </c>
      <c r="Y808" s="6" t="s">
        <v>3694</v>
      </c>
      <c r="Z808" s="8" t="str">
        <f>LEFT(Y808,MIN(FIND({0,1,2,3,4,5,6,7,8,9},ASC(Y808)&amp;1234567890))-1)</f>
        <v>O</v>
      </c>
      <c r="AA808" s="8">
        <f t="shared" si="64"/>
        <v>6.26</v>
      </c>
      <c r="AB808" s="8">
        <f>VLOOKUP(Z808,Table!$A$2:$C$121,2,0)</f>
        <v>16</v>
      </c>
      <c r="AC808" s="7">
        <f>VLOOKUP(Z808,Table!$A$2:$C$121,3,0)</f>
        <v>2</v>
      </c>
      <c r="AD808" s="5" t="str">
        <f>VLOOKUP(A808,Table!$U$1:$V$230,2,0)</f>
        <v>Tetragonal</v>
      </c>
    </row>
    <row r="809" spans="1:30" ht="18.75" customHeight="1" x14ac:dyDescent="0.4">
      <c r="A809" s="5">
        <v>123</v>
      </c>
      <c r="B809" s="5">
        <v>85293</v>
      </c>
      <c r="C809" s="5" t="s">
        <v>1058</v>
      </c>
      <c r="D809" s="5" t="s">
        <v>1166</v>
      </c>
      <c r="E809" s="6" t="s">
        <v>2363</v>
      </c>
      <c r="F809" s="8" t="str">
        <f>LEFT(E809,MIN(FIND({0,1,2,3,4,5,6,7,8,9},ASC(E809)&amp;1234567890))-1)</f>
        <v>La</v>
      </c>
      <c r="G809" s="8">
        <f t="shared" si="60"/>
        <v>1</v>
      </c>
      <c r="H809" s="8">
        <f>VLOOKUP(F809,Table!$A$2:$C$121,2,0)</f>
        <v>3</v>
      </c>
      <c r="I809" s="7">
        <f>VLOOKUP(F809,Table!$A$2:$C$121,3,0)</f>
        <v>6</v>
      </c>
      <c r="J809" s="6" t="s">
        <v>2294</v>
      </c>
      <c r="K809" s="8" t="str">
        <f>LEFT(J809,MIN(FIND({0,1,2,3,4,5,6,7,8,9},ASC(J809)&amp;1234567890))-1)</f>
        <v>Ba</v>
      </c>
      <c r="L809" s="8">
        <f t="shared" si="61"/>
        <v>2</v>
      </c>
      <c r="M809" s="8">
        <f>VLOOKUP(K809,Table!$A$2:$C$121,2,0)</f>
        <v>2</v>
      </c>
      <c r="N809" s="7">
        <f>VLOOKUP(K809,Table!$A$2:$C$121,3,0)</f>
        <v>6</v>
      </c>
      <c r="O809" s="6" t="s">
        <v>3768</v>
      </c>
      <c r="P809" s="8" t="str">
        <f>LEFT(O809,MIN(FIND({0,1,2,3,4,5,6,7,8,9},ASC(O809)&amp;1234567890))-1)</f>
        <v>Fe</v>
      </c>
      <c r="Q809" s="8">
        <f t="shared" si="62"/>
        <v>0.06</v>
      </c>
      <c r="R809" s="8">
        <f>VLOOKUP(P809,Table!$A$2:$C$121,2,0)</f>
        <v>8</v>
      </c>
      <c r="S809" s="7">
        <f>VLOOKUP(P809,Table!$A$2:$C$121,3,0)</f>
        <v>4</v>
      </c>
      <c r="T809" s="6" t="s">
        <v>3075</v>
      </c>
      <c r="U809" s="8" t="str">
        <f>LEFT(T809,MIN(FIND({0,1,2,3,4,5,6,7,8,9},ASC(T809)&amp;1234567890))-1)</f>
        <v>Cu</v>
      </c>
      <c r="V809" s="8">
        <f t="shared" si="63"/>
        <v>2.94</v>
      </c>
      <c r="W809" s="8">
        <f>VLOOKUP(U809,Table!$A$2:$C$121,2,0)</f>
        <v>11</v>
      </c>
      <c r="X809" s="7">
        <f>VLOOKUP(U809,Table!$A$2:$C$121,3,0)</f>
        <v>4</v>
      </c>
      <c r="Y809" s="6" t="s">
        <v>3769</v>
      </c>
      <c r="Z809" s="8" t="str">
        <f>LEFT(Y809,MIN(FIND({0,1,2,3,4,5,6,7,8,9},ASC(Y809)&amp;1234567890))-1)</f>
        <v>O</v>
      </c>
      <c r="AA809" s="8">
        <f t="shared" si="64"/>
        <v>8.1199999999999992</v>
      </c>
      <c r="AB809" s="8">
        <f>VLOOKUP(Z809,Table!$A$2:$C$121,2,0)</f>
        <v>16</v>
      </c>
      <c r="AC809" s="7">
        <f>VLOOKUP(Z809,Table!$A$2:$C$121,3,0)</f>
        <v>2</v>
      </c>
      <c r="AD809" s="5" t="str">
        <f>VLOOKUP(A809,Table!$U$1:$V$230,2,0)</f>
        <v>Tetragonal</v>
      </c>
    </row>
    <row r="810" spans="1:30" ht="18.75" customHeight="1" x14ac:dyDescent="0.4">
      <c r="A810" s="5">
        <v>123</v>
      </c>
      <c r="B810" s="5">
        <v>85294</v>
      </c>
      <c r="C810" s="5" t="s">
        <v>1058</v>
      </c>
      <c r="D810" s="5" t="s">
        <v>1167</v>
      </c>
      <c r="E810" s="6" t="s">
        <v>2363</v>
      </c>
      <c r="F810" s="8" t="str">
        <f>LEFT(E810,MIN(FIND({0,1,2,3,4,5,6,7,8,9},ASC(E810)&amp;1234567890))-1)</f>
        <v>La</v>
      </c>
      <c r="G810" s="8">
        <f t="shared" si="60"/>
        <v>1</v>
      </c>
      <c r="H810" s="8">
        <f>VLOOKUP(F810,Table!$A$2:$C$121,2,0)</f>
        <v>3</v>
      </c>
      <c r="I810" s="7">
        <f>VLOOKUP(F810,Table!$A$2:$C$121,3,0)</f>
        <v>6</v>
      </c>
      <c r="J810" s="6" t="s">
        <v>2294</v>
      </c>
      <c r="K810" s="8" t="str">
        <f>LEFT(J810,MIN(FIND({0,1,2,3,4,5,6,7,8,9},ASC(J810)&amp;1234567890))-1)</f>
        <v>Ba</v>
      </c>
      <c r="L810" s="8">
        <f t="shared" si="61"/>
        <v>2</v>
      </c>
      <c r="M810" s="8">
        <f>VLOOKUP(K810,Table!$A$2:$C$121,2,0)</f>
        <v>2</v>
      </c>
      <c r="N810" s="7">
        <f>VLOOKUP(K810,Table!$A$2:$C$121,3,0)</f>
        <v>6</v>
      </c>
      <c r="O810" s="6" t="s">
        <v>3770</v>
      </c>
      <c r="P810" s="8" t="str">
        <f>LEFT(O810,MIN(FIND({0,1,2,3,4,5,6,7,8,9},ASC(O810)&amp;1234567890))-1)</f>
        <v>Fe</v>
      </c>
      <c r="Q810" s="8">
        <f t="shared" si="62"/>
        <v>0.15</v>
      </c>
      <c r="R810" s="8">
        <f>VLOOKUP(P810,Table!$A$2:$C$121,2,0)</f>
        <v>8</v>
      </c>
      <c r="S810" s="7">
        <f>VLOOKUP(P810,Table!$A$2:$C$121,3,0)</f>
        <v>4</v>
      </c>
      <c r="T810" s="6" t="s">
        <v>3115</v>
      </c>
      <c r="U810" s="8" t="str">
        <f>LEFT(T810,MIN(FIND({0,1,2,3,4,5,6,7,8,9},ASC(T810)&amp;1234567890))-1)</f>
        <v>Cu</v>
      </c>
      <c r="V810" s="8">
        <f t="shared" si="63"/>
        <v>2.85</v>
      </c>
      <c r="W810" s="8">
        <f>VLOOKUP(U810,Table!$A$2:$C$121,2,0)</f>
        <v>11</v>
      </c>
      <c r="X810" s="7">
        <f>VLOOKUP(U810,Table!$A$2:$C$121,3,0)</f>
        <v>4</v>
      </c>
      <c r="Y810" s="6" t="s">
        <v>3621</v>
      </c>
      <c r="Z810" s="8" t="str">
        <f>LEFT(Y810,MIN(FIND({0,1,2,3,4,5,6,7,8,9},ASC(Y810)&amp;1234567890))-1)</f>
        <v>O</v>
      </c>
      <c r="AA810" s="8">
        <f t="shared" si="64"/>
        <v>8.11</v>
      </c>
      <c r="AB810" s="8">
        <f>VLOOKUP(Z810,Table!$A$2:$C$121,2,0)</f>
        <v>16</v>
      </c>
      <c r="AC810" s="7">
        <f>VLOOKUP(Z810,Table!$A$2:$C$121,3,0)</f>
        <v>2</v>
      </c>
      <c r="AD810" s="5" t="str">
        <f>VLOOKUP(A810,Table!$U$1:$V$230,2,0)</f>
        <v>Tetragonal</v>
      </c>
    </row>
    <row r="811" spans="1:30" ht="18.75" customHeight="1" x14ac:dyDescent="0.4">
      <c r="A811" s="5">
        <v>123</v>
      </c>
      <c r="B811" s="5">
        <v>85327</v>
      </c>
      <c r="C811" s="5" t="s">
        <v>1058</v>
      </c>
      <c r="D811" s="5" t="s">
        <v>1168</v>
      </c>
      <c r="E811" s="6" t="s">
        <v>2358</v>
      </c>
      <c r="F811" s="8" t="str">
        <f>LEFT(E811,MIN(FIND({0,1,2,3,4,5,6,7,8,9},ASC(E811)&amp;1234567890))-1)</f>
        <v>Sn</v>
      </c>
      <c r="G811" s="8">
        <f t="shared" si="60"/>
        <v>1</v>
      </c>
      <c r="H811" s="8">
        <f>VLOOKUP(F811,Table!$A$2:$C$121,2,0)</f>
        <v>14</v>
      </c>
      <c r="I811" s="7">
        <f>VLOOKUP(F811,Table!$A$2:$C$121,3,0)</f>
        <v>5</v>
      </c>
      <c r="J811" s="6" t="s">
        <v>2294</v>
      </c>
      <c r="K811" s="8" t="str">
        <f>LEFT(J811,MIN(FIND({0,1,2,3,4,5,6,7,8,9},ASC(J811)&amp;1234567890))-1)</f>
        <v>Ba</v>
      </c>
      <c r="L811" s="8">
        <f t="shared" si="61"/>
        <v>2</v>
      </c>
      <c r="M811" s="8">
        <f>VLOOKUP(K811,Table!$A$2:$C$121,2,0)</f>
        <v>2</v>
      </c>
      <c r="N811" s="7">
        <f>VLOOKUP(K811,Table!$A$2:$C$121,3,0)</f>
        <v>6</v>
      </c>
      <c r="O811" s="6" t="s">
        <v>2341</v>
      </c>
      <c r="P811" s="8" t="str">
        <f>LEFT(O811,MIN(FIND({0,1,2,3,4,5,6,7,8,9},ASC(O811)&amp;1234567890))-1)</f>
        <v>Ca</v>
      </c>
      <c r="Q811" s="8">
        <f t="shared" si="62"/>
        <v>1</v>
      </c>
      <c r="R811" s="8">
        <f>VLOOKUP(P811,Table!$A$2:$C$121,2,0)</f>
        <v>2</v>
      </c>
      <c r="S811" s="7">
        <f>VLOOKUP(P811,Table!$A$2:$C$121,3,0)</f>
        <v>4</v>
      </c>
      <c r="T811" s="6" t="s">
        <v>2297</v>
      </c>
      <c r="U811" s="8" t="str">
        <f>LEFT(T811,MIN(FIND({0,1,2,3,4,5,6,7,8,9},ASC(T811)&amp;1234567890))-1)</f>
        <v>Cu</v>
      </c>
      <c r="V811" s="8">
        <f t="shared" si="63"/>
        <v>2</v>
      </c>
      <c r="W811" s="8">
        <f>VLOOKUP(U811,Table!$A$2:$C$121,2,0)</f>
        <v>11</v>
      </c>
      <c r="X811" s="7">
        <f>VLOOKUP(U811,Table!$A$2:$C$121,3,0)</f>
        <v>4</v>
      </c>
      <c r="Y811" s="6" t="s">
        <v>3771</v>
      </c>
      <c r="Z811" s="8" t="str">
        <f>LEFT(Y811,MIN(FIND({0,1,2,3,4,5,6,7,8,9},ASC(Y811)&amp;1234567890))-1)</f>
        <v>O</v>
      </c>
      <c r="AA811" s="8">
        <f t="shared" si="64"/>
        <v>5.4</v>
      </c>
      <c r="AB811" s="8">
        <f>VLOOKUP(Z811,Table!$A$2:$C$121,2,0)</f>
        <v>16</v>
      </c>
      <c r="AC811" s="7">
        <f>VLOOKUP(Z811,Table!$A$2:$C$121,3,0)</f>
        <v>2</v>
      </c>
      <c r="AD811" s="5" t="str">
        <f>VLOOKUP(A811,Table!$U$1:$V$230,2,0)</f>
        <v>Tetragonal</v>
      </c>
    </row>
    <row r="812" spans="1:30" ht="18.75" customHeight="1" x14ac:dyDescent="0.4">
      <c r="A812" s="5">
        <v>123</v>
      </c>
      <c r="B812" s="5">
        <v>85353</v>
      </c>
      <c r="C812" s="5" t="s">
        <v>1058</v>
      </c>
      <c r="D812" s="5" t="s">
        <v>1169</v>
      </c>
      <c r="E812" s="6" t="s">
        <v>3772</v>
      </c>
      <c r="F812" s="8" t="str">
        <f>LEFT(E812,MIN(FIND({0,1,2,3,4,5,6,7,8,9},ASC(E812)&amp;1234567890))-1)</f>
        <v>Pr</v>
      </c>
      <c r="G812" s="8">
        <f t="shared" si="60"/>
        <v>2</v>
      </c>
      <c r="H812" s="8">
        <f>VLOOKUP(F812,Table!$A$2:$C$121,2,0)</f>
        <v>3</v>
      </c>
      <c r="I812" s="7">
        <f>VLOOKUP(F812,Table!$A$2:$C$121,3,0)</f>
        <v>6</v>
      </c>
      <c r="J812" s="6" t="s">
        <v>2294</v>
      </c>
      <c r="K812" s="8" t="str">
        <f>LEFT(J812,MIN(FIND({0,1,2,3,4,5,6,7,8,9},ASC(J812)&amp;1234567890))-1)</f>
        <v>Ba</v>
      </c>
      <c r="L812" s="8">
        <f t="shared" si="61"/>
        <v>2</v>
      </c>
      <c r="M812" s="8">
        <f>VLOOKUP(K812,Table!$A$2:$C$121,2,0)</f>
        <v>2</v>
      </c>
      <c r="N812" s="7">
        <f>VLOOKUP(K812,Table!$A$2:$C$121,3,0)</f>
        <v>6</v>
      </c>
      <c r="O812" s="6" t="s">
        <v>2297</v>
      </c>
      <c r="P812" s="8" t="str">
        <f>LEFT(O812,MIN(FIND({0,1,2,3,4,5,6,7,8,9},ASC(O812)&amp;1234567890))-1)</f>
        <v>Cu</v>
      </c>
      <c r="Q812" s="8">
        <f t="shared" si="62"/>
        <v>2</v>
      </c>
      <c r="R812" s="8">
        <f>VLOOKUP(P812,Table!$A$2:$C$121,2,0)</f>
        <v>11</v>
      </c>
      <c r="S812" s="7">
        <f>VLOOKUP(P812,Table!$A$2:$C$121,3,0)</f>
        <v>4</v>
      </c>
      <c r="T812" s="6" t="s">
        <v>2756</v>
      </c>
      <c r="U812" s="8" t="str">
        <f>LEFT(T812,MIN(FIND({0,1,2,3,4,5,6,7,8,9},ASC(T812)&amp;1234567890))-1)</f>
        <v>Ti</v>
      </c>
      <c r="V812" s="8">
        <f t="shared" si="63"/>
        <v>2</v>
      </c>
      <c r="W812" s="8">
        <f>VLOOKUP(U812,Table!$A$2:$C$121,2,0)</f>
        <v>4</v>
      </c>
      <c r="X812" s="7">
        <f>VLOOKUP(U812,Table!$A$2:$C$121,3,0)</f>
        <v>4</v>
      </c>
      <c r="Y812" s="6" t="s">
        <v>2534</v>
      </c>
      <c r="Z812" s="8" t="str">
        <f>LEFT(Y812,MIN(FIND({0,1,2,3,4,5,6,7,8,9},ASC(Y812)&amp;1234567890))-1)</f>
        <v>O</v>
      </c>
      <c r="AA812" s="8">
        <f t="shared" si="64"/>
        <v>11</v>
      </c>
      <c r="AB812" s="8">
        <f>VLOOKUP(Z812,Table!$A$2:$C$121,2,0)</f>
        <v>16</v>
      </c>
      <c r="AC812" s="7">
        <f>VLOOKUP(Z812,Table!$A$2:$C$121,3,0)</f>
        <v>2</v>
      </c>
      <c r="AD812" s="5" t="str">
        <f>VLOOKUP(A812,Table!$U$1:$V$230,2,0)</f>
        <v>Tetragonal</v>
      </c>
    </row>
    <row r="813" spans="1:30" ht="18.75" customHeight="1" x14ac:dyDescent="0.4">
      <c r="A813" s="5">
        <v>123</v>
      </c>
      <c r="B813" s="5">
        <v>81818</v>
      </c>
      <c r="C813" s="5" t="s">
        <v>1058</v>
      </c>
      <c r="D813" s="5" t="s">
        <v>1170</v>
      </c>
      <c r="E813" s="6" t="s">
        <v>2416</v>
      </c>
      <c r="F813" s="8" t="str">
        <f>LEFT(E813,MIN(FIND({0,1,2,3,4,5,6,7,8,9},ASC(E813)&amp;1234567890))-1)</f>
        <v>Ta</v>
      </c>
      <c r="G813" s="8">
        <f t="shared" si="60"/>
        <v>1</v>
      </c>
      <c r="H813" s="8">
        <f>VLOOKUP(F813,Table!$A$2:$C$121,2,0)</f>
        <v>5</v>
      </c>
      <c r="I813" s="7">
        <f>VLOOKUP(F813,Table!$A$2:$C$121,3,0)</f>
        <v>6</v>
      </c>
      <c r="J813" s="6" t="s">
        <v>2299</v>
      </c>
      <c r="K813" s="8" t="str">
        <f>LEFT(J813,MIN(FIND({0,1,2,3,4,5,6,7,8,9},ASC(J813)&amp;1234567890))-1)</f>
        <v>Sr</v>
      </c>
      <c r="L813" s="8">
        <f t="shared" si="61"/>
        <v>2</v>
      </c>
      <c r="M813" s="8">
        <f>VLOOKUP(K813,Table!$A$2:$C$121,2,0)</f>
        <v>2</v>
      </c>
      <c r="N813" s="7">
        <f>VLOOKUP(K813,Table!$A$2:$C$121,3,0)</f>
        <v>5</v>
      </c>
      <c r="O813" s="6" t="s">
        <v>2797</v>
      </c>
      <c r="P813" s="8" t="str">
        <f>LEFT(O813,MIN(FIND({0,1,2,3,4,5,6,7,8,9},ASC(O813)&amp;1234567890))-1)</f>
        <v>Eu</v>
      </c>
      <c r="Q813" s="8">
        <f t="shared" si="62"/>
        <v>1</v>
      </c>
      <c r="R813" s="8">
        <f>VLOOKUP(P813,Table!$A$2:$C$121,2,0)</f>
        <v>3</v>
      </c>
      <c r="S813" s="7">
        <f>VLOOKUP(P813,Table!$A$2:$C$121,3,0)</f>
        <v>6</v>
      </c>
      <c r="T813" s="6" t="s">
        <v>2297</v>
      </c>
      <c r="U813" s="8" t="str">
        <f>LEFT(T813,MIN(FIND({0,1,2,3,4,5,6,7,8,9},ASC(T813)&amp;1234567890))-1)</f>
        <v>Cu</v>
      </c>
      <c r="V813" s="8">
        <f t="shared" si="63"/>
        <v>2</v>
      </c>
      <c r="W813" s="8">
        <f>VLOOKUP(U813,Table!$A$2:$C$121,2,0)</f>
        <v>11</v>
      </c>
      <c r="X813" s="7">
        <f>VLOOKUP(U813,Table!$A$2:$C$121,3,0)</f>
        <v>4</v>
      </c>
      <c r="Y813" s="6" t="s">
        <v>2298</v>
      </c>
      <c r="Z813" s="8" t="str">
        <f>LEFT(Y813,MIN(FIND({0,1,2,3,4,5,6,7,8,9},ASC(Y813)&amp;1234567890))-1)</f>
        <v>O</v>
      </c>
      <c r="AA813" s="8">
        <f t="shared" si="64"/>
        <v>8</v>
      </c>
      <c r="AB813" s="8">
        <f>VLOOKUP(Z813,Table!$A$2:$C$121,2,0)</f>
        <v>16</v>
      </c>
      <c r="AC813" s="7">
        <f>VLOOKUP(Z813,Table!$A$2:$C$121,3,0)</f>
        <v>2</v>
      </c>
      <c r="AD813" s="5" t="str">
        <f>VLOOKUP(A813,Table!$U$1:$V$230,2,0)</f>
        <v>Tetragonal</v>
      </c>
    </row>
    <row r="814" spans="1:30" ht="18.75" customHeight="1" x14ac:dyDescent="0.4">
      <c r="A814" s="5">
        <v>123</v>
      </c>
      <c r="B814" s="5">
        <v>85594</v>
      </c>
      <c r="C814" s="5" t="s">
        <v>1058</v>
      </c>
      <c r="D814" s="5" t="s">
        <v>1171</v>
      </c>
      <c r="E814" s="6" t="s">
        <v>2699</v>
      </c>
      <c r="F814" s="8" t="str">
        <f>LEFT(E814,MIN(FIND({0,1,2,3,4,5,6,7,8,9},ASC(E814)&amp;1234567890))-1)</f>
        <v>Pr</v>
      </c>
      <c r="G814" s="8">
        <f t="shared" si="60"/>
        <v>1</v>
      </c>
      <c r="H814" s="8">
        <f>VLOOKUP(F814,Table!$A$2:$C$121,2,0)</f>
        <v>3</v>
      </c>
      <c r="I814" s="7">
        <f>VLOOKUP(F814,Table!$A$2:$C$121,3,0)</f>
        <v>6</v>
      </c>
      <c r="J814" s="6" t="s">
        <v>2294</v>
      </c>
      <c r="K814" s="8" t="str">
        <f>LEFT(J814,MIN(FIND({0,1,2,3,4,5,6,7,8,9},ASC(J814)&amp;1234567890))-1)</f>
        <v>Ba</v>
      </c>
      <c r="L814" s="8">
        <f t="shared" si="61"/>
        <v>2</v>
      </c>
      <c r="M814" s="8">
        <f>VLOOKUP(K814,Table!$A$2:$C$121,2,0)</f>
        <v>2</v>
      </c>
      <c r="N814" s="7">
        <f>VLOOKUP(K814,Table!$A$2:$C$121,3,0)</f>
        <v>6</v>
      </c>
      <c r="O814" s="6" t="s">
        <v>3084</v>
      </c>
      <c r="P814" s="8" t="str">
        <f>LEFT(O814,MIN(FIND({0,1,2,3,4,5,6,7,8,9},ASC(O814)&amp;1234567890))-1)</f>
        <v>Cu</v>
      </c>
      <c r="Q814" s="8">
        <f t="shared" si="62"/>
        <v>2.89</v>
      </c>
      <c r="R814" s="8">
        <f>VLOOKUP(P814,Table!$A$2:$C$121,2,0)</f>
        <v>11</v>
      </c>
      <c r="S814" s="7">
        <f>VLOOKUP(P814,Table!$A$2:$C$121,3,0)</f>
        <v>4</v>
      </c>
      <c r="T814" s="6" t="s">
        <v>3773</v>
      </c>
      <c r="U814" s="8" t="str">
        <f>LEFT(T814,MIN(FIND({0,1,2,3,4,5,6,7,8,9},ASC(T814)&amp;1234567890))-1)</f>
        <v>Ga</v>
      </c>
      <c r="V814" s="8">
        <f t="shared" si="63"/>
        <v>0.11</v>
      </c>
      <c r="W814" s="8">
        <f>VLOOKUP(U814,Table!$A$2:$C$121,2,0)</f>
        <v>13</v>
      </c>
      <c r="X814" s="7">
        <f>VLOOKUP(U814,Table!$A$2:$C$121,3,0)</f>
        <v>4</v>
      </c>
      <c r="Y814" s="6" t="s">
        <v>3065</v>
      </c>
      <c r="Z814" s="8" t="str">
        <f>LEFT(Y814,MIN(FIND({0,1,2,3,4,5,6,7,8,9},ASC(Y814)&amp;1234567890))-1)</f>
        <v>O</v>
      </c>
      <c r="AA814" s="8">
        <f t="shared" si="64"/>
        <v>6.96</v>
      </c>
      <c r="AB814" s="8">
        <f>VLOOKUP(Z814,Table!$A$2:$C$121,2,0)</f>
        <v>16</v>
      </c>
      <c r="AC814" s="7">
        <f>VLOOKUP(Z814,Table!$A$2:$C$121,3,0)</f>
        <v>2</v>
      </c>
      <c r="AD814" s="5" t="str">
        <f>VLOOKUP(A814,Table!$U$1:$V$230,2,0)</f>
        <v>Tetragonal</v>
      </c>
    </row>
    <row r="815" spans="1:30" ht="18.75" customHeight="1" x14ac:dyDescent="0.4">
      <c r="A815" s="5">
        <v>123</v>
      </c>
      <c r="B815" s="5">
        <v>86527</v>
      </c>
      <c r="C815" s="5" t="s">
        <v>1058</v>
      </c>
      <c r="D815" s="5" t="s">
        <v>1172</v>
      </c>
      <c r="E815" s="6" t="s">
        <v>3774</v>
      </c>
      <c r="F815" s="8" t="str">
        <f>LEFT(E815,MIN(FIND({0,1,2,3,4,5,6,7,8,9},ASC(E815)&amp;1234567890))-1)</f>
        <v>Hg</v>
      </c>
      <c r="G815" s="8">
        <f t="shared" si="60"/>
        <v>0.80300000000000005</v>
      </c>
      <c r="H815" s="8">
        <f>VLOOKUP(F815,Table!$A$2:$C$121,2,0)</f>
        <v>12</v>
      </c>
      <c r="I815" s="7">
        <f>VLOOKUP(F815,Table!$A$2:$C$121,3,0)</f>
        <v>6</v>
      </c>
      <c r="J815" s="6" t="s">
        <v>2294</v>
      </c>
      <c r="K815" s="8" t="str">
        <f>LEFT(J815,MIN(FIND({0,1,2,3,4,5,6,7,8,9},ASC(J815)&amp;1234567890))-1)</f>
        <v>Ba</v>
      </c>
      <c r="L815" s="8">
        <f t="shared" si="61"/>
        <v>2</v>
      </c>
      <c r="M815" s="8">
        <f>VLOOKUP(K815,Table!$A$2:$C$121,2,0)</f>
        <v>2</v>
      </c>
      <c r="N815" s="7">
        <f>VLOOKUP(K815,Table!$A$2:$C$121,3,0)</f>
        <v>6</v>
      </c>
      <c r="O815" s="6" t="s">
        <v>2552</v>
      </c>
      <c r="P815" s="8" t="str">
        <f>LEFT(O815,MIN(FIND({0,1,2,3,4,5,6,7,8,9},ASC(O815)&amp;1234567890))-1)</f>
        <v>Ca</v>
      </c>
      <c r="Q815" s="8">
        <f t="shared" si="62"/>
        <v>2</v>
      </c>
      <c r="R815" s="8">
        <f>VLOOKUP(P815,Table!$A$2:$C$121,2,0)</f>
        <v>2</v>
      </c>
      <c r="S815" s="7">
        <f>VLOOKUP(P815,Table!$A$2:$C$121,3,0)</f>
        <v>4</v>
      </c>
      <c r="T815" s="6" t="s">
        <v>2300</v>
      </c>
      <c r="U815" s="8" t="str">
        <f>LEFT(T815,MIN(FIND({0,1,2,3,4,5,6,7,8,9},ASC(T815)&amp;1234567890))-1)</f>
        <v>Cu</v>
      </c>
      <c r="V815" s="8">
        <f t="shared" si="63"/>
        <v>3</v>
      </c>
      <c r="W815" s="8">
        <f>VLOOKUP(U815,Table!$A$2:$C$121,2,0)</f>
        <v>11</v>
      </c>
      <c r="X815" s="7">
        <f>VLOOKUP(U815,Table!$A$2:$C$121,3,0)</f>
        <v>4</v>
      </c>
      <c r="Y815" s="6" t="s">
        <v>3775</v>
      </c>
      <c r="Z815" s="8" t="str">
        <f>LEFT(Y815,MIN(FIND({0,1,2,3,4,5,6,7,8,9},ASC(Y815)&amp;1234567890))-1)</f>
        <v>O</v>
      </c>
      <c r="AA815" s="8">
        <f t="shared" si="64"/>
        <v>8.0299999999999994</v>
      </c>
      <c r="AB815" s="8">
        <f>VLOOKUP(Z815,Table!$A$2:$C$121,2,0)</f>
        <v>16</v>
      </c>
      <c r="AC815" s="7">
        <f>VLOOKUP(Z815,Table!$A$2:$C$121,3,0)</f>
        <v>2</v>
      </c>
      <c r="AD815" s="5" t="str">
        <f>VLOOKUP(A815,Table!$U$1:$V$230,2,0)</f>
        <v>Tetragonal</v>
      </c>
    </row>
    <row r="816" spans="1:30" ht="18.75" customHeight="1" x14ac:dyDescent="0.4">
      <c r="A816" s="5">
        <v>123</v>
      </c>
      <c r="B816" s="5">
        <v>86537</v>
      </c>
      <c r="C816" s="5" t="s">
        <v>1058</v>
      </c>
      <c r="D816" s="5" t="s">
        <v>1173</v>
      </c>
      <c r="E816" s="6" t="s">
        <v>3776</v>
      </c>
      <c r="F816" s="8" t="str">
        <f>LEFT(E816,MIN(FIND({0,1,2,3,4,5,6,7,8,9},ASC(E816)&amp;1234567890))-1)</f>
        <v>Hg</v>
      </c>
      <c r="G816" s="8">
        <f t="shared" si="60"/>
        <v>0.84099999999999997</v>
      </c>
      <c r="H816" s="8">
        <f>VLOOKUP(F816,Table!$A$2:$C$121,2,0)</f>
        <v>12</v>
      </c>
      <c r="I816" s="7">
        <f>VLOOKUP(F816,Table!$A$2:$C$121,3,0)</f>
        <v>6</v>
      </c>
      <c r="J816" s="6" t="s">
        <v>2294</v>
      </c>
      <c r="K816" s="8" t="str">
        <f>LEFT(J816,MIN(FIND({0,1,2,3,4,5,6,7,8,9},ASC(J816)&amp;1234567890))-1)</f>
        <v>Ba</v>
      </c>
      <c r="L816" s="8">
        <f t="shared" si="61"/>
        <v>2</v>
      </c>
      <c r="M816" s="8">
        <f>VLOOKUP(K816,Table!$A$2:$C$121,2,0)</f>
        <v>2</v>
      </c>
      <c r="N816" s="7">
        <f>VLOOKUP(K816,Table!$A$2:$C$121,3,0)</f>
        <v>6</v>
      </c>
      <c r="O816" s="6" t="s">
        <v>2552</v>
      </c>
      <c r="P816" s="8" t="str">
        <f>LEFT(O816,MIN(FIND({0,1,2,3,4,5,6,7,8,9},ASC(O816)&amp;1234567890))-1)</f>
        <v>Ca</v>
      </c>
      <c r="Q816" s="8">
        <f t="shared" si="62"/>
        <v>2</v>
      </c>
      <c r="R816" s="8">
        <f>VLOOKUP(P816,Table!$A$2:$C$121,2,0)</f>
        <v>2</v>
      </c>
      <c r="S816" s="7">
        <f>VLOOKUP(P816,Table!$A$2:$C$121,3,0)</f>
        <v>4</v>
      </c>
      <c r="T816" s="6" t="s">
        <v>2300</v>
      </c>
      <c r="U816" s="8" t="str">
        <f>LEFT(T816,MIN(FIND({0,1,2,3,4,5,6,7,8,9},ASC(T816)&amp;1234567890))-1)</f>
        <v>Cu</v>
      </c>
      <c r="V816" s="8">
        <f t="shared" si="63"/>
        <v>3</v>
      </c>
      <c r="W816" s="8">
        <f>VLOOKUP(U816,Table!$A$2:$C$121,2,0)</f>
        <v>11</v>
      </c>
      <c r="X816" s="7">
        <f>VLOOKUP(U816,Table!$A$2:$C$121,3,0)</f>
        <v>4</v>
      </c>
      <c r="Y816" s="6" t="s">
        <v>3777</v>
      </c>
      <c r="Z816" s="8" t="str">
        <f>LEFT(Y816,MIN(FIND({0,1,2,3,4,5,6,7,8,9},ASC(Y816)&amp;1234567890))-1)</f>
        <v>O</v>
      </c>
      <c r="AA816" s="8">
        <f t="shared" si="64"/>
        <v>8.17</v>
      </c>
      <c r="AB816" s="8">
        <f>VLOOKUP(Z816,Table!$A$2:$C$121,2,0)</f>
        <v>16</v>
      </c>
      <c r="AC816" s="7">
        <f>VLOOKUP(Z816,Table!$A$2:$C$121,3,0)</f>
        <v>2</v>
      </c>
      <c r="AD816" s="5" t="str">
        <f>VLOOKUP(A816,Table!$U$1:$V$230,2,0)</f>
        <v>Tetragonal</v>
      </c>
    </row>
    <row r="817" spans="1:30" ht="18.75" customHeight="1" x14ac:dyDescent="0.4">
      <c r="A817" s="5">
        <v>123</v>
      </c>
      <c r="B817" s="5">
        <v>202629</v>
      </c>
      <c r="C817" s="5" t="s">
        <v>1058</v>
      </c>
      <c r="D817" s="5" t="s">
        <v>1174</v>
      </c>
      <c r="E817" s="6" t="s">
        <v>2782</v>
      </c>
      <c r="F817" s="8" t="str">
        <f>LEFT(E817,MIN(FIND({0,1,2,3,4,5,6,7,8,9},ASC(E817)&amp;1234567890))-1)</f>
        <v>Tl</v>
      </c>
      <c r="G817" s="8">
        <f t="shared" si="60"/>
        <v>1</v>
      </c>
      <c r="H817" s="8">
        <f>VLOOKUP(F817,Table!$A$2:$C$121,2,0)</f>
        <v>13</v>
      </c>
      <c r="I817" s="7">
        <f>VLOOKUP(F817,Table!$A$2:$C$121,3,0)</f>
        <v>6</v>
      </c>
      <c r="J817" s="6" t="s">
        <v>2294</v>
      </c>
      <c r="K817" s="8" t="str">
        <f>LEFT(J817,MIN(FIND({0,1,2,3,4,5,6,7,8,9},ASC(J817)&amp;1234567890))-1)</f>
        <v>Ba</v>
      </c>
      <c r="L817" s="8">
        <f t="shared" si="61"/>
        <v>2</v>
      </c>
      <c r="M817" s="8">
        <f>VLOOKUP(K817,Table!$A$2:$C$121,2,0)</f>
        <v>2</v>
      </c>
      <c r="N817" s="7">
        <f>VLOOKUP(K817,Table!$A$2:$C$121,3,0)</f>
        <v>6</v>
      </c>
      <c r="O817" s="6" t="s">
        <v>2341</v>
      </c>
      <c r="P817" s="8" t="str">
        <f>LEFT(O817,MIN(FIND({0,1,2,3,4,5,6,7,8,9},ASC(O817)&amp;1234567890))-1)</f>
        <v>Ca</v>
      </c>
      <c r="Q817" s="8">
        <f t="shared" si="62"/>
        <v>1</v>
      </c>
      <c r="R817" s="8">
        <f>VLOOKUP(P817,Table!$A$2:$C$121,2,0)</f>
        <v>2</v>
      </c>
      <c r="S817" s="7">
        <f>VLOOKUP(P817,Table!$A$2:$C$121,3,0)</f>
        <v>4</v>
      </c>
      <c r="T817" s="6" t="s">
        <v>2297</v>
      </c>
      <c r="U817" s="8" t="str">
        <f>LEFT(T817,MIN(FIND({0,1,2,3,4,5,6,7,8,9},ASC(T817)&amp;1234567890))-1)</f>
        <v>Cu</v>
      </c>
      <c r="V817" s="8">
        <f t="shared" si="63"/>
        <v>2</v>
      </c>
      <c r="W817" s="8">
        <f>VLOOKUP(U817,Table!$A$2:$C$121,2,0)</f>
        <v>11</v>
      </c>
      <c r="X817" s="7">
        <f>VLOOKUP(U817,Table!$A$2:$C$121,3,0)</f>
        <v>4</v>
      </c>
      <c r="Y817" s="6" t="s">
        <v>2381</v>
      </c>
      <c r="Z817" s="8" t="str">
        <f>LEFT(Y817,MIN(FIND({0,1,2,3,4,5,6,7,8,9},ASC(Y817)&amp;1234567890))-1)</f>
        <v>O</v>
      </c>
      <c r="AA817" s="8">
        <f t="shared" si="64"/>
        <v>7</v>
      </c>
      <c r="AB817" s="8">
        <f>VLOOKUP(Z817,Table!$A$2:$C$121,2,0)</f>
        <v>16</v>
      </c>
      <c r="AC817" s="7">
        <f>VLOOKUP(Z817,Table!$A$2:$C$121,3,0)</f>
        <v>2</v>
      </c>
      <c r="AD817" s="5" t="str">
        <f>VLOOKUP(A817,Table!$U$1:$V$230,2,0)</f>
        <v>Tetragonal</v>
      </c>
    </row>
    <row r="818" spans="1:30" ht="18.75" customHeight="1" x14ac:dyDescent="0.4">
      <c r="A818" s="5">
        <v>123</v>
      </c>
      <c r="B818" s="5">
        <v>202840</v>
      </c>
      <c r="C818" s="5" t="s">
        <v>1058</v>
      </c>
      <c r="D818" s="5" t="s">
        <v>1175</v>
      </c>
      <c r="E818" s="6" t="s">
        <v>3603</v>
      </c>
      <c r="F818" s="8" t="str">
        <f>LEFT(E818,MIN(FIND({0,1,2,3,4,5,6,7,8,9},ASC(E818)&amp;1234567890))-1)</f>
        <v>Ba</v>
      </c>
      <c r="G818" s="8">
        <f t="shared" si="60"/>
        <v>1.5</v>
      </c>
      <c r="H818" s="8">
        <f>VLOOKUP(F818,Table!$A$2:$C$121,2,0)</f>
        <v>2</v>
      </c>
      <c r="I818" s="7">
        <f>VLOOKUP(F818,Table!$A$2:$C$121,3,0)</f>
        <v>6</v>
      </c>
      <c r="J818" s="6" t="s">
        <v>2367</v>
      </c>
      <c r="K818" s="8" t="str">
        <f>LEFT(J818,MIN(FIND({0,1,2,3,4,5,6,7,8,9},ASC(J818)&amp;1234567890))-1)</f>
        <v>La</v>
      </c>
      <c r="L818" s="8">
        <f t="shared" si="61"/>
        <v>0.5</v>
      </c>
      <c r="M818" s="8">
        <f>VLOOKUP(K818,Table!$A$2:$C$121,2,0)</f>
        <v>3</v>
      </c>
      <c r="N818" s="7">
        <f>VLOOKUP(K818,Table!$A$2:$C$121,3,0)</f>
        <v>6</v>
      </c>
      <c r="O818" s="6" t="s">
        <v>3778</v>
      </c>
      <c r="P818" s="8" t="str">
        <f>LEFT(O818,MIN(FIND({0,1,2,3,4,5,6,7,8,9},ASC(O818)&amp;1234567890))-1)</f>
        <v>Y</v>
      </c>
      <c r="Q818" s="8">
        <f t="shared" si="62"/>
        <v>0.92</v>
      </c>
      <c r="R818" s="8">
        <f>VLOOKUP(P818,Table!$A$2:$C$121,2,0)</f>
        <v>3</v>
      </c>
      <c r="S818" s="7">
        <f>VLOOKUP(P818,Table!$A$2:$C$121,3,0)</f>
        <v>5</v>
      </c>
      <c r="T818" s="6" t="s">
        <v>2300</v>
      </c>
      <c r="U818" s="8" t="str">
        <f>LEFT(T818,MIN(FIND({0,1,2,3,4,5,6,7,8,9},ASC(T818)&amp;1234567890))-1)</f>
        <v>Cu</v>
      </c>
      <c r="V818" s="8">
        <f t="shared" si="63"/>
        <v>3</v>
      </c>
      <c r="W818" s="8">
        <f>VLOOKUP(U818,Table!$A$2:$C$121,2,0)</f>
        <v>11</v>
      </c>
      <c r="X818" s="7">
        <f>VLOOKUP(U818,Table!$A$2:$C$121,3,0)</f>
        <v>4</v>
      </c>
      <c r="Y818" s="6" t="s">
        <v>3779</v>
      </c>
      <c r="Z818" s="8" t="str">
        <f>LEFT(Y818,MIN(FIND({0,1,2,3,4,5,6,7,8,9},ASC(Y818)&amp;1234567890))-1)</f>
        <v>O</v>
      </c>
      <c r="AA818" s="8">
        <f t="shared" si="64"/>
        <v>7.22</v>
      </c>
      <c r="AB818" s="8">
        <f>VLOOKUP(Z818,Table!$A$2:$C$121,2,0)</f>
        <v>16</v>
      </c>
      <c r="AC818" s="7">
        <f>VLOOKUP(Z818,Table!$A$2:$C$121,3,0)</f>
        <v>2</v>
      </c>
      <c r="AD818" s="5" t="str">
        <f>VLOOKUP(A818,Table!$U$1:$V$230,2,0)</f>
        <v>Tetragonal</v>
      </c>
    </row>
    <row r="819" spans="1:30" ht="18.75" customHeight="1" x14ac:dyDescent="0.4">
      <c r="A819" s="5">
        <v>123</v>
      </c>
      <c r="B819" s="5">
        <v>202843</v>
      </c>
      <c r="C819" s="5" t="s">
        <v>1058</v>
      </c>
      <c r="D819" s="5" t="s">
        <v>1176</v>
      </c>
      <c r="E819" s="6" t="s">
        <v>3780</v>
      </c>
      <c r="F819" s="8" t="str">
        <f>LEFT(E819,MIN(FIND({0,1,2,3,4,5,6,7,8,9},ASC(E819)&amp;1234567890))-1)</f>
        <v>Tl</v>
      </c>
      <c r="G819" s="8">
        <f t="shared" si="60"/>
        <v>0.93</v>
      </c>
      <c r="H819" s="8">
        <f>VLOOKUP(F819,Table!$A$2:$C$121,2,0)</f>
        <v>13</v>
      </c>
      <c r="I819" s="7">
        <f>VLOOKUP(F819,Table!$A$2:$C$121,3,0)</f>
        <v>6</v>
      </c>
      <c r="J819" s="6" t="s">
        <v>2294</v>
      </c>
      <c r="K819" s="8" t="str">
        <f>LEFT(J819,MIN(FIND({0,1,2,3,4,5,6,7,8,9},ASC(J819)&amp;1234567890))-1)</f>
        <v>Ba</v>
      </c>
      <c r="L819" s="8">
        <f t="shared" si="61"/>
        <v>2</v>
      </c>
      <c r="M819" s="8">
        <f>VLOOKUP(K819,Table!$A$2:$C$121,2,0)</f>
        <v>2</v>
      </c>
      <c r="N819" s="7">
        <f>VLOOKUP(K819,Table!$A$2:$C$121,3,0)</f>
        <v>6</v>
      </c>
      <c r="O819" s="6" t="s">
        <v>2552</v>
      </c>
      <c r="P819" s="8" t="str">
        <f>LEFT(O819,MIN(FIND({0,1,2,3,4,5,6,7,8,9},ASC(O819)&amp;1234567890))-1)</f>
        <v>Ca</v>
      </c>
      <c r="Q819" s="8">
        <f t="shared" si="62"/>
        <v>2</v>
      </c>
      <c r="R819" s="8">
        <f>VLOOKUP(P819,Table!$A$2:$C$121,2,0)</f>
        <v>2</v>
      </c>
      <c r="S819" s="7">
        <f>VLOOKUP(P819,Table!$A$2:$C$121,3,0)</f>
        <v>4</v>
      </c>
      <c r="T819" s="6" t="s">
        <v>2300</v>
      </c>
      <c r="U819" s="8" t="str">
        <f>LEFT(T819,MIN(FIND({0,1,2,3,4,5,6,7,8,9},ASC(T819)&amp;1234567890))-1)</f>
        <v>Cu</v>
      </c>
      <c r="V819" s="8">
        <f t="shared" si="63"/>
        <v>3</v>
      </c>
      <c r="W819" s="8">
        <f>VLOOKUP(U819,Table!$A$2:$C$121,2,0)</f>
        <v>11</v>
      </c>
      <c r="X819" s="7">
        <f>VLOOKUP(U819,Table!$A$2:$C$121,3,0)</f>
        <v>4</v>
      </c>
      <c r="Y819" s="6" t="s">
        <v>3781</v>
      </c>
      <c r="Z819" s="8" t="str">
        <f>LEFT(Y819,MIN(FIND({0,1,2,3,4,5,6,7,8,9},ASC(Y819)&amp;1234567890))-1)</f>
        <v>O</v>
      </c>
      <c r="AA819" s="8">
        <f t="shared" si="64"/>
        <v>8.84</v>
      </c>
      <c r="AB819" s="8">
        <f>VLOOKUP(Z819,Table!$A$2:$C$121,2,0)</f>
        <v>16</v>
      </c>
      <c r="AC819" s="7">
        <f>VLOOKUP(Z819,Table!$A$2:$C$121,3,0)</f>
        <v>2</v>
      </c>
      <c r="AD819" s="5" t="str">
        <f>VLOOKUP(A819,Table!$U$1:$V$230,2,0)</f>
        <v>Tetragonal</v>
      </c>
    </row>
    <row r="820" spans="1:30" ht="18.75" customHeight="1" x14ac:dyDescent="0.4">
      <c r="A820" s="5">
        <v>123</v>
      </c>
      <c r="B820" s="5">
        <v>202689</v>
      </c>
      <c r="C820" s="5" t="s">
        <v>1058</v>
      </c>
      <c r="D820" s="5" t="s">
        <v>1177</v>
      </c>
      <c r="E820" s="6" t="s">
        <v>3782</v>
      </c>
      <c r="F820" s="8" t="str">
        <f>LEFT(E820,MIN(FIND({0,1,2,3,4,5,6,7,8,9},ASC(E820)&amp;1234567890))-1)</f>
        <v>Tl</v>
      </c>
      <c r="G820" s="8">
        <f t="shared" si="60"/>
        <v>1.1000000000000001</v>
      </c>
      <c r="H820" s="8">
        <f>VLOOKUP(F820,Table!$A$2:$C$121,2,0)</f>
        <v>13</v>
      </c>
      <c r="I820" s="7">
        <f>VLOOKUP(F820,Table!$A$2:$C$121,3,0)</f>
        <v>6</v>
      </c>
      <c r="J820" s="6" t="s">
        <v>3783</v>
      </c>
      <c r="K820" s="8" t="str">
        <f>LEFT(J820,MIN(FIND({0,1,2,3,4,5,6,7,8,9},ASC(J820)&amp;1234567890))-1)</f>
        <v>Ba</v>
      </c>
      <c r="L820" s="8">
        <f t="shared" si="61"/>
        <v>1.9</v>
      </c>
      <c r="M820" s="8">
        <f>VLOOKUP(K820,Table!$A$2:$C$121,2,0)</f>
        <v>2</v>
      </c>
      <c r="N820" s="7">
        <f>VLOOKUP(K820,Table!$A$2:$C$121,3,0)</f>
        <v>6</v>
      </c>
      <c r="O820" s="6" t="s">
        <v>3784</v>
      </c>
      <c r="P820" s="8" t="str">
        <f>LEFT(O820,MIN(FIND({0,1,2,3,4,5,6,7,8,9},ASC(O820)&amp;1234567890))-1)</f>
        <v>Ca</v>
      </c>
      <c r="Q820" s="8">
        <f t="shared" si="62"/>
        <v>1.9</v>
      </c>
      <c r="R820" s="8">
        <f>VLOOKUP(P820,Table!$A$2:$C$121,2,0)</f>
        <v>2</v>
      </c>
      <c r="S820" s="7">
        <f>VLOOKUP(P820,Table!$A$2:$C$121,3,0)</f>
        <v>4</v>
      </c>
      <c r="T820" s="6" t="s">
        <v>2300</v>
      </c>
      <c r="U820" s="8" t="str">
        <f>LEFT(T820,MIN(FIND({0,1,2,3,4,5,6,7,8,9},ASC(T820)&amp;1234567890))-1)</f>
        <v>Cu</v>
      </c>
      <c r="V820" s="8">
        <f t="shared" si="63"/>
        <v>3</v>
      </c>
      <c r="W820" s="8">
        <f>VLOOKUP(U820,Table!$A$2:$C$121,2,0)</f>
        <v>11</v>
      </c>
      <c r="X820" s="7">
        <f>VLOOKUP(U820,Table!$A$2:$C$121,3,0)</f>
        <v>4</v>
      </c>
      <c r="Y820" s="6" t="s">
        <v>2442</v>
      </c>
      <c r="Z820" s="8" t="str">
        <f>LEFT(Y820,MIN(FIND({0,1,2,3,4,5,6,7,8,9},ASC(Y820)&amp;1234567890))-1)</f>
        <v>O</v>
      </c>
      <c r="AA820" s="8">
        <f t="shared" si="64"/>
        <v>9</v>
      </c>
      <c r="AB820" s="8">
        <f>VLOOKUP(Z820,Table!$A$2:$C$121,2,0)</f>
        <v>16</v>
      </c>
      <c r="AC820" s="7">
        <f>VLOOKUP(Z820,Table!$A$2:$C$121,3,0)</f>
        <v>2</v>
      </c>
      <c r="AD820" s="5" t="str">
        <f>VLOOKUP(A820,Table!$U$1:$V$230,2,0)</f>
        <v>Tetragonal</v>
      </c>
    </row>
    <row r="821" spans="1:30" ht="18.75" customHeight="1" x14ac:dyDescent="0.4">
      <c r="A821" s="5">
        <v>123</v>
      </c>
      <c r="B821" s="5">
        <v>202873</v>
      </c>
      <c r="C821" s="5" t="s">
        <v>1058</v>
      </c>
      <c r="D821" s="5" t="s">
        <v>1178</v>
      </c>
      <c r="E821" s="6" t="s">
        <v>3047</v>
      </c>
      <c r="F821" s="8" t="str">
        <f>LEFT(E821,MIN(FIND({0,1,2,3,4,5,6,7,8,9},ASC(E821)&amp;1234567890))-1)</f>
        <v>Ca</v>
      </c>
      <c r="G821" s="8">
        <f t="shared" si="60"/>
        <v>0.2</v>
      </c>
      <c r="H821" s="8">
        <f>VLOOKUP(F821,Table!$A$2:$C$121,2,0)</f>
        <v>2</v>
      </c>
      <c r="I821" s="7">
        <f>VLOOKUP(F821,Table!$A$2:$C$121,3,0)</f>
        <v>4</v>
      </c>
      <c r="J821" s="6" t="s">
        <v>3046</v>
      </c>
      <c r="K821" s="8" t="str">
        <f>LEFT(J821,MIN(FIND({0,1,2,3,4,5,6,7,8,9},ASC(J821)&amp;1234567890))-1)</f>
        <v>Y</v>
      </c>
      <c r="L821" s="8">
        <f t="shared" si="61"/>
        <v>0.8</v>
      </c>
      <c r="M821" s="8">
        <f>VLOOKUP(K821,Table!$A$2:$C$121,2,0)</f>
        <v>3</v>
      </c>
      <c r="N821" s="7">
        <f>VLOOKUP(K821,Table!$A$2:$C$121,3,0)</f>
        <v>5</v>
      </c>
      <c r="O821" s="6" t="s">
        <v>2294</v>
      </c>
      <c r="P821" s="8" t="str">
        <f>LEFT(O821,MIN(FIND({0,1,2,3,4,5,6,7,8,9},ASC(O821)&amp;1234567890))-1)</f>
        <v>Ba</v>
      </c>
      <c r="Q821" s="8">
        <f t="shared" si="62"/>
        <v>2</v>
      </c>
      <c r="R821" s="8">
        <f>VLOOKUP(P821,Table!$A$2:$C$121,2,0)</f>
        <v>2</v>
      </c>
      <c r="S821" s="7">
        <f>VLOOKUP(P821,Table!$A$2:$C$121,3,0)</f>
        <v>6</v>
      </c>
      <c r="T821" s="6" t="s">
        <v>2300</v>
      </c>
      <c r="U821" s="8" t="str">
        <f>LEFT(T821,MIN(FIND({0,1,2,3,4,5,6,7,8,9},ASC(T821)&amp;1234567890))-1)</f>
        <v>Cu</v>
      </c>
      <c r="V821" s="8">
        <f t="shared" si="63"/>
        <v>3</v>
      </c>
      <c r="W821" s="8">
        <f>VLOOKUP(U821,Table!$A$2:$C$121,2,0)</f>
        <v>11</v>
      </c>
      <c r="X821" s="7">
        <f>VLOOKUP(U821,Table!$A$2:$C$121,3,0)</f>
        <v>4</v>
      </c>
      <c r="Y821" s="6" t="s">
        <v>3469</v>
      </c>
      <c r="Z821" s="8" t="str">
        <f>LEFT(Y821,MIN(FIND({0,1,2,3,4,5,6,7,8,9},ASC(Y821)&amp;1234567890))-1)</f>
        <v>O</v>
      </c>
      <c r="AA821" s="8">
        <f t="shared" si="64"/>
        <v>6.1</v>
      </c>
      <c r="AB821" s="8">
        <f>VLOOKUP(Z821,Table!$A$2:$C$121,2,0)</f>
        <v>16</v>
      </c>
      <c r="AC821" s="7">
        <f>VLOOKUP(Z821,Table!$A$2:$C$121,3,0)</f>
        <v>2</v>
      </c>
      <c r="AD821" s="5" t="str">
        <f>VLOOKUP(A821,Table!$U$1:$V$230,2,0)</f>
        <v>Tetragonal</v>
      </c>
    </row>
    <row r="822" spans="1:30" ht="18.75" customHeight="1" x14ac:dyDescent="0.4">
      <c r="A822" s="5">
        <v>123</v>
      </c>
      <c r="B822" s="5">
        <v>202898</v>
      </c>
      <c r="C822" s="5" t="s">
        <v>1058</v>
      </c>
      <c r="D822" s="5" t="s">
        <v>1179</v>
      </c>
      <c r="E822" s="6" t="s">
        <v>3785</v>
      </c>
      <c r="F822" s="8" t="str">
        <f>LEFT(E822,MIN(FIND({0,1,2,3,4,5,6,7,8,9},ASC(E822)&amp;1234567890))-1)</f>
        <v>Tl</v>
      </c>
      <c r="G822" s="8">
        <f t="shared" si="60"/>
        <v>0.8</v>
      </c>
      <c r="H822" s="8">
        <f>VLOOKUP(F822,Table!$A$2:$C$121,2,0)</f>
        <v>13</v>
      </c>
      <c r="I822" s="7">
        <f>VLOOKUP(F822,Table!$A$2:$C$121,3,0)</f>
        <v>6</v>
      </c>
      <c r="J822" s="6" t="s">
        <v>3102</v>
      </c>
      <c r="K822" s="8" t="str">
        <f>LEFT(J822,MIN(FIND({0,1,2,3,4,5,6,7,8,9},ASC(J822)&amp;1234567890))-1)</f>
        <v>Pr</v>
      </c>
      <c r="L822" s="8">
        <f t="shared" si="61"/>
        <v>0.6</v>
      </c>
      <c r="M822" s="8">
        <f>VLOOKUP(K822,Table!$A$2:$C$121,2,0)</f>
        <v>3</v>
      </c>
      <c r="N822" s="7">
        <f>VLOOKUP(K822,Table!$A$2:$C$121,3,0)</f>
        <v>6</v>
      </c>
      <c r="O822" s="6" t="s">
        <v>2817</v>
      </c>
      <c r="P822" s="8" t="str">
        <f>LEFT(O822,MIN(FIND({0,1,2,3,4,5,6,7,8,9},ASC(O822)&amp;1234567890))-1)</f>
        <v>Sr</v>
      </c>
      <c r="Q822" s="8">
        <f t="shared" si="62"/>
        <v>1.6</v>
      </c>
      <c r="R822" s="8">
        <f>VLOOKUP(P822,Table!$A$2:$C$121,2,0)</f>
        <v>2</v>
      </c>
      <c r="S822" s="7">
        <f>VLOOKUP(P822,Table!$A$2:$C$121,3,0)</f>
        <v>5</v>
      </c>
      <c r="T822" s="6" t="s">
        <v>2296</v>
      </c>
      <c r="U822" s="8" t="str">
        <f>LEFT(T822,MIN(FIND({0,1,2,3,4,5,6,7,8,9},ASC(T822)&amp;1234567890))-1)</f>
        <v>Cu</v>
      </c>
      <c r="V822" s="8">
        <f t="shared" si="63"/>
        <v>1</v>
      </c>
      <c r="W822" s="8">
        <f>VLOOKUP(U822,Table!$A$2:$C$121,2,0)</f>
        <v>11</v>
      </c>
      <c r="X822" s="7">
        <f>VLOOKUP(U822,Table!$A$2:$C$121,3,0)</f>
        <v>4</v>
      </c>
      <c r="Y822" s="6" t="s">
        <v>2863</v>
      </c>
      <c r="Z822" s="8" t="str">
        <f>LEFT(Y822,MIN(FIND({0,1,2,3,4,5,6,7,8,9},ASC(Y822)&amp;1234567890))-1)</f>
        <v>O</v>
      </c>
      <c r="AA822" s="8">
        <f t="shared" si="64"/>
        <v>5</v>
      </c>
      <c r="AB822" s="8">
        <f>VLOOKUP(Z822,Table!$A$2:$C$121,2,0)</f>
        <v>16</v>
      </c>
      <c r="AC822" s="7">
        <f>VLOOKUP(Z822,Table!$A$2:$C$121,3,0)</f>
        <v>2</v>
      </c>
      <c r="AD822" s="5" t="str">
        <f>VLOOKUP(A822,Table!$U$1:$V$230,2,0)</f>
        <v>Tetragonal</v>
      </c>
    </row>
    <row r="823" spans="1:30" ht="18.75" customHeight="1" x14ac:dyDescent="0.4">
      <c r="A823" s="5">
        <v>123</v>
      </c>
      <c r="B823" s="5">
        <v>203139</v>
      </c>
      <c r="C823" s="5" t="s">
        <v>1058</v>
      </c>
      <c r="D823" s="5" t="s">
        <v>1180</v>
      </c>
      <c r="E823" s="6" t="s">
        <v>3786</v>
      </c>
      <c r="F823" s="8" t="str">
        <f>LEFT(E823,MIN(FIND({0,1,2,3,4,5,6,7,8,9},ASC(E823)&amp;1234567890))-1)</f>
        <v>Pb</v>
      </c>
      <c r="G823" s="8">
        <f t="shared" si="60"/>
        <v>0.63</v>
      </c>
      <c r="H823" s="8">
        <f>VLOOKUP(F823,Table!$A$2:$C$121,2,0)</f>
        <v>14</v>
      </c>
      <c r="I823" s="7">
        <f>VLOOKUP(F823,Table!$A$2:$C$121,3,0)</f>
        <v>6</v>
      </c>
      <c r="J823" s="6" t="s">
        <v>3787</v>
      </c>
      <c r="K823" s="8" t="str">
        <f>LEFT(J823,MIN(FIND({0,1,2,3,4,5,6,7,8,9},ASC(J823)&amp;1234567890))-1)</f>
        <v>Cu</v>
      </c>
      <c r="L823" s="8">
        <f t="shared" si="61"/>
        <v>0.37</v>
      </c>
      <c r="M823" s="8">
        <f>VLOOKUP(K823,Table!$A$2:$C$121,2,0)</f>
        <v>11</v>
      </c>
      <c r="N823" s="7">
        <f>VLOOKUP(K823,Table!$A$2:$C$121,3,0)</f>
        <v>4</v>
      </c>
      <c r="O823" s="6" t="s">
        <v>2299</v>
      </c>
      <c r="P823" s="8" t="str">
        <f>LEFT(O823,MIN(FIND({0,1,2,3,4,5,6,7,8,9},ASC(O823)&amp;1234567890))-1)</f>
        <v>Sr</v>
      </c>
      <c r="Q823" s="8">
        <f t="shared" si="62"/>
        <v>2</v>
      </c>
      <c r="R823" s="8">
        <f>VLOOKUP(P823,Table!$A$2:$C$121,2,0)</f>
        <v>2</v>
      </c>
      <c r="S823" s="7">
        <f>VLOOKUP(P823,Table!$A$2:$C$121,3,0)</f>
        <v>5</v>
      </c>
      <c r="T823" s="6" t="s">
        <v>2636</v>
      </c>
      <c r="U823" s="8" t="str">
        <f>LEFT(T823,MIN(FIND({0,1,2,3,4,5,6,7,8,9},ASC(T823)&amp;1234567890))-1)</f>
        <v>Co</v>
      </c>
      <c r="V823" s="8">
        <f t="shared" si="63"/>
        <v>1</v>
      </c>
      <c r="W823" s="8">
        <f>VLOOKUP(U823,Table!$A$2:$C$121,2,0)</f>
        <v>9</v>
      </c>
      <c r="X823" s="7">
        <f>VLOOKUP(U823,Table!$A$2:$C$121,3,0)</f>
        <v>4</v>
      </c>
      <c r="Y823" s="6" t="s">
        <v>2863</v>
      </c>
      <c r="Z823" s="8" t="str">
        <f>LEFT(Y823,MIN(FIND({0,1,2,3,4,5,6,7,8,9},ASC(Y823)&amp;1234567890))-1)</f>
        <v>O</v>
      </c>
      <c r="AA823" s="8">
        <f t="shared" si="64"/>
        <v>5</v>
      </c>
      <c r="AB823" s="8">
        <f>VLOOKUP(Z823,Table!$A$2:$C$121,2,0)</f>
        <v>16</v>
      </c>
      <c r="AC823" s="7">
        <f>VLOOKUP(Z823,Table!$A$2:$C$121,3,0)</f>
        <v>2</v>
      </c>
      <c r="AD823" s="5" t="str">
        <f>VLOOKUP(A823,Table!$U$1:$V$230,2,0)</f>
        <v>Tetragonal</v>
      </c>
    </row>
    <row r="824" spans="1:30" ht="18.75" customHeight="1" x14ac:dyDescent="0.4">
      <c r="A824" s="5">
        <v>123</v>
      </c>
      <c r="B824" s="5">
        <v>44255</v>
      </c>
      <c r="C824" s="5" t="s">
        <v>1058</v>
      </c>
      <c r="D824" s="5" t="s">
        <v>1181</v>
      </c>
      <c r="E824" s="6" t="s">
        <v>2700</v>
      </c>
      <c r="F824" s="8" t="str">
        <f>LEFT(E824,MIN(FIND({0,1,2,3,4,5,6,7,8,9},ASC(E824)&amp;1234567890))-1)</f>
        <v>Nd</v>
      </c>
      <c r="G824" s="8">
        <f t="shared" si="60"/>
        <v>1</v>
      </c>
      <c r="H824" s="8">
        <f>VLOOKUP(F824,Table!$A$2:$C$121,2,0)</f>
        <v>3</v>
      </c>
      <c r="I824" s="7">
        <f>VLOOKUP(F824,Table!$A$2:$C$121,3,0)</f>
        <v>6</v>
      </c>
      <c r="J824" s="6" t="s">
        <v>2294</v>
      </c>
      <c r="K824" s="8" t="str">
        <f>LEFT(J824,MIN(FIND({0,1,2,3,4,5,6,7,8,9},ASC(J824)&amp;1234567890))-1)</f>
        <v>Ba</v>
      </c>
      <c r="L824" s="8">
        <f t="shared" si="61"/>
        <v>2</v>
      </c>
      <c r="M824" s="8">
        <f>VLOOKUP(K824,Table!$A$2:$C$121,2,0)</f>
        <v>2</v>
      </c>
      <c r="N824" s="7">
        <f>VLOOKUP(K824,Table!$A$2:$C$121,3,0)</f>
        <v>6</v>
      </c>
      <c r="O824" s="6" t="s">
        <v>2297</v>
      </c>
      <c r="P824" s="8" t="str">
        <f>LEFT(O824,MIN(FIND({0,1,2,3,4,5,6,7,8,9},ASC(O824)&amp;1234567890))-1)</f>
        <v>Cu</v>
      </c>
      <c r="Q824" s="8">
        <f t="shared" si="62"/>
        <v>2</v>
      </c>
      <c r="R824" s="8">
        <f>VLOOKUP(P824,Table!$A$2:$C$121,2,0)</f>
        <v>11</v>
      </c>
      <c r="S824" s="7">
        <f>VLOOKUP(P824,Table!$A$2:$C$121,3,0)</f>
        <v>4</v>
      </c>
      <c r="T824" s="6" t="s">
        <v>2731</v>
      </c>
      <c r="U824" s="8" t="str">
        <f>LEFT(T824,MIN(FIND({0,1,2,3,4,5,6,7,8,9},ASC(T824)&amp;1234567890))-1)</f>
        <v>Nb</v>
      </c>
      <c r="V824" s="8">
        <f t="shared" si="63"/>
        <v>1</v>
      </c>
      <c r="W824" s="8">
        <f>VLOOKUP(U824,Table!$A$2:$C$121,2,0)</f>
        <v>5</v>
      </c>
      <c r="X824" s="7">
        <f>VLOOKUP(U824,Table!$A$2:$C$121,3,0)</f>
        <v>5</v>
      </c>
      <c r="Y824" s="6" t="s">
        <v>2298</v>
      </c>
      <c r="Z824" s="8" t="str">
        <f>LEFT(Y824,MIN(FIND({0,1,2,3,4,5,6,7,8,9},ASC(Y824)&amp;1234567890))-1)</f>
        <v>O</v>
      </c>
      <c r="AA824" s="8">
        <f t="shared" si="64"/>
        <v>8</v>
      </c>
      <c r="AB824" s="8">
        <f>VLOOKUP(Z824,Table!$A$2:$C$121,2,0)</f>
        <v>16</v>
      </c>
      <c r="AC824" s="7">
        <f>VLOOKUP(Z824,Table!$A$2:$C$121,3,0)</f>
        <v>2</v>
      </c>
      <c r="AD824" s="5" t="str">
        <f>VLOOKUP(A824,Table!$U$1:$V$230,2,0)</f>
        <v>Tetragonal</v>
      </c>
    </row>
    <row r="825" spans="1:30" ht="18.75" customHeight="1" x14ac:dyDescent="0.4">
      <c r="A825" s="5">
        <v>123</v>
      </c>
      <c r="B825" s="5">
        <v>86996</v>
      </c>
      <c r="C825" s="5" t="s">
        <v>1058</v>
      </c>
      <c r="D825" s="5" t="s">
        <v>1182</v>
      </c>
      <c r="E825" s="6" t="s">
        <v>3788</v>
      </c>
      <c r="F825" s="8" t="str">
        <f>LEFT(E825,MIN(FIND({0,1,2,3,4,5,6,7,8,9},ASC(E825)&amp;1234567890))-1)</f>
        <v>Nd</v>
      </c>
      <c r="G825" s="8">
        <f t="shared" si="60"/>
        <v>1.7</v>
      </c>
      <c r="H825" s="8">
        <f>VLOOKUP(F825,Table!$A$2:$C$121,2,0)</f>
        <v>3</v>
      </c>
      <c r="I825" s="7">
        <f>VLOOKUP(F825,Table!$A$2:$C$121,3,0)</f>
        <v>6</v>
      </c>
      <c r="J825" s="6" t="s">
        <v>3789</v>
      </c>
      <c r="K825" s="8" t="str">
        <f>LEFT(J825,MIN(FIND({0,1,2,3,4,5,6,7,8,9},ASC(J825)&amp;1234567890))-1)</f>
        <v>Ba</v>
      </c>
      <c r="L825" s="8">
        <f t="shared" si="61"/>
        <v>2.2999999999999998</v>
      </c>
      <c r="M825" s="8">
        <f>VLOOKUP(K825,Table!$A$2:$C$121,2,0)</f>
        <v>2</v>
      </c>
      <c r="N825" s="7">
        <f>VLOOKUP(K825,Table!$A$2:$C$121,3,0)</f>
        <v>6</v>
      </c>
      <c r="O825" s="6" t="s">
        <v>2297</v>
      </c>
      <c r="P825" s="8" t="str">
        <f>LEFT(O825,MIN(FIND({0,1,2,3,4,5,6,7,8,9},ASC(O825)&amp;1234567890))-1)</f>
        <v>Cu</v>
      </c>
      <c r="Q825" s="8">
        <f t="shared" si="62"/>
        <v>2</v>
      </c>
      <c r="R825" s="8">
        <f>VLOOKUP(P825,Table!$A$2:$C$121,2,0)</f>
        <v>11</v>
      </c>
      <c r="S825" s="7">
        <f>VLOOKUP(P825,Table!$A$2:$C$121,3,0)</f>
        <v>4</v>
      </c>
      <c r="T825" s="6" t="s">
        <v>2756</v>
      </c>
      <c r="U825" s="8" t="str">
        <f>LEFT(T825,MIN(FIND({0,1,2,3,4,5,6,7,8,9},ASC(T825)&amp;1234567890))-1)</f>
        <v>Ti</v>
      </c>
      <c r="V825" s="8">
        <f t="shared" si="63"/>
        <v>2</v>
      </c>
      <c r="W825" s="8">
        <f>VLOOKUP(U825,Table!$A$2:$C$121,2,0)</f>
        <v>4</v>
      </c>
      <c r="X825" s="7">
        <f>VLOOKUP(U825,Table!$A$2:$C$121,3,0)</f>
        <v>4</v>
      </c>
      <c r="Y825" s="6" t="s">
        <v>2534</v>
      </c>
      <c r="Z825" s="8" t="str">
        <f>LEFT(Y825,MIN(FIND({0,1,2,3,4,5,6,7,8,9},ASC(Y825)&amp;1234567890))-1)</f>
        <v>O</v>
      </c>
      <c r="AA825" s="8">
        <f t="shared" si="64"/>
        <v>11</v>
      </c>
      <c r="AB825" s="8">
        <f>VLOOKUP(Z825,Table!$A$2:$C$121,2,0)</f>
        <v>16</v>
      </c>
      <c r="AC825" s="7">
        <f>VLOOKUP(Z825,Table!$A$2:$C$121,3,0)</f>
        <v>2</v>
      </c>
      <c r="AD825" s="5" t="str">
        <f>VLOOKUP(A825,Table!$U$1:$V$230,2,0)</f>
        <v>Tetragonal</v>
      </c>
    </row>
    <row r="826" spans="1:30" ht="18.75" customHeight="1" x14ac:dyDescent="0.4">
      <c r="A826" s="5">
        <v>123</v>
      </c>
      <c r="B826" s="5">
        <v>87274</v>
      </c>
      <c r="C826" s="5" t="s">
        <v>1058</v>
      </c>
      <c r="D826" s="5" t="s">
        <v>1183</v>
      </c>
      <c r="E826" s="6" t="s">
        <v>3790</v>
      </c>
      <c r="F826" s="8" t="str">
        <f>LEFT(E826,MIN(FIND({0,1,2,3,4,5,6,7,8,9},ASC(E826)&amp;1234567890))-1)</f>
        <v>Y</v>
      </c>
      <c r="G826" s="8">
        <f t="shared" si="60"/>
        <v>0.89</v>
      </c>
      <c r="H826" s="8">
        <f>VLOOKUP(F826,Table!$A$2:$C$121,2,0)</f>
        <v>3</v>
      </c>
      <c r="I826" s="7">
        <f>VLOOKUP(F826,Table!$A$2:$C$121,3,0)</f>
        <v>5</v>
      </c>
      <c r="J826" s="6" t="s">
        <v>2294</v>
      </c>
      <c r="K826" s="8" t="str">
        <f>LEFT(J826,MIN(FIND({0,1,2,3,4,5,6,7,8,9},ASC(J826)&amp;1234567890))-1)</f>
        <v>Ba</v>
      </c>
      <c r="L826" s="8">
        <f t="shared" si="61"/>
        <v>2</v>
      </c>
      <c r="M826" s="8">
        <f>VLOOKUP(K826,Table!$A$2:$C$121,2,0)</f>
        <v>2</v>
      </c>
      <c r="N826" s="7">
        <f>VLOOKUP(K826,Table!$A$2:$C$121,3,0)</f>
        <v>6</v>
      </c>
      <c r="O826" s="6" t="s">
        <v>3647</v>
      </c>
      <c r="P826" s="8" t="str">
        <f>LEFT(O826,MIN(FIND({0,1,2,3,4,5,6,7,8,9},ASC(O826)&amp;1234567890))-1)</f>
        <v>Cu</v>
      </c>
      <c r="Q826" s="8">
        <f t="shared" si="62"/>
        <v>2.86</v>
      </c>
      <c r="R826" s="8">
        <f>VLOOKUP(P826,Table!$A$2:$C$121,2,0)</f>
        <v>11</v>
      </c>
      <c r="S826" s="7">
        <f>VLOOKUP(P826,Table!$A$2:$C$121,3,0)</f>
        <v>4</v>
      </c>
      <c r="T826" s="6" t="s">
        <v>3791</v>
      </c>
      <c r="U826" s="8" t="str">
        <f>LEFT(T826,MIN(FIND({0,1,2,3,4,5,6,7,8,9},ASC(T826)&amp;1234567890))-1)</f>
        <v>Al</v>
      </c>
      <c r="V826" s="8">
        <f t="shared" si="63"/>
        <v>0.06</v>
      </c>
      <c r="W826" s="8">
        <f>VLOOKUP(U826,Table!$A$2:$C$121,2,0)</f>
        <v>13</v>
      </c>
      <c r="X826" s="7">
        <f>VLOOKUP(U826,Table!$A$2:$C$121,3,0)</f>
        <v>3</v>
      </c>
      <c r="Y826" s="6" t="s">
        <v>2332</v>
      </c>
      <c r="Z826" s="8" t="str">
        <f>LEFT(Y826,MIN(FIND({0,1,2,3,4,5,6,7,8,9},ASC(Y826)&amp;1234567890))-1)</f>
        <v>O</v>
      </c>
      <c r="AA826" s="8">
        <f t="shared" si="64"/>
        <v>6</v>
      </c>
      <c r="AB826" s="8">
        <f>VLOOKUP(Z826,Table!$A$2:$C$121,2,0)</f>
        <v>16</v>
      </c>
      <c r="AC826" s="7">
        <f>VLOOKUP(Z826,Table!$A$2:$C$121,3,0)</f>
        <v>2</v>
      </c>
      <c r="AD826" s="5" t="str">
        <f>VLOOKUP(A826,Table!$U$1:$V$230,2,0)</f>
        <v>Tetragonal</v>
      </c>
    </row>
    <row r="827" spans="1:30" ht="18.75" customHeight="1" x14ac:dyDescent="0.4">
      <c r="A827" s="5">
        <v>123</v>
      </c>
      <c r="B827" s="5">
        <v>87275</v>
      </c>
      <c r="C827" s="5" t="s">
        <v>1058</v>
      </c>
      <c r="D827" s="5" t="s">
        <v>1184</v>
      </c>
      <c r="E827" s="6" t="s">
        <v>3790</v>
      </c>
      <c r="F827" s="8" t="str">
        <f>LEFT(E827,MIN(FIND({0,1,2,3,4,5,6,7,8,9},ASC(E827)&amp;1234567890))-1)</f>
        <v>Y</v>
      </c>
      <c r="G827" s="8">
        <f t="shared" si="60"/>
        <v>0.89</v>
      </c>
      <c r="H827" s="8">
        <f>VLOOKUP(F827,Table!$A$2:$C$121,2,0)</f>
        <v>3</v>
      </c>
      <c r="I827" s="7">
        <f>VLOOKUP(F827,Table!$A$2:$C$121,3,0)</f>
        <v>5</v>
      </c>
      <c r="J827" s="6" t="s">
        <v>2294</v>
      </c>
      <c r="K827" s="8" t="str">
        <f>LEFT(J827,MIN(FIND({0,1,2,3,4,5,6,7,8,9},ASC(J827)&amp;1234567890))-1)</f>
        <v>Ba</v>
      </c>
      <c r="L827" s="8">
        <f t="shared" si="61"/>
        <v>2</v>
      </c>
      <c r="M827" s="8">
        <f>VLOOKUP(K827,Table!$A$2:$C$121,2,0)</f>
        <v>2</v>
      </c>
      <c r="N827" s="7">
        <f>VLOOKUP(K827,Table!$A$2:$C$121,3,0)</f>
        <v>6</v>
      </c>
      <c r="O827" s="6" t="s">
        <v>3647</v>
      </c>
      <c r="P827" s="8" t="str">
        <f>LEFT(O827,MIN(FIND({0,1,2,3,4,5,6,7,8,9},ASC(O827)&amp;1234567890))-1)</f>
        <v>Cu</v>
      </c>
      <c r="Q827" s="8">
        <f t="shared" si="62"/>
        <v>2.86</v>
      </c>
      <c r="R827" s="8">
        <f>VLOOKUP(P827,Table!$A$2:$C$121,2,0)</f>
        <v>11</v>
      </c>
      <c r="S827" s="7">
        <f>VLOOKUP(P827,Table!$A$2:$C$121,3,0)</f>
        <v>4</v>
      </c>
      <c r="T827" s="6" t="s">
        <v>3791</v>
      </c>
      <c r="U827" s="8" t="str">
        <f>LEFT(T827,MIN(FIND({0,1,2,3,4,5,6,7,8,9},ASC(T827)&amp;1234567890))-1)</f>
        <v>Al</v>
      </c>
      <c r="V827" s="8">
        <f t="shared" si="63"/>
        <v>0.06</v>
      </c>
      <c r="W827" s="8">
        <f>VLOOKUP(U827,Table!$A$2:$C$121,2,0)</f>
        <v>13</v>
      </c>
      <c r="X827" s="7">
        <f>VLOOKUP(U827,Table!$A$2:$C$121,3,0)</f>
        <v>3</v>
      </c>
      <c r="Y827" s="6" t="s">
        <v>3792</v>
      </c>
      <c r="Z827" s="8" t="str">
        <f>LEFT(Y827,MIN(FIND({0,1,2,3,4,5,6,7,8,9},ASC(Y827)&amp;1234567890))-1)</f>
        <v>O</v>
      </c>
      <c r="AA827" s="8">
        <f t="shared" si="64"/>
        <v>6.18</v>
      </c>
      <c r="AB827" s="8">
        <f>VLOOKUP(Z827,Table!$A$2:$C$121,2,0)</f>
        <v>16</v>
      </c>
      <c r="AC827" s="7">
        <f>VLOOKUP(Z827,Table!$A$2:$C$121,3,0)</f>
        <v>2</v>
      </c>
      <c r="AD827" s="5" t="str">
        <f>VLOOKUP(A827,Table!$U$1:$V$230,2,0)</f>
        <v>Tetragonal</v>
      </c>
    </row>
    <row r="828" spans="1:30" ht="18.75" customHeight="1" x14ac:dyDescent="0.4">
      <c r="A828" s="5">
        <v>123</v>
      </c>
      <c r="B828" s="5">
        <v>89231</v>
      </c>
      <c r="C828" s="5" t="s">
        <v>1058</v>
      </c>
      <c r="D828" s="5" t="s">
        <v>1185</v>
      </c>
      <c r="E828" s="6" t="s">
        <v>3793</v>
      </c>
      <c r="F828" s="8" t="str">
        <f>LEFT(E828,MIN(FIND({0,1,2,3,4,5,6,7,8,9},ASC(E828)&amp;1234567890))-1)</f>
        <v>Hg</v>
      </c>
      <c r="G828" s="8">
        <f t="shared" si="60"/>
        <v>0.752</v>
      </c>
      <c r="H828" s="8">
        <f>VLOOKUP(F828,Table!$A$2:$C$121,2,0)</f>
        <v>12</v>
      </c>
      <c r="I828" s="7">
        <f>VLOOKUP(F828,Table!$A$2:$C$121,3,0)</f>
        <v>6</v>
      </c>
      <c r="J828" s="6" t="s">
        <v>3794</v>
      </c>
      <c r="K828" s="8" t="str">
        <f>LEFT(J828,MIN(FIND({0,1,2,3,4,5,6,7,8,9},ASC(J828)&amp;1234567890))-1)</f>
        <v>Mo</v>
      </c>
      <c r="L828" s="8">
        <f t="shared" si="61"/>
        <v>0.252</v>
      </c>
      <c r="M828" s="8">
        <f>VLOOKUP(K828,Table!$A$2:$C$121,2,0)</f>
        <v>6</v>
      </c>
      <c r="N828" s="7">
        <f>VLOOKUP(K828,Table!$A$2:$C$121,3,0)</f>
        <v>5</v>
      </c>
      <c r="O828" s="6" t="s">
        <v>2294</v>
      </c>
      <c r="P828" s="8" t="str">
        <f>LEFT(O828,MIN(FIND({0,1,2,3,4,5,6,7,8,9},ASC(O828)&amp;1234567890))-1)</f>
        <v>Ba</v>
      </c>
      <c r="Q828" s="8">
        <f t="shared" si="62"/>
        <v>2</v>
      </c>
      <c r="R828" s="8">
        <f>VLOOKUP(P828,Table!$A$2:$C$121,2,0)</f>
        <v>2</v>
      </c>
      <c r="S828" s="7">
        <f>VLOOKUP(P828,Table!$A$2:$C$121,3,0)</f>
        <v>6</v>
      </c>
      <c r="T828" s="6" t="s">
        <v>2296</v>
      </c>
      <c r="U828" s="8" t="str">
        <f>LEFT(T828,MIN(FIND({0,1,2,3,4,5,6,7,8,9},ASC(T828)&amp;1234567890))-1)</f>
        <v>Cu</v>
      </c>
      <c r="V828" s="8">
        <f t="shared" si="63"/>
        <v>1</v>
      </c>
      <c r="W828" s="8">
        <f>VLOOKUP(U828,Table!$A$2:$C$121,2,0)</f>
        <v>11</v>
      </c>
      <c r="X828" s="7">
        <f>VLOOKUP(U828,Table!$A$2:$C$121,3,0)</f>
        <v>4</v>
      </c>
      <c r="Y828" s="6" t="s">
        <v>3795</v>
      </c>
      <c r="Z828" s="8" t="str">
        <f>LEFT(Y828,MIN(FIND({0,1,2,3,4,5,6,7,8,9},ASC(Y828)&amp;1234567890))-1)</f>
        <v>O</v>
      </c>
      <c r="AA828" s="8">
        <f t="shared" si="64"/>
        <v>4.5839999999999996</v>
      </c>
      <c r="AB828" s="8">
        <f>VLOOKUP(Z828,Table!$A$2:$C$121,2,0)</f>
        <v>16</v>
      </c>
      <c r="AC828" s="7">
        <f>VLOOKUP(Z828,Table!$A$2:$C$121,3,0)</f>
        <v>2</v>
      </c>
      <c r="AD828" s="5" t="str">
        <f>VLOOKUP(A828,Table!$U$1:$V$230,2,0)</f>
        <v>Tetragonal</v>
      </c>
    </row>
    <row r="829" spans="1:30" ht="18.75" customHeight="1" x14ac:dyDescent="0.4">
      <c r="A829" s="5">
        <v>123</v>
      </c>
      <c r="B829" s="5">
        <v>90916</v>
      </c>
      <c r="C829" s="5" t="s">
        <v>1058</v>
      </c>
      <c r="D829" s="5" t="s">
        <v>1186</v>
      </c>
      <c r="E829" s="6" t="s">
        <v>2307</v>
      </c>
      <c r="F829" s="8" t="str">
        <f>LEFT(E829,MIN(FIND({0,1,2,3,4,5,6,7,8,9},ASC(E829)&amp;1234567890))-1)</f>
        <v>Al</v>
      </c>
      <c r="G829" s="8">
        <f t="shared" si="60"/>
        <v>1</v>
      </c>
      <c r="H829" s="8">
        <f>VLOOKUP(F829,Table!$A$2:$C$121,2,0)</f>
        <v>13</v>
      </c>
      <c r="I829" s="7">
        <f>VLOOKUP(F829,Table!$A$2:$C$121,3,0)</f>
        <v>3</v>
      </c>
      <c r="J829" s="6" t="s">
        <v>2299</v>
      </c>
      <c r="K829" s="8" t="str">
        <f>LEFT(J829,MIN(FIND({0,1,2,3,4,5,6,7,8,9},ASC(J829)&amp;1234567890))-1)</f>
        <v>Sr</v>
      </c>
      <c r="L829" s="8">
        <f t="shared" si="61"/>
        <v>2</v>
      </c>
      <c r="M829" s="8">
        <f>VLOOKUP(K829,Table!$A$2:$C$121,2,0)</f>
        <v>2</v>
      </c>
      <c r="N829" s="7">
        <f>VLOOKUP(K829,Table!$A$2:$C$121,3,0)</f>
        <v>5</v>
      </c>
      <c r="O829" s="6" t="s">
        <v>2295</v>
      </c>
      <c r="P829" s="8" t="str">
        <f>LEFT(O829,MIN(FIND({0,1,2,3,4,5,6,7,8,9},ASC(O829)&amp;1234567890))-1)</f>
        <v>Y</v>
      </c>
      <c r="Q829" s="8">
        <f t="shared" si="62"/>
        <v>1</v>
      </c>
      <c r="R829" s="8">
        <f>VLOOKUP(P829,Table!$A$2:$C$121,2,0)</f>
        <v>3</v>
      </c>
      <c r="S829" s="7">
        <f>VLOOKUP(P829,Table!$A$2:$C$121,3,0)</f>
        <v>5</v>
      </c>
      <c r="T829" s="6" t="s">
        <v>2297</v>
      </c>
      <c r="U829" s="8" t="str">
        <f>LEFT(T829,MIN(FIND({0,1,2,3,4,5,6,7,8,9},ASC(T829)&amp;1234567890))-1)</f>
        <v>Cu</v>
      </c>
      <c r="V829" s="8">
        <f t="shared" si="63"/>
        <v>2</v>
      </c>
      <c r="W829" s="8">
        <f>VLOOKUP(U829,Table!$A$2:$C$121,2,0)</f>
        <v>11</v>
      </c>
      <c r="X829" s="7">
        <f>VLOOKUP(U829,Table!$A$2:$C$121,3,0)</f>
        <v>4</v>
      </c>
      <c r="Y829" s="6" t="s">
        <v>2381</v>
      </c>
      <c r="Z829" s="8" t="str">
        <f>LEFT(Y829,MIN(FIND({0,1,2,3,4,5,6,7,8,9},ASC(Y829)&amp;1234567890))-1)</f>
        <v>O</v>
      </c>
      <c r="AA829" s="8">
        <f t="shared" si="64"/>
        <v>7</v>
      </c>
      <c r="AB829" s="8">
        <f>VLOOKUP(Z829,Table!$A$2:$C$121,2,0)</f>
        <v>16</v>
      </c>
      <c r="AC829" s="7">
        <f>VLOOKUP(Z829,Table!$A$2:$C$121,3,0)</f>
        <v>2</v>
      </c>
      <c r="AD829" s="5" t="str">
        <f>VLOOKUP(A829,Table!$U$1:$V$230,2,0)</f>
        <v>Tetragonal</v>
      </c>
    </row>
    <row r="830" spans="1:30" ht="18.75" customHeight="1" x14ac:dyDescent="0.4">
      <c r="A830" s="5">
        <v>123</v>
      </c>
      <c r="B830" s="5">
        <v>91984</v>
      </c>
      <c r="C830" s="5" t="s">
        <v>1058</v>
      </c>
      <c r="D830" s="5" t="s">
        <v>1187</v>
      </c>
      <c r="E830" s="6" t="s">
        <v>2295</v>
      </c>
      <c r="F830" s="8" t="str">
        <f>LEFT(E830,MIN(FIND({0,1,2,3,4,5,6,7,8,9},ASC(E830)&amp;1234567890))-1)</f>
        <v>Y</v>
      </c>
      <c r="G830" s="8">
        <f t="shared" si="60"/>
        <v>1</v>
      </c>
      <c r="H830" s="8">
        <f>VLOOKUP(F830,Table!$A$2:$C$121,2,0)</f>
        <v>3</v>
      </c>
      <c r="I830" s="7">
        <f>VLOOKUP(F830,Table!$A$2:$C$121,3,0)</f>
        <v>5</v>
      </c>
      <c r="J830" s="6" t="s">
        <v>2294</v>
      </c>
      <c r="K830" s="8" t="str">
        <f>LEFT(J830,MIN(FIND({0,1,2,3,4,5,6,7,8,9},ASC(J830)&amp;1234567890))-1)</f>
        <v>Ba</v>
      </c>
      <c r="L830" s="8">
        <f t="shared" si="61"/>
        <v>2</v>
      </c>
      <c r="M830" s="8">
        <f>VLOOKUP(K830,Table!$A$2:$C$121,2,0)</f>
        <v>2</v>
      </c>
      <c r="N830" s="7">
        <f>VLOOKUP(K830,Table!$A$2:$C$121,3,0)</f>
        <v>6</v>
      </c>
      <c r="O830" s="6" t="s">
        <v>3796</v>
      </c>
      <c r="P830" s="8" t="str">
        <f>LEFT(O830,MIN(FIND({0,1,2,3,4,5,6,7,8,9},ASC(O830)&amp;1234567890))-1)</f>
        <v>Cu</v>
      </c>
      <c r="Q830" s="8">
        <f t="shared" si="62"/>
        <v>2.88</v>
      </c>
      <c r="R830" s="8">
        <f>VLOOKUP(P830,Table!$A$2:$C$121,2,0)</f>
        <v>11</v>
      </c>
      <c r="S830" s="7">
        <f>VLOOKUP(P830,Table!$A$2:$C$121,3,0)</f>
        <v>4</v>
      </c>
      <c r="T830" s="6" t="s">
        <v>3797</v>
      </c>
      <c r="U830" s="8" t="str">
        <f>LEFT(T830,MIN(FIND({0,1,2,3,4,5,6,7,8,9},ASC(T830)&amp;1234567890))-1)</f>
        <v>Li</v>
      </c>
      <c r="V830" s="8">
        <f t="shared" si="63"/>
        <v>0.12</v>
      </c>
      <c r="W830" s="8">
        <f>VLOOKUP(U830,Table!$A$2:$C$121,2,0)</f>
        <v>1</v>
      </c>
      <c r="X830" s="7">
        <f>VLOOKUP(U830,Table!$A$2:$C$121,3,0)</f>
        <v>2</v>
      </c>
      <c r="Y830" s="6" t="s">
        <v>3798</v>
      </c>
      <c r="Z830" s="8" t="str">
        <f>LEFT(Y830,MIN(FIND({0,1,2,3,4,5,6,7,8,9},ASC(Y830)&amp;1234567890))-1)</f>
        <v>O</v>
      </c>
      <c r="AA830" s="8">
        <f t="shared" si="64"/>
        <v>6.01</v>
      </c>
      <c r="AB830" s="8">
        <f>VLOOKUP(Z830,Table!$A$2:$C$121,2,0)</f>
        <v>16</v>
      </c>
      <c r="AC830" s="7">
        <f>VLOOKUP(Z830,Table!$A$2:$C$121,3,0)</f>
        <v>2</v>
      </c>
      <c r="AD830" s="5" t="str">
        <f>VLOOKUP(A830,Table!$U$1:$V$230,2,0)</f>
        <v>Tetragonal</v>
      </c>
    </row>
    <row r="831" spans="1:30" ht="18.75" customHeight="1" x14ac:dyDescent="0.4">
      <c r="A831" s="5">
        <v>123</v>
      </c>
      <c r="B831" s="5">
        <v>92002</v>
      </c>
      <c r="C831" s="5" t="s">
        <v>1058</v>
      </c>
      <c r="D831" s="5" t="s">
        <v>1188</v>
      </c>
      <c r="E831" s="6" t="s">
        <v>2307</v>
      </c>
      <c r="F831" s="8" t="str">
        <f>LEFT(E831,MIN(FIND({0,1,2,3,4,5,6,7,8,9},ASC(E831)&amp;1234567890))-1)</f>
        <v>Al</v>
      </c>
      <c r="G831" s="8">
        <f t="shared" si="60"/>
        <v>1</v>
      </c>
      <c r="H831" s="8">
        <f>VLOOKUP(F831,Table!$A$2:$C$121,2,0)</f>
        <v>13</v>
      </c>
      <c r="I831" s="7">
        <f>VLOOKUP(F831,Table!$A$2:$C$121,3,0)</f>
        <v>3</v>
      </c>
      <c r="J831" s="6" t="s">
        <v>2299</v>
      </c>
      <c r="K831" s="8" t="str">
        <f>LEFT(J831,MIN(FIND({0,1,2,3,4,5,6,7,8,9},ASC(J831)&amp;1234567890))-1)</f>
        <v>Sr</v>
      </c>
      <c r="L831" s="8">
        <f t="shared" si="61"/>
        <v>2</v>
      </c>
      <c r="M831" s="8">
        <f>VLOOKUP(K831,Table!$A$2:$C$121,2,0)</f>
        <v>2</v>
      </c>
      <c r="N831" s="7">
        <f>VLOOKUP(K831,Table!$A$2:$C$121,3,0)</f>
        <v>5</v>
      </c>
      <c r="O831" s="6" t="s">
        <v>2809</v>
      </c>
      <c r="P831" s="8" t="str">
        <f>LEFT(O831,MIN(FIND({0,1,2,3,4,5,6,7,8,9},ASC(O831)&amp;1234567890))-1)</f>
        <v>Er</v>
      </c>
      <c r="Q831" s="8">
        <f t="shared" si="62"/>
        <v>1</v>
      </c>
      <c r="R831" s="8">
        <f>VLOOKUP(P831,Table!$A$2:$C$121,2,0)</f>
        <v>3</v>
      </c>
      <c r="S831" s="7">
        <f>VLOOKUP(P831,Table!$A$2:$C$121,3,0)</f>
        <v>6</v>
      </c>
      <c r="T831" s="6" t="s">
        <v>2297</v>
      </c>
      <c r="U831" s="8" t="str">
        <f>LEFT(T831,MIN(FIND({0,1,2,3,4,5,6,7,8,9},ASC(T831)&amp;1234567890))-1)</f>
        <v>Cu</v>
      </c>
      <c r="V831" s="8">
        <f t="shared" si="63"/>
        <v>2</v>
      </c>
      <c r="W831" s="8">
        <f>VLOOKUP(U831,Table!$A$2:$C$121,2,0)</f>
        <v>11</v>
      </c>
      <c r="X831" s="7">
        <f>VLOOKUP(U831,Table!$A$2:$C$121,3,0)</f>
        <v>4</v>
      </c>
      <c r="Y831" s="6" t="s">
        <v>2381</v>
      </c>
      <c r="Z831" s="8" t="str">
        <f>LEFT(Y831,MIN(FIND({0,1,2,3,4,5,6,7,8,9},ASC(Y831)&amp;1234567890))-1)</f>
        <v>O</v>
      </c>
      <c r="AA831" s="8">
        <f t="shared" si="64"/>
        <v>7</v>
      </c>
      <c r="AB831" s="8">
        <f>VLOOKUP(Z831,Table!$A$2:$C$121,2,0)</f>
        <v>16</v>
      </c>
      <c r="AC831" s="7">
        <f>VLOOKUP(Z831,Table!$A$2:$C$121,3,0)</f>
        <v>2</v>
      </c>
      <c r="AD831" s="5" t="str">
        <f>VLOOKUP(A831,Table!$U$1:$V$230,2,0)</f>
        <v>Tetragonal</v>
      </c>
    </row>
    <row r="832" spans="1:30" ht="18.75" customHeight="1" x14ac:dyDescent="0.4">
      <c r="A832" s="5">
        <v>123</v>
      </c>
      <c r="B832" s="5">
        <v>56619</v>
      </c>
      <c r="C832" s="5" t="s">
        <v>1058</v>
      </c>
      <c r="D832" s="5" t="s">
        <v>1189</v>
      </c>
      <c r="E832" s="6" t="s">
        <v>2363</v>
      </c>
      <c r="F832" s="8" t="str">
        <f>LEFT(E832,MIN(FIND({0,1,2,3,4,5,6,7,8,9},ASC(E832)&amp;1234567890))-1)</f>
        <v>La</v>
      </c>
      <c r="G832" s="8">
        <f t="shared" si="60"/>
        <v>1</v>
      </c>
      <c r="H832" s="8">
        <f>VLOOKUP(F832,Table!$A$2:$C$121,2,0)</f>
        <v>3</v>
      </c>
      <c r="I832" s="7">
        <f>VLOOKUP(F832,Table!$A$2:$C$121,3,0)</f>
        <v>6</v>
      </c>
      <c r="J832" s="6" t="s">
        <v>3603</v>
      </c>
      <c r="K832" s="8" t="str">
        <f>LEFT(J832,MIN(FIND({0,1,2,3,4,5,6,7,8,9},ASC(J832)&amp;1234567890))-1)</f>
        <v>Ba</v>
      </c>
      <c r="L832" s="8">
        <f t="shared" si="61"/>
        <v>1.5</v>
      </c>
      <c r="M832" s="8">
        <f>VLOOKUP(K832,Table!$A$2:$C$121,2,0)</f>
        <v>2</v>
      </c>
      <c r="N832" s="7">
        <f>VLOOKUP(K832,Table!$A$2:$C$121,3,0)</f>
        <v>6</v>
      </c>
      <c r="O832" s="6" t="s">
        <v>3313</v>
      </c>
      <c r="P832" s="8" t="str">
        <f>LEFT(O832,MIN(FIND({0,1,2,3,4,5,6,7,8,9},ASC(O832)&amp;1234567890))-1)</f>
        <v>Ca</v>
      </c>
      <c r="Q832" s="8">
        <f t="shared" si="62"/>
        <v>0.5</v>
      </c>
      <c r="R832" s="8">
        <f>VLOOKUP(P832,Table!$A$2:$C$121,2,0)</f>
        <v>2</v>
      </c>
      <c r="S832" s="7">
        <f>VLOOKUP(P832,Table!$A$2:$C$121,3,0)</f>
        <v>4</v>
      </c>
      <c r="T832" s="6" t="s">
        <v>2300</v>
      </c>
      <c r="U832" s="8" t="str">
        <f>LEFT(T832,MIN(FIND({0,1,2,3,4,5,6,7,8,9},ASC(T832)&amp;1234567890))-1)</f>
        <v>Cu</v>
      </c>
      <c r="V832" s="8">
        <f t="shared" si="63"/>
        <v>3</v>
      </c>
      <c r="W832" s="8">
        <f>VLOOKUP(U832,Table!$A$2:$C$121,2,0)</f>
        <v>11</v>
      </c>
      <c r="X832" s="7">
        <f>VLOOKUP(U832,Table!$A$2:$C$121,3,0)</f>
        <v>4</v>
      </c>
      <c r="Y832" s="6" t="s">
        <v>3799</v>
      </c>
      <c r="Z832" s="8" t="str">
        <f>LEFT(Y832,MIN(FIND({0,1,2,3,4,5,6,7,8,9},ASC(Y832)&amp;1234567890))-1)</f>
        <v>O</v>
      </c>
      <c r="AA832" s="8">
        <f t="shared" si="64"/>
        <v>7.1</v>
      </c>
      <c r="AB832" s="8">
        <f>VLOOKUP(Z832,Table!$A$2:$C$121,2,0)</f>
        <v>16</v>
      </c>
      <c r="AC832" s="7">
        <f>VLOOKUP(Z832,Table!$A$2:$C$121,3,0)</f>
        <v>2</v>
      </c>
      <c r="AD832" s="5" t="str">
        <f>VLOOKUP(A832,Table!$U$1:$V$230,2,0)</f>
        <v>Tetragonal</v>
      </c>
    </row>
    <row r="833" spans="1:30" ht="18.75" customHeight="1" x14ac:dyDescent="0.4">
      <c r="A833" s="5">
        <v>123</v>
      </c>
      <c r="B833" s="5">
        <v>56620</v>
      </c>
      <c r="C833" s="5" t="s">
        <v>1058</v>
      </c>
      <c r="D833" s="5" t="s">
        <v>1190</v>
      </c>
      <c r="E833" s="6" t="s">
        <v>2363</v>
      </c>
      <c r="F833" s="8" t="str">
        <f>LEFT(E833,MIN(FIND({0,1,2,3,4,5,6,7,8,9},ASC(E833)&amp;1234567890))-1)</f>
        <v>La</v>
      </c>
      <c r="G833" s="8">
        <f t="shared" si="60"/>
        <v>1</v>
      </c>
      <c r="H833" s="8">
        <f>VLOOKUP(F833,Table!$A$2:$C$121,2,0)</f>
        <v>3</v>
      </c>
      <c r="I833" s="7">
        <f>VLOOKUP(F833,Table!$A$2:$C$121,3,0)</f>
        <v>6</v>
      </c>
      <c r="J833" s="6" t="s">
        <v>3603</v>
      </c>
      <c r="K833" s="8" t="str">
        <f>LEFT(J833,MIN(FIND({0,1,2,3,4,5,6,7,8,9},ASC(J833)&amp;1234567890))-1)</f>
        <v>Ba</v>
      </c>
      <c r="L833" s="8">
        <f t="shared" si="61"/>
        <v>1.5</v>
      </c>
      <c r="M833" s="8">
        <f>VLOOKUP(K833,Table!$A$2:$C$121,2,0)</f>
        <v>2</v>
      </c>
      <c r="N833" s="7">
        <f>VLOOKUP(K833,Table!$A$2:$C$121,3,0)</f>
        <v>6</v>
      </c>
      <c r="O833" s="6" t="s">
        <v>3313</v>
      </c>
      <c r="P833" s="8" t="str">
        <f>LEFT(O833,MIN(FIND({0,1,2,3,4,5,6,7,8,9},ASC(O833)&amp;1234567890))-1)</f>
        <v>Ca</v>
      </c>
      <c r="Q833" s="8">
        <f t="shared" si="62"/>
        <v>0.5</v>
      </c>
      <c r="R833" s="8">
        <f>VLOOKUP(P833,Table!$A$2:$C$121,2,0)</f>
        <v>2</v>
      </c>
      <c r="S833" s="7">
        <f>VLOOKUP(P833,Table!$A$2:$C$121,3,0)</f>
        <v>4</v>
      </c>
      <c r="T833" s="6" t="s">
        <v>2300</v>
      </c>
      <c r="U833" s="8" t="str">
        <f>LEFT(T833,MIN(FIND({0,1,2,3,4,5,6,7,8,9},ASC(T833)&amp;1234567890))-1)</f>
        <v>Cu</v>
      </c>
      <c r="V833" s="8">
        <f t="shared" si="63"/>
        <v>3</v>
      </c>
      <c r="W833" s="8">
        <f>VLOOKUP(U833,Table!$A$2:$C$121,2,0)</f>
        <v>11</v>
      </c>
      <c r="X833" s="7">
        <f>VLOOKUP(U833,Table!$A$2:$C$121,3,0)</f>
        <v>4</v>
      </c>
      <c r="Y833" s="6" t="s">
        <v>3800</v>
      </c>
      <c r="Z833" s="8" t="str">
        <f>LEFT(Y833,MIN(FIND({0,1,2,3,4,5,6,7,8,9},ASC(Y833)&amp;1234567890))-1)</f>
        <v>O</v>
      </c>
      <c r="AA833" s="8">
        <f t="shared" si="64"/>
        <v>7.14</v>
      </c>
      <c r="AB833" s="8">
        <f>VLOOKUP(Z833,Table!$A$2:$C$121,2,0)</f>
        <v>16</v>
      </c>
      <c r="AC833" s="7">
        <f>VLOOKUP(Z833,Table!$A$2:$C$121,3,0)</f>
        <v>2</v>
      </c>
      <c r="AD833" s="5" t="str">
        <f>VLOOKUP(A833,Table!$U$1:$V$230,2,0)</f>
        <v>Tetragonal</v>
      </c>
    </row>
    <row r="834" spans="1:30" ht="18.75" customHeight="1" x14ac:dyDescent="0.4">
      <c r="A834" s="5">
        <v>123</v>
      </c>
      <c r="B834" s="5">
        <v>56621</v>
      </c>
      <c r="C834" s="5" t="s">
        <v>1058</v>
      </c>
      <c r="D834" s="5" t="s">
        <v>1191</v>
      </c>
      <c r="E834" s="6" t="s">
        <v>2363</v>
      </c>
      <c r="F834" s="8" t="str">
        <f>LEFT(E834,MIN(FIND({0,1,2,3,4,5,6,7,8,9},ASC(E834)&amp;1234567890))-1)</f>
        <v>La</v>
      </c>
      <c r="G834" s="8">
        <f t="shared" ref="G834:G897" si="65">IF(SUBSTITUTE(E834,F834,"")="",1,SUBSTITUTE(E834,F834,""))*1</f>
        <v>1</v>
      </c>
      <c r="H834" s="8">
        <f>VLOOKUP(F834,Table!$A$2:$C$121,2,0)</f>
        <v>3</v>
      </c>
      <c r="I834" s="7">
        <f>VLOOKUP(F834,Table!$A$2:$C$121,3,0)</f>
        <v>6</v>
      </c>
      <c r="J834" s="6" t="s">
        <v>3603</v>
      </c>
      <c r="K834" s="8" t="str">
        <f>LEFT(J834,MIN(FIND({0,1,2,3,4,5,6,7,8,9},ASC(J834)&amp;1234567890))-1)</f>
        <v>Ba</v>
      </c>
      <c r="L834" s="8">
        <f t="shared" ref="L834:L897" si="66">IF(SUBSTITUTE(J834,K834,"")="",1,SUBSTITUTE(J834,K834,""))*1</f>
        <v>1.5</v>
      </c>
      <c r="M834" s="8">
        <f>VLOOKUP(K834,Table!$A$2:$C$121,2,0)</f>
        <v>2</v>
      </c>
      <c r="N834" s="7">
        <f>VLOOKUP(K834,Table!$A$2:$C$121,3,0)</f>
        <v>6</v>
      </c>
      <c r="O834" s="6" t="s">
        <v>3313</v>
      </c>
      <c r="P834" s="8" t="str">
        <f>LEFT(O834,MIN(FIND({0,1,2,3,4,5,6,7,8,9},ASC(O834)&amp;1234567890))-1)</f>
        <v>Ca</v>
      </c>
      <c r="Q834" s="8">
        <f t="shared" ref="Q834:Q897" si="67">IF(SUBSTITUTE(O834,P834,"")="",1,SUBSTITUTE(O834,P834,""))*1</f>
        <v>0.5</v>
      </c>
      <c r="R834" s="8">
        <f>VLOOKUP(P834,Table!$A$2:$C$121,2,0)</f>
        <v>2</v>
      </c>
      <c r="S834" s="7">
        <f>VLOOKUP(P834,Table!$A$2:$C$121,3,0)</f>
        <v>4</v>
      </c>
      <c r="T834" s="6" t="s">
        <v>2300</v>
      </c>
      <c r="U834" s="8" t="str">
        <f>LEFT(T834,MIN(FIND({0,1,2,3,4,5,6,7,8,9},ASC(T834)&amp;1234567890))-1)</f>
        <v>Cu</v>
      </c>
      <c r="V834" s="8">
        <f t="shared" ref="V834:V897" si="68">IF(SUBSTITUTE(T834,U834,"")="",1,SUBSTITUTE(T834,U834,""))*1</f>
        <v>3</v>
      </c>
      <c r="W834" s="8">
        <f>VLOOKUP(U834,Table!$A$2:$C$121,2,0)</f>
        <v>11</v>
      </c>
      <c r="X834" s="7">
        <f>VLOOKUP(U834,Table!$A$2:$C$121,3,0)</f>
        <v>4</v>
      </c>
      <c r="Y834" s="6" t="s">
        <v>3801</v>
      </c>
      <c r="Z834" s="8" t="str">
        <f>LEFT(Y834,MIN(FIND({0,1,2,3,4,5,6,7,8,9},ASC(Y834)&amp;1234567890))-1)</f>
        <v>O</v>
      </c>
      <c r="AA834" s="8">
        <f t="shared" ref="AA834:AA897" si="69">IF(SUBSTITUTE(Y834,Z834,"")="",1,SUBSTITUTE(Y834,Z834,""))*1</f>
        <v>7.18</v>
      </c>
      <c r="AB834" s="8">
        <f>VLOOKUP(Z834,Table!$A$2:$C$121,2,0)</f>
        <v>16</v>
      </c>
      <c r="AC834" s="7">
        <f>VLOOKUP(Z834,Table!$A$2:$C$121,3,0)</f>
        <v>2</v>
      </c>
      <c r="AD834" s="5" t="str">
        <f>VLOOKUP(A834,Table!$U$1:$V$230,2,0)</f>
        <v>Tetragonal</v>
      </c>
    </row>
    <row r="835" spans="1:30" ht="18.75" customHeight="1" x14ac:dyDescent="0.4">
      <c r="A835" s="5">
        <v>123</v>
      </c>
      <c r="B835" s="5">
        <v>56623</v>
      </c>
      <c r="C835" s="5" t="s">
        <v>1058</v>
      </c>
      <c r="D835" s="5" t="s">
        <v>1192</v>
      </c>
      <c r="E835" s="6" t="s">
        <v>2363</v>
      </c>
      <c r="F835" s="8" t="str">
        <f>LEFT(E835,MIN(FIND({0,1,2,3,4,5,6,7,8,9},ASC(E835)&amp;1234567890))-1)</f>
        <v>La</v>
      </c>
      <c r="G835" s="8">
        <f t="shared" si="65"/>
        <v>1</v>
      </c>
      <c r="H835" s="8">
        <f>VLOOKUP(F835,Table!$A$2:$C$121,2,0)</f>
        <v>3</v>
      </c>
      <c r="I835" s="7">
        <f>VLOOKUP(F835,Table!$A$2:$C$121,3,0)</f>
        <v>6</v>
      </c>
      <c r="J835" s="6" t="s">
        <v>3603</v>
      </c>
      <c r="K835" s="8" t="str">
        <f>LEFT(J835,MIN(FIND({0,1,2,3,4,5,6,7,8,9},ASC(J835)&amp;1234567890))-1)</f>
        <v>Ba</v>
      </c>
      <c r="L835" s="8">
        <f t="shared" si="66"/>
        <v>1.5</v>
      </c>
      <c r="M835" s="8">
        <f>VLOOKUP(K835,Table!$A$2:$C$121,2,0)</f>
        <v>2</v>
      </c>
      <c r="N835" s="7">
        <f>VLOOKUP(K835,Table!$A$2:$C$121,3,0)</f>
        <v>6</v>
      </c>
      <c r="O835" s="6" t="s">
        <v>3313</v>
      </c>
      <c r="P835" s="8" t="str">
        <f>LEFT(O835,MIN(FIND({0,1,2,3,4,5,6,7,8,9},ASC(O835)&amp;1234567890))-1)</f>
        <v>Ca</v>
      </c>
      <c r="Q835" s="8">
        <f t="shared" si="67"/>
        <v>0.5</v>
      </c>
      <c r="R835" s="8">
        <f>VLOOKUP(P835,Table!$A$2:$C$121,2,0)</f>
        <v>2</v>
      </c>
      <c r="S835" s="7">
        <f>VLOOKUP(P835,Table!$A$2:$C$121,3,0)</f>
        <v>4</v>
      </c>
      <c r="T835" s="6" t="s">
        <v>2300</v>
      </c>
      <c r="U835" s="8" t="str">
        <f>LEFT(T835,MIN(FIND({0,1,2,3,4,5,6,7,8,9},ASC(T835)&amp;1234567890))-1)</f>
        <v>Cu</v>
      </c>
      <c r="V835" s="8">
        <f t="shared" si="68"/>
        <v>3</v>
      </c>
      <c r="W835" s="8">
        <f>VLOOKUP(U835,Table!$A$2:$C$121,2,0)</f>
        <v>11</v>
      </c>
      <c r="X835" s="7">
        <f>VLOOKUP(U835,Table!$A$2:$C$121,3,0)</f>
        <v>4</v>
      </c>
      <c r="Y835" s="6" t="s">
        <v>3736</v>
      </c>
      <c r="Z835" s="8" t="str">
        <f>LEFT(Y835,MIN(FIND({0,1,2,3,4,5,6,7,8,9},ASC(Y835)&amp;1234567890))-1)</f>
        <v>O</v>
      </c>
      <c r="AA835" s="8">
        <f t="shared" si="69"/>
        <v>7.08</v>
      </c>
      <c r="AB835" s="8">
        <f>VLOOKUP(Z835,Table!$A$2:$C$121,2,0)</f>
        <v>16</v>
      </c>
      <c r="AC835" s="7">
        <f>VLOOKUP(Z835,Table!$A$2:$C$121,3,0)</f>
        <v>2</v>
      </c>
      <c r="AD835" s="5" t="str">
        <f>VLOOKUP(A835,Table!$U$1:$V$230,2,0)</f>
        <v>Tetragonal</v>
      </c>
    </row>
    <row r="836" spans="1:30" ht="18.75" customHeight="1" x14ac:dyDescent="0.4">
      <c r="A836" s="5">
        <v>123</v>
      </c>
      <c r="B836" s="5">
        <v>56625</v>
      </c>
      <c r="C836" s="5" t="s">
        <v>1058</v>
      </c>
      <c r="D836" s="5" t="s">
        <v>1193</v>
      </c>
      <c r="E836" s="6" t="s">
        <v>2363</v>
      </c>
      <c r="F836" s="8" t="str">
        <f>LEFT(E836,MIN(FIND({0,1,2,3,4,5,6,7,8,9},ASC(E836)&amp;1234567890))-1)</f>
        <v>La</v>
      </c>
      <c r="G836" s="8">
        <f t="shared" si="65"/>
        <v>1</v>
      </c>
      <c r="H836" s="8">
        <f>VLOOKUP(F836,Table!$A$2:$C$121,2,0)</f>
        <v>3</v>
      </c>
      <c r="I836" s="7">
        <f>VLOOKUP(F836,Table!$A$2:$C$121,3,0)</f>
        <v>6</v>
      </c>
      <c r="J836" s="6" t="s">
        <v>3603</v>
      </c>
      <c r="K836" s="8" t="str">
        <f>LEFT(J836,MIN(FIND({0,1,2,3,4,5,6,7,8,9},ASC(J836)&amp;1234567890))-1)</f>
        <v>Ba</v>
      </c>
      <c r="L836" s="8">
        <f t="shared" si="66"/>
        <v>1.5</v>
      </c>
      <c r="M836" s="8">
        <f>VLOOKUP(K836,Table!$A$2:$C$121,2,0)</f>
        <v>2</v>
      </c>
      <c r="N836" s="7">
        <f>VLOOKUP(K836,Table!$A$2:$C$121,3,0)</f>
        <v>6</v>
      </c>
      <c r="O836" s="6" t="s">
        <v>3313</v>
      </c>
      <c r="P836" s="8" t="str">
        <f>LEFT(O836,MIN(FIND({0,1,2,3,4,5,6,7,8,9},ASC(O836)&amp;1234567890))-1)</f>
        <v>Ca</v>
      </c>
      <c r="Q836" s="8">
        <f t="shared" si="67"/>
        <v>0.5</v>
      </c>
      <c r="R836" s="8">
        <f>VLOOKUP(P836,Table!$A$2:$C$121,2,0)</f>
        <v>2</v>
      </c>
      <c r="S836" s="7">
        <f>VLOOKUP(P836,Table!$A$2:$C$121,3,0)</f>
        <v>4</v>
      </c>
      <c r="T836" s="6" t="s">
        <v>2300</v>
      </c>
      <c r="U836" s="8" t="str">
        <f>LEFT(T836,MIN(FIND({0,1,2,3,4,5,6,7,8,9},ASC(T836)&amp;1234567890))-1)</f>
        <v>Cu</v>
      </c>
      <c r="V836" s="8">
        <f t="shared" si="68"/>
        <v>3</v>
      </c>
      <c r="W836" s="8">
        <f>VLOOKUP(U836,Table!$A$2:$C$121,2,0)</f>
        <v>11</v>
      </c>
      <c r="X836" s="7">
        <f>VLOOKUP(U836,Table!$A$2:$C$121,3,0)</f>
        <v>4</v>
      </c>
      <c r="Y836" s="6" t="s">
        <v>2997</v>
      </c>
      <c r="Z836" s="8" t="str">
        <f>LEFT(Y836,MIN(FIND({0,1,2,3,4,5,6,7,8,9},ASC(Y836)&amp;1234567890))-1)</f>
        <v>O</v>
      </c>
      <c r="AA836" s="8">
        <f t="shared" si="69"/>
        <v>6.68</v>
      </c>
      <c r="AB836" s="8">
        <f>VLOOKUP(Z836,Table!$A$2:$C$121,2,0)</f>
        <v>16</v>
      </c>
      <c r="AC836" s="7">
        <f>VLOOKUP(Z836,Table!$A$2:$C$121,3,0)</f>
        <v>2</v>
      </c>
      <c r="AD836" s="5" t="str">
        <f>VLOOKUP(A836,Table!$U$1:$V$230,2,0)</f>
        <v>Tetragonal</v>
      </c>
    </row>
    <row r="837" spans="1:30" ht="18.75" customHeight="1" x14ac:dyDescent="0.4">
      <c r="A837" s="5">
        <v>123</v>
      </c>
      <c r="B837" s="5">
        <v>56626</v>
      </c>
      <c r="C837" s="5" t="s">
        <v>1058</v>
      </c>
      <c r="D837" s="5" t="s">
        <v>1194</v>
      </c>
      <c r="E837" s="6" t="s">
        <v>2363</v>
      </c>
      <c r="F837" s="8" t="str">
        <f>LEFT(E837,MIN(FIND({0,1,2,3,4,5,6,7,8,9},ASC(E837)&amp;1234567890))-1)</f>
        <v>La</v>
      </c>
      <c r="G837" s="8">
        <f t="shared" si="65"/>
        <v>1</v>
      </c>
      <c r="H837" s="8">
        <f>VLOOKUP(F837,Table!$A$2:$C$121,2,0)</f>
        <v>3</v>
      </c>
      <c r="I837" s="7">
        <f>VLOOKUP(F837,Table!$A$2:$C$121,3,0)</f>
        <v>6</v>
      </c>
      <c r="J837" s="6" t="s">
        <v>3603</v>
      </c>
      <c r="K837" s="8" t="str">
        <f>LEFT(J837,MIN(FIND({0,1,2,3,4,5,6,7,8,9},ASC(J837)&amp;1234567890))-1)</f>
        <v>Ba</v>
      </c>
      <c r="L837" s="8">
        <f t="shared" si="66"/>
        <v>1.5</v>
      </c>
      <c r="M837" s="8">
        <f>VLOOKUP(K837,Table!$A$2:$C$121,2,0)</f>
        <v>2</v>
      </c>
      <c r="N837" s="7">
        <f>VLOOKUP(K837,Table!$A$2:$C$121,3,0)</f>
        <v>6</v>
      </c>
      <c r="O837" s="6" t="s">
        <v>3313</v>
      </c>
      <c r="P837" s="8" t="str">
        <f>LEFT(O837,MIN(FIND({0,1,2,3,4,5,6,7,8,9},ASC(O837)&amp;1234567890))-1)</f>
        <v>Ca</v>
      </c>
      <c r="Q837" s="8">
        <f t="shared" si="67"/>
        <v>0.5</v>
      </c>
      <c r="R837" s="8">
        <f>VLOOKUP(P837,Table!$A$2:$C$121,2,0)</f>
        <v>2</v>
      </c>
      <c r="S837" s="7">
        <f>VLOOKUP(P837,Table!$A$2:$C$121,3,0)</f>
        <v>4</v>
      </c>
      <c r="T837" s="6" t="s">
        <v>2300</v>
      </c>
      <c r="U837" s="8" t="str">
        <f>LEFT(T837,MIN(FIND({0,1,2,3,4,5,6,7,8,9},ASC(T837)&amp;1234567890))-1)</f>
        <v>Cu</v>
      </c>
      <c r="V837" s="8">
        <f t="shared" si="68"/>
        <v>3</v>
      </c>
      <c r="W837" s="8">
        <f>VLOOKUP(U837,Table!$A$2:$C$121,2,0)</f>
        <v>11</v>
      </c>
      <c r="X837" s="7">
        <f>VLOOKUP(U837,Table!$A$2:$C$121,3,0)</f>
        <v>4</v>
      </c>
      <c r="Y837" s="6" t="s">
        <v>3802</v>
      </c>
      <c r="Z837" s="8" t="str">
        <f>LEFT(Y837,MIN(FIND({0,1,2,3,4,5,6,7,8,9},ASC(Y837)&amp;1234567890))-1)</f>
        <v>O</v>
      </c>
      <c r="AA837" s="8">
        <f t="shared" si="69"/>
        <v>6.46</v>
      </c>
      <c r="AB837" s="8">
        <f>VLOOKUP(Z837,Table!$A$2:$C$121,2,0)</f>
        <v>16</v>
      </c>
      <c r="AC837" s="7">
        <f>VLOOKUP(Z837,Table!$A$2:$C$121,3,0)</f>
        <v>2</v>
      </c>
      <c r="AD837" s="5" t="str">
        <f>VLOOKUP(A837,Table!$U$1:$V$230,2,0)</f>
        <v>Tetragonal</v>
      </c>
    </row>
    <row r="838" spans="1:30" ht="18.75" customHeight="1" x14ac:dyDescent="0.4">
      <c r="A838" s="5">
        <v>123</v>
      </c>
      <c r="B838" s="5">
        <v>92604</v>
      </c>
      <c r="C838" s="5" t="s">
        <v>1058</v>
      </c>
      <c r="D838" s="5" t="s">
        <v>1195</v>
      </c>
      <c r="E838" s="6" t="s">
        <v>2295</v>
      </c>
      <c r="F838" s="8" t="str">
        <f>LEFT(E838,MIN(FIND({0,1,2,3,4,5,6,7,8,9},ASC(E838)&amp;1234567890))-1)</f>
        <v>Y</v>
      </c>
      <c r="G838" s="8">
        <f t="shared" si="65"/>
        <v>1</v>
      </c>
      <c r="H838" s="8">
        <f>VLOOKUP(F838,Table!$A$2:$C$121,2,0)</f>
        <v>3</v>
      </c>
      <c r="I838" s="7">
        <f>VLOOKUP(F838,Table!$A$2:$C$121,3,0)</f>
        <v>5</v>
      </c>
      <c r="J838" s="6" t="s">
        <v>2294</v>
      </c>
      <c r="K838" s="8" t="str">
        <f>LEFT(J838,MIN(FIND({0,1,2,3,4,5,6,7,8,9},ASC(J838)&amp;1234567890))-1)</f>
        <v>Ba</v>
      </c>
      <c r="L838" s="8">
        <f t="shared" si="66"/>
        <v>2</v>
      </c>
      <c r="M838" s="8">
        <f>VLOOKUP(K838,Table!$A$2:$C$121,2,0)</f>
        <v>2</v>
      </c>
      <c r="N838" s="7">
        <f>VLOOKUP(K838,Table!$A$2:$C$121,3,0)</f>
        <v>6</v>
      </c>
      <c r="O838" s="6" t="s">
        <v>3803</v>
      </c>
      <c r="P838" s="8" t="str">
        <f>LEFT(O838,MIN(FIND({0,1,2,3,4,5,6,7,8,9},ASC(O838)&amp;1234567890))-1)</f>
        <v>Cu</v>
      </c>
      <c r="Q838" s="8">
        <f t="shared" si="67"/>
        <v>2.7930000000000001</v>
      </c>
      <c r="R838" s="8">
        <f>VLOOKUP(P838,Table!$A$2:$C$121,2,0)</f>
        <v>11</v>
      </c>
      <c r="S838" s="7">
        <f>VLOOKUP(P838,Table!$A$2:$C$121,3,0)</f>
        <v>4</v>
      </c>
      <c r="T838" s="6" t="s">
        <v>3804</v>
      </c>
      <c r="U838" s="8" t="str">
        <f>LEFT(T838,MIN(FIND({0,1,2,3,4,5,6,7,8,9},ASC(T838)&amp;1234567890))-1)</f>
        <v>Co</v>
      </c>
      <c r="V838" s="8">
        <f t="shared" si="68"/>
        <v>0.20699999999999999</v>
      </c>
      <c r="W838" s="8">
        <f>VLOOKUP(U838,Table!$A$2:$C$121,2,0)</f>
        <v>9</v>
      </c>
      <c r="X838" s="7">
        <f>VLOOKUP(U838,Table!$A$2:$C$121,3,0)</f>
        <v>4</v>
      </c>
      <c r="Y838" s="6" t="s">
        <v>3602</v>
      </c>
      <c r="Z838" s="8" t="str">
        <f>LEFT(Y838,MIN(FIND({0,1,2,3,4,5,6,7,8,9},ASC(Y838)&amp;1234567890))-1)</f>
        <v>O</v>
      </c>
      <c r="AA838" s="8">
        <f t="shared" si="69"/>
        <v>7.16</v>
      </c>
      <c r="AB838" s="8">
        <f>VLOOKUP(Z838,Table!$A$2:$C$121,2,0)</f>
        <v>16</v>
      </c>
      <c r="AC838" s="7">
        <f>VLOOKUP(Z838,Table!$A$2:$C$121,3,0)</f>
        <v>2</v>
      </c>
      <c r="AD838" s="5" t="str">
        <f>VLOOKUP(A838,Table!$U$1:$V$230,2,0)</f>
        <v>Tetragonal</v>
      </c>
    </row>
    <row r="839" spans="1:30" ht="18.75" customHeight="1" x14ac:dyDescent="0.4">
      <c r="A839" s="5">
        <v>123</v>
      </c>
      <c r="B839" s="5">
        <v>92605</v>
      </c>
      <c r="C839" s="5" t="s">
        <v>1058</v>
      </c>
      <c r="D839" s="5" t="s">
        <v>1196</v>
      </c>
      <c r="E839" s="6" t="s">
        <v>2295</v>
      </c>
      <c r="F839" s="8" t="str">
        <f>LEFT(E839,MIN(FIND({0,1,2,3,4,5,6,7,8,9},ASC(E839)&amp;1234567890))-1)</f>
        <v>Y</v>
      </c>
      <c r="G839" s="8">
        <f t="shared" si="65"/>
        <v>1</v>
      </c>
      <c r="H839" s="8">
        <f>VLOOKUP(F839,Table!$A$2:$C$121,2,0)</f>
        <v>3</v>
      </c>
      <c r="I839" s="7">
        <f>VLOOKUP(F839,Table!$A$2:$C$121,3,0)</f>
        <v>5</v>
      </c>
      <c r="J839" s="6" t="s">
        <v>2294</v>
      </c>
      <c r="K839" s="8" t="str">
        <f>LEFT(J839,MIN(FIND({0,1,2,3,4,5,6,7,8,9},ASC(J839)&amp;1234567890))-1)</f>
        <v>Ba</v>
      </c>
      <c r="L839" s="8">
        <f t="shared" si="66"/>
        <v>2</v>
      </c>
      <c r="M839" s="8">
        <f>VLOOKUP(K839,Table!$A$2:$C$121,2,0)</f>
        <v>2</v>
      </c>
      <c r="N839" s="7">
        <f>VLOOKUP(K839,Table!$A$2:$C$121,3,0)</f>
        <v>6</v>
      </c>
      <c r="O839" s="6" t="s">
        <v>3805</v>
      </c>
      <c r="P839" s="8" t="str">
        <f>LEFT(O839,MIN(FIND({0,1,2,3,4,5,6,7,8,9},ASC(O839)&amp;1234567890))-1)</f>
        <v>Cu</v>
      </c>
      <c r="Q839" s="8">
        <f t="shared" si="67"/>
        <v>2.609</v>
      </c>
      <c r="R839" s="8">
        <f>VLOOKUP(P839,Table!$A$2:$C$121,2,0)</f>
        <v>11</v>
      </c>
      <c r="S839" s="7">
        <f>VLOOKUP(P839,Table!$A$2:$C$121,3,0)</f>
        <v>4</v>
      </c>
      <c r="T839" s="6" t="s">
        <v>3806</v>
      </c>
      <c r="U839" s="8" t="str">
        <f>LEFT(T839,MIN(FIND({0,1,2,3,4,5,6,7,8,9},ASC(T839)&amp;1234567890))-1)</f>
        <v>Co</v>
      </c>
      <c r="V839" s="8">
        <f t="shared" si="68"/>
        <v>0.39100000000000001</v>
      </c>
      <c r="W839" s="8">
        <f>VLOOKUP(U839,Table!$A$2:$C$121,2,0)</f>
        <v>9</v>
      </c>
      <c r="X839" s="7">
        <f>VLOOKUP(U839,Table!$A$2:$C$121,3,0)</f>
        <v>4</v>
      </c>
      <c r="Y839" s="6" t="s">
        <v>3807</v>
      </c>
      <c r="Z839" s="8" t="str">
        <f>LEFT(Y839,MIN(FIND({0,1,2,3,4,5,6,7,8,9},ASC(Y839)&amp;1234567890))-1)</f>
        <v>O</v>
      </c>
      <c r="AA839" s="8">
        <f t="shared" si="69"/>
        <v>7.23</v>
      </c>
      <c r="AB839" s="8">
        <f>VLOOKUP(Z839,Table!$A$2:$C$121,2,0)</f>
        <v>16</v>
      </c>
      <c r="AC839" s="7">
        <f>VLOOKUP(Z839,Table!$A$2:$C$121,3,0)</f>
        <v>2</v>
      </c>
      <c r="AD839" s="5" t="str">
        <f>VLOOKUP(A839,Table!$U$1:$V$230,2,0)</f>
        <v>Tetragonal</v>
      </c>
    </row>
    <row r="840" spans="1:30" ht="18.75" customHeight="1" x14ac:dyDescent="0.4">
      <c r="A840" s="5">
        <v>123</v>
      </c>
      <c r="B840" s="5">
        <v>92606</v>
      </c>
      <c r="C840" s="5" t="s">
        <v>1058</v>
      </c>
      <c r="D840" s="5" t="s">
        <v>1197</v>
      </c>
      <c r="E840" s="6" t="s">
        <v>2295</v>
      </c>
      <c r="F840" s="8" t="str">
        <f>LEFT(E840,MIN(FIND({0,1,2,3,4,5,6,7,8,9},ASC(E840)&amp;1234567890))-1)</f>
        <v>Y</v>
      </c>
      <c r="G840" s="8">
        <f t="shared" si="65"/>
        <v>1</v>
      </c>
      <c r="H840" s="8">
        <f>VLOOKUP(F840,Table!$A$2:$C$121,2,0)</f>
        <v>3</v>
      </c>
      <c r="I840" s="7">
        <f>VLOOKUP(F840,Table!$A$2:$C$121,3,0)</f>
        <v>5</v>
      </c>
      <c r="J840" s="6" t="s">
        <v>2294</v>
      </c>
      <c r="K840" s="8" t="str">
        <f>LEFT(J840,MIN(FIND({0,1,2,3,4,5,6,7,8,9},ASC(J840)&amp;1234567890))-1)</f>
        <v>Ba</v>
      </c>
      <c r="L840" s="8">
        <f t="shared" si="66"/>
        <v>2</v>
      </c>
      <c r="M840" s="8">
        <f>VLOOKUP(K840,Table!$A$2:$C$121,2,0)</f>
        <v>2</v>
      </c>
      <c r="N840" s="7">
        <f>VLOOKUP(K840,Table!$A$2:$C$121,3,0)</f>
        <v>6</v>
      </c>
      <c r="O840" s="6" t="s">
        <v>3808</v>
      </c>
      <c r="P840" s="8" t="str">
        <f>LEFT(O840,MIN(FIND({0,1,2,3,4,5,6,7,8,9},ASC(O840)&amp;1234567890))-1)</f>
        <v>Cu</v>
      </c>
      <c r="Q840" s="8">
        <f t="shared" si="67"/>
        <v>2.4119999999999999</v>
      </c>
      <c r="R840" s="8">
        <f>VLOOKUP(P840,Table!$A$2:$C$121,2,0)</f>
        <v>11</v>
      </c>
      <c r="S840" s="7">
        <f>VLOOKUP(P840,Table!$A$2:$C$121,3,0)</f>
        <v>4</v>
      </c>
      <c r="T840" s="6" t="s">
        <v>3809</v>
      </c>
      <c r="U840" s="8" t="str">
        <f>LEFT(T840,MIN(FIND({0,1,2,3,4,5,6,7,8,9},ASC(T840)&amp;1234567890))-1)</f>
        <v>Co</v>
      </c>
      <c r="V840" s="8">
        <f t="shared" si="68"/>
        <v>0.58799999999999997</v>
      </c>
      <c r="W840" s="8">
        <f>VLOOKUP(U840,Table!$A$2:$C$121,2,0)</f>
        <v>9</v>
      </c>
      <c r="X840" s="7">
        <f>VLOOKUP(U840,Table!$A$2:$C$121,3,0)</f>
        <v>4</v>
      </c>
      <c r="Y840" s="6" t="s">
        <v>3666</v>
      </c>
      <c r="Z840" s="8" t="str">
        <f>LEFT(Y840,MIN(FIND({0,1,2,3,4,5,6,7,8,9},ASC(Y840)&amp;1234567890))-1)</f>
        <v>O</v>
      </c>
      <c r="AA840" s="8">
        <f t="shared" si="69"/>
        <v>7.26</v>
      </c>
      <c r="AB840" s="8">
        <f>VLOOKUP(Z840,Table!$A$2:$C$121,2,0)</f>
        <v>16</v>
      </c>
      <c r="AC840" s="7">
        <f>VLOOKUP(Z840,Table!$A$2:$C$121,3,0)</f>
        <v>2</v>
      </c>
      <c r="AD840" s="5" t="str">
        <f>VLOOKUP(A840,Table!$U$1:$V$230,2,0)</f>
        <v>Tetragonal</v>
      </c>
    </row>
    <row r="841" spans="1:30" ht="18.75" customHeight="1" x14ac:dyDescent="0.4">
      <c r="A841" s="5">
        <v>123</v>
      </c>
      <c r="B841" s="5">
        <v>92607</v>
      </c>
      <c r="C841" s="5" t="s">
        <v>1058</v>
      </c>
      <c r="D841" s="5" t="s">
        <v>1198</v>
      </c>
      <c r="E841" s="6" t="s">
        <v>2295</v>
      </c>
      <c r="F841" s="8" t="str">
        <f>LEFT(E841,MIN(FIND({0,1,2,3,4,5,6,7,8,9},ASC(E841)&amp;1234567890))-1)</f>
        <v>Y</v>
      </c>
      <c r="G841" s="8">
        <f t="shared" si="65"/>
        <v>1</v>
      </c>
      <c r="H841" s="8">
        <f>VLOOKUP(F841,Table!$A$2:$C$121,2,0)</f>
        <v>3</v>
      </c>
      <c r="I841" s="7">
        <f>VLOOKUP(F841,Table!$A$2:$C$121,3,0)</f>
        <v>5</v>
      </c>
      <c r="J841" s="6" t="s">
        <v>2294</v>
      </c>
      <c r="K841" s="8" t="str">
        <f>LEFT(J841,MIN(FIND({0,1,2,3,4,5,6,7,8,9},ASC(J841)&amp;1234567890))-1)</f>
        <v>Ba</v>
      </c>
      <c r="L841" s="8">
        <f t="shared" si="66"/>
        <v>2</v>
      </c>
      <c r="M841" s="8">
        <f>VLOOKUP(K841,Table!$A$2:$C$121,2,0)</f>
        <v>2</v>
      </c>
      <c r="N841" s="7">
        <f>VLOOKUP(K841,Table!$A$2:$C$121,3,0)</f>
        <v>6</v>
      </c>
      <c r="O841" s="6" t="s">
        <v>3810</v>
      </c>
      <c r="P841" s="8" t="str">
        <f>LEFT(O841,MIN(FIND({0,1,2,3,4,5,6,7,8,9},ASC(O841)&amp;1234567890))-1)</f>
        <v>Cu</v>
      </c>
      <c r="Q841" s="8">
        <f t="shared" si="67"/>
        <v>2.1850000000000001</v>
      </c>
      <c r="R841" s="8">
        <f>VLOOKUP(P841,Table!$A$2:$C$121,2,0)</f>
        <v>11</v>
      </c>
      <c r="S841" s="7">
        <f>VLOOKUP(P841,Table!$A$2:$C$121,3,0)</f>
        <v>4</v>
      </c>
      <c r="T841" s="6" t="s">
        <v>3811</v>
      </c>
      <c r="U841" s="8" t="str">
        <f>LEFT(T841,MIN(FIND({0,1,2,3,4,5,6,7,8,9},ASC(T841)&amp;1234567890))-1)</f>
        <v>Co</v>
      </c>
      <c r="V841" s="8">
        <f t="shared" si="68"/>
        <v>0.81499999999999995</v>
      </c>
      <c r="W841" s="8">
        <f>VLOOKUP(U841,Table!$A$2:$C$121,2,0)</f>
        <v>9</v>
      </c>
      <c r="X841" s="7">
        <f>VLOOKUP(U841,Table!$A$2:$C$121,3,0)</f>
        <v>4</v>
      </c>
      <c r="Y841" s="6" t="s">
        <v>3812</v>
      </c>
      <c r="Z841" s="8" t="str">
        <f>LEFT(Y841,MIN(FIND({0,1,2,3,4,5,6,7,8,9},ASC(Y841)&amp;1234567890))-1)</f>
        <v>O</v>
      </c>
      <c r="AA841" s="8">
        <f t="shared" si="69"/>
        <v>7.32</v>
      </c>
      <c r="AB841" s="8">
        <f>VLOOKUP(Z841,Table!$A$2:$C$121,2,0)</f>
        <v>16</v>
      </c>
      <c r="AC841" s="7">
        <f>VLOOKUP(Z841,Table!$A$2:$C$121,3,0)</f>
        <v>2</v>
      </c>
      <c r="AD841" s="5" t="str">
        <f>VLOOKUP(A841,Table!$U$1:$V$230,2,0)</f>
        <v>Tetragonal</v>
      </c>
    </row>
    <row r="842" spans="1:30" ht="18.75" customHeight="1" x14ac:dyDescent="0.4">
      <c r="A842" s="5">
        <v>123</v>
      </c>
      <c r="B842" s="5">
        <v>92991</v>
      </c>
      <c r="C842" s="5" t="s">
        <v>1058</v>
      </c>
      <c r="D842" s="5" t="s">
        <v>1199</v>
      </c>
      <c r="E842" s="6" t="s">
        <v>3813</v>
      </c>
      <c r="F842" s="8" t="str">
        <f>LEFT(E842,MIN(FIND({0,1,2,3,4,5,6,7,8,9},ASC(E842)&amp;1234567890))-1)</f>
        <v>Bi</v>
      </c>
      <c r="G842" s="8">
        <f t="shared" si="65"/>
        <v>3</v>
      </c>
      <c r="H842" s="8">
        <f>VLOOKUP(F842,Table!$A$2:$C$121,2,0)</f>
        <v>15</v>
      </c>
      <c r="I842" s="7">
        <f>VLOOKUP(F842,Table!$A$2:$C$121,3,0)</f>
        <v>6</v>
      </c>
      <c r="J842" s="6" t="s">
        <v>2293</v>
      </c>
      <c r="K842" s="8" t="str">
        <f>LEFT(J842,MIN(FIND({0,1,2,3,4,5,6,7,8,9},ASC(J842)&amp;1234567890))-1)</f>
        <v>Pb</v>
      </c>
      <c r="L842" s="8">
        <f t="shared" si="66"/>
        <v>2</v>
      </c>
      <c r="M842" s="8">
        <f>VLOOKUP(K842,Table!$A$2:$C$121,2,0)</f>
        <v>14</v>
      </c>
      <c r="N842" s="7">
        <f>VLOOKUP(K842,Table!$A$2:$C$121,3,0)</f>
        <v>6</v>
      </c>
      <c r="O842" s="6" t="s">
        <v>2469</v>
      </c>
      <c r="P842" s="8" t="str">
        <f>LEFT(O842,MIN(FIND({0,1,2,3,4,5,6,7,8,9},ASC(O842)&amp;1234567890))-1)</f>
        <v>Nb</v>
      </c>
      <c r="Q842" s="8">
        <f t="shared" si="67"/>
        <v>2</v>
      </c>
      <c r="R842" s="8">
        <f>VLOOKUP(P842,Table!$A$2:$C$121,2,0)</f>
        <v>5</v>
      </c>
      <c r="S842" s="7">
        <f>VLOOKUP(P842,Table!$A$2:$C$121,3,0)</f>
        <v>5</v>
      </c>
      <c r="T842" s="6" t="s">
        <v>2534</v>
      </c>
      <c r="U842" s="8" t="str">
        <f>LEFT(T842,MIN(FIND({0,1,2,3,4,5,6,7,8,9},ASC(T842)&amp;1234567890))-1)</f>
        <v>O</v>
      </c>
      <c r="V842" s="8">
        <f t="shared" si="68"/>
        <v>11</v>
      </c>
      <c r="W842" s="8">
        <f>VLOOKUP(U842,Table!$A$2:$C$121,2,0)</f>
        <v>16</v>
      </c>
      <c r="X842" s="7">
        <f>VLOOKUP(U842,Table!$A$2:$C$121,3,0)</f>
        <v>2</v>
      </c>
      <c r="Y842" s="6" t="s">
        <v>2339</v>
      </c>
      <c r="Z842" s="8" t="str">
        <f>LEFT(Y842,MIN(FIND({0,1,2,3,4,5,6,7,8,9},ASC(Y842)&amp;1234567890))-1)</f>
        <v>Cl</v>
      </c>
      <c r="AA842" s="8">
        <f t="shared" si="69"/>
        <v>1</v>
      </c>
      <c r="AB842" s="8">
        <f>VLOOKUP(Z842,Table!$A$2:$C$121,2,0)</f>
        <v>17</v>
      </c>
      <c r="AC842" s="7">
        <f>VLOOKUP(Z842,Table!$A$2:$C$121,3,0)</f>
        <v>3</v>
      </c>
      <c r="AD842" s="5" t="str">
        <f>VLOOKUP(A842,Table!$U$1:$V$230,2,0)</f>
        <v>Tetragonal</v>
      </c>
    </row>
    <row r="843" spans="1:30" ht="18.75" customHeight="1" x14ac:dyDescent="0.4">
      <c r="A843" s="5">
        <v>123</v>
      </c>
      <c r="B843" s="5">
        <v>93669</v>
      </c>
      <c r="C843" s="5" t="s">
        <v>1058</v>
      </c>
      <c r="D843" s="5" t="s">
        <v>1200</v>
      </c>
      <c r="E843" s="6" t="s">
        <v>2337</v>
      </c>
      <c r="F843" s="8" t="str">
        <f>LEFT(E843,MIN(FIND({0,1,2,3,4,5,6,7,8,9},ASC(E843)&amp;1234567890))-1)</f>
        <v>Cs</v>
      </c>
      <c r="G843" s="8">
        <f t="shared" si="65"/>
        <v>1</v>
      </c>
      <c r="H843" s="8">
        <f>VLOOKUP(F843,Table!$A$2:$C$121,2,0)</f>
        <v>1</v>
      </c>
      <c r="I843" s="7">
        <f>VLOOKUP(F843,Table!$A$2:$C$121,3,0)</f>
        <v>6</v>
      </c>
      <c r="J843" s="6" t="s">
        <v>2383</v>
      </c>
      <c r="K843" s="8" t="str">
        <f>LEFT(J843,MIN(FIND({0,1,2,3,4,5,6,7,8,9},ASC(J843)&amp;1234567890))-1)</f>
        <v>La</v>
      </c>
      <c r="L843" s="8">
        <f t="shared" si="66"/>
        <v>2</v>
      </c>
      <c r="M843" s="8">
        <f>VLOOKUP(K843,Table!$A$2:$C$121,2,0)</f>
        <v>3</v>
      </c>
      <c r="N843" s="7">
        <f>VLOOKUP(K843,Table!$A$2:$C$121,3,0)</f>
        <v>6</v>
      </c>
      <c r="O843" s="6" t="s">
        <v>2756</v>
      </c>
      <c r="P843" s="8" t="str">
        <f>LEFT(O843,MIN(FIND({0,1,2,3,4,5,6,7,8,9},ASC(O843)&amp;1234567890))-1)</f>
        <v>Ti</v>
      </c>
      <c r="Q843" s="8">
        <f t="shared" si="67"/>
        <v>2</v>
      </c>
      <c r="R843" s="8">
        <f>VLOOKUP(P843,Table!$A$2:$C$121,2,0)</f>
        <v>4</v>
      </c>
      <c r="S843" s="7">
        <f>VLOOKUP(P843,Table!$A$2:$C$121,3,0)</f>
        <v>4</v>
      </c>
      <c r="T843" s="6" t="s">
        <v>2416</v>
      </c>
      <c r="U843" s="8" t="str">
        <f>LEFT(T843,MIN(FIND({0,1,2,3,4,5,6,7,8,9},ASC(T843)&amp;1234567890))-1)</f>
        <v>Ta</v>
      </c>
      <c r="V843" s="8">
        <f t="shared" si="68"/>
        <v>1</v>
      </c>
      <c r="W843" s="8">
        <f>VLOOKUP(U843,Table!$A$2:$C$121,2,0)</f>
        <v>5</v>
      </c>
      <c r="X843" s="7">
        <f>VLOOKUP(U843,Table!$A$2:$C$121,3,0)</f>
        <v>6</v>
      </c>
      <c r="Y843" s="6" t="s">
        <v>2336</v>
      </c>
      <c r="Z843" s="8" t="str">
        <f>LEFT(Y843,MIN(FIND({0,1,2,3,4,5,6,7,8,9},ASC(Y843)&amp;1234567890))-1)</f>
        <v>O</v>
      </c>
      <c r="AA843" s="8">
        <f t="shared" si="69"/>
        <v>10</v>
      </c>
      <c r="AB843" s="8">
        <f>VLOOKUP(Z843,Table!$A$2:$C$121,2,0)</f>
        <v>16</v>
      </c>
      <c r="AC843" s="7">
        <f>VLOOKUP(Z843,Table!$A$2:$C$121,3,0)</f>
        <v>2</v>
      </c>
      <c r="AD843" s="5" t="str">
        <f>VLOOKUP(A843,Table!$U$1:$V$230,2,0)</f>
        <v>Tetragonal</v>
      </c>
    </row>
    <row r="844" spans="1:30" ht="18.75" customHeight="1" x14ac:dyDescent="0.4">
      <c r="A844" s="5">
        <v>123</v>
      </c>
      <c r="B844" s="5">
        <v>93670</v>
      </c>
      <c r="C844" s="5" t="s">
        <v>1058</v>
      </c>
      <c r="D844" s="5" t="s">
        <v>1201</v>
      </c>
      <c r="E844" s="6" t="s">
        <v>2333</v>
      </c>
      <c r="F844" s="8" t="str">
        <f>LEFT(E844,MIN(FIND({0,1,2,3,4,5,6,7,8,9},ASC(E844)&amp;1234567890))-1)</f>
        <v>Rb</v>
      </c>
      <c r="G844" s="8">
        <f t="shared" si="65"/>
        <v>1</v>
      </c>
      <c r="H844" s="8">
        <f>VLOOKUP(F844,Table!$A$2:$C$121,2,0)</f>
        <v>1</v>
      </c>
      <c r="I844" s="7">
        <f>VLOOKUP(F844,Table!$A$2:$C$121,3,0)</f>
        <v>5</v>
      </c>
      <c r="J844" s="6" t="s">
        <v>2383</v>
      </c>
      <c r="K844" s="8" t="str">
        <f>LEFT(J844,MIN(FIND({0,1,2,3,4,5,6,7,8,9},ASC(J844)&amp;1234567890))-1)</f>
        <v>La</v>
      </c>
      <c r="L844" s="8">
        <f t="shared" si="66"/>
        <v>2</v>
      </c>
      <c r="M844" s="8">
        <f>VLOOKUP(K844,Table!$A$2:$C$121,2,0)</f>
        <v>3</v>
      </c>
      <c r="N844" s="7">
        <f>VLOOKUP(K844,Table!$A$2:$C$121,3,0)</f>
        <v>6</v>
      </c>
      <c r="O844" s="6" t="s">
        <v>2756</v>
      </c>
      <c r="P844" s="8" t="str">
        <f>LEFT(O844,MIN(FIND({0,1,2,3,4,5,6,7,8,9},ASC(O844)&amp;1234567890))-1)</f>
        <v>Ti</v>
      </c>
      <c r="Q844" s="8">
        <f t="shared" si="67"/>
        <v>2</v>
      </c>
      <c r="R844" s="8">
        <f>VLOOKUP(P844,Table!$A$2:$C$121,2,0)</f>
        <v>4</v>
      </c>
      <c r="S844" s="7">
        <f>VLOOKUP(P844,Table!$A$2:$C$121,3,0)</f>
        <v>4</v>
      </c>
      <c r="T844" s="6" t="s">
        <v>2416</v>
      </c>
      <c r="U844" s="8" t="str">
        <f>LEFT(T844,MIN(FIND({0,1,2,3,4,5,6,7,8,9},ASC(T844)&amp;1234567890))-1)</f>
        <v>Ta</v>
      </c>
      <c r="V844" s="8">
        <f t="shared" si="68"/>
        <v>1</v>
      </c>
      <c r="W844" s="8">
        <f>VLOOKUP(U844,Table!$A$2:$C$121,2,0)</f>
        <v>5</v>
      </c>
      <c r="X844" s="7">
        <f>VLOOKUP(U844,Table!$A$2:$C$121,3,0)</f>
        <v>6</v>
      </c>
      <c r="Y844" s="6" t="s">
        <v>2336</v>
      </c>
      <c r="Z844" s="8" t="str">
        <f>LEFT(Y844,MIN(FIND({0,1,2,3,4,5,6,7,8,9},ASC(Y844)&amp;1234567890))-1)</f>
        <v>O</v>
      </c>
      <c r="AA844" s="8">
        <f t="shared" si="69"/>
        <v>10</v>
      </c>
      <c r="AB844" s="8">
        <f>VLOOKUP(Z844,Table!$A$2:$C$121,2,0)</f>
        <v>16</v>
      </c>
      <c r="AC844" s="7">
        <f>VLOOKUP(Z844,Table!$A$2:$C$121,3,0)</f>
        <v>2</v>
      </c>
      <c r="AD844" s="5" t="str">
        <f>VLOOKUP(A844,Table!$U$1:$V$230,2,0)</f>
        <v>Tetragonal</v>
      </c>
    </row>
    <row r="845" spans="1:30" ht="18.75" customHeight="1" x14ac:dyDescent="0.4">
      <c r="A845" s="5">
        <v>123</v>
      </c>
      <c r="B845" s="5">
        <v>93859</v>
      </c>
      <c r="C845" s="5" t="s">
        <v>1058</v>
      </c>
      <c r="D845" s="5" t="s">
        <v>1202</v>
      </c>
      <c r="E845" s="6" t="s">
        <v>3814</v>
      </c>
      <c r="F845" s="8" t="str">
        <f>LEFT(E845,MIN(FIND({0,1,2,3,4,5,6,7,8,9},ASC(E845)&amp;1234567890))-1)</f>
        <v>Sm</v>
      </c>
      <c r="G845" s="8">
        <f t="shared" si="65"/>
        <v>1.06</v>
      </c>
      <c r="H845" s="8">
        <f>VLOOKUP(F845,Table!$A$2:$C$121,2,0)</f>
        <v>3</v>
      </c>
      <c r="I845" s="7">
        <f>VLOOKUP(F845,Table!$A$2:$C$121,3,0)</f>
        <v>6</v>
      </c>
      <c r="J845" s="6" t="s">
        <v>3815</v>
      </c>
      <c r="K845" s="8" t="str">
        <f>LEFT(J845,MIN(FIND({0,1,2,3,4,5,6,7,8,9},ASC(J845)&amp;1234567890))-1)</f>
        <v>Ba</v>
      </c>
      <c r="L845" s="8">
        <f t="shared" si="66"/>
        <v>1.94</v>
      </c>
      <c r="M845" s="8">
        <f>VLOOKUP(K845,Table!$A$2:$C$121,2,0)</f>
        <v>2</v>
      </c>
      <c r="N845" s="7">
        <f>VLOOKUP(K845,Table!$A$2:$C$121,3,0)</f>
        <v>6</v>
      </c>
      <c r="O845" s="6" t="s">
        <v>3816</v>
      </c>
      <c r="P845" s="8" t="str">
        <f>LEFT(O845,MIN(FIND({0,1,2,3,4,5,6,7,8,9},ASC(O845)&amp;1234567890))-1)</f>
        <v>Cu</v>
      </c>
      <c r="Q845" s="8">
        <f t="shared" si="67"/>
        <v>2.65</v>
      </c>
      <c r="R845" s="8">
        <f>VLOOKUP(P845,Table!$A$2:$C$121,2,0)</f>
        <v>11</v>
      </c>
      <c r="S845" s="7">
        <f>VLOOKUP(P845,Table!$A$2:$C$121,3,0)</f>
        <v>4</v>
      </c>
      <c r="T845" s="6" t="s">
        <v>3817</v>
      </c>
      <c r="U845" s="8" t="str">
        <f>LEFT(T845,MIN(FIND({0,1,2,3,4,5,6,7,8,9},ASC(T845)&amp;1234567890))-1)</f>
        <v>Al</v>
      </c>
      <c r="V845" s="8">
        <f t="shared" si="68"/>
        <v>0.35</v>
      </c>
      <c r="W845" s="8">
        <f>VLOOKUP(U845,Table!$A$2:$C$121,2,0)</f>
        <v>13</v>
      </c>
      <c r="X845" s="7">
        <f>VLOOKUP(U845,Table!$A$2:$C$121,3,0)</f>
        <v>3</v>
      </c>
      <c r="Y845" s="6" t="s">
        <v>3818</v>
      </c>
      <c r="Z845" s="8" t="str">
        <f>LEFT(Y845,MIN(FIND({0,1,2,3,4,5,6,7,8,9},ASC(Y845)&amp;1234567890))-1)</f>
        <v>O</v>
      </c>
      <c r="AA845" s="8">
        <f t="shared" si="69"/>
        <v>6.4</v>
      </c>
      <c r="AB845" s="8">
        <f>VLOOKUP(Z845,Table!$A$2:$C$121,2,0)</f>
        <v>16</v>
      </c>
      <c r="AC845" s="7">
        <f>VLOOKUP(Z845,Table!$A$2:$C$121,3,0)</f>
        <v>2</v>
      </c>
      <c r="AD845" s="5" t="str">
        <f>VLOOKUP(A845,Table!$U$1:$V$230,2,0)</f>
        <v>Tetragonal</v>
      </c>
    </row>
    <row r="846" spans="1:30" ht="18.75" customHeight="1" x14ac:dyDescent="0.4">
      <c r="A846" s="5">
        <v>123</v>
      </c>
      <c r="B846" s="5">
        <v>93860</v>
      </c>
      <c r="C846" s="5" t="s">
        <v>1058</v>
      </c>
      <c r="D846" s="5" t="s">
        <v>1203</v>
      </c>
      <c r="E846" s="6" t="s">
        <v>3814</v>
      </c>
      <c r="F846" s="8" t="str">
        <f>LEFT(E846,MIN(FIND({0,1,2,3,4,5,6,7,8,9},ASC(E846)&amp;1234567890))-1)</f>
        <v>Sm</v>
      </c>
      <c r="G846" s="8">
        <f t="shared" si="65"/>
        <v>1.06</v>
      </c>
      <c r="H846" s="8">
        <f>VLOOKUP(F846,Table!$A$2:$C$121,2,0)</f>
        <v>3</v>
      </c>
      <c r="I846" s="7">
        <f>VLOOKUP(F846,Table!$A$2:$C$121,3,0)</f>
        <v>6</v>
      </c>
      <c r="J846" s="6" t="s">
        <v>3815</v>
      </c>
      <c r="K846" s="8" t="str">
        <f>LEFT(J846,MIN(FIND({0,1,2,3,4,5,6,7,8,9},ASC(J846)&amp;1234567890))-1)</f>
        <v>Ba</v>
      </c>
      <c r="L846" s="8">
        <f t="shared" si="66"/>
        <v>1.94</v>
      </c>
      <c r="M846" s="8">
        <f>VLOOKUP(K846,Table!$A$2:$C$121,2,0)</f>
        <v>2</v>
      </c>
      <c r="N846" s="7">
        <f>VLOOKUP(K846,Table!$A$2:$C$121,3,0)</f>
        <v>6</v>
      </c>
      <c r="O846" s="6" t="s">
        <v>3816</v>
      </c>
      <c r="P846" s="8" t="str">
        <f>LEFT(O846,MIN(FIND({0,1,2,3,4,5,6,7,8,9},ASC(O846)&amp;1234567890))-1)</f>
        <v>Cu</v>
      </c>
      <c r="Q846" s="8">
        <f t="shared" si="67"/>
        <v>2.65</v>
      </c>
      <c r="R846" s="8">
        <f>VLOOKUP(P846,Table!$A$2:$C$121,2,0)</f>
        <v>11</v>
      </c>
      <c r="S846" s="7">
        <f>VLOOKUP(P846,Table!$A$2:$C$121,3,0)</f>
        <v>4</v>
      </c>
      <c r="T846" s="6" t="s">
        <v>3817</v>
      </c>
      <c r="U846" s="8" t="str">
        <f>LEFT(T846,MIN(FIND({0,1,2,3,4,5,6,7,8,9},ASC(T846)&amp;1234567890))-1)</f>
        <v>Al</v>
      </c>
      <c r="V846" s="8">
        <f t="shared" si="68"/>
        <v>0.35</v>
      </c>
      <c r="W846" s="8">
        <f>VLOOKUP(U846,Table!$A$2:$C$121,2,0)</f>
        <v>13</v>
      </c>
      <c r="X846" s="7">
        <f>VLOOKUP(U846,Table!$A$2:$C$121,3,0)</f>
        <v>3</v>
      </c>
      <c r="Y846" s="6" t="s">
        <v>3601</v>
      </c>
      <c r="Z846" s="8" t="str">
        <f>LEFT(Y846,MIN(FIND({0,1,2,3,4,5,6,7,8,9},ASC(Y846)&amp;1234567890))-1)</f>
        <v>O</v>
      </c>
      <c r="AA846" s="8">
        <f t="shared" si="69"/>
        <v>6.8</v>
      </c>
      <c r="AB846" s="8">
        <f>VLOOKUP(Z846,Table!$A$2:$C$121,2,0)</f>
        <v>16</v>
      </c>
      <c r="AC846" s="7">
        <f>VLOOKUP(Z846,Table!$A$2:$C$121,3,0)</f>
        <v>2</v>
      </c>
      <c r="AD846" s="5" t="str">
        <f>VLOOKUP(A846,Table!$U$1:$V$230,2,0)</f>
        <v>Tetragonal</v>
      </c>
    </row>
    <row r="847" spans="1:30" ht="18.75" customHeight="1" x14ac:dyDescent="0.4">
      <c r="A847" s="5">
        <v>123</v>
      </c>
      <c r="B847" s="5">
        <v>56680</v>
      </c>
      <c r="C847" s="5" t="s">
        <v>1058</v>
      </c>
      <c r="D847" s="5" t="s">
        <v>1204</v>
      </c>
      <c r="E847" s="6" t="s">
        <v>2699</v>
      </c>
      <c r="F847" s="8" t="str">
        <f>LEFT(E847,MIN(FIND({0,1,2,3,4,5,6,7,8,9},ASC(E847)&amp;1234567890))-1)</f>
        <v>Pr</v>
      </c>
      <c r="G847" s="8">
        <f t="shared" si="65"/>
        <v>1</v>
      </c>
      <c r="H847" s="8">
        <f>VLOOKUP(F847,Table!$A$2:$C$121,2,0)</f>
        <v>3</v>
      </c>
      <c r="I847" s="7">
        <f>VLOOKUP(F847,Table!$A$2:$C$121,3,0)</f>
        <v>6</v>
      </c>
      <c r="J847" s="6" t="s">
        <v>2597</v>
      </c>
      <c r="K847" s="8" t="str">
        <f>LEFT(J847,MIN(FIND({0,1,2,3,4,5,6,7,8,9},ASC(J847)&amp;1234567890))-1)</f>
        <v>Ba</v>
      </c>
      <c r="L847" s="8">
        <f t="shared" si="66"/>
        <v>1</v>
      </c>
      <c r="M847" s="8">
        <f>VLOOKUP(K847,Table!$A$2:$C$121,2,0)</f>
        <v>2</v>
      </c>
      <c r="N847" s="7">
        <f>VLOOKUP(K847,Table!$A$2:$C$121,3,0)</f>
        <v>6</v>
      </c>
      <c r="O847" s="6" t="s">
        <v>2296</v>
      </c>
      <c r="P847" s="8" t="str">
        <f>LEFT(O847,MIN(FIND({0,1,2,3,4,5,6,7,8,9},ASC(O847)&amp;1234567890))-1)</f>
        <v>Cu</v>
      </c>
      <c r="Q847" s="8">
        <f t="shared" si="67"/>
        <v>1</v>
      </c>
      <c r="R847" s="8">
        <f>VLOOKUP(P847,Table!$A$2:$C$121,2,0)</f>
        <v>11</v>
      </c>
      <c r="S847" s="7">
        <f>VLOOKUP(P847,Table!$A$2:$C$121,3,0)</f>
        <v>4</v>
      </c>
      <c r="T847" s="6" t="s">
        <v>2330</v>
      </c>
      <c r="U847" s="8" t="str">
        <f>LEFT(T847,MIN(FIND({0,1,2,3,4,5,6,7,8,9},ASC(T847)&amp;1234567890))-1)</f>
        <v>Fe</v>
      </c>
      <c r="V847" s="8">
        <f t="shared" si="68"/>
        <v>1</v>
      </c>
      <c r="W847" s="8">
        <f>VLOOKUP(U847,Table!$A$2:$C$121,2,0)</f>
        <v>8</v>
      </c>
      <c r="X847" s="7">
        <f>VLOOKUP(U847,Table!$A$2:$C$121,3,0)</f>
        <v>4</v>
      </c>
      <c r="Y847" s="6" t="s">
        <v>3819</v>
      </c>
      <c r="Z847" s="8" t="str">
        <f>LEFT(Y847,MIN(FIND({0,1,2,3,4,5,6,7,8,9},ASC(Y847)&amp;1234567890))-1)</f>
        <v>O</v>
      </c>
      <c r="AA847" s="8">
        <f t="shared" si="69"/>
        <v>5.57</v>
      </c>
      <c r="AB847" s="8">
        <f>VLOOKUP(Z847,Table!$A$2:$C$121,2,0)</f>
        <v>16</v>
      </c>
      <c r="AC847" s="7">
        <f>VLOOKUP(Z847,Table!$A$2:$C$121,3,0)</f>
        <v>2</v>
      </c>
      <c r="AD847" s="5" t="str">
        <f>VLOOKUP(A847,Table!$U$1:$V$230,2,0)</f>
        <v>Tetragonal</v>
      </c>
    </row>
    <row r="848" spans="1:30" ht="18.75" customHeight="1" x14ac:dyDescent="0.4">
      <c r="A848" s="5">
        <v>123</v>
      </c>
      <c r="B848" s="5">
        <v>56682</v>
      </c>
      <c r="C848" s="5" t="s">
        <v>1058</v>
      </c>
      <c r="D848" s="5" t="s">
        <v>1205</v>
      </c>
      <c r="E848" s="6" t="s">
        <v>2699</v>
      </c>
      <c r="F848" s="8" t="str">
        <f>LEFT(E848,MIN(FIND({0,1,2,3,4,5,6,7,8,9},ASC(E848)&amp;1234567890))-1)</f>
        <v>Pr</v>
      </c>
      <c r="G848" s="8">
        <f t="shared" si="65"/>
        <v>1</v>
      </c>
      <c r="H848" s="8">
        <f>VLOOKUP(F848,Table!$A$2:$C$121,2,0)</f>
        <v>3</v>
      </c>
      <c r="I848" s="7">
        <f>VLOOKUP(F848,Table!$A$2:$C$121,3,0)</f>
        <v>6</v>
      </c>
      <c r="J848" s="6" t="s">
        <v>2597</v>
      </c>
      <c r="K848" s="8" t="str">
        <f>LEFT(J848,MIN(FIND({0,1,2,3,4,5,6,7,8,9},ASC(J848)&amp;1234567890))-1)</f>
        <v>Ba</v>
      </c>
      <c r="L848" s="8">
        <f t="shared" si="66"/>
        <v>1</v>
      </c>
      <c r="M848" s="8">
        <f>VLOOKUP(K848,Table!$A$2:$C$121,2,0)</f>
        <v>2</v>
      </c>
      <c r="N848" s="7">
        <f>VLOOKUP(K848,Table!$A$2:$C$121,3,0)</f>
        <v>6</v>
      </c>
      <c r="O848" s="6" t="s">
        <v>2296</v>
      </c>
      <c r="P848" s="8" t="str">
        <f>LEFT(O848,MIN(FIND({0,1,2,3,4,5,6,7,8,9},ASC(O848)&amp;1234567890))-1)</f>
        <v>Cu</v>
      </c>
      <c r="Q848" s="8">
        <f t="shared" si="67"/>
        <v>1</v>
      </c>
      <c r="R848" s="8">
        <f>VLOOKUP(P848,Table!$A$2:$C$121,2,0)</f>
        <v>11</v>
      </c>
      <c r="S848" s="7">
        <f>VLOOKUP(P848,Table!$A$2:$C$121,3,0)</f>
        <v>4</v>
      </c>
      <c r="T848" s="6" t="s">
        <v>2330</v>
      </c>
      <c r="U848" s="8" t="str">
        <f>LEFT(T848,MIN(FIND({0,1,2,3,4,5,6,7,8,9},ASC(T848)&amp;1234567890))-1)</f>
        <v>Fe</v>
      </c>
      <c r="V848" s="8">
        <f t="shared" si="68"/>
        <v>1</v>
      </c>
      <c r="W848" s="8">
        <f>VLOOKUP(U848,Table!$A$2:$C$121,2,0)</f>
        <v>8</v>
      </c>
      <c r="X848" s="7">
        <f>VLOOKUP(U848,Table!$A$2:$C$121,3,0)</f>
        <v>4</v>
      </c>
      <c r="Y848" s="6" t="s">
        <v>2863</v>
      </c>
      <c r="Z848" s="8" t="str">
        <f>LEFT(Y848,MIN(FIND({0,1,2,3,4,5,6,7,8,9},ASC(Y848)&amp;1234567890))-1)</f>
        <v>O</v>
      </c>
      <c r="AA848" s="8">
        <f t="shared" si="69"/>
        <v>5</v>
      </c>
      <c r="AB848" s="8">
        <f>VLOOKUP(Z848,Table!$A$2:$C$121,2,0)</f>
        <v>16</v>
      </c>
      <c r="AC848" s="7">
        <f>VLOOKUP(Z848,Table!$A$2:$C$121,3,0)</f>
        <v>2</v>
      </c>
      <c r="AD848" s="5" t="str">
        <f>VLOOKUP(A848,Table!$U$1:$V$230,2,0)</f>
        <v>Tetragonal</v>
      </c>
    </row>
    <row r="849" spans="1:30" ht="18.75" customHeight="1" x14ac:dyDescent="0.4">
      <c r="A849" s="5">
        <v>123</v>
      </c>
      <c r="B849" s="5">
        <v>94970</v>
      </c>
      <c r="C849" s="5" t="s">
        <v>1058</v>
      </c>
      <c r="D849" s="5" t="s">
        <v>1206</v>
      </c>
      <c r="E849" s="6" t="s">
        <v>3820</v>
      </c>
      <c r="F849" s="8" t="str">
        <f>LEFT(E849,MIN(FIND({0,1,2,3,4,5,6,7,8,9},ASC(E849)&amp;1234567890))-1)</f>
        <v>Tl</v>
      </c>
      <c r="G849" s="8">
        <f t="shared" si="65"/>
        <v>5</v>
      </c>
      <c r="H849" s="8">
        <f>VLOOKUP(F849,Table!$A$2:$C$121,2,0)</f>
        <v>13</v>
      </c>
      <c r="I849" s="7">
        <f>VLOOKUP(F849,Table!$A$2:$C$121,3,0)</f>
        <v>6</v>
      </c>
      <c r="J849" s="6" t="s">
        <v>3821</v>
      </c>
      <c r="K849" s="8" t="str">
        <f>LEFT(J849,MIN(FIND({0,1,2,3,4,5,6,7,8,9},ASC(J849)&amp;1234567890))-1)</f>
        <v>Ba</v>
      </c>
      <c r="L849" s="8">
        <f t="shared" si="66"/>
        <v>6</v>
      </c>
      <c r="M849" s="8">
        <f>VLOOKUP(K849,Table!$A$2:$C$121,2,0)</f>
        <v>2</v>
      </c>
      <c r="N849" s="7">
        <f>VLOOKUP(K849,Table!$A$2:$C$121,3,0)</f>
        <v>6</v>
      </c>
      <c r="O849" s="6" t="s">
        <v>3822</v>
      </c>
      <c r="P849" s="8" t="str">
        <f>LEFT(O849,MIN(FIND({0,1,2,3,4,5,6,7,8,9},ASC(O849)&amp;1234567890))-1)</f>
        <v>Ca</v>
      </c>
      <c r="Q849" s="8">
        <f t="shared" si="67"/>
        <v>6</v>
      </c>
      <c r="R849" s="8">
        <f>VLOOKUP(P849,Table!$A$2:$C$121,2,0)</f>
        <v>2</v>
      </c>
      <c r="S849" s="7">
        <f>VLOOKUP(P849,Table!$A$2:$C$121,3,0)</f>
        <v>4</v>
      </c>
      <c r="T849" s="6" t="s">
        <v>3823</v>
      </c>
      <c r="U849" s="8" t="str">
        <f>LEFT(T849,MIN(FIND({0,1,2,3,4,5,6,7,8,9},ASC(T849)&amp;1234567890))-1)</f>
        <v>Cu</v>
      </c>
      <c r="V849" s="8">
        <f t="shared" si="68"/>
        <v>9</v>
      </c>
      <c r="W849" s="8">
        <f>VLOOKUP(U849,Table!$A$2:$C$121,2,0)</f>
        <v>11</v>
      </c>
      <c r="X849" s="7">
        <f>VLOOKUP(U849,Table!$A$2:$C$121,3,0)</f>
        <v>4</v>
      </c>
      <c r="Y849" s="6" t="s">
        <v>2345</v>
      </c>
      <c r="Z849" s="8" t="str">
        <f>LEFT(Y849,MIN(FIND({0,1,2,3,4,5,6,7,8,9},ASC(Y849)&amp;1234567890))-1)</f>
        <v>O</v>
      </c>
      <c r="AA849" s="8">
        <f t="shared" si="69"/>
        <v>29</v>
      </c>
      <c r="AB849" s="8">
        <f>VLOOKUP(Z849,Table!$A$2:$C$121,2,0)</f>
        <v>16</v>
      </c>
      <c r="AC849" s="7">
        <f>VLOOKUP(Z849,Table!$A$2:$C$121,3,0)</f>
        <v>2</v>
      </c>
      <c r="AD849" s="5" t="str">
        <f>VLOOKUP(A849,Table!$U$1:$V$230,2,0)</f>
        <v>Tetragonal</v>
      </c>
    </row>
    <row r="850" spans="1:30" ht="18.75" customHeight="1" x14ac:dyDescent="0.4">
      <c r="A850" s="5">
        <v>123</v>
      </c>
      <c r="B850" s="5">
        <v>96213</v>
      </c>
      <c r="C850" s="5" t="s">
        <v>1058</v>
      </c>
      <c r="D850" s="5" t="s">
        <v>1207</v>
      </c>
      <c r="E850" s="6" t="s">
        <v>2330</v>
      </c>
      <c r="F850" s="8" t="str">
        <f>LEFT(E850,MIN(FIND({0,1,2,3,4,5,6,7,8,9},ASC(E850)&amp;1234567890))-1)</f>
        <v>Fe</v>
      </c>
      <c r="G850" s="8">
        <f t="shared" si="65"/>
        <v>1</v>
      </c>
      <c r="H850" s="8">
        <f>VLOOKUP(F850,Table!$A$2:$C$121,2,0)</f>
        <v>8</v>
      </c>
      <c r="I850" s="7">
        <f>VLOOKUP(F850,Table!$A$2:$C$121,3,0)</f>
        <v>4</v>
      </c>
      <c r="J850" s="6" t="s">
        <v>2299</v>
      </c>
      <c r="K850" s="8" t="str">
        <f>LEFT(J850,MIN(FIND({0,1,2,3,4,5,6,7,8,9},ASC(J850)&amp;1234567890))-1)</f>
        <v>Sr</v>
      </c>
      <c r="L850" s="8">
        <f t="shared" si="66"/>
        <v>2</v>
      </c>
      <c r="M850" s="8">
        <f>VLOOKUP(K850,Table!$A$2:$C$121,2,0)</f>
        <v>2</v>
      </c>
      <c r="N850" s="7">
        <f>VLOOKUP(K850,Table!$A$2:$C$121,3,0)</f>
        <v>5</v>
      </c>
      <c r="O850" s="6" t="s">
        <v>2933</v>
      </c>
      <c r="P850" s="8" t="str">
        <f>LEFT(O850,MIN(FIND({0,1,2,3,4,5,6,7,8,9},ASC(O850)&amp;1234567890))-1)</f>
        <v>Gd</v>
      </c>
      <c r="Q850" s="8">
        <f t="shared" si="67"/>
        <v>1</v>
      </c>
      <c r="R850" s="8">
        <f>VLOOKUP(P850,Table!$A$2:$C$121,2,0)</f>
        <v>3</v>
      </c>
      <c r="S850" s="7">
        <f>VLOOKUP(P850,Table!$A$2:$C$121,3,0)</f>
        <v>6</v>
      </c>
      <c r="T850" s="6" t="s">
        <v>2297</v>
      </c>
      <c r="U850" s="8" t="str">
        <f>LEFT(T850,MIN(FIND({0,1,2,3,4,5,6,7,8,9},ASC(T850)&amp;1234567890))-1)</f>
        <v>Cu</v>
      </c>
      <c r="V850" s="8">
        <f t="shared" si="68"/>
        <v>2</v>
      </c>
      <c r="W850" s="8">
        <f>VLOOKUP(U850,Table!$A$2:$C$121,2,0)</f>
        <v>11</v>
      </c>
      <c r="X850" s="7">
        <f>VLOOKUP(U850,Table!$A$2:$C$121,3,0)</f>
        <v>4</v>
      </c>
      <c r="Y850" s="6" t="s">
        <v>3779</v>
      </c>
      <c r="Z850" s="8" t="str">
        <f>LEFT(Y850,MIN(FIND({0,1,2,3,4,5,6,7,8,9},ASC(Y850)&amp;1234567890))-1)</f>
        <v>O</v>
      </c>
      <c r="AA850" s="8">
        <f t="shared" si="69"/>
        <v>7.22</v>
      </c>
      <c r="AB850" s="8">
        <f>VLOOKUP(Z850,Table!$A$2:$C$121,2,0)</f>
        <v>16</v>
      </c>
      <c r="AC850" s="7">
        <f>VLOOKUP(Z850,Table!$A$2:$C$121,3,0)</f>
        <v>2</v>
      </c>
      <c r="AD850" s="5" t="str">
        <f>VLOOKUP(A850,Table!$U$1:$V$230,2,0)</f>
        <v>Tetragonal</v>
      </c>
    </row>
    <row r="851" spans="1:30" ht="18.75" customHeight="1" x14ac:dyDescent="0.4">
      <c r="A851" s="5">
        <v>123</v>
      </c>
      <c r="B851" s="5">
        <v>68198</v>
      </c>
      <c r="C851" s="5" t="s">
        <v>1058</v>
      </c>
      <c r="D851" s="5" t="s">
        <v>1208</v>
      </c>
      <c r="E851" s="6" t="s">
        <v>3824</v>
      </c>
      <c r="F851" s="8" t="str">
        <f>LEFT(E851,MIN(FIND({0,1,2,3,4,5,6,7,8,9},ASC(E851)&amp;1234567890))-1)</f>
        <v>Tl</v>
      </c>
      <c r="G851" s="8">
        <f t="shared" si="65"/>
        <v>2</v>
      </c>
      <c r="H851" s="8">
        <f>VLOOKUP(F851,Table!$A$2:$C$121,2,0)</f>
        <v>13</v>
      </c>
      <c r="I851" s="7">
        <f>VLOOKUP(F851,Table!$A$2:$C$121,3,0)</f>
        <v>6</v>
      </c>
      <c r="J851" s="6" t="s">
        <v>2341</v>
      </c>
      <c r="K851" s="8" t="str">
        <f>LEFT(J851,MIN(FIND({0,1,2,3,4,5,6,7,8,9},ASC(J851)&amp;1234567890))-1)</f>
        <v>Ca</v>
      </c>
      <c r="L851" s="8">
        <f t="shared" si="66"/>
        <v>1</v>
      </c>
      <c r="M851" s="8">
        <f>VLOOKUP(K851,Table!$A$2:$C$121,2,0)</f>
        <v>2</v>
      </c>
      <c r="N851" s="7">
        <f>VLOOKUP(K851,Table!$A$2:$C$121,3,0)</f>
        <v>4</v>
      </c>
      <c r="O851" s="6" t="s">
        <v>2294</v>
      </c>
      <c r="P851" s="8" t="str">
        <f>LEFT(O851,MIN(FIND({0,1,2,3,4,5,6,7,8,9},ASC(O851)&amp;1234567890))-1)</f>
        <v>Ba</v>
      </c>
      <c r="Q851" s="8">
        <f t="shared" si="67"/>
        <v>2</v>
      </c>
      <c r="R851" s="8">
        <f>VLOOKUP(P851,Table!$A$2:$C$121,2,0)</f>
        <v>2</v>
      </c>
      <c r="S851" s="7">
        <f>VLOOKUP(P851,Table!$A$2:$C$121,3,0)</f>
        <v>6</v>
      </c>
      <c r="T851" s="6" t="s">
        <v>2297</v>
      </c>
      <c r="U851" s="8" t="str">
        <f>LEFT(T851,MIN(FIND({0,1,2,3,4,5,6,7,8,9},ASC(T851)&amp;1234567890))-1)</f>
        <v>Cu</v>
      </c>
      <c r="V851" s="8">
        <f t="shared" si="68"/>
        <v>2</v>
      </c>
      <c r="W851" s="8">
        <f>VLOOKUP(U851,Table!$A$2:$C$121,2,0)</f>
        <v>11</v>
      </c>
      <c r="X851" s="7">
        <f>VLOOKUP(U851,Table!$A$2:$C$121,3,0)</f>
        <v>4</v>
      </c>
      <c r="Y851" s="6" t="s">
        <v>2298</v>
      </c>
      <c r="Z851" s="8" t="str">
        <f>LEFT(Y851,MIN(FIND({0,1,2,3,4,5,6,7,8,9},ASC(Y851)&amp;1234567890))-1)</f>
        <v>O</v>
      </c>
      <c r="AA851" s="8">
        <f t="shared" si="69"/>
        <v>8</v>
      </c>
      <c r="AB851" s="8">
        <f>VLOOKUP(Z851,Table!$A$2:$C$121,2,0)</f>
        <v>16</v>
      </c>
      <c r="AC851" s="7">
        <f>VLOOKUP(Z851,Table!$A$2:$C$121,3,0)</f>
        <v>2</v>
      </c>
      <c r="AD851" s="5" t="str">
        <f>VLOOKUP(A851,Table!$U$1:$V$230,2,0)</f>
        <v>Tetragonal</v>
      </c>
    </row>
    <row r="852" spans="1:30" ht="18.75" customHeight="1" x14ac:dyDescent="0.4">
      <c r="A852" s="5">
        <v>123</v>
      </c>
      <c r="B852" s="5">
        <v>96951</v>
      </c>
      <c r="C852" s="5" t="s">
        <v>1058</v>
      </c>
      <c r="D852" s="5" t="s">
        <v>1209</v>
      </c>
      <c r="E852" s="6" t="s">
        <v>2310</v>
      </c>
      <c r="F852" s="8" t="str">
        <f>LEFT(E852,MIN(FIND({0,1,2,3,4,5,6,7,8,9},ASC(E852)&amp;1234567890))-1)</f>
        <v>K</v>
      </c>
      <c r="G852" s="8">
        <f t="shared" si="65"/>
        <v>1</v>
      </c>
      <c r="H852" s="8">
        <f>VLOOKUP(F852,Table!$A$2:$C$121,2,0)</f>
        <v>1</v>
      </c>
      <c r="I852" s="7">
        <f>VLOOKUP(F852,Table!$A$2:$C$121,3,0)</f>
        <v>4</v>
      </c>
      <c r="J852" s="6" t="s">
        <v>2691</v>
      </c>
      <c r="K852" s="8" t="str">
        <f>LEFT(J852,MIN(FIND({0,1,2,3,4,5,6,7,8,9},ASC(J852)&amp;1234567890))-1)</f>
        <v>Y</v>
      </c>
      <c r="L852" s="8">
        <f t="shared" si="66"/>
        <v>2</v>
      </c>
      <c r="M852" s="8">
        <f>VLOOKUP(K852,Table!$A$2:$C$121,2,0)</f>
        <v>3</v>
      </c>
      <c r="N852" s="7">
        <f>VLOOKUP(K852,Table!$A$2:$C$121,3,0)</f>
        <v>5</v>
      </c>
      <c r="O852" s="6" t="s">
        <v>2756</v>
      </c>
      <c r="P852" s="8" t="str">
        <f>LEFT(O852,MIN(FIND({0,1,2,3,4,5,6,7,8,9},ASC(O852)&amp;1234567890))-1)</f>
        <v>Ti</v>
      </c>
      <c r="Q852" s="8">
        <f t="shared" si="67"/>
        <v>2</v>
      </c>
      <c r="R852" s="8">
        <f>VLOOKUP(P852,Table!$A$2:$C$121,2,0)</f>
        <v>4</v>
      </c>
      <c r="S852" s="7">
        <f>VLOOKUP(P852,Table!$A$2:$C$121,3,0)</f>
        <v>4</v>
      </c>
      <c r="T852" s="6" t="s">
        <v>2863</v>
      </c>
      <c r="U852" s="8" t="str">
        <f>LEFT(T852,MIN(FIND({0,1,2,3,4,5,6,7,8,9},ASC(T852)&amp;1234567890))-1)</f>
        <v>O</v>
      </c>
      <c r="V852" s="8">
        <f t="shared" si="68"/>
        <v>5</v>
      </c>
      <c r="W852" s="8">
        <f>VLOOKUP(U852,Table!$A$2:$C$121,2,0)</f>
        <v>16</v>
      </c>
      <c r="X852" s="7">
        <f>VLOOKUP(U852,Table!$A$2:$C$121,3,0)</f>
        <v>2</v>
      </c>
      <c r="Y852" s="6" t="s">
        <v>2815</v>
      </c>
      <c r="Z852" s="8" t="str">
        <f>LEFT(Y852,MIN(FIND({0,1,2,3,4,5,6,7,8,9},ASC(Y852)&amp;1234567890))-1)</f>
        <v>S</v>
      </c>
      <c r="AA852" s="8">
        <f t="shared" si="69"/>
        <v>2</v>
      </c>
      <c r="AB852" s="8">
        <f>VLOOKUP(Z852,Table!$A$2:$C$121,2,0)</f>
        <v>16</v>
      </c>
      <c r="AC852" s="7">
        <f>VLOOKUP(Z852,Table!$A$2:$C$121,3,0)</f>
        <v>3</v>
      </c>
      <c r="AD852" s="5" t="str">
        <f>VLOOKUP(A852,Table!$U$1:$V$230,2,0)</f>
        <v>Tetragonal</v>
      </c>
    </row>
    <row r="853" spans="1:30" ht="18.75" customHeight="1" x14ac:dyDescent="0.4">
      <c r="A853" s="5">
        <v>123</v>
      </c>
      <c r="B853" s="5">
        <v>97100</v>
      </c>
      <c r="C853" s="5" t="s">
        <v>1058</v>
      </c>
      <c r="D853" s="5" t="s">
        <v>499</v>
      </c>
      <c r="E853" s="6" t="s">
        <v>3825</v>
      </c>
      <c r="F853" s="8" t="str">
        <f>LEFT(E853,MIN(FIND({0,1,2,3,4,5,6,7,8,9},ASC(E853)&amp;1234567890))-1)</f>
        <v>Bi</v>
      </c>
      <c r="G853" s="8">
        <f t="shared" si="65"/>
        <v>5</v>
      </c>
      <c r="H853" s="8">
        <f>VLOOKUP(F853,Table!$A$2:$C$121,2,0)</f>
        <v>15</v>
      </c>
      <c r="I853" s="7">
        <f>VLOOKUP(F853,Table!$A$2:$C$121,3,0)</f>
        <v>6</v>
      </c>
      <c r="J853" s="6" t="s">
        <v>2622</v>
      </c>
      <c r="K853" s="8" t="str">
        <f>LEFT(J853,MIN(FIND({0,1,2,3,4,5,6,7,8,9},ASC(J853)&amp;1234567890))-1)</f>
        <v>Pb</v>
      </c>
      <c r="L853" s="8">
        <f t="shared" si="66"/>
        <v>1</v>
      </c>
      <c r="M853" s="8">
        <f>VLOOKUP(K853,Table!$A$2:$C$121,2,0)</f>
        <v>14</v>
      </c>
      <c r="N853" s="7">
        <f>VLOOKUP(K853,Table!$A$2:$C$121,3,0)</f>
        <v>6</v>
      </c>
      <c r="O853" s="6" t="s">
        <v>2786</v>
      </c>
      <c r="P853" s="8" t="str">
        <f>LEFT(O853,MIN(FIND({0,1,2,3,4,5,6,7,8,9},ASC(O853)&amp;1234567890))-1)</f>
        <v>Ti</v>
      </c>
      <c r="Q853" s="8">
        <f t="shared" si="67"/>
        <v>3</v>
      </c>
      <c r="R853" s="8">
        <f>VLOOKUP(P853,Table!$A$2:$C$121,2,0)</f>
        <v>4</v>
      </c>
      <c r="S853" s="7">
        <f>VLOOKUP(P853,Table!$A$2:$C$121,3,0)</f>
        <v>4</v>
      </c>
      <c r="T853" s="6" t="s">
        <v>2414</v>
      </c>
      <c r="U853" s="8" t="str">
        <f>LEFT(T853,MIN(FIND({0,1,2,3,4,5,6,7,8,9},ASC(T853)&amp;1234567890))-1)</f>
        <v>O</v>
      </c>
      <c r="V853" s="8">
        <f t="shared" si="68"/>
        <v>14</v>
      </c>
      <c r="W853" s="8">
        <f>VLOOKUP(U853,Table!$A$2:$C$121,2,0)</f>
        <v>16</v>
      </c>
      <c r="X853" s="7">
        <f>VLOOKUP(U853,Table!$A$2:$C$121,3,0)</f>
        <v>2</v>
      </c>
      <c r="Y853" s="6" t="s">
        <v>2339</v>
      </c>
      <c r="Z853" s="8" t="str">
        <f>LEFT(Y853,MIN(FIND({0,1,2,3,4,5,6,7,8,9},ASC(Y853)&amp;1234567890))-1)</f>
        <v>Cl</v>
      </c>
      <c r="AA853" s="8">
        <f t="shared" si="69"/>
        <v>1</v>
      </c>
      <c r="AB853" s="8">
        <f>VLOOKUP(Z853,Table!$A$2:$C$121,2,0)</f>
        <v>17</v>
      </c>
      <c r="AC853" s="7">
        <f>VLOOKUP(Z853,Table!$A$2:$C$121,3,0)</f>
        <v>3</v>
      </c>
      <c r="AD853" s="5" t="str">
        <f>VLOOKUP(A853,Table!$U$1:$V$230,2,0)</f>
        <v>Tetragonal</v>
      </c>
    </row>
    <row r="854" spans="1:30" ht="18.75" customHeight="1" x14ac:dyDescent="0.4">
      <c r="A854" s="5">
        <v>123</v>
      </c>
      <c r="B854" s="5">
        <v>97771</v>
      </c>
      <c r="C854" s="5" t="s">
        <v>1058</v>
      </c>
      <c r="D854" s="5" t="s">
        <v>1210</v>
      </c>
      <c r="E854" s="6" t="s">
        <v>2441</v>
      </c>
      <c r="F854" s="8" t="str">
        <f>LEFT(E854,MIN(FIND({0,1,2,3,4,5,6,7,8,9},ASC(E854)&amp;1234567890))-1)</f>
        <v>Ru</v>
      </c>
      <c r="G854" s="8">
        <f t="shared" si="65"/>
        <v>1</v>
      </c>
      <c r="H854" s="8">
        <f>VLOOKUP(F854,Table!$A$2:$C$121,2,0)</f>
        <v>8</v>
      </c>
      <c r="I854" s="7">
        <f>VLOOKUP(F854,Table!$A$2:$C$121,3,0)</f>
        <v>5</v>
      </c>
      <c r="J854" s="6" t="s">
        <v>2299</v>
      </c>
      <c r="K854" s="8" t="str">
        <f>LEFT(J854,MIN(FIND({0,1,2,3,4,5,6,7,8,9},ASC(J854)&amp;1234567890))-1)</f>
        <v>Sr</v>
      </c>
      <c r="L854" s="8">
        <f t="shared" si="66"/>
        <v>2</v>
      </c>
      <c r="M854" s="8">
        <f>VLOOKUP(K854,Table!$A$2:$C$121,2,0)</f>
        <v>2</v>
      </c>
      <c r="N854" s="7">
        <f>VLOOKUP(K854,Table!$A$2:$C$121,3,0)</f>
        <v>5</v>
      </c>
      <c r="O854" s="6" t="s">
        <v>2525</v>
      </c>
      <c r="P854" s="8" t="str">
        <f>LEFT(O854,MIN(FIND({0,1,2,3,4,5,6,7,8,9},ASC(O854)&amp;1234567890))-1)</f>
        <v>Ho</v>
      </c>
      <c r="Q854" s="8">
        <f t="shared" si="67"/>
        <v>1</v>
      </c>
      <c r="R854" s="8">
        <f>VLOOKUP(P854,Table!$A$2:$C$121,2,0)</f>
        <v>3</v>
      </c>
      <c r="S854" s="7">
        <f>VLOOKUP(P854,Table!$A$2:$C$121,3,0)</f>
        <v>6</v>
      </c>
      <c r="T854" s="6" t="s">
        <v>2297</v>
      </c>
      <c r="U854" s="8" t="str">
        <f>LEFT(T854,MIN(FIND({0,1,2,3,4,5,6,7,8,9},ASC(T854)&amp;1234567890))-1)</f>
        <v>Cu</v>
      </c>
      <c r="V854" s="8">
        <f t="shared" si="68"/>
        <v>2</v>
      </c>
      <c r="W854" s="8">
        <f>VLOOKUP(U854,Table!$A$2:$C$121,2,0)</f>
        <v>11</v>
      </c>
      <c r="X854" s="7">
        <f>VLOOKUP(U854,Table!$A$2:$C$121,3,0)</f>
        <v>4</v>
      </c>
      <c r="Y854" s="6" t="s">
        <v>2298</v>
      </c>
      <c r="Z854" s="8" t="str">
        <f>LEFT(Y854,MIN(FIND({0,1,2,3,4,5,6,7,8,9},ASC(Y854)&amp;1234567890))-1)</f>
        <v>O</v>
      </c>
      <c r="AA854" s="8">
        <f t="shared" si="69"/>
        <v>8</v>
      </c>
      <c r="AB854" s="8">
        <f>VLOOKUP(Z854,Table!$A$2:$C$121,2,0)</f>
        <v>16</v>
      </c>
      <c r="AC854" s="7">
        <f>VLOOKUP(Z854,Table!$A$2:$C$121,3,0)</f>
        <v>2</v>
      </c>
      <c r="AD854" s="5" t="str">
        <f>VLOOKUP(A854,Table!$U$1:$V$230,2,0)</f>
        <v>Tetragonal</v>
      </c>
    </row>
    <row r="855" spans="1:30" ht="18.75" customHeight="1" x14ac:dyDescent="0.4">
      <c r="A855" s="5">
        <v>123</v>
      </c>
      <c r="B855" s="5">
        <v>98375</v>
      </c>
      <c r="C855" s="5" t="s">
        <v>1058</v>
      </c>
      <c r="D855" s="5" t="s">
        <v>1211</v>
      </c>
      <c r="E855" s="6" t="s">
        <v>3339</v>
      </c>
      <c r="F855" s="8" t="str">
        <f>LEFT(E855,MIN(FIND({0,1,2,3,4,5,6,7,8,9},ASC(E855)&amp;1234567890))-1)</f>
        <v>Cr</v>
      </c>
      <c r="G855" s="8">
        <f t="shared" si="65"/>
        <v>1</v>
      </c>
      <c r="H855" s="8">
        <f>VLOOKUP(F855,Table!$A$2:$C$121,2,0)</f>
        <v>6</v>
      </c>
      <c r="I855" s="7">
        <f>VLOOKUP(F855,Table!$A$2:$C$121,3,0)</f>
        <v>4</v>
      </c>
      <c r="J855" s="6" t="s">
        <v>2299</v>
      </c>
      <c r="K855" s="8" t="str">
        <f>LEFT(J855,MIN(FIND({0,1,2,3,4,5,6,7,8,9},ASC(J855)&amp;1234567890))-1)</f>
        <v>Sr</v>
      </c>
      <c r="L855" s="8">
        <f t="shared" si="66"/>
        <v>2</v>
      </c>
      <c r="M855" s="8">
        <f>VLOOKUP(K855,Table!$A$2:$C$121,2,0)</f>
        <v>2</v>
      </c>
      <c r="N855" s="7">
        <f>VLOOKUP(K855,Table!$A$2:$C$121,3,0)</f>
        <v>5</v>
      </c>
      <c r="O855" s="6" t="s">
        <v>2295</v>
      </c>
      <c r="P855" s="8" t="str">
        <f>LEFT(O855,MIN(FIND({0,1,2,3,4,5,6,7,8,9},ASC(O855)&amp;1234567890))-1)</f>
        <v>Y</v>
      </c>
      <c r="Q855" s="8">
        <f t="shared" si="67"/>
        <v>1</v>
      </c>
      <c r="R855" s="8">
        <f>VLOOKUP(P855,Table!$A$2:$C$121,2,0)</f>
        <v>3</v>
      </c>
      <c r="S855" s="7">
        <f>VLOOKUP(P855,Table!$A$2:$C$121,3,0)</f>
        <v>5</v>
      </c>
      <c r="T855" s="6" t="s">
        <v>2297</v>
      </c>
      <c r="U855" s="8" t="str">
        <f>LEFT(T855,MIN(FIND({0,1,2,3,4,5,6,7,8,9},ASC(T855)&amp;1234567890))-1)</f>
        <v>Cu</v>
      </c>
      <c r="V855" s="8">
        <f t="shared" si="68"/>
        <v>2</v>
      </c>
      <c r="W855" s="8">
        <f>VLOOKUP(U855,Table!$A$2:$C$121,2,0)</f>
        <v>11</v>
      </c>
      <c r="X855" s="7">
        <f>VLOOKUP(U855,Table!$A$2:$C$121,3,0)</f>
        <v>4</v>
      </c>
      <c r="Y855" s="6" t="s">
        <v>2298</v>
      </c>
      <c r="Z855" s="8" t="str">
        <f>LEFT(Y855,MIN(FIND({0,1,2,3,4,5,6,7,8,9},ASC(Y855)&amp;1234567890))-1)</f>
        <v>O</v>
      </c>
      <c r="AA855" s="8">
        <f t="shared" si="69"/>
        <v>8</v>
      </c>
      <c r="AB855" s="8">
        <f>VLOOKUP(Z855,Table!$A$2:$C$121,2,0)</f>
        <v>16</v>
      </c>
      <c r="AC855" s="7">
        <f>VLOOKUP(Z855,Table!$A$2:$C$121,3,0)</f>
        <v>2</v>
      </c>
      <c r="AD855" s="5" t="str">
        <f>VLOOKUP(A855,Table!$U$1:$V$230,2,0)</f>
        <v>Tetragonal</v>
      </c>
    </row>
    <row r="856" spans="1:30" ht="18.75" customHeight="1" x14ac:dyDescent="0.4">
      <c r="A856" s="5">
        <v>123</v>
      </c>
      <c r="B856" s="5">
        <v>98958</v>
      </c>
      <c r="C856" s="5" t="s">
        <v>1058</v>
      </c>
      <c r="D856" s="5" t="s">
        <v>1212</v>
      </c>
      <c r="E856" s="6" t="s">
        <v>2299</v>
      </c>
      <c r="F856" s="8" t="str">
        <f>LEFT(E856,MIN(FIND({0,1,2,3,4,5,6,7,8,9},ASC(E856)&amp;1234567890))-1)</f>
        <v>Sr</v>
      </c>
      <c r="G856" s="8">
        <f t="shared" si="65"/>
        <v>2</v>
      </c>
      <c r="H856" s="8">
        <f>VLOOKUP(F856,Table!$A$2:$C$121,2,0)</f>
        <v>2</v>
      </c>
      <c r="I856" s="7">
        <f>VLOOKUP(F856,Table!$A$2:$C$121,3,0)</f>
        <v>5</v>
      </c>
      <c r="J856" s="6" t="s">
        <v>2383</v>
      </c>
      <c r="K856" s="8" t="str">
        <f>LEFT(J856,MIN(FIND({0,1,2,3,4,5,6,7,8,9},ASC(J856)&amp;1234567890))-1)</f>
        <v>La</v>
      </c>
      <c r="L856" s="8">
        <f t="shared" si="66"/>
        <v>2</v>
      </c>
      <c r="M856" s="8">
        <f>VLOOKUP(K856,Table!$A$2:$C$121,2,0)</f>
        <v>3</v>
      </c>
      <c r="N856" s="7">
        <f>VLOOKUP(K856,Table!$A$2:$C$121,3,0)</f>
        <v>6</v>
      </c>
      <c r="O856" s="6" t="s">
        <v>2296</v>
      </c>
      <c r="P856" s="8" t="str">
        <f>LEFT(O856,MIN(FIND({0,1,2,3,4,5,6,7,8,9},ASC(O856)&amp;1234567890))-1)</f>
        <v>Cu</v>
      </c>
      <c r="Q856" s="8">
        <f t="shared" si="67"/>
        <v>1</v>
      </c>
      <c r="R856" s="8">
        <f>VLOOKUP(P856,Table!$A$2:$C$121,2,0)</f>
        <v>11</v>
      </c>
      <c r="S856" s="7">
        <f>VLOOKUP(P856,Table!$A$2:$C$121,3,0)</f>
        <v>4</v>
      </c>
      <c r="T856" s="6" t="s">
        <v>2786</v>
      </c>
      <c r="U856" s="8" t="str">
        <f>LEFT(T856,MIN(FIND({0,1,2,3,4,5,6,7,8,9},ASC(T856)&amp;1234567890))-1)</f>
        <v>Ti</v>
      </c>
      <c r="V856" s="8">
        <f t="shared" si="68"/>
        <v>3</v>
      </c>
      <c r="W856" s="8">
        <f>VLOOKUP(U856,Table!$A$2:$C$121,2,0)</f>
        <v>4</v>
      </c>
      <c r="X856" s="7">
        <f>VLOOKUP(U856,Table!$A$2:$C$121,3,0)</f>
        <v>4</v>
      </c>
      <c r="Y856" s="6" t="s">
        <v>2470</v>
      </c>
      <c r="Z856" s="8" t="str">
        <f>LEFT(Y856,MIN(FIND({0,1,2,3,4,5,6,7,8,9},ASC(Y856)&amp;1234567890))-1)</f>
        <v>O</v>
      </c>
      <c r="AA856" s="8">
        <f t="shared" si="69"/>
        <v>12</v>
      </c>
      <c r="AB856" s="8">
        <f>VLOOKUP(Z856,Table!$A$2:$C$121,2,0)</f>
        <v>16</v>
      </c>
      <c r="AC856" s="7">
        <f>VLOOKUP(Z856,Table!$A$2:$C$121,3,0)</f>
        <v>2</v>
      </c>
      <c r="AD856" s="5" t="str">
        <f>VLOOKUP(A856,Table!$U$1:$V$230,2,0)</f>
        <v>Tetragonal</v>
      </c>
    </row>
    <row r="857" spans="1:30" ht="18.75" customHeight="1" x14ac:dyDescent="0.4">
      <c r="A857" s="5">
        <v>123</v>
      </c>
      <c r="B857" s="5">
        <v>98959</v>
      </c>
      <c r="C857" s="5" t="s">
        <v>1058</v>
      </c>
      <c r="D857" s="5" t="s">
        <v>1213</v>
      </c>
      <c r="E857" s="6" t="s">
        <v>2552</v>
      </c>
      <c r="F857" s="8" t="str">
        <f>LEFT(E857,MIN(FIND({0,1,2,3,4,5,6,7,8,9},ASC(E857)&amp;1234567890))-1)</f>
        <v>Ca</v>
      </c>
      <c r="G857" s="8">
        <f t="shared" si="65"/>
        <v>2</v>
      </c>
      <c r="H857" s="8">
        <f>VLOOKUP(F857,Table!$A$2:$C$121,2,0)</f>
        <v>2</v>
      </c>
      <c r="I857" s="7">
        <f>VLOOKUP(F857,Table!$A$2:$C$121,3,0)</f>
        <v>4</v>
      </c>
      <c r="J857" s="6" t="s">
        <v>2383</v>
      </c>
      <c r="K857" s="8" t="str">
        <f>LEFT(J857,MIN(FIND({0,1,2,3,4,5,6,7,8,9},ASC(J857)&amp;1234567890))-1)</f>
        <v>La</v>
      </c>
      <c r="L857" s="8">
        <f t="shared" si="66"/>
        <v>2</v>
      </c>
      <c r="M857" s="8">
        <f>VLOOKUP(K857,Table!$A$2:$C$121,2,0)</f>
        <v>3</v>
      </c>
      <c r="N857" s="7">
        <f>VLOOKUP(K857,Table!$A$2:$C$121,3,0)</f>
        <v>6</v>
      </c>
      <c r="O857" s="6" t="s">
        <v>2296</v>
      </c>
      <c r="P857" s="8" t="str">
        <f>LEFT(O857,MIN(FIND({0,1,2,3,4,5,6,7,8,9},ASC(O857)&amp;1234567890))-1)</f>
        <v>Cu</v>
      </c>
      <c r="Q857" s="8">
        <f t="shared" si="67"/>
        <v>1</v>
      </c>
      <c r="R857" s="8">
        <f>VLOOKUP(P857,Table!$A$2:$C$121,2,0)</f>
        <v>11</v>
      </c>
      <c r="S857" s="7">
        <f>VLOOKUP(P857,Table!$A$2:$C$121,3,0)</f>
        <v>4</v>
      </c>
      <c r="T857" s="6" t="s">
        <v>2786</v>
      </c>
      <c r="U857" s="8" t="str">
        <f>LEFT(T857,MIN(FIND({0,1,2,3,4,5,6,7,8,9},ASC(T857)&amp;1234567890))-1)</f>
        <v>Ti</v>
      </c>
      <c r="V857" s="8">
        <f t="shared" si="68"/>
        <v>3</v>
      </c>
      <c r="W857" s="8">
        <f>VLOOKUP(U857,Table!$A$2:$C$121,2,0)</f>
        <v>4</v>
      </c>
      <c r="X857" s="7">
        <f>VLOOKUP(U857,Table!$A$2:$C$121,3,0)</f>
        <v>4</v>
      </c>
      <c r="Y857" s="6" t="s">
        <v>2470</v>
      </c>
      <c r="Z857" s="8" t="str">
        <f>LEFT(Y857,MIN(FIND({0,1,2,3,4,5,6,7,8,9},ASC(Y857)&amp;1234567890))-1)</f>
        <v>O</v>
      </c>
      <c r="AA857" s="8">
        <f t="shared" si="69"/>
        <v>12</v>
      </c>
      <c r="AB857" s="8">
        <f>VLOOKUP(Z857,Table!$A$2:$C$121,2,0)</f>
        <v>16</v>
      </c>
      <c r="AC857" s="7">
        <f>VLOOKUP(Z857,Table!$A$2:$C$121,3,0)</f>
        <v>2</v>
      </c>
      <c r="AD857" s="5" t="str">
        <f>VLOOKUP(A857,Table!$U$1:$V$230,2,0)</f>
        <v>Tetragonal</v>
      </c>
    </row>
    <row r="858" spans="1:30" ht="18.75" customHeight="1" x14ac:dyDescent="0.4">
      <c r="A858" s="5">
        <v>123</v>
      </c>
      <c r="B858" s="5">
        <v>413671</v>
      </c>
      <c r="C858" s="5" t="s">
        <v>1058</v>
      </c>
      <c r="D858" s="5" t="s">
        <v>692</v>
      </c>
      <c r="E858" s="6" t="s">
        <v>2295</v>
      </c>
      <c r="F858" s="8" t="str">
        <f>LEFT(E858,MIN(FIND({0,1,2,3,4,5,6,7,8,9},ASC(E858)&amp;1234567890))-1)</f>
        <v>Y</v>
      </c>
      <c r="G858" s="8">
        <f t="shared" si="65"/>
        <v>1</v>
      </c>
      <c r="H858" s="8">
        <f>VLOOKUP(F858,Table!$A$2:$C$121,2,0)</f>
        <v>3</v>
      </c>
      <c r="I858" s="7">
        <f>VLOOKUP(F858,Table!$A$2:$C$121,3,0)</f>
        <v>5</v>
      </c>
      <c r="J858" s="6" t="s">
        <v>2597</v>
      </c>
      <c r="K858" s="8" t="str">
        <f>LEFT(J858,MIN(FIND({0,1,2,3,4,5,6,7,8,9},ASC(J858)&amp;1234567890))-1)</f>
        <v>Ba</v>
      </c>
      <c r="L858" s="8">
        <f t="shared" si="66"/>
        <v>1</v>
      </c>
      <c r="M858" s="8">
        <f>VLOOKUP(K858,Table!$A$2:$C$121,2,0)</f>
        <v>2</v>
      </c>
      <c r="N858" s="7">
        <f>VLOOKUP(K858,Table!$A$2:$C$121,3,0)</f>
        <v>6</v>
      </c>
      <c r="O858" s="6" t="s">
        <v>2636</v>
      </c>
      <c r="P858" s="8" t="str">
        <f>LEFT(O858,MIN(FIND({0,1,2,3,4,5,6,7,8,9},ASC(O858)&amp;1234567890))-1)</f>
        <v>Co</v>
      </c>
      <c r="Q858" s="8">
        <f t="shared" si="67"/>
        <v>1</v>
      </c>
      <c r="R858" s="8">
        <f>VLOOKUP(P858,Table!$A$2:$C$121,2,0)</f>
        <v>9</v>
      </c>
      <c r="S858" s="7">
        <f>VLOOKUP(P858,Table!$A$2:$C$121,3,0)</f>
        <v>4</v>
      </c>
      <c r="T858" s="6" t="s">
        <v>2598</v>
      </c>
      <c r="U858" s="8" t="str">
        <f>LEFT(T858,MIN(FIND({0,1,2,3,4,5,6,7,8,9},ASC(T858)&amp;1234567890))-1)</f>
        <v>Mn</v>
      </c>
      <c r="V858" s="8">
        <f t="shared" si="68"/>
        <v>1</v>
      </c>
      <c r="W858" s="8">
        <f>VLOOKUP(U858,Table!$A$2:$C$121,2,0)</f>
        <v>7</v>
      </c>
      <c r="X858" s="7">
        <f>VLOOKUP(U858,Table!$A$2:$C$121,3,0)</f>
        <v>4</v>
      </c>
      <c r="Y858" s="6" t="s">
        <v>2863</v>
      </c>
      <c r="Z858" s="8" t="str">
        <f>LEFT(Y858,MIN(FIND({0,1,2,3,4,5,6,7,8,9},ASC(Y858)&amp;1234567890))-1)</f>
        <v>O</v>
      </c>
      <c r="AA858" s="8">
        <f t="shared" si="69"/>
        <v>5</v>
      </c>
      <c r="AB858" s="8">
        <f>VLOOKUP(Z858,Table!$A$2:$C$121,2,0)</f>
        <v>16</v>
      </c>
      <c r="AC858" s="7">
        <f>VLOOKUP(Z858,Table!$A$2:$C$121,3,0)</f>
        <v>2</v>
      </c>
      <c r="AD858" s="5" t="str">
        <f>VLOOKUP(A858,Table!$U$1:$V$230,2,0)</f>
        <v>Tetragonal</v>
      </c>
    </row>
    <row r="859" spans="1:30" ht="18.75" customHeight="1" x14ac:dyDescent="0.4">
      <c r="A859" s="5">
        <v>123</v>
      </c>
      <c r="B859" s="5">
        <v>172211</v>
      </c>
      <c r="C859" s="5" t="s">
        <v>1058</v>
      </c>
      <c r="D859" s="5" t="s">
        <v>1214</v>
      </c>
      <c r="E859" s="6" t="s">
        <v>2765</v>
      </c>
      <c r="F859" s="8" t="str">
        <f>LEFT(E859,MIN(FIND({0,1,2,3,4,5,6,7,8,9},ASC(E859)&amp;1234567890))-1)</f>
        <v>Ir</v>
      </c>
      <c r="G859" s="8">
        <f t="shared" si="65"/>
        <v>1</v>
      </c>
      <c r="H859" s="8">
        <f>VLOOKUP(F859,Table!$A$2:$C$121,2,0)</f>
        <v>9</v>
      </c>
      <c r="I859" s="7">
        <f>VLOOKUP(F859,Table!$A$2:$C$121,3,0)</f>
        <v>6</v>
      </c>
      <c r="J859" s="6" t="s">
        <v>2299</v>
      </c>
      <c r="K859" s="8" t="str">
        <f>LEFT(J859,MIN(FIND({0,1,2,3,4,5,6,7,8,9},ASC(J859)&amp;1234567890))-1)</f>
        <v>Sr</v>
      </c>
      <c r="L859" s="8">
        <f t="shared" si="66"/>
        <v>2</v>
      </c>
      <c r="M859" s="8">
        <f>VLOOKUP(K859,Table!$A$2:$C$121,2,0)</f>
        <v>2</v>
      </c>
      <c r="N859" s="7">
        <f>VLOOKUP(K859,Table!$A$2:$C$121,3,0)</f>
        <v>5</v>
      </c>
      <c r="O859" s="6" t="s">
        <v>2933</v>
      </c>
      <c r="P859" s="8" t="str">
        <f>LEFT(O859,MIN(FIND({0,1,2,3,4,5,6,7,8,9},ASC(O859)&amp;1234567890))-1)</f>
        <v>Gd</v>
      </c>
      <c r="Q859" s="8">
        <f t="shared" si="67"/>
        <v>1</v>
      </c>
      <c r="R859" s="8">
        <f>VLOOKUP(P859,Table!$A$2:$C$121,2,0)</f>
        <v>3</v>
      </c>
      <c r="S859" s="7">
        <f>VLOOKUP(P859,Table!$A$2:$C$121,3,0)</f>
        <v>6</v>
      </c>
      <c r="T859" s="6" t="s">
        <v>2297</v>
      </c>
      <c r="U859" s="8" t="str">
        <f>LEFT(T859,MIN(FIND({0,1,2,3,4,5,6,7,8,9},ASC(T859)&amp;1234567890))-1)</f>
        <v>Cu</v>
      </c>
      <c r="V859" s="8">
        <f t="shared" si="68"/>
        <v>2</v>
      </c>
      <c r="W859" s="8">
        <f>VLOOKUP(U859,Table!$A$2:$C$121,2,0)</f>
        <v>11</v>
      </c>
      <c r="X859" s="7">
        <f>VLOOKUP(U859,Table!$A$2:$C$121,3,0)</f>
        <v>4</v>
      </c>
      <c r="Y859" s="6" t="s">
        <v>2298</v>
      </c>
      <c r="Z859" s="8" t="str">
        <f>LEFT(Y859,MIN(FIND({0,1,2,3,4,5,6,7,8,9},ASC(Y859)&amp;1234567890))-1)</f>
        <v>O</v>
      </c>
      <c r="AA859" s="8">
        <f t="shared" si="69"/>
        <v>8</v>
      </c>
      <c r="AB859" s="8">
        <f>VLOOKUP(Z859,Table!$A$2:$C$121,2,0)</f>
        <v>16</v>
      </c>
      <c r="AC859" s="7">
        <f>VLOOKUP(Z859,Table!$A$2:$C$121,3,0)</f>
        <v>2</v>
      </c>
      <c r="AD859" s="5" t="str">
        <f>VLOOKUP(A859,Table!$U$1:$V$230,2,0)</f>
        <v>Tetragonal</v>
      </c>
    </row>
    <row r="860" spans="1:30" ht="18.75" customHeight="1" x14ac:dyDescent="0.4">
      <c r="A860" s="5">
        <v>123</v>
      </c>
      <c r="B860" s="5">
        <v>172554</v>
      </c>
      <c r="C860" s="5" t="s">
        <v>1058</v>
      </c>
      <c r="D860" s="5" t="s">
        <v>1215</v>
      </c>
      <c r="E860" s="6" t="s">
        <v>2299</v>
      </c>
      <c r="F860" s="8" t="str">
        <f>LEFT(E860,MIN(FIND({0,1,2,3,4,5,6,7,8,9},ASC(E860)&amp;1234567890))-1)</f>
        <v>Sr</v>
      </c>
      <c r="G860" s="8">
        <f t="shared" si="65"/>
        <v>2</v>
      </c>
      <c r="H860" s="8">
        <f>VLOOKUP(F860,Table!$A$2:$C$121,2,0)</f>
        <v>2</v>
      </c>
      <c r="I860" s="7">
        <f>VLOOKUP(F860,Table!$A$2:$C$121,3,0)</f>
        <v>5</v>
      </c>
      <c r="J860" s="6" t="s">
        <v>2598</v>
      </c>
      <c r="K860" s="8" t="str">
        <f>LEFT(J860,MIN(FIND({0,1,2,3,4,5,6,7,8,9},ASC(J860)&amp;1234567890))-1)</f>
        <v>Mn</v>
      </c>
      <c r="L860" s="8">
        <f t="shared" si="66"/>
        <v>1</v>
      </c>
      <c r="M860" s="8">
        <f>VLOOKUP(K860,Table!$A$2:$C$121,2,0)</f>
        <v>7</v>
      </c>
      <c r="N860" s="7">
        <f>VLOOKUP(K860,Table!$A$2:$C$121,3,0)</f>
        <v>4</v>
      </c>
      <c r="O860" s="6" t="s">
        <v>2493</v>
      </c>
      <c r="P860" s="8" t="str">
        <f>LEFT(O860,MIN(FIND({0,1,2,3,4,5,6,7,8,9},ASC(O860)&amp;1234567890))-1)</f>
        <v>O</v>
      </c>
      <c r="Q860" s="8">
        <f t="shared" si="67"/>
        <v>2</v>
      </c>
      <c r="R860" s="8">
        <f>VLOOKUP(P860,Table!$A$2:$C$121,2,0)</f>
        <v>16</v>
      </c>
      <c r="S860" s="7">
        <f>VLOOKUP(P860,Table!$A$2:$C$121,3,0)</f>
        <v>2</v>
      </c>
      <c r="T860" s="6" t="s">
        <v>3826</v>
      </c>
      <c r="U860" s="8" t="str">
        <f>LEFT(T860,MIN(FIND({0,1,2,3,4,5,6,7,8,9},ASC(T860)&amp;1234567890))-1)</f>
        <v>Cu</v>
      </c>
      <c r="V860" s="8">
        <f t="shared" si="68"/>
        <v>3.42</v>
      </c>
      <c r="W860" s="8">
        <f>VLOOKUP(U860,Table!$A$2:$C$121,2,0)</f>
        <v>11</v>
      </c>
      <c r="X860" s="7">
        <f>VLOOKUP(U860,Table!$A$2:$C$121,3,0)</f>
        <v>4</v>
      </c>
      <c r="Y860" s="6" t="s">
        <v>2510</v>
      </c>
      <c r="Z860" s="8" t="str">
        <f>LEFT(Y860,MIN(FIND({0,1,2,3,4,5,6,7,8,9},ASC(Y860)&amp;1234567890))-1)</f>
        <v>S</v>
      </c>
      <c r="AA860" s="8">
        <f t="shared" si="69"/>
        <v>3</v>
      </c>
      <c r="AB860" s="8">
        <f>VLOOKUP(Z860,Table!$A$2:$C$121,2,0)</f>
        <v>16</v>
      </c>
      <c r="AC860" s="7">
        <f>VLOOKUP(Z860,Table!$A$2:$C$121,3,0)</f>
        <v>3</v>
      </c>
      <c r="AD860" s="5" t="str">
        <f>VLOOKUP(A860,Table!$U$1:$V$230,2,0)</f>
        <v>Tetragonal</v>
      </c>
    </row>
    <row r="861" spans="1:30" ht="18.75" customHeight="1" x14ac:dyDescent="0.4">
      <c r="A861" s="5">
        <v>123</v>
      </c>
      <c r="B861" s="5">
        <v>173901</v>
      </c>
      <c r="C861" s="5" t="s">
        <v>1058</v>
      </c>
      <c r="D861" s="5" t="s">
        <v>1216</v>
      </c>
      <c r="E861" s="6" t="s">
        <v>2294</v>
      </c>
      <c r="F861" s="8" t="str">
        <f>LEFT(E861,MIN(FIND({0,1,2,3,4,5,6,7,8,9},ASC(E861)&amp;1234567890))-1)</f>
        <v>Ba</v>
      </c>
      <c r="G861" s="8">
        <f t="shared" si="65"/>
        <v>2</v>
      </c>
      <c r="H861" s="8">
        <f>VLOOKUP(F861,Table!$A$2:$C$121,2,0)</f>
        <v>2</v>
      </c>
      <c r="I861" s="7">
        <f>VLOOKUP(F861,Table!$A$2:$C$121,3,0)</f>
        <v>6</v>
      </c>
      <c r="J861" s="6" t="s">
        <v>2295</v>
      </c>
      <c r="K861" s="8" t="str">
        <f>LEFT(J861,MIN(FIND({0,1,2,3,4,5,6,7,8,9},ASC(J861)&amp;1234567890))-1)</f>
        <v>Y</v>
      </c>
      <c r="L861" s="8">
        <f t="shared" si="66"/>
        <v>1</v>
      </c>
      <c r="M861" s="8">
        <f>VLOOKUP(K861,Table!$A$2:$C$121,2,0)</f>
        <v>3</v>
      </c>
      <c r="N861" s="7">
        <f>VLOOKUP(K861,Table!$A$2:$C$121,3,0)</f>
        <v>5</v>
      </c>
      <c r="O861" s="6" t="s">
        <v>3827</v>
      </c>
      <c r="P861" s="8" t="str">
        <f>LEFT(O861,MIN(FIND({0,1,2,3,4,5,6,7,8,9},ASC(O861)&amp;1234567890))-1)</f>
        <v>Cu</v>
      </c>
      <c r="Q861" s="8">
        <f t="shared" si="67"/>
        <v>2.78</v>
      </c>
      <c r="R861" s="8">
        <f>VLOOKUP(P861,Table!$A$2:$C$121,2,0)</f>
        <v>11</v>
      </c>
      <c r="S861" s="7">
        <f>VLOOKUP(P861,Table!$A$2:$C$121,3,0)</f>
        <v>4</v>
      </c>
      <c r="T861" s="6" t="s">
        <v>3828</v>
      </c>
      <c r="U861" s="8" t="str">
        <f>LEFT(T861,MIN(FIND({0,1,2,3,4,5,6,7,8,9},ASC(T861)&amp;1234567890))-1)</f>
        <v>Al</v>
      </c>
      <c r="V861" s="8">
        <f t="shared" si="68"/>
        <v>0.22</v>
      </c>
      <c r="W861" s="8">
        <f>VLOOKUP(U861,Table!$A$2:$C$121,2,0)</f>
        <v>13</v>
      </c>
      <c r="X861" s="7">
        <f>VLOOKUP(U861,Table!$A$2:$C$121,3,0)</f>
        <v>3</v>
      </c>
      <c r="Y861" s="6" t="s">
        <v>3818</v>
      </c>
      <c r="Z861" s="8" t="str">
        <f>LEFT(Y861,MIN(FIND({0,1,2,3,4,5,6,7,8,9},ASC(Y861)&amp;1234567890))-1)</f>
        <v>O</v>
      </c>
      <c r="AA861" s="8">
        <f t="shared" si="69"/>
        <v>6.4</v>
      </c>
      <c r="AB861" s="8">
        <f>VLOOKUP(Z861,Table!$A$2:$C$121,2,0)</f>
        <v>16</v>
      </c>
      <c r="AC861" s="7">
        <f>VLOOKUP(Z861,Table!$A$2:$C$121,3,0)</f>
        <v>2</v>
      </c>
      <c r="AD861" s="5" t="str">
        <f>VLOOKUP(A861,Table!$U$1:$V$230,2,0)</f>
        <v>Tetragonal</v>
      </c>
    </row>
    <row r="862" spans="1:30" ht="18.75" customHeight="1" x14ac:dyDescent="0.4">
      <c r="A862" s="5">
        <v>123</v>
      </c>
      <c r="B862" s="5">
        <v>173903</v>
      </c>
      <c r="C862" s="5" t="s">
        <v>1058</v>
      </c>
      <c r="D862" s="5" t="s">
        <v>1217</v>
      </c>
      <c r="E862" s="6" t="s">
        <v>2294</v>
      </c>
      <c r="F862" s="8" t="str">
        <f>LEFT(E862,MIN(FIND({0,1,2,3,4,5,6,7,8,9},ASC(E862)&amp;1234567890))-1)</f>
        <v>Ba</v>
      </c>
      <c r="G862" s="8">
        <f t="shared" si="65"/>
        <v>2</v>
      </c>
      <c r="H862" s="8">
        <f>VLOOKUP(F862,Table!$A$2:$C$121,2,0)</f>
        <v>2</v>
      </c>
      <c r="I862" s="7">
        <f>VLOOKUP(F862,Table!$A$2:$C$121,3,0)</f>
        <v>6</v>
      </c>
      <c r="J862" s="6" t="s">
        <v>2850</v>
      </c>
      <c r="K862" s="8" t="str">
        <f>LEFT(J862,MIN(FIND({0,1,2,3,4,5,6,7,8,9},ASC(J862)&amp;1234567890))-1)</f>
        <v>Sm</v>
      </c>
      <c r="L862" s="8">
        <f t="shared" si="66"/>
        <v>1</v>
      </c>
      <c r="M862" s="8">
        <f>VLOOKUP(K862,Table!$A$2:$C$121,2,0)</f>
        <v>3</v>
      </c>
      <c r="N862" s="7">
        <f>VLOOKUP(K862,Table!$A$2:$C$121,3,0)</f>
        <v>6</v>
      </c>
      <c r="O862" s="6" t="s">
        <v>3829</v>
      </c>
      <c r="P862" s="8" t="str">
        <f>LEFT(O862,MIN(FIND({0,1,2,3,4,5,6,7,8,9},ASC(O862)&amp;1234567890))-1)</f>
        <v>Cu</v>
      </c>
      <c r="Q862" s="8">
        <f t="shared" si="67"/>
        <v>2.79</v>
      </c>
      <c r="R862" s="8">
        <f>VLOOKUP(P862,Table!$A$2:$C$121,2,0)</f>
        <v>11</v>
      </c>
      <c r="S862" s="7">
        <f>VLOOKUP(P862,Table!$A$2:$C$121,3,0)</f>
        <v>4</v>
      </c>
      <c r="T862" s="6" t="s">
        <v>3553</v>
      </c>
      <c r="U862" s="8" t="str">
        <f>LEFT(T862,MIN(FIND({0,1,2,3,4,5,6,7,8,9},ASC(T862)&amp;1234567890))-1)</f>
        <v>Al</v>
      </c>
      <c r="V862" s="8">
        <f t="shared" si="68"/>
        <v>0.21</v>
      </c>
      <c r="W862" s="8">
        <f>VLOOKUP(U862,Table!$A$2:$C$121,2,0)</f>
        <v>13</v>
      </c>
      <c r="X862" s="7">
        <f>VLOOKUP(U862,Table!$A$2:$C$121,3,0)</f>
        <v>3</v>
      </c>
      <c r="Y862" s="6" t="s">
        <v>3509</v>
      </c>
      <c r="Z862" s="8" t="str">
        <f>LEFT(Y862,MIN(FIND({0,1,2,3,4,5,6,7,8,9},ASC(Y862)&amp;1234567890))-1)</f>
        <v>O</v>
      </c>
      <c r="AA862" s="8">
        <f t="shared" si="69"/>
        <v>6.5</v>
      </c>
      <c r="AB862" s="8">
        <f>VLOOKUP(Z862,Table!$A$2:$C$121,2,0)</f>
        <v>16</v>
      </c>
      <c r="AC862" s="7">
        <f>VLOOKUP(Z862,Table!$A$2:$C$121,3,0)</f>
        <v>2</v>
      </c>
      <c r="AD862" s="5" t="str">
        <f>VLOOKUP(A862,Table!$U$1:$V$230,2,0)</f>
        <v>Tetragonal</v>
      </c>
    </row>
    <row r="863" spans="1:30" ht="18.75" customHeight="1" x14ac:dyDescent="0.4">
      <c r="A863" s="5">
        <v>123</v>
      </c>
      <c r="B863" s="5">
        <v>291055</v>
      </c>
      <c r="C863" s="5" t="s">
        <v>1058</v>
      </c>
      <c r="D863" s="5" t="s">
        <v>1218</v>
      </c>
      <c r="E863" s="6" t="s">
        <v>3743</v>
      </c>
      <c r="F863" s="8" t="str">
        <f>LEFT(E863,MIN(FIND({0,1,2,3,4,5,6,7,8,9},ASC(E863)&amp;1234567890))-1)</f>
        <v>Hg</v>
      </c>
      <c r="G863" s="8">
        <f t="shared" si="65"/>
        <v>0.9</v>
      </c>
      <c r="H863" s="8">
        <f>VLOOKUP(F863,Table!$A$2:$C$121,2,0)</f>
        <v>12</v>
      </c>
      <c r="I863" s="7">
        <f>VLOOKUP(F863,Table!$A$2:$C$121,3,0)</f>
        <v>6</v>
      </c>
      <c r="J863" s="6" t="s">
        <v>3830</v>
      </c>
      <c r="K863" s="8" t="str">
        <f>LEFT(J863,MIN(FIND({0,1,2,3,4,5,6,7,8,9},ASC(J863)&amp;1234567890))-1)</f>
        <v>Re</v>
      </c>
      <c r="L863" s="8">
        <f t="shared" si="66"/>
        <v>0.1</v>
      </c>
      <c r="M863" s="8">
        <f>VLOOKUP(K863,Table!$A$2:$C$121,2,0)</f>
        <v>7</v>
      </c>
      <c r="N863" s="7">
        <f>VLOOKUP(K863,Table!$A$2:$C$121,3,0)</f>
        <v>6</v>
      </c>
      <c r="O863" s="6" t="s">
        <v>2294</v>
      </c>
      <c r="P863" s="8" t="str">
        <f>LEFT(O863,MIN(FIND({0,1,2,3,4,5,6,7,8,9},ASC(O863)&amp;1234567890))-1)</f>
        <v>Ba</v>
      </c>
      <c r="Q863" s="8">
        <f t="shared" si="67"/>
        <v>2</v>
      </c>
      <c r="R863" s="8">
        <f>VLOOKUP(P863,Table!$A$2:$C$121,2,0)</f>
        <v>2</v>
      </c>
      <c r="S863" s="7">
        <f>VLOOKUP(P863,Table!$A$2:$C$121,3,0)</f>
        <v>6</v>
      </c>
      <c r="T863" s="6" t="s">
        <v>2296</v>
      </c>
      <c r="U863" s="8" t="str">
        <f>LEFT(T863,MIN(FIND({0,1,2,3,4,5,6,7,8,9},ASC(T863)&amp;1234567890))-1)</f>
        <v>Cu</v>
      </c>
      <c r="V863" s="8">
        <f t="shared" si="68"/>
        <v>1</v>
      </c>
      <c r="W863" s="8">
        <f>VLOOKUP(U863,Table!$A$2:$C$121,2,0)</f>
        <v>11</v>
      </c>
      <c r="X863" s="7">
        <f>VLOOKUP(U863,Table!$A$2:$C$121,3,0)</f>
        <v>4</v>
      </c>
      <c r="Y863" s="6" t="s">
        <v>3831</v>
      </c>
      <c r="Z863" s="8" t="str">
        <f>LEFT(Y863,MIN(FIND({0,1,2,3,4,5,6,7,8,9},ASC(Y863)&amp;1234567890))-1)</f>
        <v>O</v>
      </c>
      <c r="AA863" s="8">
        <f t="shared" si="69"/>
        <v>5.33</v>
      </c>
      <c r="AB863" s="8">
        <f>VLOOKUP(Z863,Table!$A$2:$C$121,2,0)</f>
        <v>16</v>
      </c>
      <c r="AC863" s="7">
        <f>VLOOKUP(Z863,Table!$A$2:$C$121,3,0)</f>
        <v>2</v>
      </c>
      <c r="AD863" s="5" t="str">
        <f>VLOOKUP(A863,Table!$U$1:$V$230,2,0)</f>
        <v>Tetragonal</v>
      </c>
    </row>
    <row r="864" spans="1:30" ht="18.75" customHeight="1" x14ac:dyDescent="0.4">
      <c r="A864" s="5">
        <v>123</v>
      </c>
      <c r="B864" s="5">
        <v>291056</v>
      </c>
      <c r="C864" s="5" t="s">
        <v>1058</v>
      </c>
      <c r="D864" s="5" t="s">
        <v>1219</v>
      </c>
      <c r="E864" s="6" t="s">
        <v>3832</v>
      </c>
      <c r="F864" s="8" t="str">
        <f>LEFT(E864,MIN(FIND({0,1,2,3,4,5,6,7,8,9},ASC(E864)&amp;1234567890))-1)</f>
        <v>Hg</v>
      </c>
      <c r="G864" s="8">
        <f t="shared" si="65"/>
        <v>0.86</v>
      </c>
      <c r="H864" s="8">
        <f>VLOOKUP(F864,Table!$A$2:$C$121,2,0)</f>
        <v>12</v>
      </c>
      <c r="I864" s="7">
        <f>VLOOKUP(F864,Table!$A$2:$C$121,3,0)</f>
        <v>6</v>
      </c>
      <c r="J864" s="6" t="s">
        <v>3833</v>
      </c>
      <c r="K864" s="8" t="str">
        <f>LEFT(J864,MIN(FIND({0,1,2,3,4,5,6,7,8,9},ASC(J864)&amp;1234567890))-1)</f>
        <v>Re</v>
      </c>
      <c r="L864" s="8">
        <f t="shared" si="66"/>
        <v>0.14000000000000001</v>
      </c>
      <c r="M864" s="8">
        <f>VLOOKUP(K864,Table!$A$2:$C$121,2,0)</f>
        <v>7</v>
      </c>
      <c r="N864" s="7">
        <f>VLOOKUP(K864,Table!$A$2:$C$121,3,0)</f>
        <v>6</v>
      </c>
      <c r="O864" s="6" t="s">
        <v>2294</v>
      </c>
      <c r="P864" s="8" t="str">
        <f>LEFT(O864,MIN(FIND({0,1,2,3,4,5,6,7,8,9},ASC(O864)&amp;1234567890))-1)</f>
        <v>Ba</v>
      </c>
      <c r="Q864" s="8">
        <f t="shared" si="67"/>
        <v>2</v>
      </c>
      <c r="R864" s="8">
        <f>VLOOKUP(P864,Table!$A$2:$C$121,2,0)</f>
        <v>2</v>
      </c>
      <c r="S864" s="7">
        <f>VLOOKUP(P864,Table!$A$2:$C$121,3,0)</f>
        <v>6</v>
      </c>
      <c r="T864" s="6" t="s">
        <v>2296</v>
      </c>
      <c r="U864" s="8" t="str">
        <f>LEFT(T864,MIN(FIND({0,1,2,3,4,5,6,7,8,9},ASC(T864)&amp;1234567890))-1)</f>
        <v>Cu</v>
      </c>
      <c r="V864" s="8">
        <f t="shared" si="68"/>
        <v>1</v>
      </c>
      <c r="W864" s="8">
        <f>VLOOKUP(U864,Table!$A$2:$C$121,2,0)</f>
        <v>11</v>
      </c>
      <c r="X864" s="7">
        <f>VLOOKUP(U864,Table!$A$2:$C$121,3,0)</f>
        <v>4</v>
      </c>
      <c r="Y864" s="6" t="s">
        <v>3834</v>
      </c>
      <c r="Z864" s="8" t="str">
        <f>LEFT(Y864,MIN(FIND({0,1,2,3,4,5,6,7,8,9},ASC(Y864)&amp;1234567890))-1)</f>
        <v>O</v>
      </c>
      <c r="AA864" s="8">
        <f t="shared" si="69"/>
        <v>5.62</v>
      </c>
      <c r="AB864" s="8">
        <f>VLOOKUP(Z864,Table!$A$2:$C$121,2,0)</f>
        <v>16</v>
      </c>
      <c r="AC864" s="7">
        <f>VLOOKUP(Z864,Table!$A$2:$C$121,3,0)</f>
        <v>2</v>
      </c>
      <c r="AD864" s="5" t="str">
        <f>VLOOKUP(A864,Table!$U$1:$V$230,2,0)</f>
        <v>Tetragonal</v>
      </c>
    </row>
    <row r="865" spans="1:30" ht="18.75" customHeight="1" x14ac:dyDescent="0.4">
      <c r="A865" s="5">
        <v>123</v>
      </c>
      <c r="B865" s="5">
        <v>291057</v>
      </c>
      <c r="C865" s="5" t="s">
        <v>1058</v>
      </c>
      <c r="D865" s="5" t="s">
        <v>1220</v>
      </c>
      <c r="E865" s="6" t="s">
        <v>3835</v>
      </c>
      <c r="F865" s="8" t="str">
        <f>LEFT(E865,MIN(FIND({0,1,2,3,4,5,6,7,8,9},ASC(E865)&amp;1234567890))-1)</f>
        <v>Hg</v>
      </c>
      <c r="G865" s="8">
        <f t="shared" si="65"/>
        <v>0.81699999999999995</v>
      </c>
      <c r="H865" s="8">
        <f>VLOOKUP(F865,Table!$A$2:$C$121,2,0)</f>
        <v>12</v>
      </c>
      <c r="I865" s="7">
        <f>VLOOKUP(F865,Table!$A$2:$C$121,3,0)</f>
        <v>6</v>
      </c>
      <c r="J865" s="6" t="s">
        <v>3836</v>
      </c>
      <c r="K865" s="8" t="str">
        <f>LEFT(J865,MIN(FIND({0,1,2,3,4,5,6,7,8,9},ASC(J865)&amp;1234567890))-1)</f>
        <v>Re</v>
      </c>
      <c r="L865" s="8">
        <f t="shared" si="66"/>
        <v>0.15</v>
      </c>
      <c r="M865" s="8">
        <f>VLOOKUP(K865,Table!$A$2:$C$121,2,0)</f>
        <v>7</v>
      </c>
      <c r="N865" s="7">
        <f>VLOOKUP(K865,Table!$A$2:$C$121,3,0)</f>
        <v>6</v>
      </c>
      <c r="O865" s="6" t="s">
        <v>2294</v>
      </c>
      <c r="P865" s="8" t="str">
        <f>LEFT(O865,MIN(FIND({0,1,2,3,4,5,6,7,8,9},ASC(O865)&amp;1234567890))-1)</f>
        <v>Ba</v>
      </c>
      <c r="Q865" s="8">
        <f t="shared" si="67"/>
        <v>2</v>
      </c>
      <c r="R865" s="8">
        <f>VLOOKUP(P865,Table!$A$2:$C$121,2,0)</f>
        <v>2</v>
      </c>
      <c r="S865" s="7">
        <f>VLOOKUP(P865,Table!$A$2:$C$121,3,0)</f>
        <v>6</v>
      </c>
      <c r="T865" s="6" t="s">
        <v>2296</v>
      </c>
      <c r="U865" s="8" t="str">
        <f>LEFT(T865,MIN(FIND({0,1,2,3,4,5,6,7,8,9},ASC(T865)&amp;1234567890))-1)</f>
        <v>Cu</v>
      </c>
      <c r="V865" s="8">
        <f t="shared" si="68"/>
        <v>1</v>
      </c>
      <c r="W865" s="8">
        <f>VLOOKUP(U865,Table!$A$2:$C$121,2,0)</f>
        <v>11</v>
      </c>
      <c r="X865" s="7">
        <f>VLOOKUP(U865,Table!$A$2:$C$121,3,0)</f>
        <v>4</v>
      </c>
      <c r="Y865" s="6" t="s">
        <v>3837</v>
      </c>
      <c r="Z865" s="8" t="str">
        <f>LEFT(Y865,MIN(FIND({0,1,2,3,4,5,6,7,8,9},ASC(Y865)&amp;1234567890))-1)</f>
        <v>O</v>
      </c>
      <c r="AA865" s="8">
        <f t="shared" si="69"/>
        <v>6.29</v>
      </c>
      <c r="AB865" s="8">
        <f>VLOOKUP(Z865,Table!$A$2:$C$121,2,0)</f>
        <v>16</v>
      </c>
      <c r="AC865" s="7">
        <f>VLOOKUP(Z865,Table!$A$2:$C$121,3,0)</f>
        <v>2</v>
      </c>
      <c r="AD865" s="5" t="str">
        <f>VLOOKUP(A865,Table!$U$1:$V$230,2,0)</f>
        <v>Tetragonal</v>
      </c>
    </row>
    <row r="866" spans="1:30" ht="18.75" customHeight="1" x14ac:dyDescent="0.4">
      <c r="A866" s="5">
        <v>123</v>
      </c>
      <c r="B866" s="5">
        <v>151655</v>
      </c>
      <c r="C866" s="5" t="s">
        <v>1058</v>
      </c>
      <c r="D866" s="5" t="s">
        <v>1221</v>
      </c>
      <c r="E866" s="6" t="s">
        <v>2330</v>
      </c>
      <c r="F866" s="8" t="str">
        <f>LEFT(E866,MIN(FIND({0,1,2,3,4,5,6,7,8,9},ASC(E866)&amp;1234567890))-1)</f>
        <v>Fe</v>
      </c>
      <c r="G866" s="8">
        <f t="shared" si="65"/>
        <v>1</v>
      </c>
      <c r="H866" s="8">
        <f>VLOOKUP(F866,Table!$A$2:$C$121,2,0)</f>
        <v>8</v>
      </c>
      <c r="I866" s="7">
        <f>VLOOKUP(F866,Table!$A$2:$C$121,3,0)</f>
        <v>4</v>
      </c>
      <c r="J866" s="6" t="s">
        <v>2299</v>
      </c>
      <c r="K866" s="8" t="str">
        <f>LEFT(J866,MIN(FIND({0,1,2,3,4,5,6,7,8,9},ASC(J866)&amp;1234567890))-1)</f>
        <v>Sr</v>
      </c>
      <c r="L866" s="8">
        <f t="shared" si="66"/>
        <v>2</v>
      </c>
      <c r="M866" s="8">
        <f>VLOOKUP(K866,Table!$A$2:$C$121,2,0)</f>
        <v>2</v>
      </c>
      <c r="N866" s="7">
        <f>VLOOKUP(K866,Table!$A$2:$C$121,3,0)</f>
        <v>5</v>
      </c>
      <c r="O866" s="6" t="s">
        <v>2700</v>
      </c>
      <c r="P866" s="8" t="str">
        <f>LEFT(O866,MIN(FIND({0,1,2,3,4,5,6,7,8,9},ASC(O866)&amp;1234567890))-1)</f>
        <v>Nd</v>
      </c>
      <c r="Q866" s="8">
        <f t="shared" si="67"/>
        <v>1</v>
      </c>
      <c r="R866" s="8">
        <f>VLOOKUP(P866,Table!$A$2:$C$121,2,0)</f>
        <v>3</v>
      </c>
      <c r="S866" s="7">
        <f>VLOOKUP(P866,Table!$A$2:$C$121,3,0)</f>
        <v>6</v>
      </c>
      <c r="T866" s="6" t="s">
        <v>2297</v>
      </c>
      <c r="U866" s="8" t="str">
        <f>LEFT(T866,MIN(FIND({0,1,2,3,4,5,6,7,8,9},ASC(T866)&amp;1234567890))-1)</f>
        <v>Cu</v>
      </c>
      <c r="V866" s="8">
        <f t="shared" si="68"/>
        <v>2</v>
      </c>
      <c r="W866" s="8">
        <f>VLOOKUP(U866,Table!$A$2:$C$121,2,0)</f>
        <v>11</v>
      </c>
      <c r="X866" s="7">
        <f>VLOOKUP(U866,Table!$A$2:$C$121,3,0)</f>
        <v>4</v>
      </c>
      <c r="Y866" s="6" t="s">
        <v>3755</v>
      </c>
      <c r="Z866" s="8" t="str">
        <f>LEFT(Y866,MIN(FIND({0,1,2,3,4,5,6,7,8,9},ASC(Y866)&amp;1234567890))-1)</f>
        <v>O</v>
      </c>
      <c r="AA866" s="8">
        <f t="shared" si="69"/>
        <v>7.44</v>
      </c>
      <c r="AB866" s="8">
        <f>VLOOKUP(Z866,Table!$A$2:$C$121,2,0)</f>
        <v>16</v>
      </c>
      <c r="AC866" s="7">
        <f>VLOOKUP(Z866,Table!$A$2:$C$121,3,0)</f>
        <v>2</v>
      </c>
      <c r="AD866" s="5" t="str">
        <f>VLOOKUP(A866,Table!$U$1:$V$230,2,0)</f>
        <v>Tetragonal</v>
      </c>
    </row>
    <row r="867" spans="1:30" ht="18.75" customHeight="1" x14ac:dyDescent="0.4">
      <c r="A867" s="5">
        <v>123</v>
      </c>
      <c r="B867" s="5">
        <v>151656</v>
      </c>
      <c r="C867" s="5" t="s">
        <v>1058</v>
      </c>
      <c r="D867" s="5" t="s">
        <v>1222</v>
      </c>
      <c r="E867" s="6" t="s">
        <v>2330</v>
      </c>
      <c r="F867" s="8" t="str">
        <f>LEFT(E867,MIN(FIND({0,1,2,3,4,5,6,7,8,9},ASC(E867)&amp;1234567890))-1)</f>
        <v>Fe</v>
      </c>
      <c r="G867" s="8">
        <f t="shared" si="65"/>
        <v>1</v>
      </c>
      <c r="H867" s="8">
        <f>VLOOKUP(F867,Table!$A$2:$C$121,2,0)</f>
        <v>8</v>
      </c>
      <c r="I867" s="7">
        <f>VLOOKUP(F867,Table!$A$2:$C$121,3,0)</f>
        <v>4</v>
      </c>
      <c r="J867" s="6" t="s">
        <v>2299</v>
      </c>
      <c r="K867" s="8" t="str">
        <f>LEFT(J867,MIN(FIND({0,1,2,3,4,5,6,7,8,9},ASC(J867)&amp;1234567890))-1)</f>
        <v>Sr</v>
      </c>
      <c r="L867" s="8">
        <f t="shared" si="66"/>
        <v>2</v>
      </c>
      <c r="M867" s="8">
        <f>VLOOKUP(K867,Table!$A$2:$C$121,2,0)</f>
        <v>2</v>
      </c>
      <c r="N867" s="7">
        <f>VLOOKUP(K867,Table!$A$2:$C$121,3,0)</f>
        <v>5</v>
      </c>
      <c r="O867" s="6" t="s">
        <v>2700</v>
      </c>
      <c r="P867" s="8" t="str">
        <f>LEFT(O867,MIN(FIND({0,1,2,3,4,5,6,7,8,9},ASC(O867)&amp;1234567890))-1)</f>
        <v>Nd</v>
      </c>
      <c r="Q867" s="8">
        <f t="shared" si="67"/>
        <v>1</v>
      </c>
      <c r="R867" s="8">
        <f>VLOOKUP(P867,Table!$A$2:$C$121,2,0)</f>
        <v>3</v>
      </c>
      <c r="S867" s="7">
        <f>VLOOKUP(P867,Table!$A$2:$C$121,3,0)</f>
        <v>6</v>
      </c>
      <c r="T867" s="6" t="s">
        <v>2297</v>
      </c>
      <c r="U867" s="8" t="str">
        <f>LEFT(T867,MIN(FIND({0,1,2,3,4,5,6,7,8,9},ASC(T867)&amp;1234567890))-1)</f>
        <v>Cu</v>
      </c>
      <c r="V867" s="8">
        <f t="shared" si="68"/>
        <v>2</v>
      </c>
      <c r="W867" s="8">
        <f>VLOOKUP(U867,Table!$A$2:$C$121,2,0)</f>
        <v>11</v>
      </c>
      <c r="X867" s="7">
        <f>VLOOKUP(U867,Table!$A$2:$C$121,3,0)</f>
        <v>4</v>
      </c>
      <c r="Y867" s="6" t="s">
        <v>3602</v>
      </c>
      <c r="Z867" s="8" t="str">
        <f>LEFT(Y867,MIN(FIND({0,1,2,3,4,5,6,7,8,9},ASC(Y867)&amp;1234567890))-1)</f>
        <v>O</v>
      </c>
      <c r="AA867" s="8">
        <f t="shared" si="69"/>
        <v>7.16</v>
      </c>
      <c r="AB867" s="8">
        <f>VLOOKUP(Z867,Table!$A$2:$C$121,2,0)</f>
        <v>16</v>
      </c>
      <c r="AC867" s="7">
        <f>VLOOKUP(Z867,Table!$A$2:$C$121,3,0)</f>
        <v>2</v>
      </c>
      <c r="AD867" s="5" t="str">
        <f>VLOOKUP(A867,Table!$U$1:$V$230,2,0)</f>
        <v>Tetragonal</v>
      </c>
    </row>
    <row r="868" spans="1:30" ht="18.75" customHeight="1" x14ac:dyDescent="0.4">
      <c r="A868" s="5">
        <v>123</v>
      </c>
      <c r="B868" s="5">
        <v>151657</v>
      </c>
      <c r="C868" s="5" t="s">
        <v>1058</v>
      </c>
      <c r="D868" s="5" t="s">
        <v>1223</v>
      </c>
      <c r="E868" s="6" t="s">
        <v>2330</v>
      </c>
      <c r="F868" s="8" t="str">
        <f>LEFT(E868,MIN(FIND({0,1,2,3,4,5,6,7,8,9},ASC(E868)&amp;1234567890))-1)</f>
        <v>Fe</v>
      </c>
      <c r="G868" s="8">
        <f t="shared" si="65"/>
        <v>1</v>
      </c>
      <c r="H868" s="8">
        <f>VLOOKUP(F868,Table!$A$2:$C$121,2,0)</f>
        <v>8</v>
      </c>
      <c r="I868" s="7">
        <f>VLOOKUP(F868,Table!$A$2:$C$121,3,0)</f>
        <v>4</v>
      </c>
      <c r="J868" s="6" t="s">
        <v>2299</v>
      </c>
      <c r="K868" s="8" t="str">
        <f>LEFT(J868,MIN(FIND({0,1,2,3,4,5,6,7,8,9},ASC(J868)&amp;1234567890))-1)</f>
        <v>Sr</v>
      </c>
      <c r="L868" s="8">
        <f t="shared" si="66"/>
        <v>2</v>
      </c>
      <c r="M868" s="8">
        <f>VLOOKUP(K868,Table!$A$2:$C$121,2,0)</f>
        <v>2</v>
      </c>
      <c r="N868" s="7">
        <f>VLOOKUP(K868,Table!$A$2:$C$121,3,0)</f>
        <v>5</v>
      </c>
      <c r="O868" s="6" t="s">
        <v>2700</v>
      </c>
      <c r="P868" s="8" t="str">
        <f>LEFT(O868,MIN(FIND({0,1,2,3,4,5,6,7,8,9},ASC(O868)&amp;1234567890))-1)</f>
        <v>Nd</v>
      </c>
      <c r="Q868" s="8">
        <f t="shared" si="67"/>
        <v>1</v>
      </c>
      <c r="R868" s="8">
        <f>VLOOKUP(P868,Table!$A$2:$C$121,2,0)</f>
        <v>3</v>
      </c>
      <c r="S868" s="7">
        <f>VLOOKUP(P868,Table!$A$2:$C$121,3,0)</f>
        <v>6</v>
      </c>
      <c r="T868" s="6" t="s">
        <v>2297</v>
      </c>
      <c r="U868" s="8" t="str">
        <f>LEFT(T868,MIN(FIND({0,1,2,3,4,5,6,7,8,9},ASC(T868)&amp;1234567890))-1)</f>
        <v>Cu</v>
      </c>
      <c r="V868" s="8">
        <f t="shared" si="68"/>
        <v>2</v>
      </c>
      <c r="W868" s="8">
        <f>VLOOKUP(U868,Table!$A$2:$C$121,2,0)</f>
        <v>11</v>
      </c>
      <c r="X868" s="7">
        <f>VLOOKUP(U868,Table!$A$2:$C$121,3,0)</f>
        <v>4</v>
      </c>
      <c r="Y868" s="6" t="s">
        <v>3838</v>
      </c>
      <c r="Z868" s="8" t="str">
        <f>LEFT(Y868,MIN(FIND({0,1,2,3,4,5,6,7,8,9},ASC(Y868)&amp;1234567890))-1)</f>
        <v>O</v>
      </c>
      <c r="AA868" s="8">
        <f t="shared" si="69"/>
        <v>7.43</v>
      </c>
      <c r="AB868" s="8">
        <f>VLOOKUP(Z868,Table!$A$2:$C$121,2,0)</f>
        <v>16</v>
      </c>
      <c r="AC868" s="7">
        <f>VLOOKUP(Z868,Table!$A$2:$C$121,3,0)</f>
        <v>2</v>
      </c>
      <c r="AD868" s="5" t="str">
        <f>VLOOKUP(A868,Table!$U$1:$V$230,2,0)</f>
        <v>Tetragonal</v>
      </c>
    </row>
    <row r="869" spans="1:30" ht="18.75" customHeight="1" x14ac:dyDescent="0.4">
      <c r="A869" s="5">
        <v>123</v>
      </c>
      <c r="B869" s="5">
        <v>151658</v>
      </c>
      <c r="C869" s="5" t="s">
        <v>1058</v>
      </c>
      <c r="D869" s="5" t="s">
        <v>1224</v>
      </c>
      <c r="E869" s="6" t="s">
        <v>2330</v>
      </c>
      <c r="F869" s="8" t="str">
        <f>LEFT(E869,MIN(FIND({0,1,2,3,4,5,6,7,8,9},ASC(E869)&amp;1234567890))-1)</f>
        <v>Fe</v>
      </c>
      <c r="G869" s="8">
        <f t="shared" si="65"/>
        <v>1</v>
      </c>
      <c r="H869" s="8">
        <f>VLOOKUP(F869,Table!$A$2:$C$121,2,0)</f>
        <v>8</v>
      </c>
      <c r="I869" s="7">
        <f>VLOOKUP(F869,Table!$A$2:$C$121,3,0)</f>
        <v>4</v>
      </c>
      <c r="J869" s="6" t="s">
        <v>2299</v>
      </c>
      <c r="K869" s="8" t="str">
        <f>LEFT(J869,MIN(FIND({0,1,2,3,4,5,6,7,8,9},ASC(J869)&amp;1234567890))-1)</f>
        <v>Sr</v>
      </c>
      <c r="L869" s="8">
        <f t="shared" si="66"/>
        <v>2</v>
      </c>
      <c r="M869" s="8">
        <f>VLOOKUP(K869,Table!$A$2:$C$121,2,0)</f>
        <v>2</v>
      </c>
      <c r="N869" s="7">
        <f>VLOOKUP(K869,Table!$A$2:$C$121,3,0)</f>
        <v>5</v>
      </c>
      <c r="O869" s="6" t="s">
        <v>2700</v>
      </c>
      <c r="P869" s="8" t="str">
        <f>LEFT(O869,MIN(FIND({0,1,2,3,4,5,6,7,8,9},ASC(O869)&amp;1234567890))-1)</f>
        <v>Nd</v>
      </c>
      <c r="Q869" s="8">
        <f t="shared" si="67"/>
        <v>1</v>
      </c>
      <c r="R869" s="8">
        <f>VLOOKUP(P869,Table!$A$2:$C$121,2,0)</f>
        <v>3</v>
      </c>
      <c r="S869" s="7">
        <f>VLOOKUP(P869,Table!$A$2:$C$121,3,0)</f>
        <v>6</v>
      </c>
      <c r="T869" s="6" t="s">
        <v>2297</v>
      </c>
      <c r="U869" s="8" t="str">
        <f>LEFT(T869,MIN(FIND({0,1,2,3,4,5,6,7,8,9},ASC(T869)&amp;1234567890))-1)</f>
        <v>Cu</v>
      </c>
      <c r="V869" s="8">
        <f t="shared" si="68"/>
        <v>2</v>
      </c>
      <c r="W869" s="8">
        <f>VLOOKUP(U869,Table!$A$2:$C$121,2,0)</f>
        <v>11</v>
      </c>
      <c r="X869" s="7">
        <f>VLOOKUP(U869,Table!$A$2:$C$121,3,0)</f>
        <v>4</v>
      </c>
      <c r="Y869" s="6" t="s">
        <v>3839</v>
      </c>
      <c r="Z869" s="8" t="str">
        <f>LEFT(Y869,MIN(FIND({0,1,2,3,4,5,6,7,8,9},ASC(Y869)&amp;1234567890))-1)</f>
        <v>O</v>
      </c>
      <c r="AA869" s="8">
        <f t="shared" si="69"/>
        <v>7.75</v>
      </c>
      <c r="AB869" s="8">
        <f>VLOOKUP(Z869,Table!$A$2:$C$121,2,0)</f>
        <v>16</v>
      </c>
      <c r="AC869" s="7">
        <f>VLOOKUP(Z869,Table!$A$2:$C$121,3,0)</f>
        <v>2</v>
      </c>
      <c r="AD869" s="5" t="str">
        <f>VLOOKUP(A869,Table!$U$1:$V$230,2,0)</f>
        <v>Tetragonal</v>
      </c>
    </row>
    <row r="870" spans="1:30" ht="18.75" customHeight="1" x14ac:dyDescent="0.4">
      <c r="A870" s="5">
        <v>123</v>
      </c>
      <c r="B870" s="5">
        <v>152378</v>
      </c>
      <c r="C870" s="5" t="s">
        <v>1058</v>
      </c>
      <c r="D870" s="5" t="s">
        <v>1225</v>
      </c>
      <c r="E870" s="6" t="s">
        <v>3339</v>
      </c>
      <c r="F870" s="8" t="str">
        <f>LEFT(E870,MIN(FIND({0,1,2,3,4,5,6,7,8,9},ASC(E870)&amp;1234567890))-1)</f>
        <v>Cr</v>
      </c>
      <c r="G870" s="8">
        <f t="shared" si="65"/>
        <v>1</v>
      </c>
      <c r="H870" s="8">
        <f>VLOOKUP(F870,Table!$A$2:$C$121,2,0)</f>
        <v>6</v>
      </c>
      <c r="I870" s="7">
        <f>VLOOKUP(F870,Table!$A$2:$C$121,3,0)</f>
        <v>4</v>
      </c>
      <c r="J870" s="6" t="s">
        <v>2299</v>
      </c>
      <c r="K870" s="8" t="str">
        <f>LEFT(J870,MIN(FIND({0,1,2,3,4,5,6,7,8,9},ASC(J870)&amp;1234567890))-1)</f>
        <v>Sr</v>
      </c>
      <c r="L870" s="8">
        <f t="shared" si="66"/>
        <v>2</v>
      </c>
      <c r="M870" s="8">
        <f>VLOOKUP(K870,Table!$A$2:$C$121,2,0)</f>
        <v>2</v>
      </c>
      <c r="N870" s="7">
        <f>VLOOKUP(K870,Table!$A$2:$C$121,3,0)</f>
        <v>5</v>
      </c>
      <c r="O870" s="6" t="s">
        <v>2933</v>
      </c>
      <c r="P870" s="8" t="str">
        <f>LEFT(O870,MIN(FIND({0,1,2,3,4,5,6,7,8,9},ASC(O870)&amp;1234567890))-1)</f>
        <v>Gd</v>
      </c>
      <c r="Q870" s="8">
        <f t="shared" si="67"/>
        <v>1</v>
      </c>
      <c r="R870" s="8">
        <f>VLOOKUP(P870,Table!$A$2:$C$121,2,0)</f>
        <v>3</v>
      </c>
      <c r="S870" s="7">
        <f>VLOOKUP(P870,Table!$A$2:$C$121,3,0)</f>
        <v>6</v>
      </c>
      <c r="T870" s="6" t="s">
        <v>2297</v>
      </c>
      <c r="U870" s="8" t="str">
        <f>LEFT(T870,MIN(FIND({0,1,2,3,4,5,6,7,8,9},ASC(T870)&amp;1234567890))-1)</f>
        <v>Cu</v>
      </c>
      <c r="V870" s="8">
        <f t="shared" si="68"/>
        <v>2</v>
      </c>
      <c r="W870" s="8">
        <f>VLOOKUP(U870,Table!$A$2:$C$121,2,0)</f>
        <v>11</v>
      </c>
      <c r="X870" s="7">
        <f>VLOOKUP(U870,Table!$A$2:$C$121,3,0)</f>
        <v>4</v>
      </c>
      <c r="Y870" s="6" t="s">
        <v>2298</v>
      </c>
      <c r="Z870" s="8" t="str">
        <f>LEFT(Y870,MIN(FIND({0,1,2,3,4,5,6,7,8,9},ASC(Y870)&amp;1234567890))-1)</f>
        <v>O</v>
      </c>
      <c r="AA870" s="8">
        <f t="shared" si="69"/>
        <v>8</v>
      </c>
      <c r="AB870" s="8">
        <f>VLOOKUP(Z870,Table!$A$2:$C$121,2,0)</f>
        <v>16</v>
      </c>
      <c r="AC870" s="7">
        <f>VLOOKUP(Z870,Table!$A$2:$C$121,3,0)</f>
        <v>2</v>
      </c>
      <c r="AD870" s="5" t="str">
        <f>VLOOKUP(A870,Table!$U$1:$V$230,2,0)</f>
        <v>Tetragonal</v>
      </c>
    </row>
    <row r="871" spans="1:30" ht="18.75" customHeight="1" x14ac:dyDescent="0.4">
      <c r="A871" s="5">
        <v>123</v>
      </c>
      <c r="B871" s="5">
        <v>153283</v>
      </c>
      <c r="C871" s="5" t="s">
        <v>1058</v>
      </c>
      <c r="D871" s="5" t="s">
        <v>1226</v>
      </c>
      <c r="E871" s="6" t="s">
        <v>2330</v>
      </c>
      <c r="F871" s="8" t="str">
        <f>LEFT(E871,MIN(FIND({0,1,2,3,4,5,6,7,8,9},ASC(E871)&amp;1234567890))-1)</f>
        <v>Fe</v>
      </c>
      <c r="G871" s="8">
        <f t="shared" si="65"/>
        <v>1</v>
      </c>
      <c r="H871" s="8">
        <f>VLOOKUP(F871,Table!$A$2:$C$121,2,0)</f>
        <v>8</v>
      </c>
      <c r="I871" s="7">
        <f>VLOOKUP(F871,Table!$A$2:$C$121,3,0)</f>
        <v>4</v>
      </c>
      <c r="J871" s="6" t="s">
        <v>2299</v>
      </c>
      <c r="K871" s="8" t="str">
        <f>LEFT(J871,MIN(FIND({0,1,2,3,4,5,6,7,8,9},ASC(J871)&amp;1234567890))-1)</f>
        <v>Sr</v>
      </c>
      <c r="L871" s="8">
        <f t="shared" si="66"/>
        <v>2</v>
      </c>
      <c r="M871" s="8">
        <f>VLOOKUP(K871,Table!$A$2:$C$121,2,0)</f>
        <v>2</v>
      </c>
      <c r="N871" s="7">
        <f>VLOOKUP(K871,Table!$A$2:$C$121,3,0)</f>
        <v>5</v>
      </c>
      <c r="O871" s="6" t="s">
        <v>2700</v>
      </c>
      <c r="P871" s="8" t="str">
        <f>LEFT(O871,MIN(FIND({0,1,2,3,4,5,6,7,8,9},ASC(O871)&amp;1234567890))-1)</f>
        <v>Nd</v>
      </c>
      <c r="Q871" s="8">
        <f t="shared" si="67"/>
        <v>1</v>
      </c>
      <c r="R871" s="8">
        <f>VLOOKUP(P871,Table!$A$2:$C$121,2,0)</f>
        <v>3</v>
      </c>
      <c r="S871" s="7">
        <f>VLOOKUP(P871,Table!$A$2:$C$121,3,0)</f>
        <v>6</v>
      </c>
      <c r="T871" s="6" t="s">
        <v>2297</v>
      </c>
      <c r="U871" s="8" t="str">
        <f>LEFT(T871,MIN(FIND({0,1,2,3,4,5,6,7,8,9},ASC(T871)&amp;1234567890))-1)</f>
        <v>Cu</v>
      </c>
      <c r="V871" s="8">
        <f t="shared" si="68"/>
        <v>2</v>
      </c>
      <c r="W871" s="8">
        <f>VLOOKUP(U871,Table!$A$2:$C$121,2,0)</f>
        <v>11</v>
      </c>
      <c r="X871" s="7">
        <f>VLOOKUP(U871,Table!$A$2:$C$121,3,0)</f>
        <v>4</v>
      </c>
      <c r="Y871" s="6" t="s">
        <v>3758</v>
      </c>
      <c r="Z871" s="8" t="str">
        <f>LEFT(Y871,MIN(FIND({0,1,2,3,4,5,6,7,8,9},ASC(Y871)&amp;1234567890))-1)</f>
        <v>O</v>
      </c>
      <c r="AA871" s="8">
        <f t="shared" si="69"/>
        <v>7.34</v>
      </c>
      <c r="AB871" s="8">
        <f>VLOOKUP(Z871,Table!$A$2:$C$121,2,0)</f>
        <v>16</v>
      </c>
      <c r="AC871" s="7">
        <f>VLOOKUP(Z871,Table!$A$2:$C$121,3,0)</f>
        <v>2</v>
      </c>
      <c r="AD871" s="5" t="str">
        <f>VLOOKUP(A871,Table!$U$1:$V$230,2,0)</f>
        <v>Tetragonal</v>
      </c>
    </row>
    <row r="872" spans="1:30" ht="18.75" customHeight="1" x14ac:dyDescent="0.4">
      <c r="A872" s="5">
        <v>123</v>
      </c>
      <c r="B872" s="5">
        <v>154136</v>
      </c>
      <c r="C872" s="5" t="s">
        <v>1058</v>
      </c>
      <c r="D872" s="5" t="s">
        <v>1227</v>
      </c>
      <c r="E872" s="6" t="s">
        <v>2797</v>
      </c>
      <c r="F872" s="8" t="str">
        <f>LEFT(E872,MIN(FIND({0,1,2,3,4,5,6,7,8,9},ASC(E872)&amp;1234567890))-1)</f>
        <v>Eu</v>
      </c>
      <c r="G872" s="8">
        <f t="shared" si="65"/>
        <v>1</v>
      </c>
      <c r="H872" s="8">
        <f>VLOOKUP(F872,Table!$A$2:$C$121,2,0)</f>
        <v>3</v>
      </c>
      <c r="I872" s="7">
        <f>VLOOKUP(F872,Table!$A$2:$C$121,3,0)</f>
        <v>6</v>
      </c>
      <c r="J872" s="6" t="s">
        <v>2597</v>
      </c>
      <c r="K872" s="8" t="str">
        <f>LEFT(J872,MIN(FIND({0,1,2,3,4,5,6,7,8,9},ASC(J872)&amp;1234567890))-1)</f>
        <v>Ba</v>
      </c>
      <c r="L872" s="8">
        <f t="shared" si="66"/>
        <v>1</v>
      </c>
      <c r="M872" s="8">
        <f>VLOOKUP(K872,Table!$A$2:$C$121,2,0)</f>
        <v>2</v>
      </c>
      <c r="N872" s="7">
        <f>VLOOKUP(K872,Table!$A$2:$C$121,3,0)</f>
        <v>6</v>
      </c>
      <c r="O872" s="6" t="s">
        <v>2296</v>
      </c>
      <c r="P872" s="8" t="str">
        <f>LEFT(O872,MIN(FIND({0,1,2,3,4,5,6,7,8,9},ASC(O872)&amp;1234567890))-1)</f>
        <v>Cu</v>
      </c>
      <c r="Q872" s="8">
        <f t="shared" si="67"/>
        <v>1</v>
      </c>
      <c r="R872" s="8">
        <f>VLOOKUP(P872,Table!$A$2:$C$121,2,0)</f>
        <v>11</v>
      </c>
      <c r="S872" s="7">
        <f>VLOOKUP(P872,Table!$A$2:$C$121,3,0)</f>
        <v>4</v>
      </c>
      <c r="T872" s="6" t="s">
        <v>2330</v>
      </c>
      <c r="U872" s="8" t="str">
        <f>LEFT(T872,MIN(FIND({0,1,2,3,4,5,6,7,8,9},ASC(T872)&amp;1234567890))-1)</f>
        <v>Fe</v>
      </c>
      <c r="V872" s="8">
        <f t="shared" si="68"/>
        <v>1</v>
      </c>
      <c r="W872" s="8">
        <f>VLOOKUP(U872,Table!$A$2:$C$121,2,0)</f>
        <v>8</v>
      </c>
      <c r="X872" s="7">
        <f>VLOOKUP(U872,Table!$A$2:$C$121,3,0)</f>
        <v>4</v>
      </c>
      <c r="Y872" s="6" t="s">
        <v>2863</v>
      </c>
      <c r="Z872" s="8" t="str">
        <f>LEFT(Y872,MIN(FIND({0,1,2,3,4,5,6,7,8,9},ASC(Y872)&amp;1234567890))-1)</f>
        <v>O</v>
      </c>
      <c r="AA872" s="8">
        <f t="shared" si="69"/>
        <v>5</v>
      </c>
      <c r="AB872" s="8">
        <f>VLOOKUP(Z872,Table!$A$2:$C$121,2,0)</f>
        <v>16</v>
      </c>
      <c r="AC872" s="7">
        <f>VLOOKUP(Z872,Table!$A$2:$C$121,3,0)</f>
        <v>2</v>
      </c>
      <c r="AD872" s="5" t="str">
        <f>VLOOKUP(A872,Table!$U$1:$V$230,2,0)</f>
        <v>Tetragonal</v>
      </c>
    </row>
    <row r="873" spans="1:30" ht="18.75" customHeight="1" x14ac:dyDescent="0.4">
      <c r="A873" s="5">
        <v>123</v>
      </c>
      <c r="B873" s="5">
        <v>160364</v>
      </c>
      <c r="C873" s="5" t="s">
        <v>1058</v>
      </c>
      <c r="D873" s="5" t="s">
        <v>1228</v>
      </c>
      <c r="E873" s="6" t="s">
        <v>2330</v>
      </c>
      <c r="F873" s="8" t="str">
        <f>LEFT(E873,MIN(FIND({0,1,2,3,4,5,6,7,8,9},ASC(E873)&amp;1234567890))-1)</f>
        <v>Fe</v>
      </c>
      <c r="G873" s="8">
        <f t="shared" si="65"/>
        <v>1</v>
      </c>
      <c r="H873" s="8">
        <f>VLOOKUP(F873,Table!$A$2:$C$121,2,0)</f>
        <v>8</v>
      </c>
      <c r="I873" s="7">
        <f>VLOOKUP(F873,Table!$A$2:$C$121,3,0)</f>
        <v>4</v>
      </c>
      <c r="J873" s="6" t="s">
        <v>2299</v>
      </c>
      <c r="K873" s="8" t="str">
        <f>LEFT(J873,MIN(FIND({0,1,2,3,4,5,6,7,8,9},ASC(J873)&amp;1234567890))-1)</f>
        <v>Sr</v>
      </c>
      <c r="L873" s="8">
        <f t="shared" si="66"/>
        <v>2</v>
      </c>
      <c r="M873" s="8">
        <f>VLOOKUP(K873,Table!$A$2:$C$121,2,0)</f>
        <v>2</v>
      </c>
      <c r="N873" s="7">
        <f>VLOOKUP(K873,Table!$A$2:$C$121,3,0)</f>
        <v>5</v>
      </c>
      <c r="O873" s="6" t="s">
        <v>2295</v>
      </c>
      <c r="P873" s="8" t="str">
        <f>LEFT(O873,MIN(FIND({0,1,2,3,4,5,6,7,8,9},ASC(O873)&amp;1234567890))-1)</f>
        <v>Y</v>
      </c>
      <c r="Q873" s="8">
        <f t="shared" si="67"/>
        <v>1</v>
      </c>
      <c r="R873" s="8">
        <f>VLOOKUP(P873,Table!$A$2:$C$121,2,0)</f>
        <v>3</v>
      </c>
      <c r="S873" s="7">
        <f>VLOOKUP(P873,Table!$A$2:$C$121,3,0)</f>
        <v>5</v>
      </c>
      <c r="T873" s="6" t="s">
        <v>2297</v>
      </c>
      <c r="U873" s="8" t="str">
        <f>LEFT(T873,MIN(FIND({0,1,2,3,4,5,6,7,8,9},ASC(T873)&amp;1234567890))-1)</f>
        <v>Cu</v>
      </c>
      <c r="V873" s="8">
        <f t="shared" si="68"/>
        <v>2</v>
      </c>
      <c r="W873" s="8">
        <f>VLOOKUP(U873,Table!$A$2:$C$121,2,0)</f>
        <v>11</v>
      </c>
      <c r="X873" s="7">
        <f>VLOOKUP(U873,Table!$A$2:$C$121,3,0)</f>
        <v>4</v>
      </c>
      <c r="Y873" s="6" t="s">
        <v>3840</v>
      </c>
      <c r="Z873" s="8" t="str">
        <f>LEFT(Y873,MIN(FIND({0,1,2,3,4,5,6,7,8,9},ASC(Y873)&amp;1234567890))-1)</f>
        <v>O</v>
      </c>
      <c r="AA873" s="8">
        <f t="shared" si="69"/>
        <v>6.84</v>
      </c>
      <c r="AB873" s="8">
        <f>VLOOKUP(Z873,Table!$A$2:$C$121,2,0)</f>
        <v>16</v>
      </c>
      <c r="AC873" s="7">
        <f>VLOOKUP(Z873,Table!$A$2:$C$121,3,0)</f>
        <v>2</v>
      </c>
      <c r="AD873" s="5" t="str">
        <f>VLOOKUP(A873,Table!$U$1:$V$230,2,0)</f>
        <v>Tetragonal</v>
      </c>
    </row>
    <row r="874" spans="1:30" ht="18.75" customHeight="1" x14ac:dyDescent="0.4">
      <c r="A874" s="5">
        <v>123</v>
      </c>
      <c r="B874" s="5">
        <v>160368</v>
      </c>
      <c r="C874" s="5" t="s">
        <v>1058</v>
      </c>
      <c r="D874" s="5" t="s">
        <v>1229</v>
      </c>
      <c r="E874" s="6" t="s">
        <v>2330</v>
      </c>
      <c r="F874" s="8" t="str">
        <f>LEFT(E874,MIN(FIND({0,1,2,3,4,5,6,7,8,9},ASC(E874)&amp;1234567890))-1)</f>
        <v>Fe</v>
      </c>
      <c r="G874" s="8">
        <f t="shared" si="65"/>
        <v>1</v>
      </c>
      <c r="H874" s="8">
        <f>VLOOKUP(F874,Table!$A$2:$C$121,2,0)</f>
        <v>8</v>
      </c>
      <c r="I874" s="7">
        <f>VLOOKUP(F874,Table!$A$2:$C$121,3,0)</f>
        <v>4</v>
      </c>
      <c r="J874" s="6" t="s">
        <v>2299</v>
      </c>
      <c r="K874" s="8" t="str">
        <f>LEFT(J874,MIN(FIND({0,1,2,3,4,5,6,7,8,9},ASC(J874)&amp;1234567890))-1)</f>
        <v>Sr</v>
      </c>
      <c r="L874" s="8">
        <f t="shared" si="66"/>
        <v>2</v>
      </c>
      <c r="M874" s="8">
        <f>VLOOKUP(K874,Table!$A$2:$C$121,2,0)</f>
        <v>2</v>
      </c>
      <c r="N874" s="7">
        <f>VLOOKUP(K874,Table!$A$2:$C$121,3,0)</f>
        <v>5</v>
      </c>
      <c r="O874" s="6" t="s">
        <v>2700</v>
      </c>
      <c r="P874" s="8" t="str">
        <f>LEFT(O874,MIN(FIND({0,1,2,3,4,5,6,7,8,9},ASC(O874)&amp;1234567890))-1)</f>
        <v>Nd</v>
      </c>
      <c r="Q874" s="8">
        <f t="shared" si="67"/>
        <v>1</v>
      </c>
      <c r="R874" s="8">
        <f>VLOOKUP(P874,Table!$A$2:$C$121,2,0)</f>
        <v>3</v>
      </c>
      <c r="S874" s="7">
        <f>VLOOKUP(P874,Table!$A$2:$C$121,3,0)</f>
        <v>6</v>
      </c>
      <c r="T874" s="6" t="s">
        <v>2297</v>
      </c>
      <c r="U874" s="8" t="str">
        <f>LEFT(T874,MIN(FIND({0,1,2,3,4,5,6,7,8,9},ASC(T874)&amp;1234567890))-1)</f>
        <v>Cu</v>
      </c>
      <c r="V874" s="8">
        <f t="shared" si="68"/>
        <v>2</v>
      </c>
      <c r="W874" s="8">
        <f>VLOOKUP(U874,Table!$A$2:$C$121,2,0)</f>
        <v>11</v>
      </c>
      <c r="X874" s="7">
        <f>VLOOKUP(U874,Table!$A$2:$C$121,3,0)</f>
        <v>4</v>
      </c>
      <c r="Y874" s="6" t="s">
        <v>3666</v>
      </c>
      <c r="Z874" s="8" t="str">
        <f>LEFT(Y874,MIN(FIND({0,1,2,3,4,5,6,7,8,9},ASC(Y874)&amp;1234567890))-1)</f>
        <v>O</v>
      </c>
      <c r="AA874" s="8">
        <f t="shared" si="69"/>
        <v>7.26</v>
      </c>
      <c r="AB874" s="8">
        <f>VLOOKUP(Z874,Table!$A$2:$C$121,2,0)</f>
        <v>16</v>
      </c>
      <c r="AC874" s="7">
        <f>VLOOKUP(Z874,Table!$A$2:$C$121,3,0)</f>
        <v>2</v>
      </c>
      <c r="AD874" s="5" t="str">
        <f>VLOOKUP(A874,Table!$U$1:$V$230,2,0)</f>
        <v>Tetragonal</v>
      </c>
    </row>
    <row r="875" spans="1:30" ht="18.75" customHeight="1" x14ac:dyDescent="0.4">
      <c r="A875" s="5">
        <v>123</v>
      </c>
      <c r="B875" s="5">
        <v>161539</v>
      </c>
      <c r="C875" s="5" t="s">
        <v>1058</v>
      </c>
      <c r="D875" s="5" t="s">
        <v>1230</v>
      </c>
      <c r="E875" s="6" t="s">
        <v>2330</v>
      </c>
      <c r="F875" s="8" t="str">
        <f>LEFT(E875,MIN(FIND({0,1,2,3,4,5,6,7,8,9},ASC(E875)&amp;1234567890))-1)</f>
        <v>Fe</v>
      </c>
      <c r="G875" s="8">
        <f t="shared" si="65"/>
        <v>1</v>
      </c>
      <c r="H875" s="8">
        <f>VLOOKUP(F875,Table!$A$2:$C$121,2,0)</f>
        <v>8</v>
      </c>
      <c r="I875" s="7">
        <f>VLOOKUP(F875,Table!$A$2:$C$121,3,0)</f>
        <v>4</v>
      </c>
      <c r="J875" s="6" t="s">
        <v>2299</v>
      </c>
      <c r="K875" s="8" t="str">
        <f>LEFT(J875,MIN(FIND({0,1,2,3,4,5,6,7,8,9},ASC(J875)&amp;1234567890))-1)</f>
        <v>Sr</v>
      </c>
      <c r="L875" s="8">
        <f t="shared" si="66"/>
        <v>2</v>
      </c>
      <c r="M875" s="8">
        <f>VLOOKUP(K875,Table!$A$2:$C$121,2,0)</f>
        <v>2</v>
      </c>
      <c r="N875" s="7">
        <f>VLOOKUP(K875,Table!$A$2:$C$121,3,0)</f>
        <v>5</v>
      </c>
      <c r="O875" s="6" t="s">
        <v>2295</v>
      </c>
      <c r="P875" s="8" t="str">
        <f>LEFT(O875,MIN(FIND({0,1,2,3,4,5,6,7,8,9},ASC(O875)&amp;1234567890))-1)</f>
        <v>Y</v>
      </c>
      <c r="Q875" s="8">
        <f t="shared" si="67"/>
        <v>1</v>
      </c>
      <c r="R875" s="8">
        <f>VLOOKUP(P875,Table!$A$2:$C$121,2,0)</f>
        <v>3</v>
      </c>
      <c r="S875" s="7">
        <f>VLOOKUP(P875,Table!$A$2:$C$121,3,0)</f>
        <v>5</v>
      </c>
      <c r="T875" s="6" t="s">
        <v>2297</v>
      </c>
      <c r="U875" s="8" t="str">
        <f>LEFT(T875,MIN(FIND({0,1,2,3,4,5,6,7,8,9},ASC(T875)&amp;1234567890))-1)</f>
        <v>Cu</v>
      </c>
      <c r="V875" s="8">
        <f t="shared" si="68"/>
        <v>2</v>
      </c>
      <c r="W875" s="8">
        <f>VLOOKUP(U875,Table!$A$2:$C$121,2,0)</f>
        <v>11</v>
      </c>
      <c r="X875" s="7">
        <f>VLOOKUP(U875,Table!$A$2:$C$121,3,0)</f>
        <v>4</v>
      </c>
      <c r="Y875" s="6" t="s">
        <v>3841</v>
      </c>
      <c r="Z875" s="8" t="str">
        <f>LEFT(Y875,MIN(FIND({0,1,2,3,4,5,6,7,8,9},ASC(Y875)&amp;1234567890))-1)</f>
        <v>O</v>
      </c>
      <c r="AA875" s="8">
        <f t="shared" si="69"/>
        <v>6.8079999999999998</v>
      </c>
      <c r="AB875" s="8">
        <f>VLOOKUP(Z875,Table!$A$2:$C$121,2,0)</f>
        <v>16</v>
      </c>
      <c r="AC875" s="7">
        <f>VLOOKUP(Z875,Table!$A$2:$C$121,3,0)</f>
        <v>2</v>
      </c>
      <c r="AD875" s="5" t="str">
        <f>VLOOKUP(A875,Table!$U$1:$V$230,2,0)</f>
        <v>Tetragonal</v>
      </c>
    </row>
    <row r="876" spans="1:30" ht="18.75" customHeight="1" x14ac:dyDescent="0.4">
      <c r="A876" s="5">
        <v>123</v>
      </c>
      <c r="B876" s="5">
        <v>161543</v>
      </c>
      <c r="C876" s="5" t="s">
        <v>1058</v>
      </c>
      <c r="D876" s="5" t="s">
        <v>1231</v>
      </c>
      <c r="E876" s="6" t="s">
        <v>2330</v>
      </c>
      <c r="F876" s="8" t="str">
        <f>LEFT(E876,MIN(FIND({0,1,2,3,4,5,6,7,8,9},ASC(E876)&amp;1234567890))-1)</f>
        <v>Fe</v>
      </c>
      <c r="G876" s="8">
        <f t="shared" si="65"/>
        <v>1</v>
      </c>
      <c r="H876" s="8">
        <f>VLOOKUP(F876,Table!$A$2:$C$121,2,0)</f>
        <v>8</v>
      </c>
      <c r="I876" s="7">
        <f>VLOOKUP(F876,Table!$A$2:$C$121,3,0)</f>
        <v>4</v>
      </c>
      <c r="J876" s="6" t="s">
        <v>2299</v>
      </c>
      <c r="K876" s="8" t="str">
        <f>LEFT(J876,MIN(FIND({0,1,2,3,4,5,6,7,8,9},ASC(J876)&amp;1234567890))-1)</f>
        <v>Sr</v>
      </c>
      <c r="L876" s="8">
        <f t="shared" si="66"/>
        <v>2</v>
      </c>
      <c r="M876" s="8">
        <f>VLOOKUP(K876,Table!$A$2:$C$121,2,0)</f>
        <v>2</v>
      </c>
      <c r="N876" s="7">
        <f>VLOOKUP(K876,Table!$A$2:$C$121,3,0)</f>
        <v>5</v>
      </c>
      <c r="O876" s="6" t="s">
        <v>2700</v>
      </c>
      <c r="P876" s="8" t="str">
        <f>LEFT(O876,MIN(FIND({0,1,2,3,4,5,6,7,8,9},ASC(O876)&amp;1234567890))-1)</f>
        <v>Nd</v>
      </c>
      <c r="Q876" s="8">
        <f t="shared" si="67"/>
        <v>1</v>
      </c>
      <c r="R876" s="8">
        <f>VLOOKUP(P876,Table!$A$2:$C$121,2,0)</f>
        <v>3</v>
      </c>
      <c r="S876" s="7">
        <f>VLOOKUP(P876,Table!$A$2:$C$121,3,0)</f>
        <v>6</v>
      </c>
      <c r="T876" s="6" t="s">
        <v>2297</v>
      </c>
      <c r="U876" s="8" t="str">
        <f>LEFT(T876,MIN(FIND({0,1,2,3,4,5,6,7,8,9},ASC(T876)&amp;1234567890))-1)</f>
        <v>Cu</v>
      </c>
      <c r="V876" s="8">
        <f t="shared" si="68"/>
        <v>2</v>
      </c>
      <c r="W876" s="8">
        <f>VLOOKUP(U876,Table!$A$2:$C$121,2,0)</f>
        <v>11</v>
      </c>
      <c r="X876" s="7">
        <f>VLOOKUP(U876,Table!$A$2:$C$121,3,0)</f>
        <v>4</v>
      </c>
      <c r="Y876" s="6" t="s">
        <v>3842</v>
      </c>
      <c r="Z876" s="8" t="str">
        <f>LEFT(Y876,MIN(FIND({0,1,2,3,4,5,6,7,8,9},ASC(Y876)&amp;1234567890))-1)</f>
        <v>O</v>
      </c>
      <c r="AA876" s="8">
        <f t="shared" si="69"/>
        <v>7.1539999999999999</v>
      </c>
      <c r="AB876" s="8">
        <f>VLOOKUP(Z876,Table!$A$2:$C$121,2,0)</f>
        <v>16</v>
      </c>
      <c r="AC876" s="7">
        <f>VLOOKUP(Z876,Table!$A$2:$C$121,3,0)</f>
        <v>2</v>
      </c>
      <c r="AD876" s="5" t="str">
        <f>VLOOKUP(A876,Table!$U$1:$V$230,2,0)</f>
        <v>Tetragonal</v>
      </c>
    </row>
    <row r="877" spans="1:30" ht="18.75" customHeight="1" x14ac:dyDescent="0.4">
      <c r="A877" s="5">
        <v>123</v>
      </c>
      <c r="B877" s="5">
        <v>161545</v>
      </c>
      <c r="C877" s="5" t="s">
        <v>1058</v>
      </c>
      <c r="D877" s="5" t="s">
        <v>1232</v>
      </c>
      <c r="E877" s="6" t="s">
        <v>2330</v>
      </c>
      <c r="F877" s="8" t="str">
        <f>LEFT(E877,MIN(FIND({0,1,2,3,4,5,6,7,8,9},ASC(E877)&amp;1234567890))-1)</f>
        <v>Fe</v>
      </c>
      <c r="G877" s="8">
        <f t="shared" si="65"/>
        <v>1</v>
      </c>
      <c r="H877" s="8">
        <f>VLOOKUP(F877,Table!$A$2:$C$121,2,0)</f>
        <v>8</v>
      </c>
      <c r="I877" s="7">
        <f>VLOOKUP(F877,Table!$A$2:$C$121,3,0)</f>
        <v>4</v>
      </c>
      <c r="J877" s="6" t="s">
        <v>2299</v>
      </c>
      <c r="K877" s="8" t="str">
        <f>LEFT(J877,MIN(FIND({0,1,2,3,4,5,6,7,8,9},ASC(J877)&amp;1234567890))-1)</f>
        <v>Sr</v>
      </c>
      <c r="L877" s="8">
        <f t="shared" si="66"/>
        <v>2</v>
      </c>
      <c r="M877" s="8">
        <f>VLOOKUP(K877,Table!$A$2:$C$121,2,0)</f>
        <v>2</v>
      </c>
      <c r="N877" s="7">
        <f>VLOOKUP(K877,Table!$A$2:$C$121,3,0)</f>
        <v>5</v>
      </c>
      <c r="O877" s="6" t="s">
        <v>2295</v>
      </c>
      <c r="P877" s="8" t="str">
        <f>LEFT(O877,MIN(FIND({0,1,2,3,4,5,6,7,8,9},ASC(O877)&amp;1234567890))-1)</f>
        <v>Y</v>
      </c>
      <c r="Q877" s="8">
        <f t="shared" si="67"/>
        <v>1</v>
      </c>
      <c r="R877" s="8">
        <f>VLOOKUP(P877,Table!$A$2:$C$121,2,0)</f>
        <v>3</v>
      </c>
      <c r="S877" s="7">
        <f>VLOOKUP(P877,Table!$A$2:$C$121,3,0)</f>
        <v>5</v>
      </c>
      <c r="T877" s="6" t="s">
        <v>2297</v>
      </c>
      <c r="U877" s="8" t="str">
        <f>LEFT(T877,MIN(FIND({0,1,2,3,4,5,6,7,8,9},ASC(T877)&amp;1234567890))-1)</f>
        <v>Cu</v>
      </c>
      <c r="V877" s="8">
        <f t="shared" si="68"/>
        <v>2</v>
      </c>
      <c r="W877" s="8">
        <f>VLOOKUP(U877,Table!$A$2:$C$121,2,0)</f>
        <v>11</v>
      </c>
      <c r="X877" s="7">
        <f>VLOOKUP(U877,Table!$A$2:$C$121,3,0)</f>
        <v>4</v>
      </c>
      <c r="Y877" s="6" t="s">
        <v>3602</v>
      </c>
      <c r="Z877" s="8" t="str">
        <f>LEFT(Y877,MIN(FIND({0,1,2,3,4,5,6,7,8,9},ASC(Y877)&amp;1234567890))-1)</f>
        <v>O</v>
      </c>
      <c r="AA877" s="8">
        <f t="shared" si="69"/>
        <v>7.16</v>
      </c>
      <c r="AB877" s="8">
        <f>VLOOKUP(Z877,Table!$A$2:$C$121,2,0)</f>
        <v>16</v>
      </c>
      <c r="AC877" s="7">
        <f>VLOOKUP(Z877,Table!$A$2:$C$121,3,0)</f>
        <v>2</v>
      </c>
      <c r="AD877" s="5" t="str">
        <f>VLOOKUP(A877,Table!$U$1:$V$230,2,0)</f>
        <v>Tetragonal</v>
      </c>
    </row>
    <row r="878" spans="1:30" ht="18.75" customHeight="1" x14ac:dyDescent="0.4">
      <c r="A878" s="5">
        <v>123</v>
      </c>
      <c r="B878" s="5">
        <v>161555</v>
      </c>
      <c r="C878" s="5" t="s">
        <v>1058</v>
      </c>
      <c r="D878" s="5" t="s">
        <v>1233</v>
      </c>
      <c r="E878" s="6" t="s">
        <v>2330</v>
      </c>
      <c r="F878" s="8" t="str">
        <f>LEFT(E878,MIN(FIND({0,1,2,3,4,5,6,7,8,9},ASC(E878)&amp;1234567890))-1)</f>
        <v>Fe</v>
      </c>
      <c r="G878" s="8">
        <f t="shared" si="65"/>
        <v>1</v>
      </c>
      <c r="H878" s="8">
        <f>VLOOKUP(F878,Table!$A$2:$C$121,2,0)</f>
        <v>8</v>
      </c>
      <c r="I878" s="7">
        <f>VLOOKUP(F878,Table!$A$2:$C$121,3,0)</f>
        <v>4</v>
      </c>
      <c r="J878" s="6" t="s">
        <v>2299</v>
      </c>
      <c r="K878" s="8" t="str">
        <f>LEFT(J878,MIN(FIND({0,1,2,3,4,5,6,7,8,9},ASC(J878)&amp;1234567890))-1)</f>
        <v>Sr</v>
      </c>
      <c r="L878" s="8">
        <f t="shared" si="66"/>
        <v>2</v>
      </c>
      <c r="M878" s="8">
        <f>VLOOKUP(K878,Table!$A$2:$C$121,2,0)</f>
        <v>2</v>
      </c>
      <c r="N878" s="7">
        <f>VLOOKUP(K878,Table!$A$2:$C$121,3,0)</f>
        <v>5</v>
      </c>
      <c r="O878" s="6" t="s">
        <v>2700</v>
      </c>
      <c r="P878" s="8" t="str">
        <f>LEFT(O878,MIN(FIND({0,1,2,3,4,5,6,7,8,9},ASC(O878)&amp;1234567890))-1)</f>
        <v>Nd</v>
      </c>
      <c r="Q878" s="8">
        <f t="shared" si="67"/>
        <v>1</v>
      </c>
      <c r="R878" s="8">
        <f>VLOOKUP(P878,Table!$A$2:$C$121,2,0)</f>
        <v>3</v>
      </c>
      <c r="S878" s="7">
        <f>VLOOKUP(P878,Table!$A$2:$C$121,3,0)</f>
        <v>6</v>
      </c>
      <c r="T878" s="6" t="s">
        <v>2297</v>
      </c>
      <c r="U878" s="8" t="str">
        <f>LEFT(T878,MIN(FIND({0,1,2,3,4,5,6,7,8,9},ASC(T878)&amp;1234567890))-1)</f>
        <v>Cu</v>
      </c>
      <c r="V878" s="8">
        <f t="shared" si="68"/>
        <v>2</v>
      </c>
      <c r="W878" s="8">
        <f>VLOOKUP(U878,Table!$A$2:$C$121,2,0)</f>
        <v>11</v>
      </c>
      <c r="X878" s="7">
        <f>VLOOKUP(U878,Table!$A$2:$C$121,3,0)</f>
        <v>4</v>
      </c>
      <c r="Y878" s="6" t="s">
        <v>3741</v>
      </c>
      <c r="Z878" s="8" t="str">
        <f>LEFT(Y878,MIN(FIND({0,1,2,3,4,5,6,7,8,9},ASC(Y878)&amp;1234567890))-1)</f>
        <v>O</v>
      </c>
      <c r="AA878" s="8">
        <f t="shared" si="69"/>
        <v>6.93</v>
      </c>
      <c r="AB878" s="8">
        <f>VLOOKUP(Z878,Table!$A$2:$C$121,2,0)</f>
        <v>16</v>
      </c>
      <c r="AC878" s="7">
        <f>VLOOKUP(Z878,Table!$A$2:$C$121,3,0)</f>
        <v>2</v>
      </c>
      <c r="AD878" s="5" t="str">
        <f>VLOOKUP(A878,Table!$U$1:$V$230,2,0)</f>
        <v>Tetragonal</v>
      </c>
    </row>
    <row r="879" spans="1:30" ht="18.75" customHeight="1" x14ac:dyDescent="0.4">
      <c r="A879" s="5">
        <v>123</v>
      </c>
      <c r="B879" s="5">
        <v>162933</v>
      </c>
      <c r="C879" s="5" t="s">
        <v>1058</v>
      </c>
      <c r="D879" s="5" t="s">
        <v>1234</v>
      </c>
      <c r="E879" s="6" t="s">
        <v>3843</v>
      </c>
      <c r="F879" s="8" t="str">
        <f>LEFT(E879,MIN(FIND({0,1,2,3,4,5,6,7,8,9},ASC(E879)&amp;1234567890))-1)</f>
        <v>Tl</v>
      </c>
      <c r="G879" s="8">
        <f t="shared" si="65"/>
        <v>0.9</v>
      </c>
      <c r="H879" s="8">
        <f>VLOOKUP(F879,Table!$A$2:$C$121,2,0)</f>
        <v>13</v>
      </c>
      <c r="I879" s="7">
        <f>VLOOKUP(F879,Table!$A$2:$C$121,3,0)</f>
        <v>6</v>
      </c>
      <c r="J879" s="6" t="s">
        <v>2294</v>
      </c>
      <c r="K879" s="8" t="str">
        <f>LEFT(J879,MIN(FIND({0,1,2,3,4,5,6,7,8,9},ASC(J879)&amp;1234567890))-1)</f>
        <v>Ba</v>
      </c>
      <c r="L879" s="8">
        <f t="shared" si="66"/>
        <v>2</v>
      </c>
      <c r="M879" s="8">
        <f>VLOOKUP(K879,Table!$A$2:$C$121,2,0)</f>
        <v>2</v>
      </c>
      <c r="N879" s="7">
        <f>VLOOKUP(K879,Table!$A$2:$C$121,3,0)</f>
        <v>6</v>
      </c>
      <c r="O879" s="6" t="s">
        <v>2552</v>
      </c>
      <c r="P879" s="8" t="str">
        <f>LEFT(O879,MIN(FIND({0,1,2,3,4,5,6,7,8,9},ASC(O879)&amp;1234567890))-1)</f>
        <v>Ca</v>
      </c>
      <c r="Q879" s="8">
        <f t="shared" si="67"/>
        <v>2</v>
      </c>
      <c r="R879" s="8">
        <f>VLOOKUP(P879,Table!$A$2:$C$121,2,0)</f>
        <v>2</v>
      </c>
      <c r="S879" s="7">
        <f>VLOOKUP(P879,Table!$A$2:$C$121,3,0)</f>
        <v>4</v>
      </c>
      <c r="T879" s="6" t="s">
        <v>2300</v>
      </c>
      <c r="U879" s="8" t="str">
        <f>LEFT(T879,MIN(FIND({0,1,2,3,4,5,6,7,8,9},ASC(T879)&amp;1234567890))-1)</f>
        <v>Cu</v>
      </c>
      <c r="V879" s="8">
        <f t="shared" si="68"/>
        <v>3</v>
      </c>
      <c r="W879" s="8">
        <f>VLOOKUP(U879,Table!$A$2:$C$121,2,0)</f>
        <v>11</v>
      </c>
      <c r="X879" s="7">
        <f>VLOOKUP(U879,Table!$A$2:$C$121,3,0)</f>
        <v>4</v>
      </c>
      <c r="Y879" s="6" t="s">
        <v>3844</v>
      </c>
      <c r="Z879" s="8" t="str">
        <f>LEFT(Y879,MIN(FIND({0,1,2,3,4,5,6,7,8,9},ASC(Y879)&amp;1234567890))-1)</f>
        <v>O</v>
      </c>
      <c r="AA879" s="8">
        <f t="shared" si="69"/>
        <v>8.75</v>
      </c>
      <c r="AB879" s="8">
        <f>VLOOKUP(Z879,Table!$A$2:$C$121,2,0)</f>
        <v>16</v>
      </c>
      <c r="AC879" s="7">
        <f>VLOOKUP(Z879,Table!$A$2:$C$121,3,0)</f>
        <v>2</v>
      </c>
      <c r="AD879" s="5" t="str">
        <f>VLOOKUP(A879,Table!$U$1:$V$230,2,0)</f>
        <v>Tetragonal</v>
      </c>
    </row>
    <row r="880" spans="1:30" ht="18.75" customHeight="1" x14ac:dyDescent="0.4">
      <c r="A880" s="5">
        <v>123</v>
      </c>
      <c r="B880" s="5">
        <v>167169</v>
      </c>
      <c r="C880" s="5" t="s">
        <v>1058</v>
      </c>
      <c r="D880" s="5" t="s">
        <v>1235</v>
      </c>
      <c r="E880" s="6" t="s">
        <v>2731</v>
      </c>
      <c r="F880" s="8" t="str">
        <f>LEFT(E880,MIN(FIND({0,1,2,3,4,5,6,7,8,9},ASC(E880)&amp;1234567890))-1)</f>
        <v>Nb</v>
      </c>
      <c r="G880" s="8">
        <f t="shared" si="65"/>
        <v>1</v>
      </c>
      <c r="H880" s="8">
        <f>VLOOKUP(F880,Table!$A$2:$C$121,2,0)</f>
        <v>5</v>
      </c>
      <c r="I880" s="7">
        <f>VLOOKUP(F880,Table!$A$2:$C$121,3,0)</f>
        <v>5</v>
      </c>
      <c r="J880" s="6" t="s">
        <v>2299</v>
      </c>
      <c r="K880" s="8" t="str">
        <f>LEFT(J880,MIN(FIND({0,1,2,3,4,5,6,7,8,9},ASC(J880)&amp;1234567890))-1)</f>
        <v>Sr</v>
      </c>
      <c r="L880" s="8">
        <f t="shared" si="66"/>
        <v>2</v>
      </c>
      <c r="M880" s="8">
        <f>VLOOKUP(K880,Table!$A$2:$C$121,2,0)</f>
        <v>2</v>
      </c>
      <c r="N880" s="7">
        <f>VLOOKUP(K880,Table!$A$2:$C$121,3,0)</f>
        <v>5</v>
      </c>
      <c r="O880" s="6" t="s">
        <v>2295</v>
      </c>
      <c r="P880" s="8" t="str">
        <f>LEFT(O880,MIN(FIND({0,1,2,3,4,5,6,7,8,9},ASC(O880)&amp;1234567890))-1)</f>
        <v>Y</v>
      </c>
      <c r="Q880" s="8">
        <f t="shared" si="67"/>
        <v>1</v>
      </c>
      <c r="R880" s="8">
        <f>VLOOKUP(P880,Table!$A$2:$C$121,2,0)</f>
        <v>3</v>
      </c>
      <c r="S880" s="7">
        <f>VLOOKUP(P880,Table!$A$2:$C$121,3,0)</f>
        <v>5</v>
      </c>
      <c r="T880" s="6" t="s">
        <v>2297</v>
      </c>
      <c r="U880" s="8" t="str">
        <f>LEFT(T880,MIN(FIND({0,1,2,3,4,5,6,7,8,9},ASC(T880)&amp;1234567890))-1)</f>
        <v>Cu</v>
      </c>
      <c r="V880" s="8">
        <f t="shared" si="68"/>
        <v>2</v>
      </c>
      <c r="W880" s="8">
        <f>VLOOKUP(U880,Table!$A$2:$C$121,2,0)</f>
        <v>11</v>
      </c>
      <c r="X880" s="7">
        <f>VLOOKUP(U880,Table!$A$2:$C$121,3,0)</f>
        <v>4</v>
      </c>
      <c r="Y880" s="6" t="s">
        <v>3845</v>
      </c>
      <c r="Z880" s="8" t="str">
        <f>LEFT(Y880,MIN(FIND({0,1,2,3,4,5,6,7,8,9},ASC(Y880)&amp;1234567890))-1)</f>
        <v>O</v>
      </c>
      <c r="AA880" s="8">
        <f t="shared" si="69"/>
        <v>7.92</v>
      </c>
      <c r="AB880" s="8">
        <f>VLOOKUP(Z880,Table!$A$2:$C$121,2,0)</f>
        <v>16</v>
      </c>
      <c r="AC880" s="7">
        <f>VLOOKUP(Z880,Table!$A$2:$C$121,3,0)</f>
        <v>2</v>
      </c>
      <c r="AD880" s="5" t="str">
        <f>VLOOKUP(A880,Table!$U$1:$V$230,2,0)</f>
        <v>Tetragonal</v>
      </c>
    </row>
    <row r="881" spans="1:30" ht="18.75" customHeight="1" x14ac:dyDescent="0.4">
      <c r="A881" s="5">
        <v>123</v>
      </c>
      <c r="B881" s="5">
        <v>167170</v>
      </c>
      <c r="C881" s="5" t="s">
        <v>1058</v>
      </c>
      <c r="D881" s="5" t="s">
        <v>1236</v>
      </c>
      <c r="E881" s="6" t="s">
        <v>2731</v>
      </c>
      <c r="F881" s="8" t="str">
        <f>LEFT(E881,MIN(FIND({0,1,2,3,4,5,6,7,8,9},ASC(E881)&amp;1234567890))-1)</f>
        <v>Nb</v>
      </c>
      <c r="G881" s="8">
        <f t="shared" si="65"/>
        <v>1</v>
      </c>
      <c r="H881" s="8">
        <f>VLOOKUP(F881,Table!$A$2:$C$121,2,0)</f>
        <v>5</v>
      </c>
      <c r="I881" s="7">
        <f>VLOOKUP(F881,Table!$A$2:$C$121,3,0)</f>
        <v>5</v>
      </c>
      <c r="J881" s="6" t="s">
        <v>2299</v>
      </c>
      <c r="K881" s="8" t="str">
        <f>LEFT(J881,MIN(FIND({0,1,2,3,4,5,6,7,8,9},ASC(J881)&amp;1234567890))-1)</f>
        <v>Sr</v>
      </c>
      <c r="L881" s="8">
        <f t="shared" si="66"/>
        <v>2</v>
      </c>
      <c r="M881" s="8">
        <f>VLOOKUP(K881,Table!$A$2:$C$121,2,0)</f>
        <v>2</v>
      </c>
      <c r="N881" s="7">
        <f>VLOOKUP(K881,Table!$A$2:$C$121,3,0)</f>
        <v>5</v>
      </c>
      <c r="O881" s="6" t="s">
        <v>2797</v>
      </c>
      <c r="P881" s="8" t="str">
        <f>LEFT(O881,MIN(FIND({0,1,2,3,4,5,6,7,8,9},ASC(O881)&amp;1234567890))-1)</f>
        <v>Eu</v>
      </c>
      <c r="Q881" s="8">
        <f t="shared" si="67"/>
        <v>1</v>
      </c>
      <c r="R881" s="8">
        <f>VLOOKUP(P881,Table!$A$2:$C$121,2,0)</f>
        <v>3</v>
      </c>
      <c r="S881" s="7">
        <f>VLOOKUP(P881,Table!$A$2:$C$121,3,0)</f>
        <v>6</v>
      </c>
      <c r="T881" s="6" t="s">
        <v>2297</v>
      </c>
      <c r="U881" s="8" t="str">
        <f>LEFT(T881,MIN(FIND({0,1,2,3,4,5,6,7,8,9},ASC(T881)&amp;1234567890))-1)</f>
        <v>Cu</v>
      </c>
      <c r="V881" s="8">
        <f t="shared" si="68"/>
        <v>2</v>
      </c>
      <c r="W881" s="8">
        <f>VLOOKUP(U881,Table!$A$2:$C$121,2,0)</f>
        <v>11</v>
      </c>
      <c r="X881" s="7">
        <f>VLOOKUP(U881,Table!$A$2:$C$121,3,0)</f>
        <v>4</v>
      </c>
      <c r="Y881" s="6" t="s">
        <v>3846</v>
      </c>
      <c r="Z881" s="8" t="str">
        <f>LEFT(Y881,MIN(FIND({0,1,2,3,4,5,6,7,8,9},ASC(Y881)&amp;1234567890))-1)</f>
        <v>O</v>
      </c>
      <c r="AA881" s="8">
        <f t="shared" si="69"/>
        <v>7.87</v>
      </c>
      <c r="AB881" s="8">
        <f>VLOOKUP(Z881,Table!$A$2:$C$121,2,0)</f>
        <v>16</v>
      </c>
      <c r="AC881" s="7">
        <f>VLOOKUP(Z881,Table!$A$2:$C$121,3,0)</f>
        <v>2</v>
      </c>
      <c r="AD881" s="5" t="str">
        <f>VLOOKUP(A881,Table!$U$1:$V$230,2,0)</f>
        <v>Tetragonal</v>
      </c>
    </row>
    <row r="882" spans="1:30" ht="18.75" customHeight="1" x14ac:dyDescent="0.4">
      <c r="A882" s="5">
        <v>123</v>
      </c>
      <c r="B882" s="5">
        <v>167171</v>
      </c>
      <c r="C882" s="5" t="s">
        <v>1058</v>
      </c>
      <c r="D882" s="5" t="s">
        <v>1237</v>
      </c>
      <c r="E882" s="6" t="s">
        <v>2330</v>
      </c>
      <c r="F882" s="8" t="str">
        <f>LEFT(E882,MIN(FIND({0,1,2,3,4,5,6,7,8,9},ASC(E882)&amp;1234567890))-1)</f>
        <v>Fe</v>
      </c>
      <c r="G882" s="8">
        <f t="shared" si="65"/>
        <v>1</v>
      </c>
      <c r="H882" s="8">
        <f>VLOOKUP(F882,Table!$A$2:$C$121,2,0)</f>
        <v>8</v>
      </c>
      <c r="I882" s="7">
        <f>VLOOKUP(F882,Table!$A$2:$C$121,3,0)</f>
        <v>4</v>
      </c>
      <c r="J882" s="6" t="s">
        <v>2299</v>
      </c>
      <c r="K882" s="8" t="str">
        <f>LEFT(J882,MIN(FIND({0,1,2,3,4,5,6,7,8,9},ASC(J882)&amp;1234567890))-1)</f>
        <v>Sr</v>
      </c>
      <c r="L882" s="8">
        <f t="shared" si="66"/>
        <v>2</v>
      </c>
      <c r="M882" s="8">
        <f>VLOOKUP(K882,Table!$A$2:$C$121,2,0)</f>
        <v>2</v>
      </c>
      <c r="N882" s="7">
        <f>VLOOKUP(K882,Table!$A$2:$C$121,3,0)</f>
        <v>5</v>
      </c>
      <c r="O882" s="6" t="s">
        <v>2295</v>
      </c>
      <c r="P882" s="8" t="str">
        <f>LEFT(O882,MIN(FIND({0,1,2,3,4,5,6,7,8,9},ASC(O882)&amp;1234567890))-1)</f>
        <v>Y</v>
      </c>
      <c r="Q882" s="8">
        <f t="shared" si="67"/>
        <v>1</v>
      </c>
      <c r="R882" s="8">
        <f>VLOOKUP(P882,Table!$A$2:$C$121,2,0)</f>
        <v>3</v>
      </c>
      <c r="S882" s="7">
        <f>VLOOKUP(P882,Table!$A$2:$C$121,3,0)</f>
        <v>5</v>
      </c>
      <c r="T882" s="6" t="s">
        <v>2297</v>
      </c>
      <c r="U882" s="8" t="str">
        <f>LEFT(T882,MIN(FIND({0,1,2,3,4,5,6,7,8,9},ASC(T882)&amp;1234567890))-1)</f>
        <v>Cu</v>
      </c>
      <c r="V882" s="8">
        <f t="shared" si="68"/>
        <v>2</v>
      </c>
      <c r="W882" s="8">
        <f>VLOOKUP(U882,Table!$A$2:$C$121,2,0)</f>
        <v>11</v>
      </c>
      <c r="X882" s="7">
        <f>VLOOKUP(U882,Table!$A$2:$C$121,3,0)</f>
        <v>4</v>
      </c>
      <c r="Y882" s="6" t="s">
        <v>3847</v>
      </c>
      <c r="Z882" s="8" t="str">
        <f>LEFT(Y882,MIN(FIND({0,1,2,3,4,5,6,7,8,9},ASC(Y882)&amp;1234567890))-1)</f>
        <v>O</v>
      </c>
      <c r="AA882" s="8">
        <f t="shared" si="69"/>
        <v>7.85</v>
      </c>
      <c r="AB882" s="8">
        <f>VLOOKUP(Z882,Table!$A$2:$C$121,2,0)</f>
        <v>16</v>
      </c>
      <c r="AC882" s="7">
        <f>VLOOKUP(Z882,Table!$A$2:$C$121,3,0)</f>
        <v>2</v>
      </c>
      <c r="AD882" s="5" t="str">
        <f>VLOOKUP(A882,Table!$U$1:$V$230,2,0)</f>
        <v>Tetragonal</v>
      </c>
    </row>
    <row r="883" spans="1:30" ht="18.75" customHeight="1" x14ac:dyDescent="0.4">
      <c r="A883" s="5">
        <v>123</v>
      </c>
      <c r="B883" s="5">
        <v>167172</v>
      </c>
      <c r="C883" s="5" t="s">
        <v>1058</v>
      </c>
      <c r="D883" s="5" t="s">
        <v>1238</v>
      </c>
      <c r="E883" s="6" t="s">
        <v>2307</v>
      </c>
      <c r="F883" s="8" t="str">
        <f>LEFT(E883,MIN(FIND({0,1,2,3,4,5,6,7,8,9},ASC(E883)&amp;1234567890))-1)</f>
        <v>Al</v>
      </c>
      <c r="G883" s="8">
        <f t="shared" si="65"/>
        <v>1</v>
      </c>
      <c r="H883" s="8">
        <f>VLOOKUP(F883,Table!$A$2:$C$121,2,0)</f>
        <v>13</v>
      </c>
      <c r="I883" s="7">
        <f>VLOOKUP(F883,Table!$A$2:$C$121,3,0)</f>
        <v>3</v>
      </c>
      <c r="J883" s="6" t="s">
        <v>2299</v>
      </c>
      <c r="K883" s="8" t="str">
        <f>LEFT(J883,MIN(FIND({0,1,2,3,4,5,6,7,8,9},ASC(J883)&amp;1234567890))-1)</f>
        <v>Sr</v>
      </c>
      <c r="L883" s="8">
        <f t="shared" si="66"/>
        <v>2</v>
      </c>
      <c r="M883" s="8">
        <f>VLOOKUP(K883,Table!$A$2:$C$121,2,0)</f>
        <v>2</v>
      </c>
      <c r="N883" s="7">
        <f>VLOOKUP(K883,Table!$A$2:$C$121,3,0)</f>
        <v>5</v>
      </c>
      <c r="O883" s="6" t="s">
        <v>2295</v>
      </c>
      <c r="P883" s="8" t="str">
        <f>LEFT(O883,MIN(FIND({0,1,2,3,4,5,6,7,8,9},ASC(O883)&amp;1234567890))-1)</f>
        <v>Y</v>
      </c>
      <c r="Q883" s="8">
        <f t="shared" si="67"/>
        <v>1</v>
      </c>
      <c r="R883" s="8">
        <f>VLOOKUP(P883,Table!$A$2:$C$121,2,0)</f>
        <v>3</v>
      </c>
      <c r="S883" s="7">
        <f>VLOOKUP(P883,Table!$A$2:$C$121,3,0)</f>
        <v>5</v>
      </c>
      <c r="T883" s="6" t="s">
        <v>2297</v>
      </c>
      <c r="U883" s="8" t="str">
        <f>LEFT(T883,MIN(FIND({0,1,2,3,4,5,6,7,8,9},ASC(T883)&amp;1234567890))-1)</f>
        <v>Cu</v>
      </c>
      <c r="V883" s="8">
        <f t="shared" si="68"/>
        <v>2</v>
      </c>
      <c r="W883" s="8">
        <f>VLOOKUP(U883,Table!$A$2:$C$121,2,0)</f>
        <v>11</v>
      </c>
      <c r="X883" s="7">
        <f>VLOOKUP(U883,Table!$A$2:$C$121,3,0)</f>
        <v>4</v>
      </c>
      <c r="Y883" s="6" t="s">
        <v>3848</v>
      </c>
      <c r="Z883" s="8" t="str">
        <f>LEFT(Y883,MIN(FIND({0,1,2,3,4,5,6,7,8,9},ASC(Y883)&amp;1234567890))-1)</f>
        <v>O</v>
      </c>
      <c r="AA883" s="8">
        <f t="shared" si="69"/>
        <v>7.89</v>
      </c>
      <c r="AB883" s="8">
        <f>VLOOKUP(Z883,Table!$A$2:$C$121,2,0)</f>
        <v>16</v>
      </c>
      <c r="AC883" s="7">
        <f>VLOOKUP(Z883,Table!$A$2:$C$121,3,0)</f>
        <v>2</v>
      </c>
      <c r="AD883" s="5" t="str">
        <f>VLOOKUP(A883,Table!$U$1:$V$230,2,0)</f>
        <v>Tetragonal</v>
      </c>
    </row>
    <row r="884" spans="1:30" ht="18.75" customHeight="1" x14ac:dyDescent="0.4">
      <c r="A884" s="5">
        <v>123</v>
      </c>
      <c r="B884" s="5">
        <v>167173</v>
      </c>
      <c r="C884" s="5" t="s">
        <v>1058</v>
      </c>
      <c r="D884" s="5" t="s">
        <v>1239</v>
      </c>
      <c r="E884" s="6" t="s">
        <v>2441</v>
      </c>
      <c r="F884" s="8" t="str">
        <f>LEFT(E884,MIN(FIND({0,1,2,3,4,5,6,7,8,9},ASC(E884)&amp;1234567890))-1)</f>
        <v>Ru</v>
      </c>
      <c r="G884" s="8">
        <f t="shared" si="65"/>
        <v>1</v>
      </c>
      <c r="H884" s="8">
        <f>VLOOKUP(F884,Table!$A$2:$C$121,2,0)</f>
        <v>8</v>
      </c>
      <c r="I884" s="7">
        <f>VLOOKUP(F884,Table!$A$2:$C$121,3,0)</f>
        <v>5</v>
      </c>
      <c r="J884" s="6" t="s">
        <v>2299</v>
      </c>
      <c r="K884" s="8" t="str">
        <f>LEFT(J884,MIN(FIND({0,1,2,3,4,5,6,7,8,9},ASC(J884)&amp;1234567890))-1)</f>
        <v>Sr</v>
      </c>
      <c r="L884" s="8">
        <f t="shared" si="66"/>
        <v>2</v>
      </c>
      <c r="M884" s="8">
        <f>VLOOKUP(K884,Table!$A$2:$C$121,2,0)</f>
        <v>2</v>
      </c>
      <c r="N884" s="7">
        <f>VLOOKUP(K884,Table!$A$2:$C$121,3,0)</f>
        <v>5</v>
      </c>
      <c r="O884" s="6" t="s">
        <v>2797</v>
      </c>
      <c r="P884" s="8" t="str">
        <f>LEFT(O884,MIN(FIND({0,1,2,3,4,5,6,7,8,9},ASC(O884)&amp;1234567890))-1)</f>
        <v>Eu</v>
      </c>
      <c r="Q884" s="8">
        <f t="shared" si="67"/>
        <v>1</v>
      </c>
      <c r="R884" s="8">
        <f>VLOOKUP(P884,Table!$A$2:$C$121,2,0)</f>
        <v>3</v>
      </c>
      <c r="S884" s="7">
        <f>VLOOKUP(P884,Table!$A$2:$C$121,3,0)</f>
        <v>6</v>
      </c>
      <c r="T884" s="6" t="s">
        <v>2297</v>
      </c>
      <c r="U884" s="8" t="str">
        <f>LEFT(T884,MIN(FIND({0,1,2,3,4,5,6,7,8,9},ASC(T884)&amp;1234567890))-1)</f>
        <v>Cu</v>
      </c>
      <c r="V884" s="8">
        <f t="shared" si="68"/>
        <v>2</v>
      </c>
      <c r="W884" s="8">
        <f>VLOOKUP(U884,Table!$A$2:$C$121,2,0)</f>
        <v>11</v>
      </c>
      <c r="X884" s="7">
        <f>VLOOKUP(U884,Table!$A$2:$C$121,3,0)</f>
        <v>4</v>
      </c>
      <c r="Y884" s="6" t="s">
        <v>3849</v>
      </c>
      <c r="Z884" s="8" t="str">
        <f>LEFT(Y884,MIN(FIND({0,1,2,3,4,5,6,7,8,9},ASC(Y884)&amp;1234567890))-1)</f>
        <v>O</v>
      </c>
      <c r="AA884" s="8">
        <f t="shared" si="69"/>
        <v>7.9059999999999997</v>
      </c>
      <c r="AB884" s="8">
        <f>VLOOKUP(Z884,Table!$A$2:$C$121,2,0)</f>
        <v>16</v>
      </c>
      <c r="AC884" s="7">
        <f>VLOOKUP(Z884,Table!$A$2:$C$121,3,0)</f>
        <v>2</v>
      </c>
      <c r="AD884" s="5" t="str">
        <f>VLOOKUP(A884,Table!$U$1:$V$230,2,0)</f>
        <v>Tetragonal</v>
      </c>
    </row>
    <row r="885" spans="1:30" ht="18.75" customHeight="1" x14ac:dyDescent="0.4">
      <c r="A885" s="5">
        <v>123</v>
      </c>
      <c r="B885" s="5">
        <v>169683</v>
      </c>
      <c r="C885" s="5" t="s">
        <v>1058</v>
      </c>
      <c r="D885" s="5" t="s">
        <v>1240</v>
      </c>
      <c r="E885" s="6" t="s">
        <v>3850</v>
      </c>
      <c r="F885" s="8" t="str">
        <f>LEFT(E885,MIN(FIND({0,1,2,3,4,5,6,7,8,9},ASC(E885)&amp;1234567890))-1)</f>
        <v>Ca</v>
      </c>
      <c r="G885" s="8">
        <f t="shared" si="65"/>
        <v>1.0149999999999999</v>
      </c>
      <c r="H885" s="8">
        <f>VLOOKUP(F885,Table!$A$2:$C$121,2,0)</f>
        <v>2</v>
      </c>
      <c r="I885" s="7">
        <f>VLOOKUP(F885,Table!$A$2:$C$121,3,0)</f>
        <v>4</v>
      </c>
      <c r="J885" s="6" t="s">
        <v>3851</v>
      </c>
      <c r="K885" s="8" t="str">
        <f>LEFT(J885,MIN(FIND({0,1,2,3,4,5,6,7,8,9},ASC(J885)&amp;1234567890))-1)</f>
        <v>La</v>
      </c>
      <c r="L885" s="8">
        <f t="shared" si="66"/>
        <v>0.40500000000000003</v>
      </c>
      <c r="M885" s="8">
        <f>VLOOKUP(K885,Table!$A$2:$C$121,2,0)</f>
        <v>3</v>
      </c>
      <c r="N885" s="7">
        <f>VLOOKUP(K885,Table!$A$2:$C$121,3,0)</f>
        <v>6</v>
      </c>
      <c r="O885" s="6" t="s">
        <v>3852</v>
      </c>
      <c r="P885" s="8" t="str">
        <f>LEFT(O885,MIN(FIND({0,1,2,3,4,5,6,7,8,9},ASC(O885)&amp;1234567890))-1)</f>
        <v>Ba</v>
      </c>
      <c r="Q885" s="8">
        <f t="shared" si="67"/>
        <v>1.58</v>
      </c>
      <c r="R885" s="8">
        <f>VLOOKUP(P885,Table!$A$2:$C$121,2,0)</f>
        <v>2</v>
      </c>
      <c r="S885" s="7">
        <f>VLOOKUP(P885,Table!$A$2:$C$121,3,0)</f>
        <v>6</v>
      </c>
      <c r="T885" s="6" t="s">
        <v>2300</v>
      </c>
      <c r="U885" s="8" t="str">
        <f>LEFT(T885,MIN(FIND({0,1,2,3,4,5,6,7,8,9},ASC(T885)&amp;1234567890))-1)</f>
        <v>Cu</v>
      </c>
      <c r="V885" s="8">
        <f t="shared" si="68"/>
        <v>3</v>
      </c>
      <c r="W885" s="8">
        <f>VLOOKUP(U885,Table!$A$2:$C$121,2,0)</f>
        <v>11</v>
      </c>
      <c r="X885" s="7">
        <f>VLOOKUP(U885,Table!$A$2:$C$121,3,0)</f>
        <v>4</v>
      </c>
      <c r="Y885" s="6" t="s">
        <v>3509</v>
      </c>
      <c r="Z885" s="8" t="str">
        <f>LEFT(Y885,MIN(FIND({0,1,2,3,4,5,6,7,8,9},ASC(Y885)&amp;1234567890))-1)</f>
        <v>O</v>
      </c>
      <c r="AA885" s="8">
        <f t="shared" si="69"/>
        <v>6.5</v>
      </c>
      <c r="AB885" s="8">
        <f>VLOOKUP(Z885,Table!$A$2:$C$121,2,0)</f>
        <v>16</v>
      </c>
      <c r="AC885" s="7">
        <f>VLOOKUP(Z885,Table!$A$2:$C$121,3,0)</f>
        <v>2</v>
      </c>
      <c r="AD885" s="5" t="str">
        <f>VLOOKUP(A885,Table!$U$1:$V$230,2,0)</f>
        <v>Tetragonal</v>
      </c>
    </row>
    <row r="886" spans="1:30" ht="18.75" customHeight="1" x14ac:dyDescent="0.4">
      <c r="A886" s="5">
        <v>123</v>
      </c>
      <c r="B886" s="5">
        <v>169684</v>
      </c>
      <c r="C886" s="5" t="s">
        <v>1058</v>
      </c>
      <c r="D886" s="5" t="s">
        <v>1241</v>
      </c>
      <c r="E886" s="6" t="s">
        <v>3853</v>
      </c>
      <c r="F886" s="8" t="str">
        <f>LEFT(E886,MIN(FIND({0,1,2,3,4,5,6,7,8,9},ASC(E886)&amp;1234567890))-1)</f>
        <v>Ca</v>
      </c>
      <c r="G886" s="8">
        <f t="shared" si="65"/>
        <v>0.995</v>
      </c>
      <c r="H886" s="8">
        <f>VLOOKUP(F886,Table!$A$2:$C$121,2,0)</f>
        <v>2</v>
      </c>
      <c r="I886" s="7">
        <f>VLOOKUP(F886,Table!$A$2:$C$121,3,0)</f>
        <v>4</v>
      </c>
      <c r="J886" s="6" t="s">
        <v>3854</v>
      </c>
      <c r="K886" s="8" t="str">
        <f>LEFT(J886,MIN(FIND({0,1,2,3,4,5,6,7,8,9},ASC(J886)&amp;1234567890))-1)</f>
        <v>La</v>
      </c>
      <c r="L886" s="8">
        <f t="shared" si="66"/>
        <v>0.46500000000000002</v>
      </c>
      <c r="M886" s="8">
        <f>VLOOKUP(K886,Table!$A$2:$C$121,2,0)</f>
        <v>3</v>
      </c>
      <c r="N886" s="7">
        <f>VLOOKUP(K886,Table!$A$2:$C$121,3,0)</f>
        <v>6</v>
      </c>
      <c r="O886" s="6" t="s">
        <v>3855</v>
      </c>
      <c r="P886" s="8" t="str">
        <f>LEFT(O886,MIN(FIND({0,1,2,3,4,5,6,7,8,9},ASC(O886)&amp;1234567890))-1)</f>
        <v>Ba</v>
      </c>
      <c r="Q886" s="8">
        <f t="shared" si="67"/>
        <v>1.54</v>
      </c>
      <c r="R886" s="8">
        <f>VLOOKUP(P886,Table!$A$2:$C$121,2,0)</f>
        <v>2</v>
      </c>
      <c r="S886" s="7">
        <f>VLOOKUP(P886,Table!$A$2:$C$121,3,0)</f>
        <v>6</v>
      </c>
      <c r="T886" s="6" t="s">
        <v>2300</v>
      </c>
      <c r="U886" s="8" t="str">
        <f>LEFT(T886,MIN(FIND({0,1,2,3,4,5,6,7,8,9},ASC(T886)&amp;1234567890))-1)</f>
        <v>Cu</v>
      </c>
      <c r="V886" s="8">
        <f t="shared" si="68"/>
        <v>3</v>
      </c>
      <c r="W886" s="8">
        <f>VLOOKUP(U886,Table!$A$2:$C$121,2,0)</f>
        <v>11</v>
      </c>
      <c r="X886" s="7">
        <f>VLOOKUP(U886,Table!$A$2:$C$121,3,0)</f>
        <v>4</v>
      </c>
      <c r="Y886" s="6" t="s">
        <v>3509</v>
      </c>
      <c r="Z886" s="8" t="str">
        <f>LEFT(Y886,MIN(FIND({0,1,2,3,4,5,6,7,8,9},ASC(Y886)&amp;1234567890))-1)</f>
        <v>O</v>
      </c>
      <c r="AA886" s="8">
        <f t="shared" si="69"/>
        <v>6.5</v>
      </c>
      <c r="AB886" s="8">
        <f>VLOOKUP(Z886,Table!$A$2:$C$121,2,0)</f>
        <v>16</v>
      </c>
      <c r="AC886" s="7">
        <f>VLOOKUP(Z886,Table!$A$2:$C$121,3,0)</f>
        <v>2</v>
      </c>
      <c r="AD886" s="5" t="str">
        <f>VLOOKUP(A886,Table!$U$1:$V$230,2,0)</f>
        <v>Tetragonal</v>
      </c>
    </row>
    <row r="887" spans="1:30" ht="18.75" customHeight="1" x14ac:dyDescent="0.4">
      <c r="A887" s="5">
        <v>123</v>
      </c>
      <c r="B887" s="5">
        <v>181811</v>
      </c>
      <c r="C887" s="5" t="s">
        <v>1058</v>
      </c>
      <c r="D887" s="5" t="s">
        <v>1242</v>
      </c>
      <c r="E887" s="6" t="s">
        <v>2597</v>
      </c>
      <c r="F887" s="8" t="str">
        <f>LEFT(E887,MIN(FIND({0,1,2,3,4,5,6,7,8,9},ASC(E887)&amp;1234567890))-1)</f>
        <v>Ba</v>
      </c>
      <c r="G887" s="8">
        <f t="shared" si="65"/>
        <v>1</v>
      </c>
      <c r="H887" s="8">
        <f>VLOOKUP(F887,Table!$A$2:$C$121,2,0)</f>
        <v>2</v>
      </c>
      <c r="I887" s="7">
        <f>VLOOKUP(F887,Table!$A$2:$C$121,3,0)</f>
        <v>6</v>
      </c>
      <c r="J887" s="6" t="s">
        <v>2320</v>
      </c>
      <c r="K887" s="8" t="str">
        <f>LEFT(J887,MIN(FIND({0,1,2,3,4,5,6,7,8,9},ASC(J887)&amp;1234567890))-1)</f>
        <v>Sr</v>
      </c>
      <c r="L887" s="8">
        <f t="shared" si="66"/>
        <v>1</v>
      </c>
      <c r="M887" s="8">
        <f>VLOOKUP(K887,Table!$A$2:$C$121,2,0)</f>
        <v>2</v>
      </c>
      <c r="N887" s="7">
        <f>VLOOKUP(K887,Table!$A$2:$C$121,3,0)</f>
        <v>5</v>
      </c>
      <c r="O887" s="6" t="s">
        <v>2363</v>
      </c>
      <c r="P887" s="8" t="str">
        <f>LEFT(O887,MIN(FIND({0,1,2,3,4,5,6,7,8,9},ASC(O887)&amp;1234567890))-1)</f>
        <v>La</v>
      </c>
      <c r="Q887" s="8">
        <f t="shared" si="67"/>
        <v>1</v>
      </c>
      <c r="R887" s="8">
        <f>VLOOKUP(P887,Table!$A$2:$C$121,2,0)</f>
        <v>3</v>
      </c>
      <c r="S887" s="7">
        <f>VLOOKUP(P887,Table!$A$2:$C$121,3,0)</f>
        <v>6</v>
      </c>
      <c r="T887" s="6" t="s">
        <v>2300</v>
      </c>
      <c r="U887" s="8" t="str">
        <f>LEFT(T887,MIN(FIND({0,1,2,3,4,5,6,7,8,9},ASC(T887)&amp;1234567890))-1)</f>
        <v>Cu</v>
      </c>
      <c r="V887" s="8">
        <f t="shared" si="68"/>
        <v>3</v>
      </c>
      <c r="W887" s="8">
        <f>VLOOKUP(U887,Table!$A$2:$C$121,2,0)</f>
        <v>11</v>
      </c>
      <c r="X887" s="7">
        <f>VLOOKUP(U887,Table!$A$2:$C$121,3,0)</f>
        <v>4</v>
      </c>
      <c r="Y887" s="6" t="s">
        <v>3802</v>
      </c>
      <c r="Z887" s="8" t="str">
        <f>LEFT(Y887,MIN(FIND({0,1,2,3,4,5,6,7,8,9},ASC(Y887)&amp;1234567890))-1)</f>
        <v>O</v>
      </c>
      <c r="AA887" s="8">
        <f t="shared" si="69"/>
        <v>6.46</v>
      </c>
      <c r="AB887" s="8">
        <f>VLOOKUP(Z887,Table!$A$2:$C$121,2,0)</f>
        <v>16</v>
      </c>
      <c r="AC887" s="7">
        <f>VLOOKUP(Z887,Table!$A$2:$C$121,3,0)</f>
        <v>2</v>
      </c>
      <c r="AD887" s="5" t="str">
        <f>VLOOKUP(A887,Table!$U$1:$V$230,2,0)</f>
        <v>Tetragonal</v>
      </c>
    </row>
    <row r="888" spans="1:30" ht="18.75" customHeight="1" x14ac:dyDescent="0.4">
      <c r="A888" s="5">
        <v>123</v>
      </c>
      <c r="B888" s="5">
        <v>181812</v>
      </c>
      <c r="C888" s="5" t="s">
        <v>1058</v>
      </c>
      <c r="D888" s="5" t="s">
        <v>1243</v>
      </c>
      <c r="E888" s="6" t="s">
        <v>2597</v>
      </c>
      <c r="F888" s="8" t="str">
        <f>LEFT(E888,MIN(FIND({0,1,2,3,4,5,6,7,8,9},ASC(E888)&amp;1234567890))-1)</f>
        <v>Ba</v>
      </c>
      <c r="G888" s="8">
        <f t="shared" si="65"/>
        <v>1</v>
      </c>
      <c r="H888" s="8">
        <f>VLOOKUP(F888,Table!$A$2:$C$121,2,0)</f>
        <v>2</v>
      </c>
      <c r="I888" s="7">
        <f>VLOOKUP(F888,Table!$A$2:$C$121,3,0)</f>
        <v>6</v>
      </c>
      <c r="J888" s="6" t="s">
        <v>2320</v>
      </c>
      <c r="K888" s="8" t="str">
        <f>LEFT(J888,MIN(FIND({0,1,2,3,4,5,6,7,8,9},ASC(J888)&amp;1234567890))-1)</f>
        <v>Sr</v>
      </c>
      <c r="L888" s="8">
        <f t="shared" si="66"/>
        <v>1</v>
      </c>
      <c r="M888" s="8">
        <f>VLOOKUP(K888,Table!$A$2:$C$121,2,0)</f>
        <v>2</v>
      </c>
      <c r="N888" s="7">
        <f>VLOOKUP(K888,Table!$A$2:$C$121,3,0)</f>
        <v>5</v>
      </c>
      <c r="O888" s="6" t="s">
        <v>2699</v>
      </c>
      <c r="P888" s="8" t="str">
        <f>LEFT(O888,MIN(FIND({0,1,2,3,4,5,6,7,8,9},ASC(O888)&amp;1234567890))-1)</f>
        <v>Pr</v>
      </c>
      <c r="Q888" s="8">
        <f t="shared" si="67"/>
        <v>1</v>
      </c>
      <c r="R888" s="8">
        <f>VLOOKUP(P888,Table!$A$2:$C$121,2,0)</f>
        <v>3</v>
      </c>
      <c r="S888" s="7">
        <f>VLOOKUP(P888,Table!$A$2:$C$121,3,0)</f>
        <v>6</v>
      </c>
      <c r="T888" s="6" t="s">
        <v>2300</v>
      </c>
      <c r="U888" s="8" t="str">
        <f>LEFT(T888,MIN(FIND({0,1,2,3,4,5,6,7,8,9},ASC(T888)&amp;1234567890))-1)</f>
        <v>Cu</v>
      </c>
      <c r="V888" s="8">
        <f t="shared" si="68"/>
        <v>3</v>
      </c>
      <c r="W888" s="8">
        <f>VLOOKUP(U888,Table!$A$2:$C$121,2,0)</f>
        <v>11</v>
      </c>
      <c r="X888" s="7">
        <f>VLOOKUP(U888,Table!$A$2:$C$121,3,0)</f>
        <v>4</v>
      </c>
      <c r="Y888" s="6" t="s">
        <v>3732</v>
      </c>
      <c r="Z888" s="8" t="str">
        <f>LEFT(Y888,MIN(FIND({0,1,2,3,4,5,6,7,8,9},ASC(Y888)&amp;1234567890))-1)</f>
        <v>O</v>
      </c>
      <c r="AA888" s="8">
        <f t="shared" si="69"/>
        <v>6.92</v>
      </c>
      <c r="AB888" s="8">
        <f>VLOOKUP(Z888,Table!$A$2:$C$121,2,0)</f>
        <v>16</v>
      </c>
      <c r="AC888" s="7">
        <f>VLOOKUP(Z888,Table!$A$2:$C$121,3,0)</f>
        <v>2</v>
      </c>
      <c r="AD888" s="5" t="str">
        <f>VLOOKUP(A888,Table!$U$1:$V$230,2,0)</f>
        <v>Tetragonal</v>
      </c>
    </row>
    <row r="889" spans="1:30" ht="18.75" customHeight="1" x14ac:dyDescent="0.4">
      <c r="A889" s="5">
        <v>123</v>
      </c>
      <c r="B889" s="5">
        <v>181813</v>
      </c>
      <c r="C889" s="5" t="s">
        <v>1058</v>
      </c>
      <c r="D889" s="5" t="s">
        <v>1244</v>
      </c>
      <c r="E889" s="6" t="s">
        <v>2597</v>
      </c>
      <c r="F889" s="8" t="str">
        <f>LEFT(E889,MIN(FIND({0,1,2,3,4,5,6,7,8,9},ASC(E889)&amp;1234567890))-1)</f>
        <v>Ba</v>
      </c>
      <c r="G889" s="8">
        <f t="shared" si="65"/>
        <v>1</v>
      </c>
      <c r="H889" s="8">
        <f>VLOOKUP(F889,Table!$A$2:$C$121,2,0)</f>
        <v>2</v>
      </c>
      <c r="I889" s="7">
        <f>VLOOKUP(F889,Table!$A$2:$C$121,3,0)</f>
        <v>6</v>
      </c>
      <c r="J889" s="6" t="s">
        <v>2320</v>
      </c>
      <c r="K889" s="8" t="str">
        <f>LEFT(J889,MIN(FIND({0,1,2,3,4,5,6,7,8,9},ASC(J889)&amp;1234567890))-1)</f>
        <v>Sr</v>
      </c>
      <c r="L889" s="8">
        <f t="shared" si="66"/>
        <v>1</v>
      </c>
      <c r="M889" s="8">
        <f>VLOOKUP(K889,Table!$A$2:$C$121,2,0)</f>
        <v>2</v>
      </c>
      <c r="N889" s="7">
        <f>VLOOKUP(K889,Table!$A$2:$C$121,3,0)</f>
        <v>5</v>
      </c>
      <c r="O889" s="6" t="s">
        <v>2700</v>
      </c>
      <c r="P889" s="8" t="str">
        <f>LEFT(O889,MIN(FIND({0,1,2,3,4,5,6,7,8,9},ASC(O889)&amp;1234567890))-1)</f>
        <v>Nd</v>
      </c>
      <c r="Q889" s="8">
        <f t="shared" si="67"/>
        <v>1</v>
      </c>
      <c r="R889" s="8">
        <f>VLOOKUP(P889,Table!$A$2:$C$121,2,0)</f>
        <v>3</v>
      </c>
      <c r="S889" s="7">
        <f>VLOOKUP(P889,Table!$A$2:$C$121,3,0)</f>
        <v>6</v>
      </c>
      <c r="T889" s="6" t="s">
        <v>2300</v>
      </c>
      <c r="U889" s="8" t="str">
        <f>LEFT(T889,MIN(FIND({0,1,2,3,4,5,6,7,8,9},ASC(T889)&amp;1234567890))-1)</f>
        <v>Cu</v>
      </c>
      <c r="V889" s="8">
        <f t="shared" si="68"/>
        <v>3</v>
      </c>
      <c r="W889" s="8">
        <f>VLOOKUP(U889,Table!$A$2:$C$121,2,0)</f>
        <v>11</v>
      </c>
      <c r="X889" s="7">
        <f>VLOOKUP(U889,Table!$A$2:$C$121,3,0)</f>
        <v>4</v>
      </c>
      <c r="Y889" s="6" t="s">
        <v>3633</v>
      </c>
      <c r="Z889" s="8" t="str">
        <f>LEFT(Y889,MIN(FIND({0,1,2,3,4,5,6,7,8,9},ASC(Y889)&amp;1234567890))-1)</f>
        <v>O</v>
      </c>
      <c r="AA889" s="8">
        <f t="shared" si="69"/>
        <v>6.81</v>
      </c>
      <c r="AB889" s="8">
        <f>VLOOKUP(Z889,Table!$A$2:$C$121,2,0)</f>
        <v>16</v>
      </c>
      <c r="AC889" s="7">
        <f>VLOOKUP(Z889,Table!$A$2:$C$121,3,0)</f>
        <v>2</v>
      </c>
      <c r="AD889" s="5" t="str">
        <f>VLOOKUP(A889,Table!$U$1:$V$230,2,0)</f>
        <v>Tetragonal</v>
      </c>
    </row>
    <row r="890" spans="1:30" ht="18.75" customHeight="1" x14ac:dyDescent="0.4">
      <c r="A890" s="5">
        <v>123</v>
      </c>
      <c r="B890" s="5">
        <v>181814</v>
      </c>
      <c r="C890" s="5" t="s">
        <v>1058</v>
      </c>
      <c r="D890" s="5" t="s">
        <v>1245</v>
      </c>
      <c r="E890" s="6" t="s">
        <v>2597</v>
      </c>
      <c r="F890" s="8" t="str">
        <f>LEFT(E890,MIN(FIND({0,1,2,3,4,5,6,7,8,9},ASC(E890)&amp;1234567890))-1)</f>
        <v>Ba</v>
      </c>
      <c r="G890" s="8">
        <f t="shared" si="65"/>
        <v>1</v>
      </c>
      <c r="H890" s="8">
        <f>VLOOKUP(F890,Table!$A$2:$C$121,2,0)</f>
        <v>2</v>
      </c>
      <c r="I890" s="7">
        <f>VLOOKUP(F890,Table!$A$2:$C$121,3,0)</f>
        <v>6</v>
      </c>
      <c r="J890" s="6" t="s">
        <v>2320</v>
      </c>
      <c r="K890" s="8" t="str">
        <f>LEFT(J890,MIN(FIND({0,1,2,3,4,5,6,7,8,9},ASC(J890)&amp;1234567890))-1)</f>
        <v>Sr</v>
      </c>
      <c r="L890" s="8">
        <f t="shared" si="66"/>
        <v>1</v>
      </c>
      <c r="M890" s="8">
        <f>VLOOKUP(K890,Table!$A$2:$C$121,2,0)</f>
        <v>2</v>
      </c>
      <c r="N890" s="7">
        <f>VLOOKUP(K890,Table!$A$2:$C$121,3,0)</f>
        <v>5</v>
      </c>
      <c r="O890" s="6" t="s">
        <v>2850</v>
      </c>
      <c r="P890" s="8" t="str">
        <f>LEFT(O890,MIN(FIND({0,1,2,3,4,5,6,7,8,9},ASC(O890)&amp;1234567890))-1)</f>
        <v>Sm</v>
      </c>
      <c r="Q890" s="8">
        <f t="shared" si="67"/>
        <v>1</v>
      </c>
      <c r="R890" s="8">
        <f>VLOOKUP(P890,Table!$A$2:$C$121,2,0)</f>
        <v>3</v>
      </c>
      <c r="S890" s="7">
        <f>VLOOKUP(P890,Table!$A$2:$C$121,3,0)</f>
        <v>6</v>
      </c>
      <c r="T890" s="6" t="s">
        <v>2300</v>
      </c>
      <c r="U890" s="8" t="str">
        <f>LEFT(T890,MIN(FIND({0,1,2,3,4,5,6,7,8,9},ASC(T890)&amp;1234567890))-1)</f>
        <v>Cu</v>
      </c>
      <c r="V890" s="8">
        <f t="shared" si="68"/>
        <v>3</v>
      </c>
      <c r="W890" s="8">
        <f>VLOOKUP(U890,Table!$A$2:$C$121,2,0)</f>
        <v>11</v>
      </c>
      <c r="X890" s="7">
        <f>VLOOKUP(U890,Table!$A$2:$C$121,3,0)</f>
        <v>4</v>
      </c>
      <c r="Y890" s="6" t="s">
        <v>3856</v>
      </c>
      <c r="Z890" s="8" t="str">
        <f>LEFT(Y890,MIN(FIND({0,1,2,3,4,5,6,7,8,9},ASC(Y890)&amp;1234567890))-1)</f>
        <v>O</v>
      </c>
      <c r="AA890" s="8">
        <f t="shared" si="69"/>
        <v>6.42</v>
      </c>
      <c r="AB890" s="8">
        <f>VLOOKUP(Z890,Table!$A$2:$C$121,2,0)</f>
        <v>16</v>
      </c>
      <c r="AC890" s="7">
        <f>VLOOKUP(Z890,Table!$A$2:$C$121,3,0)</f>
        <v>2</v>
      </c>
      <c r="AD890" s="5" t="str">
        <f>VLOOKUP(A890,Table!$U$1:$V$230,2,0)</f>
        <v>Tetragonal</v>
      </c>
    </row>
    <row r="891" spans="1:30" ht="18.75" customHeight="1" x14ac:dyDescent="0.4">
      <c r="A891" s="5">
        <v>123</v>
      </c>
      <c r="B891" s="5">
        <v>191148</v>
      </c>
      <c r="C891" s="5" t="s">
        <v>1058</v>
      </c>
      <c r="D891" s="5" t="s">
        <v>1246</v>
      </c>
      <c r="E891" s="6" t="s">
        <v>2699</v>
      </c>
      <c r="F891" s="8" t="str">
        <f>LEFT(E891,MIN(FIND({0,1,2,3,4,5,6,7,8,9},ASC(E891)&amp;1234567890))-1)</f>
        <v>Pr</v>
      </c>
      <c r="G891" s="8">
        <f t="shared" si="65"/>
        <v>1</v>
      </c>
      <c r="H891" s="8">
        <f>VLOOKUP(F891,Table!$A$2:$C$121,2,0)</f>
        <v>3</v>
      </c>
      <c r="I891" s="7">
        <f>VLOOKUP(F891,Table!$A$2:$C$121,3,0)</f>
        <v>6</v>
      </c>
      <c r="J891" s="6" t="s">
        <v>3857</v>
      </c>
      <c r="K891" s="8" t="str">
        <f>LEFT(J891,MIN(FIND({0,1,2,3,4,5,6,7,8,9},ASC(J891)&amp;1234567890))-1)</f>
        <v>Ba</v>
      </c>
      <c r="L891" s="8">
        <f t="shared" si="66"/>
        <v>0.5</v>
      </c>
      <c r="M891" s="8">
        <f>VLOOKUP(K891,Table!$A$2:$C$121,2,0)</f>
        <v>2</v>
      </c>
      <c r="N891" s="7">
        <f>VLOOKUP(K891,Table!$A$2:$C$121,3,0)</f>
        <v>6</v>
      </c>
      <c r="O891" s="6" t="s">
        <v>2849</v>
      </c>
      <c r="P891" s="8" t="str">
        <f>LEFT(O891,MIN(FIND({0,1,2,3,4,5,6,7,8,9},ASC(O891)&amp;1234567890))-1)</f>
        <v>Sr</v>
      </c>
      <c r="Q891" s="8">
        <f t="shared" si="67"/>
        <v>0.5</v>
      </c>
      <c r="R891" s="8">
        <f>VLOOKUP(P891,Table!$A$2:$C$121,2,0)</f>
        <v>2</v>
      </c>
      <c r="S891" s="7">
        <f>VLOOKUP(P891,Table!$A$2:$C$121,3,0)</f>
        <v>5</v>
      </c>
      <c r="T891" s="6" t="s">
        <v>2652</v>
      </c>
      <c r="U891" s="8" t="str">
        <f>LEFT(T891,MIN(FIND({0,1,2,3,4,5,6,7,8,9},ASC(T891)&amp;1234567890))-1)</f>
        <v>Co</v>
      </c>
      <c r="V891" s="8">
        <f t="shared" si="68"/>
        <v>2</v>
      </c>
      <c r="W891" s="8">
        <f>VLOOKUP(U891,Table!$A$2:$C$121,2,0)</f>
        <v>9</v>
      </c>
      <c r="X891" s="7">
        <f>VLOOKUP(U891,Table!$A$2:$C$121,3,0)</f>
        <v>4</v>
      </c>
      <c r="Y891" s="6" t="s">
        <v>3858</v>
      </c>
      <c r="Z891" s="8" t="str">
        <f>LEFT(Y891,MIN(FIND({0,1,2,3,4,5,6,7,8,9},ASC(Y891)&amp;1234567890))-1)</f>
        <v>O</v>
      </c>
      <c r="AA891" s="8">
        <f t="shared" si="69"/>
        <v>5.74</v>
      </c>
      <c r="AB891" s="8">
        <f>VLOOKUP(Z891,Table!$A$2:$C$121,2,0)</f>
        <v>16</v>
      </c>
      <c r="AC891" s="7">
        <f>VLOOKUP(Z891,Table!$A$2:$C$121,3,0)</f>
        <v>2</v>
      </c>
      <c r="AD891" s="5" t="str">
        <f>VLOOKUP(A891,Table!$U$1:$V$230,2,0)</f>
        <v>Tetragonal</v>
      </c>
    </row>
    <row r="892" spans="1:30" ht="18.75" customHeight="1" x14ac:dyDescent="0.4">
      <c r="A892" s="5">
        <v>123</v>
      </c>
      <c r="B892" s="5">
        <v>191550</v>
      </c>
      <c r="C892" s="5" t="s">
        <v>1058</v>
      </c>
      <c r="D892" s="5" t="s">
        <v>1247</v>
      </c>
      <c r="E892" s="6" t="s">
        <v>2850</v>
      </c>
      <c r="F892" s="8" t="str">
        <f>LEFT(E892,MIN(FIND({0,1,2,3,4,5,6,7,8,9},ASC(E892)&amp;1234567890))-1)</f>
        <v>Sm</v>
      </c>
      <c r="G892" s="8">
        <f t="shared" si="65"/>
        <v>1</v>
      </c>
      <c r="H892" s="8">
        <f>VLOOKUP(F892,Table!$A$2:$C$121,2,0)</f>
        <v>3</v>
      </c>
      <c r="I892" s="7">
        <f>VLOOKUP(F892,Table!$A$2:$C$121,3,0)</f>
        <v>6</v>
      </c>
      <c r="J892" s="6" t="s">
        <v>2597</v>
      </c>
      <c r="K892" s="8" t="str">
        <f>LEFT(J892,MIN(FIND({0,1,2,3,4,5,6,7,8,9},ASC(J892)&amp;1234567890))-1)</f>
        <v>Ba</v>
      </c>
      <c r="L892" s="8">
        <f t="shared" si="66"/>
        <v>1</v>
      </c>
      <c r="M892" s="8">
        <f>VLOOKUP(K892,Table!$A$2:$C$121,2,0)</f>
        <v>2</v>
      </c>
      <c r="N892" s="7">
        <f>VLOOKUP(K892,Table!$A$2:$C$121,3,0)</f>
        <v>6</v>
      </c>
      <c r="O892" s="6" t="s">
        <v>3859</v>
      </c>
      <c r="P892" s="8" t="str">
        <f>LEFT(O892,MIN(FIND({0,1,2,3,4,5,6,7,8,9},ASC(O892)&amp;1234567890))-1)</f>
        <v>Co</v>
      </c>
      <c r="Q892" s="8">
        <f t="shared" si="67"/>
        <v>1.3</v>
      </c>
      <c r="R892" s="8">
        <f>VLOOKUP(P892,Table!$A$2:$C$121,2,0)</f>
        <v>9</v>
      </c>
      <c r="S892" s="7">
        <f>VLOOKUP(P892,Table!$A$2:$C$121,3,0)</f>
        <v>4</v>
      </c>
      <c r="T892" s="6" t="s">
        <v>3860</v>
      </c>
      <c r="U892" s="8" t="str">
        <f>LEFT(T892,MIN(FIND({0,1,2,3,4,5,6,7,8,9},ASC(T892)&amp;1234567890))-1)</f>
        <v>Cu</v>
      </c>
      <c r="V892" s="8">
        <f t="shared" si="68"/>
        <v>0.7</v>
      </c>
      <c r="W892" s="8">
        <f>VLOOKUP(U892,Table!$A$2:$C$121,2,0)</f>
        <v>11</v>
      </c>
      <c r="X892" s="7">
        <f>VLOOKUP(U892,Table!$A$2:$C$121,3,0)</f>
        <v>4</v>
      </c>
      <c r="Y892" s="6" t="s">
        <v>2332</v>
      </c>
      <c r="Z892" s="8" t="str">
        <f>LEFT(Y892,MIN(FIND({0,1,2,3,4,5,6,7,8,9},ASC(Y892)&amp;1234567890))-1)</f>
        <v>O</v>
      </c>
      <c r="AA892" s="8">
        <f t="shared" si="69"/>
        <v>6</v>
      </c>
      <c r="AB892" s="8">
        <f>VLOOKUP(Z892,Table!$A$2:$C$121,2,0)</f>
        <v>16</v>
      </c>
      <c r="AC892" s="7">
        <f>VLOOKUP(Z892,Table!$A$2:$C$121,3,0)</f>
        <v>2</v>
      </c>
      <c r="AD892" s="5" t="str">
        <f>VLOOKUP(A892,Table!$U$1:$V$230,2,0)</f>
        <v>Tetragonal</v>
      </c>
    </row>
    <row r="893" spans="1:30" ht="18.75" customHeight="1" x14ac:dyDescent="0.4">
      <c r="A893" s="5">
        <v>123</v>
      </c>
      <c r="B893" s="5">
        <v>249176</v>
      </c>
      <c r="C893" s="5" t="s">
        <v>1058</v>
      </c>
      <c r="D893" s="5" t="s">
        <v>1248</v>
      </c>
      <c r="E893" s="6" t="s">
        <v>2299</v>
      </c>
      <c r="F893" s="8" t="str">
        <f>LEFT(E893,MIN(FIND({0,1,2,3,4,5,6,7,8,9},ASC(E893)&amp;1234567890))-1)</f>
        <v>Sr</v>
      </c>
      <c r="G893" s="8">
        <f t="shared" si="65"/>
        <v>2</v>
      </c>
      <c r="H893" s="8">
        <f>VLOOKUP(F893,Table!$A$2:$C$121,2,0)</f>
        <v>2</v>
      </c>
      <c r="I893" s="7">
        <f>VLOOKUP(F893,Table!$A$2:$C$121,3,0)</f>
        <v>5</v>
      </c>
      <c r="J893" s="6" t="s">
        <v>2598</v>
      </c>
      <c r="K893" s="8" t="str">
        <f>LEFT(J893,MIN(FIND({0,1,2,3,4,5,6,7,8,9},ASC(J893)&amp;1234567890))-1)</f>
        <v>Mn</v>
      </c>
      <c r="L893" s="8">
        <f t="shared" si="66"/>
        <v>1</v>
      </c>
      <c r="M893" s="8">
        <f>VLOOKUP(K893,Table!$A$2:$C$121,2,0)</f>
        <v>7</v>
      </c>
      <c r="N893" s="7">
        <f>VLOOKUP(K893,Table!$A$2:$C$121,3,0)</f>
        <v>4</v>
      </c>
      <c r="O893" s="6" t="s">
        <v>2493</v>
      </c>
      <c r="P893" s="8" t="str">
        <f>LEFT(O893,MIN(FIND({0,1,2,3,4,5,6,7,8,9},ASC(O893)&amp;1234567890))-1)</f>
        <v>O</v>
      </c>
      <c r="Q893" s="8">
        <f t="shared" si="67"/>
        <v>2</v>
      </c>
      <c r="R893" s="8">
        <f>VLOOKUP(P893,Table!$A$2:$C$121,2,0)</f>
        <v>16</v>
      </c>
      <c r="S893" s="7">
        <f>VLOOKUP(P893,Table!$A$2:$C$121,3,0)</f>
        <v>2</v>
      </c>
      <c r="T893" s="6" t="s">
        <v>3861</v>
      </c>
      <c r="U893" s="8" t="str">
        <f>LEFT(T893,MIN(FIND({0,1,2,3,4,5,6,7,8,9},ASC(T893)&amp;1234567890))-1)</f>
        <v>Li</v>
      </c>
      <c r="V893" s="8">
        <f t="shared" si="68"/>
        <v>3.6160000000000001</v>
      </c>
      <c r="W893" s="8">
        <f>VLOOKUP(U893,Table!$A$2:$C$121,2,0)</f>
        <v>1</v>
      </c>
      <c r="X893" s="7">
        <f>VLOOKUP(U893,Table!$A$2:$C$121,3,0)</f>
        <v>2</v>
      </c>
      <c r="Y893" s="6" t="s">
        <v>2510</v>
      </c>
      <c r="Z893" s="8" t="str">
        <f>LEFT(Y893,MIN(FIND({0,1,2,3,4,5,6,7,8,9},ASC(Y893)&amp;1234567890))-1)</f>
        <v>S</v>
      </c>
      <c r="AA893" s="8">
        <f t="shared" si="69"/>
        <v>3</v>
      </c>
      <c r="AB893" s="8">
        <f>VLOOKUP(Z893,Table!$A$2:$C$121,2,0)</f>
        <v>16</v>
      </c>
      <c r="AC893" s="7">
        <f>VLOOKUP(Z893,Table!$A$2:$C$121,3,0)</f>
        <v>3</v>
      </c>
      <c r="AD893" s="5" t="str">
        <f>VLOOKUP(A893,Table!$U$1:$V$230,2,0)</f>
        <v>Tetragonal</v>
      </c>
    </row>
    <row r="894" spans="1:30" ht="18.75" customHeight="1" x14ac:dyDescent="0.4">
      <c r="A894" s="5">
        <v>123</v>
      </c>
      <c r="B894" s="5">
        <v>245384</v>
      </c>
      <c r="C894" s="5" t="s">
        <v>1058</v>
      </c>
      <c r="D894" s="5" t="s">
        <v>1249</v>
      </c>
      <c r="E894" s="6" t="s">
        <v>2441</v>
      </c>
      <c r="F894" s="8" t="str">
        <f>LEFT(E894,MIN(FIND({0,1,2,3,4,5,6,7,8,9},ASC(E894)&amp;1234567890))-1)</f>
        <v>Ru</v>
      </c>
      <c r="G894" s="8">
        <f t="shared" si="65"/>
        <v>1</v>
      </c>
      <c r="H894" s="8">
        <f>VLOOKUP(F894,Table!$A$2:$C$121,2,0)</f>
        <v>8</v>
      </c>
      <c r="I894" s="7">
        <f>VLOOKUP(F894,Table!$A$2:$C$121,3,0)</f>
        <v>5</v>
      </c>
      <c r="J894" s="6" t="s">
        <v>2299</v>
      </c>
      <c r="K894" s="8" t="str">
        <f>LEFT(J894,MIN(FIND({0,1,2,3,4,5,6,7,8,9},ASC(J894)&amp;1234567890))-1)</f>
        <v>Sr</v>
      </c>
      <c r="L894" s="8">
        <f t="shared" si="66"/>
        <v>2</v>
      </c>
      <c r="M894" s="8">
        <f>VLOOKUP(K894,Table!$A$2:$C$121,2,0)</f>
        <v>2</v>
      </c>
      <c r="N894" s="7">
        <f>VLOOKUP(K894,Table!$A$2:$C$121,3,0)</f>
        <v>5</v>
      </c>
      <c r="O894" s="6" t="s">
        <v>2807</v>
      </c>
      <c r="P894" s="8" t="str">
        <f>LEFT(O894,MIN(FIND({0,1,2,3,4,5,6,7,8,9},ASC(O894)&amp;1234567890))-1)</f>
        <v>Dy</v>
      </c>
      <c r="Q894" s="8">
        <f t="shared" si="67"/>
        <v>1</v>
      </c>
      <c r="R894" s="8">
        <f>VLOOKUP(P894,Table!$A$2:$C$121,2,0)</f>
        <v>3</v>
      </c>
      <c r="S894" s="7">
        <f>VLOOKUP(P894,Table!$A$2:$C$121,3,0)</f>
        <v>6</v>
      </c>
      <c r="T894" s="6" t="s">
        <v>2297</v>
      </c>
      <c r="U894" s="8" t="str">
        <f>LEFT(T894,MIN(FIND({0,1,2,3,4,5,6,7,8,9},ASC(T894)&amp;1234567890))-1)</f>
        <v>Cu</v>
      </c>
      <c r="V894" s="8">
        <f t="shared" si="68"/>
        <v>2</v>
      </c>
      <c r="W894" s="8">
        <f>VLOOKUP(U894,Table!$A$2:$C$121,2,0)</f>
        <v>11</v>
      </c>
      <c r="X894" s="7">
        <f>VLOOKUP(U894,Table!$A$2:$C$121,3,0)</f>
        <v>4</v>
      </c>
      <c r="Y894" s="6" t="s">
        <v>2298</v>
      </c>
      <c r="Z894" s="8" t="str">
        <f>LEFT(Y894,MIN(FIND({0,1,2,3,4,5,6,7,8,9},ASC(Y894)&amp;1234567890))-1)</f>
        <v>O</v>
      </c>
      <c r="AA894" s="8">
        <f t="shared" si="69"/>
        <v>8</v>
      </c>
      <c r="AB894" s="8">
        <f>VLOOKUP(Z894,Table!$A$2:$C$121,2,0)</f>
        <v>16</v>
      </c>
      <c r="AC894" s="7">
        <f>VLOOKUP(Z894,Table!$A$2:$C$121,3,0)</f>
        <v>2</v>
      </c>
      <c r="AD894" s="5" t="str">
        <f>VLOOKUP(A894,Table!$U$1:$V$230,2,0)</f>
        <v>Tetragonal</v>
      </c>
    </row>
    <row r="895" spans="1:30" ht="18.75" customHeight="1" x14ac:dyDescent="0.4">
      <c r="A895" s="5">
        <v>123</v>
      </c>
      <c r="B895" s="5">
        <v>245871</v>
      </c>
      <c r="C895" s="5" t="s">
        <v>1058</v>
      </c>
      <c r="D895" s="5" t="s">
        <v>1250</v>
      </c>
      <c r="E895" s="6" t="s">
        <v>2765</v>
      </c>
      <c r="F895" s="8" t="str">
        <f>LEFT(E895,MIN(FIND({0,1,2,3,4,5,6,7,8,9},ASC(E895)&amp;1234567890))-1)</f>
        <v>Ir</v>
      </c>
      <c r="G895" s="8">
        <f t="shared" si="65"/>
        <v>1</v>
      </c>
      <c r="H895" s="8">
        <f>VLOOKUP(F895,Table!$A$2:$C$121,2,0)</f>
        <v>9</v>
      </c>
      <c r="I895" s="7">
        <f>VLOOKUP(F895,Table!$A$2:$C$121,3,0)</f>
        <v>6</v>
      </c>
      <c r="J895" s="6" t="s">
        <v>2299</v>
      </c>
      <c r="K895" s="8" t="str">
        <f>LEFT(J895,MIN(FIND({0,1,2,3,4,5,6,7,8,9},ASC(J895)&amp;1234567890))-1)</f>
        <v>Sr</v>
      </c>
      <c r="L895" s="8">
        <f t="shared" si="66"/>
        <v>2</v>
      </c>
      <c r="M895" s="8">
        <f>VLOOKUP(K895,Table!$A$2:$C$121,2,0)</f>
        <v>2</v>
      </c>
      <c r="N895" s="7">
        <f>VLOOKUP(K895,Table!$A$2:$C$121,3,0)</f>
        <v>5</v>
      </c>
      <c r="O895" s="6" t="s">
        <v>2934</v>
      </c>
      <c r="P895" s="8" t="str">
        <f>LEFT(O895,MIN(FIND({0,1,2,3,4,5,6,7,8,9},ASC(O895)&amp;1234567890))-1)</f>
        <v>Tb</v>
      </c>
      <c r="Q895" s="8">
        <f t="shared" si="67"/>
        <v>1</v>
      </c>
      <c r="R895" s="8">
        <f>VLOOKUP(P895,Table!$A$2:$C$121,2,0)</f>
        <v>3</v>
      </c>
      <c r="S895" s="7">
        <f>VLOOKUP(P895,Table!$A$2:$C$121,3,0)</f>
        <v>6</v>
      </c>
      <c r="T895" s="6" t="s">
        <v>2297</v>
      </c>
      <c r="U895" s="8" t="str">
        <f>LEFT(T895,MIN(FIND({0,1,2,3,4,5,6,7,8,9},ASC(T895)&amp;1234567890))-1)</f>
        <v>Cu</v>
      </c>
      <c r="V895" s="8">
        <f t="shared" si="68"/>
        <v>2</v>
      </c>
      <c r="W895" s="8">
        <f>VLOOKUP(U895,Table!$A$2:$C$121,2,0)</f>
        <v>11</v>
      </c>
      <c r="X895" s="7">
        <f>VLOOKUP(U895,Table!$A$2:$C$121,3,0)</f>
        <v>4</v>
      </c>
      <c r="Y895" s="6" t="s">
        <v>2298</v>
      </c>
      <c r="Z895" s="8" t="str">
        <f>LEFT(Y895,MIN(FIND({0,1,2,3,4,5,6,7,8,9},ASC(Y895)&amp;1234567890))-1)</f>
        <v>O</v>
      </c>
      <c r="AA895" s="8">
        <f t="shared" si="69"/>
        <v>8</v>
      </c>
      <c r="AB895" s="8">
        <f>VLOOKUP(Z895,Table!$A$2:$C$121,2,0)</f>
        <v>16</v>
      </c>
      <c r="AC895" s="7">
        <f>VLOOKUP(Z895,Table!$A$2:$C$121,3,0)</f>
        <v>2</v>
      </c>
      <c r="AD895" s="5" t="str">
        <f>VLOOKUP(A895,Table!$U$1:$V$230,2,0)</f>
        <v>Tetragonal</v>
      </c>
    </row>
    <row r="896" spans="1:30" ht="18.75" customHeight="1" x14ac:dyDescent="0.4">
      <c r="A896" s="5">
        <v>123</v>
      </c>
      <c r="B896" s="5">
        <v>246049</v>
      </c>
      <c r="C896" s="5" t="s">
        <v>1058</v>
      </c>
      <c r="D896" s="5" t="s">
        <v>1251</v>
      </c>
      <c r="E896" s="6" t="s">
        <v>3862</v>
      </c>
      <c r="F896" s="8" t="str">
        <f>LEFT(E896,MIN(FIND({0,1,2,3,4,5,6,7,8,9},ASC(E896)&amp;1234567890))-1)</f>
        <v>Sr</v>
      </c>
      <c r="G896" s="8">
        <f t="shared" si="65"/>
        <v>0.85</v>
      </c>
      <c r="H896" s="8">
        <f>VLOOKUP(F896,Table!$A$2:$C$121,2,0)</f>
        <v>2</v>
      </c>
      <c r="I896" s="7">
        <f>VLOOKUP(F896,Table!$A$2:$C$121,3,0)</f>
        <v>5</v>
      </c>
      <c r="J896" s="6" t="s">
        <v>3863</v>
      </c>
      <c r="K896" s="8" t="str">
        <f>LEFT(J896,MIN(FIND({0,1,2,3,4,5,6,7,8,9},ASC(J896)&amp;1234567890))-1)</f>
        <v>Bi</v>
      </c>
      <c r="L896" s="8">
        <f t="shared" si="66"/>
        <v>0.15</v>
      </c>
      <c r="M896" s="8">
        <f>VLOOKUP(K896,Table!$A$2:$C$121,2,0)</f>
        <v>15</v>
      </c>
      <c r="N896" s="7">
        <f>VLOOKUP(K896,Table!$A$2:$C$121,3,0)</f>
        <v>6</v>
      </c>
      <c r="O896" s="6" t="s">
        <v>3864</v>
      </c>
      <c r="P896" s="8" t="str">
        <f>LEFT(O896,MIN(FIND({0,1,2,3,4,5,6,7,8,9},ASC(O896)&amp;1234567890))-1)</f>
        <v>Co</v>
      </c>
      <c r="Q896" s="8">
        <f t="shared" si="67"/>
        <v>0.86499999999999999</v>
      </c>
      <c r="R896" s="8">
        <f>VLOOKUP(P896,Table!$A$2:$C$121,2,0)</f>
        <v>9</v>
      </c>
      <c r="S896" s="7">
        <f>VLOOKUP(P896,Table!$A$2:$C$121,3,0)</f>
        <v>4</v>
      </c>
      <c r="T896" s="6" t="s">
        <v>3865</v>
      </c>
      <c r="U896" s="8" t="str">
        <f>LEFT(T896,MIN(FIND({0,1,2,3,4,5,6,7,8,9},ASC(T896)&amp;1234567890))-1)</f>
        <v>Fe</v>
      </c>
      <c r="V896" s="8">
        <f t="shared" si="68"/>
        <v>0.13500000000000001</v>
      </c>
      <c r="W896" s="8">
        <f>VLOOKUP(U896,Table!$A$2:$C$121,2,0)</f>
        <v>8</v>
      </c>
      <c r="X896" s="7">
        <f>VLOOKUP(U896,Table!$A$2:$C$121,3,0)</f>
        <v>4</v>
      </c>
      <c r="Y896" s="6" t="s">
        <v>3866</v>
      </c>
      <c r="Z896" s="8" t="str">
        <f>LEFT(Y896,MIN(FIND({0,1,2,3,4,5,6,7,8,9},ASC(Y896)&amp;1234567890))-1)</f>
        <v>O</v>
      </c>
      <c r="AA896" s="8">
        <f t="shared" si="69"/>
        <v>2.63</v>
      </c>
      <c r="AB896" s="8">
        <f>VLOOKUP(Z896,Table!$A$2:$C$121,2,0)</f>
        <v>16</v>
      </c>
      <c r="AC896" s="7">
        <f>VLOOKUP(Z896,Table!$A$2:$C$121,3,0)</f>
        <v>2</v>
      </c>
      <c r="AD896" s="5" t="str">
        <f>VLOOKUP(A896,Table!$U$1:$V$230,2,0)</f>
        <v>Tetragonal</v>
      </c>
    </row>
    <row r="897" spans="1:30" ht="18.75" customHeight="1" x14ac:dyDescent="0.4">
      <c r="A897" s="5">
        <v>123</v>
      </c>
      <c r="B897" s="5">
        <v>246052</v>
      </c>
      <c r="C897" s="5" t="s">
        <v>1058</v>
      </c>
      <c r="D897" s="5" t="s">
        <v>1252</v>
      </c>
      <c r="E897" s="6" t="s">
        <v>3862</v>
      </c>
      <c r="F897" s="8" t="str">
        <f>LEFT(E897,MIN(FIND({0,1,2,3,4,5,6,7,8,9},ASC(E897)&amp;1234567890))-1)</f>
        <v>Sr</v>
      </c>
      <c r="G897" s="8">
        <f t="shared" si="65"/>
        <v>0.85</v>
      </c>
      <c r="H897" s="8">
        <f>VLOOKUP(F897,Table!$A$2:$C$121,2,0)</f>
        <v>2</v>
      </c>
      <c r="I897" s="7">
        <f>VLOOKUP(F897,Table!$A$2:$C$121,3,0)</f>
        <v>5</v>
      </c>
      <c r="J897" s="6" t="s">
        <v>3863</v>
      </c>
      <c r="K897" s="8" t="str">
        <f>LEFT(J897,MIN(FIND({0,1,2,3,4,5,6,7,8,9},ASC(J897)&amp;1234567890))-1)</f>
        <v>Bi</v>
      </c>
      <c r="L897" s="8">
        <f t="shared" si="66"/>
        <v>0.15</v>
      </c>
      <c r="M897" s="8">
        <f>VLOOKUP(K897,Table!$A$2:$C$121,2,0)</f>
        <v>15</v>
      </c>
      <c r="N897" s="7">
        <f>VLOOKUP(K897,Table!$A$2:$C$121,3,0)</f>
        <v>6</v>
      </c>
      <c r="O897" s="6" t="s">
        <v>2770</v>
      </c>
      <c r="P897" s="8" t="str">
        <f>LEFT(O897,MIN(FIND({0,1,2,3,4,5,6,7,8,9},ASC(O897)&amp;1234567890))-1)</f>
        <v>Co</v>
      </c>
      <c r="Q897" s="8">
        <f t="shared" si="67"/>
        <v>0.2</v>
      </c>
      <c r="R897" s="8">
        <f>VLOOKUP(P897,Table!$A$2:$C$121,2,0)</f>
        <v>9</v>
      </c>
      <c r="S897" s="7">
        <f>VLOOKUP(P897,Table!$A$2:$C$121,3,0)</f>
        <v>4</v>
      </c>
      <c r="T897" s="6" t="s">
        <v>3297</v>
      </c>
      <c r="U897" s="8" t="str">
        <f>LEFT(T897,MIN(FIND({0,1,2,3,4,5,6,7,8,9},ASC(T897)&amp;1234567890))-1)</f>
        <v>Fe</v>
      </c>
      <c r="V897" s="8">
        <f t="shared" si="68"/>
        <v>0.8</v>
      </c>
      <c r="W897" s="8">
        <f>VLOOKUP(U897,Table!$A$2:$C$121,2,0)</f>
        <v>8</v>
      </c>
      <c r="X897" s="7">
        <f>VLOOKUP(U897,Table!$A$2:$C$121,3,0)</f>
        <v>4</v>
      </c>
      <c r="Y897" s="6" t="s">
        <v>3866</v>
      </c>
      <c r="Z897" s="8" t="str">
        <f>LEFT(Y897,MIN(FIND({0,1,2,3,4,5,6,7,8,9},ASC(Y897)&amp;1234567890))-1)</f>
        <v>O</v>
      </c>
      <c r="AA897" s="8">
        <f t="shared" si="69"/>
        <v>2.63</v>
      </c>
      <c r="AB897" s="8">
        <f>VLOOKUP(Z897,Table!$A$2:$C$121,2,0)</f>
        <v>16</v>
      </c>
      <c r="AC897" s="7">
        <f>VLOOKUP(Z897,Table!$A$2:$C$121,3,0)</f>
        <v>2</v>
      </c>
      <c r="AD897" s="5" t="str">
        <f>VLOOKUP(A897,Table!$U$1:$V$230,2,0)</f>
        <v>Tetragonal</v>
      </c>
    </row>
    <row r="898" spans="1:30" ht="18.75" customHeight="1" x14ac:dyDescent="0.4">
      <c r="A898" s="5">
        <v>123</v>
      </c>
      <c r="B898" s="5">
        <v>260255</v>
      </c>
      <c r="C898" s="5" t="s">
        <v>1058</v>
      </c>
      <c r="D898" s="5" t="s">
        <v>1253</v>
      </c>
      <c r="E898" s="6" t="s">
        <v>2294</v>
      </c>
      <c r="F898" s="8" t="str">
        <f>LEFT(E898,MIN(FIND({0,1,2,3,4,5,6,7,8,9},ASC(E898)&amp;1234567890))-1)</f>
        <v>Ba</v>
      </c>
      <c r="G898" s="8">
        <f t="shared" ref="G898:G961" si="70">IF(SUBSTITUTE(E898,F898,"")="",1,SUBSTITUTE(E898,F898,""))*1</f>
        <v>2</v>
      </c>
      <c r="H898" s="8">
        <f>VLOOKUP(F898,Table!$A$2:$C$121,2,0)</f>
        <v>2</v>
      </c>
      <c r="I898" s="7">
        <f>VLOOKUP(F898,Table!$A$2:$C$121,3,0)</f>
        <v>6</v>
      </c>
      <c r="J898" s="6" t="s">
        <v>3867</v>
      </c>
      <c r="K898" s="8" t="str">
        <f>LEFT(J898,MIN(FIND({0,1,2,3,4,5,6,7,8,9},ASC(J898)&amp;1234567890))-1)</f>
        <v>Al</v>
      </c>
      <c r="L898" s="8">
        <f t="shared" ref="L898:L961" si="71">IF(SUBSTITUTE(J898,K898,"")="",1,SUBSTITUTE(J898,K898,""))*1</f>
        <v>0.04</v>
      </c>
      <c r="M898" s="8">
        <f>VLOOKUP(K898,Table!$A$2:$C$121,2,0)</f>
        <v>13</v>
      </c>
      <c r="N898" s="7">
        <f>VLOOKUP(K898,Table!$A$2:$C$121,3,0)</f>
        <v>3</v>
      </c>
      <c r="O898" s="6" t="s">
        <v>2295</v>
      </c>
      <c r="P898" s="8" t="str">
        <f>LEFT(O898,MIN(FIND({0,1,2,3,4,5,6,7,8,9},ASC(O898)&amp;1234567890))-1)</f>
        <v>Y</v>
      </c>
      <c r="Q898" s="8">
        <f t="shared" ref="Q898:Q961" si="72">IF(SUBSTITUTE(O898,P898,"")="",1,SUBSTITUTE(O898,P898,""))*1</f>
        <v>1</v>
      </c>
      <c r="R898" s="8">
        <f>VLOOKUP(P898,Table!$A$2:$C$121,2,0)</f>
        <v>3</v>
      </c>
      <c r="S898" s="7">
        <f>VLOOKUP(P898,Table!$A$2:$C$121,3,0)</f>
        <v>5</v>
      </c>
      <c r="T898" s="6" t="s">
        <v>3647</v>
      </c>
      <c r="U898" s="8" t="str">
        <f>LEFT(T898,MIN(FIND({0,1,2,3,4,5,6,7,8,9},ASC(T898)&amp;1234567890))-1)</f>
        <v>Cu</v>
      </c>
      <c r="V898" s="8">
        <f t="shared" ref="V898:V961" si="73">IF(SUBSTITUTE(T898,U898,"")="",1,SUBSTITUTE(T898,U898,""))*1</f>
        <v>2.86</v>
      </c>
      <c r="W898" s="8">
        <f>VLOOKUP(U898,Table!$A$2:$C$121,2,0)</f>
        <v>11</v>
      </c>
      <c r="X898" s="7">
        <f>VLOOKUP(U898,Table!$A$2:$C$121,3,0)</f>
        <v>4</v>
      </c>
      <c r="Y898" s="6" t="s">
        <v>3868</v>
      </c>
      <c r="Z898" s="8" t="str">
        <f>LEFT(Y898,MIN(FIND({0,1,2,3,4,5,6,7,8,9},ASC(Y898)&amp;1234567890))-1)</f>
        <v>O</v>
      </c>
      <c r="AA898" s="8">
        <f t="shared" ref="AA898:AA961" si="74">IF(SUBSTITUTE(Y898,Z898,"")="",1,SUBSTITUTE(Y898,Z898,""))*1</f>
        <v>6.76</v>
      </c>
      <c r="AB898" s="8">
        <f>VLOOKUP(Z898,Table!$A$2:$C$121,2,0)</f>
        <v>16</v>
      </c>
      <c r="AC898" s="7">
        <f>VLOOKUP(Z898,Table!$A$2:$C$121,3,0)</f>
        <v>2</v>
      </c>
      <c r="AD898" s="5" t="str">
        <f>VLOOKUP(A898,Table!$U$1:$V$230,2,0)</f>
        <v>Tetragonal</v>
      </c>
    </row>
    <row r="899" spans="1:30" ht="18.75" customHeight="1" x14ac:dyDescent="0.4">
      <c r="A899" s="5">
        <v>123</v>
      </c>
      <c r="B899" s="5">
        <v>260256</v>
      </c>
      <c r="C899" s="5" t="s">
        <v>1058</v>
      </c>
      <c r="D899" s="5" t="s">
        <v>1254</v>
      </c>
      <c r="E899" s="6" t="s">
        <v>2294</v>
      </c>
      <c r="F899" s="8" t="str">
        <f>LEFT(E899,MIN(FIND({0,1,2,3,4,5,6,7,8,9},ASC(E899)&amp;1234567890))-1)</f>
        <v>Ba</v>
      </c>
      <c r="G899" s="8">
        <f t="shared" si="70"/>
        <v>2</v>
      </c>
      <c r="H899" s="8">
        <f>VLOOKUP(F899,Table!$A$2:$C$121,2,0)</f>
        <v>2</v>
      </c>
      <c r="I899" s="7">
        <f>VLOOKUP(F899,Table!$A$2:$C$121,3,0)</f>
        <v>6</v>
      </c>
      <c r="J899" s="6" t="s">
        <v>3867</v>
      </c>
      <c r="K899" s="8" t="str">
        <f>LEFT(J899,MIN(FIND({0,1,2,3,4,5,6,7,8,9},ASC(J899)&amp;1234567890))-1)</f>
        <v>Al</v>
      </c>
      <c r="L899" s="8">
        <f t="shared" si="71"/>
        <v>0.04</v>
      </c>
      <c r="M899" s="8">
        <f>VLOOKUP(K899,Table!$A$2:$C$121,2,0)</f>
        <v>13</v>
      </c>
      <c r="N899" s="7">
        <f>VLOOKUP(K899,Table!$A$2:$C$121,3,0)</f>
        <v>3</v>
      </c>
      <c r="O899" s="6" t="s">
        <v>2295</v>
      </c>
      <c r="P899" s="8" t="str">
        <f>LEFT(O899,MIN(FIND({0,1,2,3,4,5,6,7,8,9},ASC(O899)&amp;1234567890))-1)</f>
        <v>Y</v>
      </c>
      <c r="Q899" s="8">
        <f t="shared" si="72"/>
        <v>1</v>
      </c>
      <c r="R899" s="8">
        <f>VLOOKUP(P899,Table!$A$2:$C$121,2,0)</f>
        <v>3</v>
      </c>
      <c r="S899" s="7">
        <f>VLOOKUP(P899,Table!$A$2:$C$121,3,0)</f>
        <v>5</v>
      </c>
      <c r="T899" s="6" t="s">
        <v>3000</v>
      </c>
      <c r="U899" s="8" t="str">
        <f>LEFT(T899,MIN(FIND({0,1,2,3,4,5,6,7,8,9},ASC(T899)&amp;1234567890))-1)</f>
        <v>Cu</v>
      </c>
      <c r="V899" s="8">
        <f t="shared" si="73"/>
        <v>2.87</v>
      </c>
      <c r="W899" s="8">
        <f>VLOOKUP(U899,Table!$A$2:$C$121,2,0)</f>
        <v>11</v>
      </c>
      <c r="X899" s="7">
        <f>VLOOKUP(U899,Table!$A$2:$C$121,3,0)</f>
        <v>4</v>
      </c>
      <c r="Y899" s="6" t="s">
        <v>3868</v>
      </c>
      <c r="Z899" s="8" t="str">
        <f>LEFT(Y899,MIN(FIND({0,1,2,3,4,5,6,7,8,9},ASC(Y899)&amp;1234567890))-1)</f>
        <v>O</v>
      </c>
      <c r="AA899" s="8">
        <f t="shared" si="74"/>
        <v>6.76</v>
      </c>
      <c r="AB899" s="8">
        <f>VLOOKUP(Z899,Table!$A$2:$C$121,2,0)</f>
        <v>16</v>
      </c>
      <c r="AC899" s="7">
        <f>VLOOKUP(Z899,Table!$A$2:$C$121,3,0)</f>
        <v>2</v>
      </c>
      <c r="AD899" s="5" t="str">
        <f>VLOOKUP(A899,Table!$U$1:$V$230,2,0)</f>
        <v>Tetragonal</v>
      </c>
    </row>
    <row r="900" spans="1:30" ht="18.75" customHeight="1" x14ac:dyDescent="0.4">
      <c r="A900" s="5">
        <v>123</v>
      </c>
      <c r="B900" s="5">
        <v>262937</v>
      </c>
      <c r="C900" s="5" t="s">
        <v>1058</v>
      </c>
      <c r="D900" s="5" t="s">
        <v>1255</v>
      </c>
      <c r="E900" s="6" t="s">
        <v>3869</v>
      </c>
      <c r="F900" s="8" t="str">
        <f>LEFT(E900,MIN(FIND({0,1,2,3,4,5,6,7,8,9},ASC(E900)&amp;1234567890))-1)</f>
        <v>Al</v>
      </c>
      <c r="G900" s="8">
        <f t="shared" si="70"/>
        <v>12</v>
      </c>
      <c r="H900" s="8">
        <f>VLOOKUP(F900,Table!$A$2:$C$121,2,0)</f>
        <v>13</v>
      </c>
      <c r="I900" s="7">
        <f>VLOOKUP(F900,Table!$A$2:$C$121,3,0)</f>
        <v>3</v>
      </c>
      <c r="J900" s="6" t="s">
        <v>3870</v>
      </c>
      <c r="K900" s="8" t="str">
        <f>LEFT(J900,MIN(FIND({0,1,2,3,4,5,6,7,8,9},ASC(J900)&amp;1234567890))-1)</f>
        <v>Dy</v>
      </c>
      <c r="L900" s="8">
        <f t="shared" si="71"/>
        <v>5</v>
      </c>
      <c r="M900" s="8">
        <f>VLOOKUP(K900,Table!$A$2:$C$121,2,0)</f>
        <v>3</v>
      </c>
      <c r="N900" s="7">
        <f>VLOOKUP(K900,Table!$A$2:$C$121,3,0)</f>
        <v>6</v>
      </c>
      <c r="O900" s="6" t="s">
        <v>3169</v>
      </c>
      <c r="P900" s="8" t="str">
        <f>LEFT(O900,MIN(FIND({0,1,2,3,4,5,6,7,8,9},ASC(O900)&amp;1234567890))-1)</f>
        <v>Fe</v>
      </c>
      <c r="Q900" s="8">
        <f t="shared" si="72"/>
        <v>4</v>
      </c>
      <c r="R900" s="8">
        <f>VLOOKUP(P900,Table!$A$2:$C$121,2,0)</f>
        <v>8</v>
      </c>
      <c r="S900" s="7">
        <f>VLOOKUP(P900,Table!$A$2:$C$121,3,0)</f>
        <v>4</v>
      </c>
      <c r="T900" s="6" t="s">
        <v>2675</v>
      </c>
      <c r="U900" s="8" t="str">
        <f>LEFT(T900,MIN(FIND({0,1,2,3,4,5,6,7,8,9},ASC(T900)&amp;1234567890))-1)</f>
        <v>Mg</v>
      </c>
      <c r="V900" s="8">
        <f t="shared" si="73"/>
        <v>5</v>
      </c>
      <c r="W900" s="8">
        <f>VLOOKUP(U900,Table!$A$2:$C$121,2,0)</f>
        <v>2</v>
      </c>
      <c r="X900" s="7">
        <f>VLOOKUP(U900,Table!$A$2:$C$121,3,0)</f>
        <v>3</v>
      </c>
      <c r="Y900" s="6" t="s">
        <v>2505</v>
      </c>
      <c r="Z900" s="8" t="str">
        <f>LEFT(Y900,MIN(FIND({0,1,2,3,4,5,6,7,8,9},ASC(Y900)&amp;1234567890))-1)</f>
        <v>Si</v>
      </c>
      <c r="AA900" s="8">
        <f t="shared" si="74"/>
        <v>6</v>
      </c>
      <c r="AB900" s="8">
        <f>VLOOKUP(Z900,Table!$A$2:$C$121,2,0)</f>
        <v>14</v>
      </c>
      <c r="AC900" s="7">
        <f>VLOOKUP(Z900,Table!$A$2:$C$121,3,0)</f>
        <v>3</v>
      </c>
      <c r="AD900" s="5" t="str">
        <f>VLOOKUP(A900,Table!$U$1:$V$230,2,0)</f>
        <v>Tetragonal</v>
      </c>
    </row>
    <row r="901" spans="1:30" ht="18.75" customHeight="1" x14ac:dyDescent="0.4">
      <c r="A901" s="5">
        <v>123</v>
      </c>
      <c r="B901" s="5">
        <v>262938</v>
      </c>
      <c r="C901" s="5" t="s">
        <v>1058</v>
      </c>
      <c r="D901" s="5" t="s">
        <v>1256</v>
      </c>
      <c r="E901" s="6" t="s">
        <v>3869</v>
      </c>
      <c r="F901" s="8" t="str">
        <f>LEFT(E901,MIN(FIND({0,1,2,3,4,5,6,7,8,9},ASC(E901)&amp;1234567890))-1)</f>
        <v>Al</v>
      </c>
      <c r="G901" s="8">
        <f t="shared" si="70"/>
        <v>12</v>
      </c>
      <c r="H901" s="8">
        <f>VLOOKUP(F901,Table!$A$2:$C$121,2,0)</f>
        <v>13</v>
      </c>
      <c r="I901" s="7">
        <f>VLOOKUP(F901,Table!$A$2:$C$121,3,0)</f>
        <v>3</v>
      </c>
      <c r="J901" s="6" t="s">
        <v>3169</v>
      </c>
      <c r="K901" s="8" t="str">
        <f>LEFT(J901,MIN(FIND({0,1,2,3,4,5,6,7,8,9},ASC(J901)&amp;1234567890))-1)</f>
        <v>Fe</v>
      </c>
      <c r="L901" s="8">
        <f t="shared" si="71"/>
        <v>4</v>
      </c>
      <c r="M901" s="8">
        <f>VLOOKUP(K901,Table!$A$2:$C$121,2,0)</f>
        <v>8</v>
      </c>
      <c r="N901" s="7">
        <f>VLOOKUP(K901,Table!$A$2:$C$121,3,0)</f>
        <v>4</v>
      </c>
      <c r="O901" s="6" t="s">
        <v>3871</v>
      </c>
      <c r="P901" s="8" t="str">
        <f>LEFT(O901,MIN(FIND({0,1,2,3,4,5,6,7,8,9},ASC(O901)&amp;1234567890))-1)</f>
        <v>Gd</v>
      </c>
      <c r="Q901" s="8">
        <f t="shared" si="72"/>
        <v>5</v>
      </c>
      <c r="R901" s="8">
        <f>VLOOKUP(P901,Table!$A$2:$C$121,2,0)</f>
        <v>3</v>
      </c>
      <c r="S901" s="7">
        <f>VLOOKUP(P901,Table!$A$2:$C$121,3,0)</f>
        <v>6</v>
      </c>
      <c r="T901" s="6" t="s">
        <v>2675</v>
      </c>
      <c r="U901" s="8" t="str">
        <f>LEFT(T901,MIN(FIND({0,1,2,3,4,5,6,7,8,9},ASC(T901)&amp;1234567890))-1)</f>
        <v>Mg</v>
      </c>
      <c r="V901" s="8">
        <f t="shared" si="73"/>
        <v>5</v>
      </c>
      <c r="W901" s="8">
        <f>VLOOKUP(U901,Table!$A$2:$C$121,2,0)</f>
        <v>2</v>
      </c>
      <c r="X901" s="7">
        <f>VLOOKUP(U901,Table!$A$2:$C$121,3,0)</f>
        <v>3</v>
      </c>
      <c r="Y901" s="6" t="s">
        <v>2505</v>
      </c>
      <c r="Z901" s="8" t="str">
        <f>LEFT(Y901,MIN(FIND({0,1,2,3,4,5,6,7,8,9},ASC(Y901)&amp;1234567890))-1)</f>
        <v>Si</v>
      </c>
      <c r="AA901" s="8">
        <f t="shared" si="74"/>
        <v>6</v>
      </c>
      <c r="AB901" s="8">
        <f>VLOOKUP(Z901,Table!$A$2:$C$121,2,0)</f>
        <v>14</v>
      </c>
      <c r="AC901" s="7">
        <f>VLOOKUP(Z901,Table!$A$2:$C$121,3,0)</f>
        <v>3</v>
      </c>
      <c r="AD901" s="5" t="str">
        <f>VLOOKUP(A901,Table!$U$1:$V$230,2,0)</f>
        <v>Tetragonal</v>
      </c>
    </row>
    <row r="902" spans="1:30" ht="18.75" customHeight="1" x14ac:dyDescent="0.4">
      <c r="A902" s="5">
        <v>123</v>
      </c>
      <c r="B902" s="5">
        <v>262939</v>
      </c>
      <c r="C902" s="5" t="s">
        <v>1058</v>
      </c>
      <c r="D902" s="5" t="s">
        <v>1257</v>
      </c>
      <c r="E902" s="6" t="s">
        <v>3869</v>
      </c>
      <c r="F902" s="8" t="str">
        <f>LEFT(E902,MIN(FIND({0,1,2,3,4,5,6,7,8,9},ASC(E902)&amp;1234567890))-1)</f>
        <v>Al</v>
      </c>
      <c r="G902" s="8">
        <f t="shared" si="70"/>
        <v>12</v>
      </c>
      <c r="H902" s="8">
        <f>VLOOKUP(F902,Table!$A$2:$C$121,2,0)</f>
        <v>13</v>
      </c>
      <c r="I902" s="7">
        <f>VLOOKUP(F902,Table!$A$2:$C$121,3,0)</f>
        <v>3</v>
      </c>
      <c r="J902" s="6" t="s">
        <v>3169</v>
      </c>
      <c r="K902" s="8" t="str">
        <f>LEFT(J902,MIN(FIND({0,1,2,3,4,5,6,7,8,9},ASC(J902)&amp;1234567890))-1)</f>
        <v>Fe</v>
      </c>
      <c r="L902" s="8">
        <f t="shared" si="71"/>
        <v>4</v>
      </c>
      <c r="M902" s="8">
        <f>VLOOKUP(K902,Table!$A$2:$C$121,2,0)</f>
        <v>8</v>
      </c>
      <c r="N902" s="7">
        <f>VLOOKUP(K902,Table!$A$2:$C$121,3,0)</f>
        <v>4</v>
      </c>
      <c r="O902" s="6" t="s">
        <v>2675</v>
      </c>
      <c r="P902" s="8" t="str">
        <f>LEFT(O902,MIN(FIND({0,1,2,3,4,5,6,7,8,9},ASC(O902)&amp;1234567890))-1)</f>
        <v>Mg</v>
      </c>
      <c r="Q902" s="8">
        <f t="shared" si="72"/>
        <v>5</v>
      </c>
      <c r="R902" s="8">
        <f>VLOOKUP(P902,Table!$A$2:$C$121,2,0)</f>
        <v>2</v>
      </c>
      <c r="S902" s="7">
        <f>VLOOKUP(P902,Table!$A$2:$C$121,3,0)</f>
        <v>3</v>
      </c>
      <c r="T902" s="6" t="s">
        <v>2505</v>
      </c>
      <c r="U902" s="8" t="str">
        <f>LEFT(T902,MIN(FIND({0,1,2,3,4,5,6,7,8,9},ASC(T902)&amp;1234567890))-1)</f>
        <v>Si</v>
      </c>
      <c r="V902" s="8">
        <f t="shared" si="73"/>
        <v>6</v>
      </c>
      <c r="W902" s="8">
        <f>VLOOKUP(U902,Table!$A$2:$C$121,2,0)</f>
        <v>14</v>
      </c>
      <c r="X902" s="7">
        <f>VLOOKUP(U902,Table!$A$2:$C$121,3,0)</f>
        <v>3</v>
      </c>
      <c r="Y902" s="6" t="s">
        <v>3872</v>
      </c>
      <c r="Z902" s="8" t="str">
        <f>LEFT(Y902,MIN(FIND({0,1,2,3,4,5,6,7,8,9},ASC(Y902)&amp;1234567890))-1)</f>
        <v>Y</v>
      </c>
      <c r="AA902" s="8">
        <f t="shared" si="74"/>
        <v>5</v>
      </c>
      <c r="AB902" s="8">
        <f>VLOOKUP(Z902,Table!$A$2:$C$121,2,0)</f>
        <v>3</v>
      </c>
      <c r="AC902" s="7">
        <f>VLOOKUP(Z902,Table!$A$2:$C$121,3,0)</f>
        <v>5</v>
      </c>
      <c r="AD902" s="5" t="str">
        <f>VLOOKUP(A902,Table!$U$1:$V$230,2,0)</f>
        <v>Tetragonal</v>
      </c>
    </row>
    <row r="903" spans="1:30" ht="18.75" customHeight="1" x14ac:dyDescent="0.4">
      <c r="A903" s="5">
        <v>123</v>
      </c>
      <c r="B903" s="5">
        <v>248568</v>
      </c>
      <c r="C903" s="5" t="s">
        <v>1058</v>
      </c>
      <c r="D903" s="5" t="s">
        <v>1258</v>
      </c>
      <c r="E903" s="6" t="s">
        <v>3873</v>
      </c>
      <c r="F903" s="8" t="str">
        <f>LEFT(E903,MIN(FIND({0,1,2,3,4,5,6,7,8,9},ASC(E903)&amp;1234567890))-1)</f>
        <v>Pb</v>
      </c>
      <c r="G903" s="8">
        <f t="shared" si="70"/>
        <v>5</v>
      </c>
      <c r="H903" s="8">
        <f>VLOOKUP(F903,Table!$A$2:$C$121,2,0)</f>
        <v>14</v>
      </c>
      <c r="I903" s="7">
        <f>VLOOKUP(F903,Table!$A$2:$C$121,3,0)</f>
        <v>6</v>
      </c>
      <c r="J903" s="6" t="s">
        <v>2432</v>
      </c>
      <c r="K903" s="8" t="str">
        <f>LEFT(J903,MIN(FIND({0,1,2,3,4,5,6,7,8,9},ASC(J903)&amp;1234567890))-1)</f>
        <v>Fe</v>
      </c>
      <c r="L903" s="8">
        <f t="shared" si="71"/>
        <v>3</v>
      </c>
      <c r="M903" s="8">
        <f>VLOOKUP(K903,Table!$A$2:$C$121,2,0)</f>
        <v>8</v>
      </c>
      <c r="N903" s="7">
        <f>VLOOKUP(K903,Table!$A$2:$C$121,3,0)</f>
        <v>4</v>
      </c>
      <c r="O903" s="6" t="s">
        <v>2608</v>
      </c>
      <c r="P903" s="8" t="str">
        <f>LEFT(O903,MIN(FIND({0,1,2,3,4,5,6,7,8,9},ASC(O903)&amp;1234567890))-1)</f>
        <v>Ti</v>
      </c>
      <c r="Q903" s="8">
        <f t="shared" si="72"/>
        <v>1</v>
      </c>
      <c r="R903" s="8">
        <f>VLOOKUP(P903,Table!$A$2:$C$121,2,0)</f>
        <v>4</v>
      </c>
      <c r="S903" s="7">
        <f>VLOOKUP(P903,Table!$A$2:$C$121,3,0)</f>
        <v>4</v>
      </c>
      <c r="T903" s="6" t="s">
        <v>2534</v>
      </c>
      <c r="U903" s="8" t="str">
        <f>LEFT(T903,MIN(FIND({0,1,2,3,4,5,6,7,8,9},ASC(T903)&amp;1234567890))-1)</f>
        <v>O</v>
      </c>
      <c r="V903" s="8">
        <f t="shared" si="73"/>
        <v>11</v>
      </c>
      <c r="W903" s="8">
        <f>VLOOKUP(U903,Table!$A$2:$C$121,2,0)</f>
        <v>16</v>
      </c>
      <c r="X903" s="7">
        <f>VLOOKUP(U903,Table!$A$2:$C$121,3,0)</f>
        <v>2</v>
      </c>
      <c r="Y903" s="6" t="s">
        <v>2339</v>
      </c>
      <c r="Z903" s="8" t="str">
        <f>LEFT(Y903,MIN(FIND({0,1,2,3,4,5,6,7,8,9},ASC(Y903)&amp;1234567890))-1)</f>
        <v>Cl</v>
      </c>
      <c r="AA903" s="8">
        <f t="shared" si="74"/>
        <v>1</v>
      </c>
      <c r="AB903" s="8">
        <f>VLOOKUP(Z903,Table!$A$2:$C$121,2,0)</f>
        <v>17</v>
      </c>
      <c r="AC903" s="7">
        <f>VLOOKUP(Z903,Table!$A$2:$C$121,3,0)</f>
        <v>3</v>
      </c>
      <c r="AD903" s="5" t="str">
        <f>VLOOKUP(A903,Table!$U$1:$V$230,2,0)</f>
        <v>Tetragonal</v>
      </c>
    </row>
    <row r="904" spans="1:30" ht="18.75" customHeight="1" x14ac:dyDescent="0.4">
      <c r="A904" s="5">
        <v>123</v>
      </c>
      <c r="B904" s="5">
        <v>426287</v>
      </c>
      <c r="C904" s="5" t="s">
        <v>1058</v>
      </c>
      <c r="D904" s="5" t="s">
        <v>1259</v>
      </c>
      <c r="E904" s="6" t="s">
        <v>3813</v>
      </c>
      <c r="F904" s="8" t="str">
        <f>LEFT(E904,MIN(FIND({0,1,2,3,4,5,6,7,8,9},ASC(E904)&amp;1234567890))-1)</f>
        <v>Bi</v>
      </c>
      <c r="G904" s="8">
        <f t="shared" si="70"/>
        <v>3</v>
      </c>
      <c r="H904" s="8">
        <f>VLOOKUP(F904,Table!$A$2:$C$121,2,0)</f>
        <v>15</v>
      </c>
      <c r="I904" s="7">
        <f>VLOOKUP(F904,Table!$A$2:$C$121,3,0)</f>
        <v>6</v>
      </c>
      <c r="J904" s="6" t="s">
        <v>2299</v>
      </c>
      <c r="K904" s="8" t="str">
        <f>LEFT(J904,MIN(FIND({0,1,2,3,4,5,6,7,8,9},ASC(J904)&amp;1234567890))-1)</f>
        <v>Sr</v>
      </c>
      <c r="L904" s="8">
        <f t="shared" si="71"/>
        <v>2</v>
      </c>
      <c r="M904" s="8">
        <f>VLOOKUP(K904,Table!$A$2:$C$121,2,0)</f>
        <v>2</v>
      </c>
      <c r="N904" s="7">
        <f>VLOOKUP(K904,Table!$A$2:$C$121,3,0)</f>
        <v>5</v>
      </c>
      <c r="O904" s="6" t="s">
        <v>2620</v>
      </c>
      <c r="P904" s="8" t="str">
        <f>LEFT(O904,MIN(FIND({0,1,2,3,4,5,6,7,8,9},ASC(O904)&amp;1234567890))-1)</f>
        <v>Br</v>
      </c>
      <c r="Q904" s="8">
        <f t="shared" si="72"/>
        <v>1</v>
      </c>
      <c r="R904" s="8">
        <f>VLOOKUP(P904,Table!$A$2:$C$121,2,0)</f>
        <v>17</v>
      </c>
      <c r="S904" s="7">
        <f>VLOOKUP(P904,Table!$A$2:$C$121,3,0)</f>
        <v>4</v>
      </c>
      <c r="T904" s="6" t="s">
        <v>2469</v>
      </c>
      <c r="U904" s="8" t="str">
        <f>LEFT(T904,MIN(FIND({0,1,2,3,4,5,6,7,8,9},ASC(T904)&amp;1234567890))-1)</f>
        <v>Nb</v>
      </c>
      <c r="V904" s="8">
        <f t="shared" si="73"/>
        <v>2</v>
      </c>
      <c r="W904" s="8">
        <f>VLOOKUP(U904,Table!$A$2:$C$121,2,0)</f>
        <v>5</v>
      </c>
      <c r="X904" s="7">
        <f>VLOOKUP(U904,Table!$A$2:$C$121,3,0)</f>
        <v>5</v>
      </c>
      <c r="Y904" s="6" t="s">
        <v>2534</v>
      </c>
      <c r="Z904" s="8" t="str">
        <f>LEFT(Y904,MIN(FIND({0,1,2,3,4,5,6,7,8,9},ASC(Y904)&amp;1234567890))-1)</f>
        <v>O</v>
      </c>
      <c r="AA904" s="8">
        <f t="shared" si="74"/>
        <v>11</v>
      </c>
      <c r="AB904" s="8">
        <f>VLOOKUP(Z904,Table!$A$2:$C$121,2,0)</f>
        <v>16</v>
      </c>
      <c r="AC904" s="7">
        <f>VLOOKUP(Z904,Table!$A$2:$C$121,3,0)</f>
        <v>2</v>
      </c>
      <c r="AD904" s="5" t="str">
        <f>VLOOKUP(A904,Table!$U$1:$V$230,2,0)</f>
        <v>Tetragonal</v>
      </c>
    </row>
    <row r="905" spans="1:30" ht="18.75" customHeight="1" x14ac:dyDescent="0.4">
      <c r="A905" s="5">
        <v>123</v>
      </c>
      <c r="B905" s="5">
        <v>237043</v>
      </c>
      <c r="C905" s="5" t="s">
        <v>1058</v>
      </c>
      <c r="D905" s="5" t="s">
        <v>1260</v>
      </c>
      <c r="E905" s="6" t="s">
        <v>3813</v>
      </c>
      <c r="F905" s="8" t="str">
        <f>LEFT(E905,MIN(FIND({0,1,2,3,4,5,6,7,8,9},ASC(E905)&amp;1234567890))-1)</f>
        <v>Bi</v>
      </c>
      <c r="G905" s="8">
        <f t="shared" si="70"/>
        <v>3</v>
      </c>
      <c r="H905" s="8">
        <f>VLOOKUP(F905,Table!$A$2:$C$121,2,0)</f>
        <v>15</v>
      </c>
      <c r="I905" s="7">
        <f>VLOOKUP(F905,Table!$A$2:$C$121,3,0)</f>
        <v>6</v>
      </c>
      <c r="J905" s="6" t="s">
        <v>2293</v>
      </c>
      <c r="K905" s="8" t="str">
        <f>LEFT(J905,MIN(FIND({0,1,2,3,4,5,6,7,8,9},ASC(J905)&amp;1234567890))-1)</f>
        <v>Pb</v>
      </c>
      <c r="L905" s="8">
        <f t="shared" si="71"/>
        <v>2</v>
      </c>
      <c r="M905" s="8">
        <f>VLOOKUP(K905,Table!$A$2:$C$121,2,0)</f>
        <v>14</v>
      </c>
      <c r="N905" s="7">
        <f>VLOOKUP(K905,Table!$A$2:$C$121,3,0)</f>
        <v>6</v>
      </c>
      <c r="O905" s="6" t="s">
        <v>2339</v>
      </c>
      <c r="P905" s="8" t="str">
        <f>LEFT(O905,MIN(FIND({0,1,2,3,4,5,6,7,8,9},ASC(O905)&amp;1234567890))-1)</f>
        <v>Cl</v>
      </c>
      <c r="Q905" s="8">
        <f t="shared" si="72"/>
        <v>1</v>
      </c>
      <c r="R905" s="8">
        <f>VLOOKUP(P905,Table!$A$2:$C$121,2,0)</f>
        <v>17</v>
      </c>
      <c r="S905" s="7">
        <f>VLOOKUP(P905,Table!$A$2:$C$121,3,0)</f>
        <v>3</v>
      </c>
      <c r="T905" s="6" t="s">
        <v>2469</v>
      </c>
      <c r="U905" s="8" t="str">
        <f>LEFT(T905,MIN(FIND({0,1,2,3,4,5,6,7,8,9},ASC(T905)&amp;1234567890))-1)</f>
        <v>Nb</v>
      </c>
      <c r="V905" s="8">
        <f t="shared" si="73"/>
        <v>2</v>
      </c>
      <c r="W905" s="8">
        <f>VLOOKUP(U905,Table!$A$2:$C$121,2,0)</f>
        <v>5</v>
      </c>
      <c r="X905" s="7">
        <f>VLOOKUP(U905,Table!$A$2:$C$121,3,0)</f>
        <v>5</v>
      </c>
      <c r="Y905" s="6" t="s">
        <v>2534</v>
      </c>
      <c r="Z905" s="8" t="str">
        <f>LEFT(Y905,MIN(FIND({0,1,2,3,4,5,6,7,8,9},ASC(Y905)&amp;1234567890))-1)</f>
        <v>O</v>
      </c>
      <c r="AA905" s="8">
        <f t="shared" si="74"/>
        <v>11</v>
      </c>
      <c r="AB905" s="8">
        <f>VLOOKUP(Z905,Table!$A$2:$C$121,2,0)</f>
        <v>16</v>
      </c>
      <c r="AC905" s="7">
        <f>VLOOKUP(Z905,Table!$A$2:$C$121,3,0)</f>
        <v>2</v>
      </c>
      <c r="AD905" s="5" t="str">
        <f>VLOOKUP(A905,Table!$U$1:$V$230,2,0)</f>
        <v>Tetragonal</v>
      </c>
    </row>
    <row r="906" spans="1:30" ht="18.75" customHeight="1" x14ac:dyDescent="0.4">
      <c r="A906" s="5">
        <v>123</v>
      </c>
      <c r="B906" s="5">
        <v>193191</v>
      </c>
      <c r="C906" s="5" t="s">
        <v>1058</v>
      </c>
      <c r="D906" s="5" t="s">
        <v>1261</v>
      </c>
      <c r="E906" s="6" t="s">
        <v>2700</v>
      </c>
      <c r="F906" s="8" t="str">
        <f>LEFT(E906,MIN(FIND({0,1,2,3,4,5,6,7,8,9},ASC(E906)&amp;1234567890))-1)</f>
        <v>Nd</v>
      </c>
      <c r="G906" s="8">
        <f t="shared" si="70"/>
        <v>1</v>
      </c>
      <c r="H906" s="8">
        <f>VLOOKUP(F906,Table!$A$2:$C$121,2,0)</f>
        <v>3</v>
      </c>
      <c r="I906" s="7">
        <f>VLOOKUP(F906,Table!$A$2:$C$121,3,0)</f>
        <v>6</v>
      </c>
      <c r="J906" s="6" t="s">
        <v>2597</v>
      </c>
      <c r="K906" s="8" t="str">
        <f>LEFT(J906,MIN(FIND({0,1,2,3,4,5,6,7,8,9},ASC(J906)&amp;1234567890))-1)</f>
        <v>Ba</v>
      </c>
      <c r="L906" s="8">
        <f t="shared" si="71"/>
        <v>1</v>
      </c>
      <c r="M906" s="8">
        <f>VLOOKUP(K906,Table!$A$2:$C$121,2,0)</f>
        <v>2</v>
      </c>
      <c r="N906" s="7">
        <f>VLOOKUP(K906,Table!$A$2:$C$121,3,0)</f>
        <v>6</v>
      </c>
      <c r="O906" s="6" t="s">
        <v>3874</v>
      </c>
      <c r="P906" s="8" t="str">
        <f>LEFT(O906,MIN(FIND({0,1,2,3,4,5,6,7,8,9},ASC(O906)&amp;1234567890))-1)</f>
        <v>Co</v>
      </c>
      <c r="Q906" s="8">
        <f t="shared" si="72"/>
        <v>1.5</v>
      </c>
      <c r="R906" s="8">
        <f>VLOOKUP(P906,Table!$A$2:$C$121,2,0)</f>
        <v>9</v>
      </c>
      <c r="S906" s="7">
        <f>VLOOKUP(P906,Table!$A$2:$C$121,3,0)</f>
        <v>4</v>
      </c>
      <c r="T906" s="6" t="s">
        <v>2365</v>
      </c>
      <c r="U906" s="8" t="str">
        <f>LEFT(T906,MIN(FIND({0,1,2,3,4,5,6,7,8,9},ASC(T906)&amp;1234567890))-1)</f>
        <v>Mn</v>
      </c>
      <c r="V906" s="8">
        <f t="shared" si="73"/>
        <v>0.5</v>
      </c>
      <c r="W906" s="8">
        <f>VLOOKUP(U906,Table!$A$2:$C$121,2,0)</f>
        <v>7</v>
      </c>
      <c r="X906" s="7">
        <f>VLOOKUP(U906,Table!$A$2:$C$121,3,0)</f>
        <v>4</v>
      </c>
      <c r="Y906" s="6" t="s">
        <v>3875</v>
      </c>
      <c r="Z906" s="8" t="str">
        <f>LEFT(Y906,MIN(FIND({0,1,2,3,4,5,6,7,8,9},ASC(Y906)&amp;1234567890))-1)</f>
        <v>O</v>
      </c>
      <c r="AA906" s="8">
        <f t="shared" si="74"/>
        <v>5.6</v>
      </c>
      <c r="AB906" s="8">
        <f>VLOOKUP(Z906,Table!$A$2:$C$121,2,0)</f>
        <v>16</v>
      </c>
      <c r="AC906" s="7">
        <f>VLOOKUP(Z906,Table!$A$2:$C$121,3,0)</f>
        <v>2</v>
      </c>
      <c r="AD906" s="5" t="str">
        <f>VLOOKUP(A906,Table!$U$1:$V$230,2,0)</f>
        <v>Tetragonal</v>
      </c>
    </row>
    <row r="907" spans="1:30" ht="18.75" customHeight="1" x14ac:dyDescent="0.4">
      <c r="A907" s="5">
        <v>123</v>
      </c>
      <c r="B907" s="5">
        <v>193192</v>
      </c>
      <c r="C907" s="5" t="s">
        <v>1058</v>
      </c>
      <c r="D907" s="5" t="s">
        <v>1262</v>
      </c>
      <c r="E907" s="6" t="s">
        <v>2700</v>
      </c>
      <c r="F907" s="8" t="str">
        <f>LEFT(E907,MIN(FIND({0,1,2,3,4,5,6,7,8,9},ASC(E907)&amp;1234567890))-1)</f>
        <v>Nd</v>
      </c>
      <c r="G907" s="8">
        <f t="shared" si="70"/>
        <v>1</v>
      </c>
      <c r="H907" s="8">
        <f>VLOOKUP(F907,Table!$A$2:$C$121,2,0)</f>
        <v>3</v>
      </c>
      <c r="I907" s="7">
        <f>VLOOKUP(F907,Table!$A$2:$C$121,3,0)</f>
        <v>6</v>
      </c>
      <c r="J907" s="6" t="s">
        <v>2597</v>
      </c>
      <c r="K907" s="8" t="str">
        <f>LEFT(J907,MIN(FIND({0,1,2,3,4,5,6,7,8,9},ASC(J907)&amp;1234567890))-1)</f>
        <v>Ba</v>
      </c>
      <c r="L907" s="8">
        <f t="shared" si="71"/>
        <v>1</v>
      </c>
      <c r="M907" s="8">
        <f>VLOOKUP(K907,Table!$A$2:$C$121,2,0)</f>
        <v>2</v>
      </c>
      <c r="N907" s="7">
        <f>VLOOKUP(K907,Table!$A$2:$C$121,3,0)</f>
        <v>6</v>
      </c>
      <c r="O907" s="6" t="s">
        <v>2636</v>
      </c>
      <c r="P907" s="8" t="str">
        <f>LEFT(O907,MIN(FIND({0,1,2,3,4,5,6,7,8,9},ASC(O907)&amp;1234567890))-1)</f>
        <v>Co</v>
      </c>
      <c r="Q907" s="8">
        <f t="shared" si="72"/>
        <v>1</v>
      </c>
      <c r="R907" s="8">
        <f>VLOOKUP(P907,Table!$A$2:$C$121,2,0)</f>
        <v>9</v>
      </c>
      <c r="S907" s="7">
        <f>VLOOKUP(P907,Table!$A$2:$C$121,3,0)</f>
        <v>4</v>
      </c>
      <c r="T907" s="6" t="s">
        <v>2598</v>
      </c>
      <c r="U907" s="8" t="str">
        <f>LEFT(T907,MIN(FIND({0,1,2,3,4,5,6,7,8,9},ASC(T907)&amp;1234567890))-1)</f>
        <v>Mn</v>
      </c>
      <c r="V907" s="8">
        <f t="shared" si="73"/>
        <v>1</v>
      </c>
      <c r="W907" s="8">
        <f>VLOOKUP(U907,Table!$A$2:$C$121,2,0)</f>
        <v>7</v>
      </c>
      <c r="X907" s="7">
        <f>VLOOKUP(U907,Table!$A$2:$C$121,3,0)</f>
        <v>4</v>
      </c>
      <c r="Y907" s="6" t="s">
        <v>3834</v>
      </c>
      <c r="Z907" s="8" t="str">
        <f>LEFT(Y907,MIN(FIND({0,1,2,3,4,5,6,7,8,9},ASC(Y907)&amp;1234567890))-1)</f>
        <v>O</v>
      </c>
      <c r="AA907" s="8">
        <f t="shared" si="74"/>
        <v>5.62</v>
      </c>
      <c r="AB907" s="8">
        <f>VLOOKUP(Z907,Table!$A$2:$C$121,2,0)</f>
        <v>16</v>
      </c>
      <c r="AC907" s="7">
        <f>VLOOKUP(Z907,Table!$A$2:$C$121,3,0)</f>
        <v>2</v>
      </c>
      <c r="AD907" s="5" t="str">
        <f>VLOOKUP(A907,Table!$U$1:$V$230,2,0)</f>
        <v>Tetragonal</v>
      </c>
    </row>
    <row r="908" spans="1:30" ht="18.75" customHeight="1" x14ac:dyDescent="0.4">
      <c r="A908" s="5">
        <v>123</v>
      </c>
      <c r="B908" s="5">
        <v>196063</v>
      </c>
      <c r="C908" s="5" t="s">
        <v>1058</v>
      </c>
      <c r="D908" s="5" t="s">
        <v>1263</v>
      </c>
      <c r="E908" s="6" t="s">
        <v>3876</v>
      </c>
      <c r="F908" s="8" t="str">
        <f>LEFT(E908,MIN(FIND({0,1,2,3,4,5,6,7,8,9},ASC(E908)&amp;1234567890))-1)</f>
        <v>Ba</v>
      </c>
      <c r="G908" s="8">
        <f t="shared" si="70"/>
        <v>2.0499999999999998</v>
      </c>
      <c r="H908" s="8">
        <f>VLOOKUP(F908,Table!$A$2:$C$121,2,0)</f>
        <v>2</v>
      </c>
      <c r="I908" s="7">
        <f>VLOOKUP(F908,Table!$A$2:$C$121,3,0)</f>
        <v>6</v>
      </c>
      <c r="J908" s="6" t="s">
        <v>3877</v>
      </c>
      <c r="K908" s="8" t="str">
        <f>LEFT(J908,MIN(FIND({0,1,2,3,4,5,6,7,8,9},ASC(J908)&amp;1234567890))-1)</f>
        <v>Bi</v>
      </c>
      <c r="L908" s="8">
        <f t="shared" si="71"/>
        <v>2.95</v>
      </c>
      <c r="M908" s="8">
        <f>VLOOKUP(K908,Table!$A$2:$C$121,2,0)</f>
        <v>15</v>
      </c>
      <c r="N908" s="7">
        <f>VLOOKUP(K908,Table!$A$2:$C$121,3,0)</f>
        <v>6</v>
      </c>
      <c r="O908" s="6" t="s">
        <v>2469</v>
      </c>
      <c r="P908" s="8" t="str">
        <f>LEFT(O908,MIN(FIND({0,1,2,3,4,5,6,7,8,9},ASC(O908)&amp;1234567890))-1)</f>
        <v>Nb</v>
      </c>
      <c r="Q908" s="8">
        <f t="shared" si="72"/>
        <v>2</v>
      </c>
      <c r="R908" s="8">
        <f>VLOOKUP(P908,Table!$A$2:$C$121,2,0)</f>
        <v>5</v>
      </c>
      <c r="S908" s="7">
        <f>VLOOKUP(P908,Table!$A$2:$C$121,3,0)</f>
        <v>5</v>
      </c>
      <c r="T908" s="6" t="s">
        <v>2534</v>
      </c>
      <c r="U908" s="8" t="str">
        <f>LEFT(T908,MIN(FIND({0,1,2,3,4,5,6,7,8,9},ASC(T908)&amp;1234567890))-1)</f>
        <v>O</v>
      </c>
      <c r="V908" s="8">
        <f t="shared" si="73"/>
        <v>11</v>
      </c>
      <c r="W908" s="8">
        <f>VLOOKUP(U908,Table!$A$2:$C$121,2,0)</f>
        <v>16</v>
      </c>
      <c r="X908" s="7">
        <f>VLOOKUP(U908,Table!$A$2:$C$121,3,0)</f>
        <v>2</v>
      </c>
      <c r="Y908" s="6" t="s">
        <v>2618</v>
      </c>
      <c r="Z908" s="8" t="str">
        <f>LEFT(Y908,MIN(FIND({0,1,2,3,4,5,6,7,8,9},ASC(Y908)&amp;1234567890))-1)</f>
        <v>I</v>
      </c>
      <c r="AA908" s="8">
        <f t="shared" si="74"/>
        <v>1</v>
      </c>
      <c r="AB908" s="8">
        <f>VLOOKUP(Z908,Table!$A$2:$C$121,2,0)</f>
        <v>17</v>
      </c>
      <c r="AC908" s="7">
        <f>VLOOKUP(Z908,Table!$A$2:$C$121,3,0)</f>
        <v>5</v>
      </c>
      <c r="AD908" s="5" t="str">
        <f>VLOOKUP(A908,Table!$U$1:$V$230,2,0)</f>
        <v>Tetragonal</v>
      </c>
    </row>
    <row r="909" spans="1:30" ht="18.75" customHeight="1" x14ac:dyDescent="0.4">
      <c r="A909" s="5">
        <v>123</v>
      </c>
      <c r="B909" s="5">
        <v>196066</v>
      </c>
      <c r="C909" s="5" t="s">
        <v>1058</v>
      </c>
      <c r="D909" s="5" t="s">
        <v>1264</v>
      </c>
      <c r="E909" s="6" t="s">
        <v>2299</v>
      </c>
      <c r="F909" s="8" t="str">
        <f>LEFT(E909,MIN(FIND({0,1,2,3,4,5,6,7,8,9},ASC(E909)&amp;1234567890))-1)</f>
        <v>Sr</v>
      </c>
      <c r="G909" s="8">
        <f t="shared" si="70"/>
        <v>2</v>
      </c>
      <c r="H909" s="8">
        <f>VLOOKUP(F909,Table!$A$2:$C$121,2,0)</f>
        <v>2</v>
      </c>
      <c r="I909" s="7">
        <f>VLOOKUP(F909,Table!$A$2:$C$121,3,0)</f>
        <v>5</v>
      </c>
      <c r="J909" s="6" t="s">
        <v>3813</v>
      </c>
      <c r="K909" s="8" t="str">
        <f>LEFT(J909,MIN(FIND({0,1,2,3,4,5,6,7,8,9},ASC(J909)&amp;1234567890))-1)</f>
        <v>Bi</v>
      </c>
      <c r="L909" s="8">
        <f t="shared" si="71"/>
        <v>3</v>
      </c>
      <c r="M909" s="8">
        <f>VLOOKUP(K909,Table!$A$2:$C$121,2,0)</f>
        <v>15</v>
      </c>
      <c r="N909" s="7">
        <f>VLOOKUP(K909,Table!$A$2:$C$121,3,0)</f>
        <v>6</v>
      </c>
      <c r="O909" s="6" t="s">
        <v>2469</v>
      </c>
      <c r="P909" s="8" t="str">
        <f>LEFT(O909,MIN(FIND({0,1,2,3,4,5,6,7,8,9},ASC(O909)&amp;1234567890))-1)</f>
        <v>Nb</v>
      </c>
      <c r="Q909" s="8">
        <f t="shared" si="72"/>
        <v>2</v>
      </c>
      <c r="R909" s="8">
        <f>VLOOKUP(P909,Table!$A$2:$C$121,2,0)</f>
        <v>5</v>
      </c>
      <c r="S909" s="7">
        <f>VLOOKUP(P909,Table!$A$2:$C$121,3,0)</f>
        <v>5</v>
      </c>
      <c r="T909" s="6" t="s">
        <v>2534</v>
      </c>
      <c r="U909" s="8" t="str">
        <f>LEFT(T909,MIN(FIND({0,1,2,3,4,5,6,7,8,9},ASC(T909)&amp;1234567890))-1)</f>
        <v>O</v>
      </c>
      <c r="V909" s="8">
        <f t="shared" si="73"/>
        <v>11</v>
      </c>
      <c r="W909" s="8">
        <f>VLOOKUP(U909,Table!$A$2:$C$121,2,0)</f>
        <v>16</v>
      </c>
      <c r="X909" s="7">
        <f>VLOOKUP(U909,Table!$A$2:$C$121,3,0)</f>
        <v>2</v>
      </c>
      <c r="Y909" s="6" t="s">
        <v>2339</v>
      </c>
      <c r="Z909" s="8" t="str">
        <f>LEFT(Y909,MIN(FIND({0,1,2,3,4,5,6,7,8,9},ASC(Y909)&amp;1234567890))-1)</f>
        <v>Cl</v>
      </c>
      <c r="AA909" s="8">
        <f t="shared" si="74"/>
        <v>1</v>
      </c>
      <c r="AB909" s="8">
        <f>VLOOKUP(Z909,Table!$A$2:$C$121,2,0)</f>
        <v>17</v>
      </c>
      <c r="AC909" s="7">
        <f>VLOOKUP(Z909,Table!$A$2:$C$121,3,0)</f>
        <v>3</v>
      </c>
      <c r="AD909" s="5" t="str">
        <f>VLOOKUP(A909,Table!$U$1:$V$230,2,0)</f>
        <v>Tetragonal</v>
      </c>
    </row>
    <row r="910" spans="1:30" ht="18.75" customHeight="1" x14ac:dyDescent="0.4">
      <c r="A910" s="5">
        <v>127</v>
      </c>
      <c r="B910" s="5">
        <v>4079</v>
      </c>
      <c r="C910" s="5" t="s">
        <v>1265</v>
      </c>
      <c r="D910" s="5" t="s">
        <v>1266</v>
      </c>
      <c r="E910" s="6" t="s">
        <v>2597</v>
      </c>
      <c r="F910" s="8" t="str">
        <f>LEFT(E910,MIN(FIND({0,1,2,3,4,5,6,7,8,9},ASC(E910)&amp;1234567890))-1)</f>
        <v>Ba</v>
      </c>
      <c r="G910" s="8">
        <f t="shared" si="70"/>
        <v>1</v>
      </c>
      <c r="H910" s="8">
        <f>VLOOKUP(F910,Table!$A$2:$C$121,2,0)</f>
        <v>2</v>
      </c>
      <c r="I910" s="7">
        <f>VLOOKUP(F910,Table!$A$2:$C$121,3,0)</f>
        <v>6</v>
      </c>
      <c r="J910" s="6" t="s">
        <v>2328</v>
      </c>
      <c r="K910" s="8" t="str">
        <f>LEFT(J910,MIN(FIND({0,1,2,3,4,5,6,7,8,9},ASC(J910)&amp;1234567890))-1)</f>
        <v>Na</v>
      </c>
      <c r="L910" s="8">
        <f t="shared" si="71"/>
        <v>2</v>
      </c>
      <c r="M910" s="8">
        <f>VLOOKUP(K910,Table!$A$2:$C$121,2,0)</f>
        <v>1</v>
      </c>
      <c r="N910" s="7">
        <f>VLOOKUP(K910,Table!$A$2:$C$121,3,0)</f>
        <v>3</v>
      </c>
      <c r="O910" s="6" t="s">
        <v>3878</v>
      </c>
      <c r="P910" s="8" t="str">
        <f>LEFT(O910,MIN(FIND({0,1,2,3,4,5,6,7,8,9},ASC(O910)&amp;1234567890))-1)</f>
        <v>Nb</v>
      </c>
      <c r="Q910" s="8">
        <f t="shared" si="72"/>
        <v>5</v>
      </c>
      <c r="R910" s="8">
        <f>VLOOKUP(P910,Table!$A$2:$C$121,2,0)</f>
        <v>5</v>
      </c>
      <c r="S910" s="7">
        <f>VLOOKUP(P910,Table!$A$2:$C$121,3,0)</f>
        <v>5</v>
      </c>
      <c r="T910" s="6" t="s">
        <v>2414</v>
      </c>
      <c r="U910" s="8" t="str">
        <f>LEFT(T910,MIN(FIND({0,1,2,3,4,5,6,7,8,9},ASC(T910)&amp;1234567890))-1)</f>
        <v>O</v>
      </c>
      <c r="V910" s="8">
        <f t="shared" si="73"/>
        <v>14</v>
      </c>
      <c r="W910" s="8">
        <f>VLOOKUP(U910,Table!$A$2:$C$121,2,0)</f>
        <v>16</v>
      </c>
      <c r="X910" s="7">
        <f>VLOOKUP(U910,Table!$A$2:$C$121,3,0)</f>
        <v>2</v>
      </c>
      <c r="Y910" s="6" t="s">
        <v>2492</v>
      </c>
      <c r="Z910" s="8" t="str">
        <f>LEFT(Y910,MIN(FIND({0,1,2,3,4,5,6,7,8,9},ASC(Y910)&amp;1234567890))-1)</f>
        <v>F</v>
      </c>
      <c r="AA910" s="8">
        <f t="shared" si="74"/>
        <v>1</v>
      </c>
      <c r="AB910" s="8">
        <f>VLOOKUP(Z910,Table!$A$2:$C$121,2,0)</f>
        <v>17</v>
      </c>
      <c r="AC910" s="7">
        <f>VLOOKUP(Z910,Table!$A$2:$C$121,3,0)</f>
        <v>2</v>
      </c>
      <c r="AD910" s="5" t="str">
        <f>VLOOKUP(A910,Table!$U$1:$V$230,2,0)</f>
        <v>Tetragonal</v>
      </c>
    </row>
    <row r="911" spans="1:30" ht="18.75" customHeight="1" x14ac:dyDescent="0.4">
      <c r="A911" s="5">
        <v>127</v>
      </c>
      <c r="B911" s="5">
        <v>68807</v>
      </c>
      <c r="C911" s="5" t="s">
        <v>1265</v>
      </c>
      <c r="D911" s="5" t="s">
        <v>1267</v>
      </c>
      <c r="E911" s="6" t="s">
        <v>2597</v>
      </c>
      <c r="F911" s="8" t="str">
        <f>LEFT(E911,MIN(FIND({0,1,2,3,4,5,6,7,8,9},ASC(E911)&amp;1234567890))-1)</f>
        <v>Ba</v>
      </c>
      <c r="G911" s="8">
        <f t="shared" si="70"/>
        <v>1</v>
      </c>
      <c r="H911" s="8">
        <f>VLOOKUP(F911,Table!$A$2:$C$121,2,0)</f>
        <v>2</v>
      </c>
      <c r="I911" s="7">
        <f>VLOOKUP(F911,Table!$A$2:$C$121,3,0)</f>
        <v>6</v>
      </c>
      <c r="J911" s="6" t="s">
        <v>2296</v>
      </c>
      <c r="K911" s="8" t="str">
        <f>LEFT(J911,MIN(FIND({0,1,2,3,4,5,6,7,8,9},ASC(J911)&amp;1234567890))-1)</f>
        <v>Cu</v>
      </c>
      <c r="L911" s="8">
        <f t="shared" si="71"/>
        <v>1</v>
      </c>
      <c r="M911" s="8">
        <f>VLOOKUP(K911,Table!$A$2:$C$121,2,0)</f>
        <v>11</v>
      </c>
      <c r="N911" s="7">
        <f>VLOOKUP(K911,Table!$A$2:$C$121,3,0)</f>
        <v>4</v>
      </c>
      <c r="O911" s="6" t="s">
        <v>2363</v>
      </c>
      <c r="P911" s="8" t="str">
        <f>LEFT(O911,MIN(FIND({0,1,2,3,4,5,6,7,8,9},ASC(O911)&amp;1234567890))-1)</f>
        <v>La</v>
      </c>
      <c r="Q911" s="8">
        <f t="shared" si="72"/>
        <v>1</v>
      </c>
      <c r="R911" s="8">
        <f>VLOOKUP(P911,Table!$A$2:$C$121,2,0)</f>
        <v>3</v>
      </c>
      <c r="S911" s="7">
        <f>VLOOKUP(P911,Table!$A$2:$C$121,3,0)</f>
        <v>6</v>
      </c>
      <c r="T911" s="6" t="s">
        <v>2850</v>
      </c>
      <c r="U911" s="8" t="str">
        <f>LEFT(T911,MIN(FIND({0,1,2,3,4,5,6,7,8,9},ASC(T911)&amp;1234567890))-1)</f>
        <v>Sm</v>
      </c>
      <c r="V911" s="8">
        <f t="shared" si="73"/>
        <v>1</v>
      </c>
      <c r="W911" s="8">
        <f>VLOOKUP(U911,Table!$A$2:$C$121,2,0)</f>
        <v>3</v>
      </c>
      <c r="X911" s="7">
        <f>VLOOKUP(U911,Table!$A$2:$C$121,3,0)</f>
        <v>6</v>
      </c>
      <c r="Y911" s="6" t="s">
        <v>2863</v>
      </c>
      <c r="Z911" s="8" t="str">
        <f>LEFT(Y911,MIN(FIND({0,1,2,3,4,5,6,7,8,9},ASC(Y911)&amp;1234567890))-1)</f>
        <v>O</v>
      </c>
      <c r="AA911" s="8">
        <f t="shared" si="74"/>
        <v>5</v>
      </c>
      <c r="AB911" s="8">
        <f>VLOOKUP(Z911,Table!$A$2:$C$121,2,0)</f>
        <v>16</v>
      </c>
      <c r="AC911" s="7">
        <f>VLOOKUP(Z911,Table!$A$2:$C$121,3,0)</f>
        <v>2</v>
      </c>
      <c r="AD911" s="5" t="str">
        <f>VLOOKUP(A911,Table!$U$1:$V$230,2,0)</f>
        <v>Tetragonal</v>
      </c>
    </row>
    <row r="912" spans="1:30" ht="18.75" customHeight="1" x14ac:dyDescent="0.4">
      <c r="A912" s="5">
        <v>127</v>
      </c>
      <c r="B912" s="5">
        <v>80905</v>
      </c>
      <c r="C912" s="5" t="s">
        <v>1265</v>
      </c>
      <c r="D912" s="5" t="s">
        <v>1268</v>
      </c>
      <c r="E912" s="6" t="s">
        <v>3879</v>
      </c>
      <c r="F912" s="8" t="str">
        <f>LEFT(E912,MIN(FIND({0,1,2,3,4,5,6,7,8,9},ASC(E912)&amp;1234567890))-1)</f>
        <v>La</v>
      </c>
      <c r="G912" s="8">
        <f t="shared" si="70"/>
        <v>5.2</v>
      </c>
      <c r="H912" s="8">
        <f>VLOOKUP(F912,Table!$A$2:$C$121,2,0)</f>
        <v>3</v>
      </c>
      <c r="I912" s="7">
        <f>VLOOKUP(F912,Table!$A$2:$C$121,3,0)</f>
        <v>6</v>
      </c>
      <c r="J912" s="6" t="s">
        <v>3880</v>
      </c>
      <c r="K912" s="8" t="str">
        <f>LEFT(J912,MIN(FIND({0,1,2,3,4,5,6,7,8,9},ASC(J912)&amp;1234567890))-1)</f>
        <v>Sr</v>
      </c>
      <c r="L912" s="8">
        <f t="shared" si="71"/>
        <v>2.8</v>
      </c>
      <c r="M912" s="8">
        <f>VLOOKUP(K912,Table!$A$2:$C$121,2,0)</f>
        <v>2</v>
      </c>
      <c r="N912" s="7">
        <f>VLOOKUP(K912,Table!$A$2:$C$121,3,0)</f>
        <v>5</v>
      </c>
      <c r="O912" s="6" t="s">
        <v>3437</v>
      </c>
      <c r="P912" s="8" t="str">
        <f>LEFT(O912,MIN(FIND({0,1,2,3,4,5,6,7,8,9},ASC(O912)&amp;1234567890))-1)</f>
        <v>Cu</v>
      </c>
      <c r="Q912" s="8">
        <f t="shared" si="72"/>
        <v>6.8</v>
      </c>
      <c r="R912" s="8">
        <f>VLOOKUP(P912,Table!$A$2:$C$121,2,0)</f>
        <v>11</v>
      </c>
      <c r="S912" s="7">
        <f>VLOOKUP(P912,Table!$A$2:$C$121,3,0)</f>
        <v>4</v>
      </c>
      <c r="T912" s="6" t="s">
        <v>3881</v>
      </c>
      <c r="U912" s="8" t="str">
        <f>LEFT(T912,MIN(FIND({0,1,2,3,4,5,6,7,8,9},ASC(T912)&amp;1234567890))-1)</f>
        <v>Fe</v>
      </c>
      <c r="V912" s="8">
        <f t="shared" si="73"/>
        <v>1.2</v>
      </c>
      <c r="W912" s="8">
        <f>VLOOKUP(U912,Table!$A$2:$C$121,2,0)</f>
        <v>8</v>
      </c>
      <c r="X912" s="7">
        <f>VLOOKUP(U912,Table!$A$2:$C$121,3,0)</f>
        <v>4</v>
      </c>
      <c r="Y912" s="6" t="s">
        <v>2502</v>
      </c>
      <c r="Z912" s="8" t="str">
        <f>LEFT(Y912,MIN(FIND({0,1,2,3,4,5,6,7,8,9},ASC(Y912)&amp;1234567890))-1)</f>
        <v>O</v>
      </c>
      <c r="AA912" s="8">
        <f t="shared" si="74"/>
        <v>20</v>
      </c>
      <c r="AB912" s="8">
        <f>VLOOKUP(Z912,Table!$A$2:$C$121,2,0)</f>
        <v>16</v>
      </c>
      <c r="AC912" s="7">
        <f>VLOOKUP(Z912,Table!$A$2:$C$121,3,0)</f>
        <v>2</v>
      </c>
      <c r="AD912" s="5" t="str">
        <f>VLOOKUP(A912,Table!$U$1:$V$230,2,0)</f>
        <v>Tetragonal</v>
      </c>
    </row>
    <row r="913" spans="1:30" ht="18.75" customHeight="1" x14ac:dyDescent="0.4">
      <c r="A913" s="5">
        <v>127</v>
      </c>
      <c r="B913" s="5">
        <v>80906</v>
      </c>
      <c r="C913" s="5" t="s">
        <v>1265</v>
      </c>
      <c r="D913" s="5" t="s">
        <v>1269</v>
      </c>
      <c r="E913" s="6" t="s">
        <v>3882</v>
      </c>
      <c r="F913" s="8" t="str">
        <f>LEFT(E913,MIN(FIND({0,1,2,3,4,5,6,7,8,9},ASC(E913)&amp;1234567890))-1)</f>
        <v>La</v>
      </c>
      <c r="G913" s="8">
        <f t="shared" si="70"/>
        <v>6.4</v>
      </c>
      <c r="H913" s="8">
        <f>VLOOKUP(F913,Table!$A$2:$C$121,2,0)</f>
        <v>3</v>
      </c>
      <c r="I913" s="7">
        <f>VLOOKUP(F913,Table!$A$2:$C$121,3,0)</f>
        <v>6</v>
      </c>
      <c r="J913" s="6" t="s">
        <v>2817</v>
      </c>
      <c r="K913" s="8" t="str">
        <f>LEFT(J913,MIN(FIND({0,1,2,3,4,5,6,7,8,9},ASC(J913)&amp;1234567890))-1)</f>
        <v>Sr</v>
      </c>
      <c r="L913" s="8">
        <f t="shared" si="71"/>
        <v>1.6</v>
      </c>
      <c r="M913" s="8">
        <f>VLOOKUP(K913,Table!$A$2:$C$121,2,0)</f>
        <v>2</v>
      </c>
      <c r="N913" s="7">
        <f>VLOOKUP(K913,Table!$A$2:$C$121,3,0)</f>
        <v>5</v>
      </c>
      <c r="O913" s="6" t="s">
        <v>3437</v>
      </c>
      <c r="P913" s="8" t="str">
        <f>LEFT(O913,MIN(FIND({0,1,2,3,4,5,6,7,8,9},ASC(O913)&amp;1234567890))-1)</f>
        <v>Cu</v>
      </c>
      <c r="Q913" s="8">
        <f t="shared" si="72"/>
        <v>6.8</v>
      </c>
      <c r="R913" s="8">
        <f>VLOOKUP(P913,Table!$A$2:$C$121,2,0)</f>
        <v>11</v>
      </c>
      <c r="S913" s="7">
        <f>VLOOKUP(P913,Table!$A$2:$C$121,3,0)</f>
        <v>4</v>
      </c>
      <c r="T913" s="6" t="s">
        <v>3881</v>
      </c>
      <c r="U913" s="8" t="str">
        <f>LEFT(T913,MIN(FIND({0,1,2,3,4,5,6,7,8,9},ASC(T913)&amp;1234567890))-1)</f>
        <v>Fe</v>
      </c>
      <c r="V913" s="8">
        <f t="shared" si="73"/>
        <v>1.2</v>
      </c>
      <c r="W913" s="8">
        <f>VLOOKUP(U913,Table!$A$2:$C$121,2,0)</f>
        <v>8</v>
      </c>
      <c r="X913" s="7">
        <f>VLOOKUP(U913,Table!$A$2:$C$121,3,0)</f>
        <v>4</v>
      </c>
      <c r="Y913" s="6" t="s">
        <v>2502</v>
      </c>
      <c r="Z913" s="8" t="str">
        <f>LEFT(Y913,MIN(FIND({0,1,2,3,4,5,6,7,8,9},ASC(Y913)&amp;1234567890))-1)</f>
        <v>O</v>
      </c>
      <c r="AA913" s="8">
        <f t="shared" si="74"/>
        <v>20</v>
      </c>
      <c r="AB913" s="8">
        <f>VLOOKUP(Z913,Table!$A$2:$C$121,2,0)</f>
        <v>16</v>
      </c>
      <c r="AC913" s="7">
        <f>VLOOKUP(Z913,Table!$A$2:$C$121,3,0)</f>
        <v>2</v>
      </c>
      <c r="AD913" s="5" t="str">
        <f>VLOOKUP(A913,Table!$U$1:$V$230,2,0)</f>
        <v>Tetragonal</v>
      </c>
    </row>
    <row r="914" spans="1:30" ht="18.75" customHeight="1" x14ac:dyDescent="0.4">
      <c r="A914" s="5">
        <v>127</v>
      </c>
      <c r="B914" s="5">
        <v>90137</v>
      </c>
      <c r="C914" s="5" t="s">
        <v>1265</v>
      </c>
      <c r="D914" s="5" t="s">
        <v>1270</v>
      </c>
      <c r="E914" s="6" t="s">
        <v>3883</v>
      </c>
      <c r="F914" s="8" t="str">
        <f>LEFT(E914,MIN(FIND({0,1,2,3,4,5,6,7,8,9},ASC(E914)&amp;1234567890))-1)</f>
        <v>Pb</v>
      </c>
      <c r="G914" s="8">
        <f t="shared" si="70"/>
        <v>2.41</v>
      </c>
      <c r="H914" s="8">
        <f>VLOOKUP(F914,Table!$A$2:$C$121,2,0)</f>
        <v>14</v>
      </c>
      <c r="I914" s="7">
        <f>VLOOKUP(F914,Table!$A$2:$C$121,3,0)</f>
        <v>6</v>
      </c>
      <c r="J914" s="6" t="s">
        <v>2777</v>
      </c>
      <c r="K914" s="8" t="str">
        <f>LEFT(J914,MIN(FIND({0,1,2,3,4,5,6,7,8,9},ASC(J914)&amp;1234567890))-1)</f>
        <v>K</v>
      </c>
      <c r="L914" s="8">
        <f t="shared" si="71"/>
        <v>2.92</v>
      </c>
      <c r="M914" s="8">
        <f>VLOOKUP(K914,Table!$A$2:$C$121,2,0)</f>
        <v>1</v>
      </c>
      <c r="N914" s="7">
        <f>VLOOKUP(K914,Table!$A$2:$C$121,3,0)</f>
        <v>4</v>
      </c>
      <c r="O914" s="6" t="s">
        <v>2488</v>
      </c>
      <c r="P914" s="8" t="str">
        <f>LEFT(O914,MIN(FIND({0,1,2,3,4,5,6,7,8,9},ASC(O914)&amp;1234567890))-1)</f>
        <v>Li</v>
      </c>
      <c r="Q914" s="8">
        <f t="shared" si="72"/>
        <v>2</v>
      </c>
      <c r="R914" s="8">
        <f>VLOOKUP(P914,Table!$A$2:$C$121,2,0)</f>
        <v>1</v>
      </c>
      <c r="S914" s="7">
        <f>VLOOKUP(P914,Table!$A$2:$C$121,3,0)</f>
        <v>2</v>
      </c>
      <c r="T914" s="6" t="s">
        <v>3884</v>
      </c>
      <c r="U914" s="8" t="str">
        <f>LEFT(T914,MIN(FIND({0,1,2,3,4,5,6,7,8,9},ASC(T914)&amp;1234567890))-1)</f>
        <v>Ta</v>
      </c>
      <c r="V914" s="8">
        <f t="shared" si="73"/>
        <v>10</v>
      </c>
      <c r="W914" s="8">
        <f>VLOOKUP(U914,Table!$A$2:$C$121,2,0)</f>
        <v>5</v>
      </c>
      <c r="X914" s="7">
        <f>VLOOKUP(U914,Table!$A$2:$C$121,3,0)</f>
        <v>6</v>
      </c>
      <c r="Y914" s="6" t="s">
        <v>3164</v>
      </c>
      <c r="Z914" s="8" t="str">
        <f>LEFT(Y914,MIN(FIND({0,1,2,3,4,5,6,7,8,9},ASC(Y914)&amp;1234567890))-1)</f>
        <v>O</v>
      </c>
      <c r="AA914" s="8">
        <f t="shared" si="74"/>
        <v>30</v>
      </c>
      <c r="AB914" s="8">
        <f>VLOOKUP(Z914,Table!$A$2:$C$121,2,0)</f>
        <v>16</v>
      </c>
      <c r="AC914" s="7">
        <f>VLOOKUP(Z914,Table!$A$2:$C$121,3,0)</f>
        <v>2</v>
      </c>
      <c r="AD914" s="5" t="str">
        <f>VLOOKUP(A914,Table!$U$1:$V$230,2,0)</f>
        <v>Tetragonal</v>
      </c>
    </row>
    <row r="915" spans="1:30" ht="18.75" customHeight="1" x14ac:dyDescent="0.4">
      <c r="A915" s="5">
        <v>127</v>
      </c>
      <c r="B915" s="5">
        <v>90138</v>
      </c>
      <c r="C915" s="5" t="s">
        <v>1265</v>
      </c>
      <c r="D915" s="5" t="s">
        <v>1271</v>
      </c>
      <c r="E915" s="6" t="s">
        <v>3885</v>
      </c>
      <c r="F915" s="8" t="str">
        <f>LEFT(E915,MIN(FIND({0,1,2,3,4,5,6,7,8,9},ASC(E915)&amp;1234567890))-1)</f>
        <v>Pb</v>
      </c>
      <c r="G915" s="8">
        <f t="shared" si="70"/>
        <v>3.67</v>
      </c>
      <c r="H915" s="8">
        <f>VLOOKUP(F915,Table!$A$2:$C$121,2,0)</f>
        <v>14</v>
      </c>
      <c r="I915" s="7">
        <f>VLOOKUP(F915,Table!$A$2:$C$121,3,0)</f>
        <v>6</v>
      </c>
      <c r="J915" s="6" t="s">
        <v>3886</v>
      </c>
      <c r="K915" s="8" t="str">
        <f>LEFT(J915,MIN(FIND({0,1,2,3,4,5,6,7,8,9},ASC(J915)&amp;1234567890))-1)</f>
        <v>K</v>
      </c>
      <c r="L915" s="8">
        <f t="shared" si="71"/>
        <v>1.46</v>
      </c>
      <c r="M915" s="8">
        <f>VLOOKUP(K915,Table!$A$2:$C$121,2,0)</f>
        <v>1</v>
      </c>
      <c r="N915" s="7">
        <f>VLOOKUP(K915,Table!$A$2:$C$121,3,0)</f>
        <v>4</v>
      </c>
      <c r="O915" s="6" t="s">
        <v>2329</v>
      </c>
      <c r="P915" s="8" t="str">
        <f>LEFT(O915,MIN(FIND({0,1,2,3,4,5,6,7,8,9},ASC(O915)&amp;1234567890))-1)</f>
        <v>Li</v>
      </c>
      <c r="Q915" s="8">
        <f t="shared" si="72"/>
        <v>1</v>
      </c>
      <c r="R915" s="8">
        <f>VLOOKUP(P915,Table!$A$2:$C$121,2,0)</f>
        <v>1</v>
      </c>
      <c r="S915" s="7">
        <f>VLOOKUP(P915,Table!$A$2:$C$121,3,0)</f>
        <v>2</v>
      </c>
      <c r="T915" s="6" t="s">
        <v>3884</v>
      </c>
      <c r="U915" s="8" t="str">
        <f>LEFT(T915,MIN(FIND({0,1,2,3,4,5,6,7,8,9},ASC(T915)&amp;1234567890))-1)</f>
        <v>Ta</v>
      </c>
      <c r="V915" s="8">
        <f t="shared" si="73"/>
        <v>10</v>
      </c>
      <c r="W915" s="8">
        <f>VLOOKUP(U915,Table!$A$2:$C$121,2,0)</f>
        <v>5</v>
      </c>
      <c r="X915" s="7">
        <f>VLOOKUP(U915,Table!$A$2:$C$121,3,0)</f>
        <v>6</v>
      </c>
      <c r="Y915" s="6" t="s">
        <v>3164</v>
      </c>
      <c r="Z915" s="8" t="str">
        <f>LEFT(Y915,MIN(FIND({0,1,2,3,4,5,6,7,8,9},ASC(Y915)&amp;1234567890))-1)</f>
        <v>O</v>
      </c>
      <c r="AA915" s="8">
        <f t="shared" si="74"/>
        <v>30</v>
      </c>
      <c r="AB915" s="8">
        <f>VLOOKUP(Z915,Table!$A$2:$C$121,2,0)</f>
        <v>16</v>
      </c>
      <c r="AC915" s="7">
        <f>VLOOKUP(Z915,Table!$A$2:$C$121,3,0)</f>
        <v>2</v>
      </c>
      <c r="AD915" s="5" t="str">
        <f>VLOOKUP(A915,Table!$U$1:$V$230,2,0)</f>
        <v>Tetragonal</v>
      </c>
    </row>
    <row r="916" spans="1:30" ht="18.75" customHeight="1" x14ac:dyDescent="0.4">
      <c r="A916" s="5">
        <v>127</v>
      </c>
      <c r="B916" s="5">
        <v>92055</v>
      </c>
      <c r="C916" s="5" t="s">
        <v>1265</v>
      </c>
      <c r="D916" s="5" t="s">
        <v>1272</v>
      </c>
      <c r="E916" s="6" t="s">
        <v>2441</v>
      </c>
      <c r="F916" s="8" t="str">
        <f>LEFT(E916,MIN(FIND({0,1,2,3,4,5,6,7,8,9},ASC(E916)&amp;1234567890))-1)</f>
        <v>Ru</v>
      </c>
      <c r="G916" s="8">
        <f t="shared" si="70"/>
        <v>1</v>
      </c>
      <c r="H916" s="8">
        <f>VLOOKUP(F916,Table!$A$2:$C$121,2,0)</f>
        <v>8</v>
      </c>
      <c r="I916" s="7">
        <f>VLOOKUP(F916,Table!$A$2:$C$121,3,0)</f>
        <v>5</v>
      </c>
      <c r="J916" s="6" t="s">
        <v>2299</v>
      </c>
      <c r="K916" s="8" t="str">
        <f>LEFT(J916,MIN(FIND({0,1,2,3,4,5,6,7,8,9},ASC(J916)&amp;1234567890))-1)</f>
        <v>Sr</v>
      </c>
      <c r="L916" s="8">
        <f t="shared" si="71"/>
        <v>2</v>
      </c>
      <c r="M916" s="8">
        <f>VLOOKUP(K916,Table!$A$2:$C$121,2,0)</f>
        <v>2</v>
      </c>
      <c r="N916" s="7">
        <f>VLOOKUP(K916,Table!$A$2:$C$121,3,0)</f>
        <v>5</v>
      </c>
      <c r="O916" s="6" t="s">
        <v>2933</v>
      </c>
      <c r="P916" s="8" t="str">
        <f>LEFT(O916,MIN(FIND({0,1,2,3,4,5,6,7,8,9},ASC(O916)&amp;1234567890))-1)</f>
        <v>Gd</v>
      </c>
      <c r="Q916" s="8">
        <f t="shared" si="72"/>
        <v>1</v>
      </c>
      <c r="R916" s="8">
        <f>VLOOKUP(P916,Table!$A$2:$C$121,2,0)</f>
        <v>3</v>
      </c>
      <c r="S916" s="7">
        <f>VLOOKUP(P916,Table!$A$2:$C$121,3,0)</f>
        <v>6</v>
      </c>
      <c r="T916" s="6" t="s">
        <v>2297</v>
      </c>
      <c r="U916" s="8" t="str">
        <f>LEFT(T916,MIN(FIND({0,1,2,3,4,5,6,7,8,9},ASC(T916)&amp;1234567890))-1)</f>
        <v>Cu</v>
      </c>
      <c r="V916" s="8">
        <f t="shared" si="73"/>
        <v>2</v>
      </c>
      <c r="W916" s="8">
        <f>VLOOKUP(U916,Table!$A$2:$C$121,2,0)</f>
        <v>11</v>
      </c>
      <c r="X916" s="7">
        <f>VLOOKUP(U916,Table!$A$2:$C$121,3,0)</f>
        <v>4</v>
      </c>
      <c r="Y916" s="6" t="s">
        <v>3887</v>
      </c>
      <c r="Z916" s="8" t="str">
        <f>LEFT(Y916,MIN(FIND({0,1,2,3,4,5,6,7,8,9},ASC(Y916)&amp;1234567890))-1)</f>
        <v>O</v>
      </c>
      <c r="AA916" s="8">
        <f t="shared" si="74"/>
        <v>7.94</v>
      </c>
      <c r="AB916" s="8">
        <f>VLOOKUP(Z916,Table!$A$2:$C$121,2,0)</f>
        <v>16</v>
      </c>
      <c r="AC916" s="7">
        <f>VLOOKUP(Z916,Table!$A$2:$C$121,3,0)</f>
        <v>2</v>
      </c>
      <c r="AD916" s="5" t="str">
        <f>VLOOKUP(A916,Table!$U$1:$V$230,2,0)</f>
        <v>Tetragonal</v>
      </c>
    </row>
    <row r="917" spans="1:30" ht="18.75" customHeight="1" x14ac:dyDescent="0.4">
      <c r="A917" s="5">
        <v>127</v>
      </c>
      <c r="B917" s="5">
        <v>95743</v>
      </c>
      <c r="C917" s="5" t="s">
        <v>1265</v>
      </c>
      <c r="D917" s="5" t="s">
        <v>1273</v>
      </c>
      <c r="E917" s="6" t="s">
        <v>2320</v>
      </c>
      <c r="F917" s="8" t="str">
        <f>LEFT(E917,MIN(FIND({0,1,2,3,4,5,6,7,8,9},ASC(E917)&amp;1234567890))-1)</f>
        <v>Sr</v>
      </c>
      <c r="G917" s="8">
        <f t="shared" si="70"/>
        <v>1</v>
      </c>
      <c r="H917" s="8">
        <f>VLOOKUP(F917,Table!$A$2:$C$121,2,0)</f>
        <v>2</v>
      </c>
      <c r="I917" s="7">
        <f>VLOOKUP(F917,Table!$A$2:$C$121,3,0)</f>
        <v>5</v>
      </c>
      <c r="J917" s="6" t="s">
        <v>2316</v>
      </c>
      <c r="K917" s="8" t="str">
        <f>LEFT(J917,MIN(FIND({0,1,2,3,4,5,6,7,8,9},ASC(J917)&amp;1234567890))-1)</f>
        <v>K</v>
      </c>
      <c r="L917" s="8">
        <f t="shared" si="71"/>
        <v>2</v>
      </c>
      <c r="M917" s="8">
        <f>VLOOKUP(K917,Table!$A$2:$C$121,2,0)</f>
        <v>1</v>
      </c>
      <c r="N917" s="7">
        <f>VLOOKUP(K917,Table!$A$2:$C$121,3,0)</f>
        <v>4</v>
      </c>
      <c r="O917" s="6" t="s">
        <v>3878</v>
      </c>
      <c r="P917" s="8" t="str">
        <f>LEFT(O917,MIN(FIND({0,1,2,3,4,5,6,7,8,9},ASC(O917)&amp;1234567890))-1)</f>
        <v>Nb</v>
      </c>
      <c r="Q917" s="8">
        <f t="shared" si="72"/>
        <v>5</v>
      </c>
      <c r="R917" s="8">
        <f>VLOOKUP(P917,Table!$A$2:$C$121,2,0)</f>
        <v>5</v>
      </c>
      <c r="S917" s="7">
        <f>VLOOKUP(P917,Table!$A$2:$C$121,3,0)</f>
        <v>5</v>
      </c>
      <c r="T917" s="6" t="s">
        <v>2414</v>
      </c>
      <c r="U917" s="8" t="str">
        <f>LEFT(T917,MIN(FIND({0,1,2,3,4,5,6,7,8,9},ASC(T917)&amp;1234567890))-1)</f>
        <v>O</v>
      </c>
      <c r="V917" s="8">
        <f t="shared" si="73"/>
        <v>14</v>
      </c>
      <c r="W917" s="8">
        <f>VLOOKUP(U917,Table!$A$2:$C$121,2,0)</f>
        <v>16</v>
      </c>
      <c r="X917" s="7">
        <f>VLOOKUP(U917,Table!$A$2:$C$121,3,0)</f>
        <v>2</v>
      </c>
      <c r="Y917" s="6" t="s">
        <v>2492</v>
      </c>
      <c r="Z917" s="8" t="str">
        <f>LEFT(Y917,MIN(FIND({0,1,2,3,4,5,6,7,8,9},ASC(Y917)&amp;1234567890))-1)</f>
        <v>F</v>
      </c>
      <c r="AA917" s="8">
        <f t="shared" si="74"/>
        <v>1</v>
      </c>
      <c r="AB917" s="8">
        <f>VLOOKUP(Z917,Table!$A$2:$C$121,2,0)</f>
        <v>17</v>
      </c>
      <c r="AC917" s="7">
        <f>VLOOKUP(Z917,Table!$A$2:$C$121,3,0)</f>
        <v>2</v>
      </c>
      <c r="AD917" s="5" t="str">
        <f>VLOOKUP(A917,Table!$U$1:$V$230,2,0)</f>
        <v>Tetragonal</v>
      </c>
    </row>
    <row r="918" spans="1:30" ht="18.75" customHeight="1" x14ac:dyDescent="0.4">
      <c r="A918" s="5">
        <v>127</v>
      </c>
      <c r="B918" s="5">
        <v>290729</v>
      </c>
      <c r="C918" s="5" t="s">
        <v>1265</v>
      </c>
      <c r="D918" s="5" t="s">
        <v>1274</v>
      </c>
      <c r="E918" s="6" t="s">
        <v>3888</v>
      </c>
      <c r="F918" s="8" t="str">
        <f>LEFT(E918,MIN(FIND({0,1,2,3,4,5,6,7,8,9},ASC(E918)&amp;1234567890))-1)</f>
        <v>Sr</v>
      </c>
      <c r="G918" s="8">
        <f t="shared" si="70"/>
        <v>5</v>
      </c>
      <c r="H918" s="8">
        <f>VLOOKUP(F918,Table!$A$2:$C$121,2,0)</f>
        <v>2</v>
      </c>
      <c r="I918" s="7">
        <f>VLOOKUP(F918,Table!$A$2:$C$121,3,0)</f>
        <v>5</v>
      </c>
      <c r="J918" s="6" t="s">
        <v>2363</v>
      </c>
      <c r="K918" s="8" t="str">
        <f>LEFT(J918,MIN(FIND({0,1,2,3,4,5,6,7,8,9},ASC(J918)&amp;1234567890))-1)</f>
        <v>La</v>
      </c>
      <c r="L918" s="8">
        <f t="shared" si="71"/>
        <v>1</v>
      </c>
      <c r="M918" s="8">
        <f>VLOOKUP(K918,Table!$A$2:$C$121,2,0)</f>
        <v>3</v>
      </c>
      <c r="N918" s="7">
        <f>VLOOKUP(K918,Table!$A$2:$C$121,3,0)</f>
        <v>6</v>
      </c>
      <c r="O918" s="6" t="s">
        <v>2786</v>
      </c>
      <c r="P918" s="8" t="str">
        <f>LEFT(O918,MIN(FIND({0,1,2,3,4,5,6,7,8,9},ASC(O918)&amp;1234567890))-1)</f>
        <v>Ti</v>
      </c>
      <c r="Q918" s="8">
        <f t="shared" si="72"/>
        <v>3</v>
      </c>
      <c r="R918" s="8">
        <f>VLOOKUP(P918,Table!$A$2:$C$121,2,0)</f>
        <v>4</v>
      </c>
      <c r="S918" s="7">
        <f>VLOOKUP(P918,Table!$A$2:$C$121,3,0)</f>
        <v>4</v>
      </c>
      <c r="T918" s="6" t="s">
        <v>3889</v>
      </c>
      <c r="U918" s="8" t="str">
        <f>LEFT(T918,MIN(FIND({0,1,2,3,4,5,6,7,8,9},ASC(T918)&amp;1234567890))-1)</f>
        <v>Nb</v>
      </c>
      <c r="V918" s="8">
        <f t="shared" si="73"/>
        <v>7</v>
      </c>
      <c r="W918" s="8">
        <f>VLOOKUP(U918,Table!$A$2:$C$121,2,0)</f>
        <v>5</v>
      </c>
      <c r="X918" s="7">
        <f>VLOOKUP(U918,Table!$A$2:$C$121,3,0)</f>
        <v>5</v>
      </c>
      <c r="Y918" s="6" t="s">
        <v>3164</v>
      </c>
      <c r="Z918" s="8" t="str">
        <f>LEFT(Y918,MIN(FIND({0,1,2,3,4,5,6,7,8,9},ASC(Y918)&amp;1234567890))-1)</f>
        <v>O</v>
      </c>
      <c r="AA918" s="8">
        <f t="shared" si="74"/>
        <v>30</v>
      </c>
      <c r="AB918" s="8">
        <f>VLOOKUP(Z918,Table!$A$2:$C$121,2,0)</f>
        <v>16</v>
      </c>
      <c r="AC918" s="7">
        <f>VLOOKUP(Z918,Table!$A$2:$C$121,3,0)</f>
        <v>2</v>
      </c>
      <c r="AD918" s="5" t="str">
        <f>VLOOKUP(A918,Table!$U$1:$V$230,2,0)</f>
        <v>Tetragonal</v>
      </c>
    </row>
    <row r="919" spans="1:30" ht="18.75" customHeight="1" x14ac:dyDescent="0.4">
      <c r="A919" s="5">
        <v>127</v>
      </c>
      <c r="B919" s="5">
        <v>160285</v>
      </c>
      <c r="C919" s="5" t="s">
        <v>1265</v>
      </c>
      <c r="D919" s="5" t="s">
        <v>1275</v>
      </c>
      <c r="E919" s="6" t="s">
        <v>3890</v>
      </c>
      <c r="F919" s="8" t="str">
        <f>LEFT(E919,MIN(FIND({0,1,2,3,4,5,6,7,8,9},ASC(E919)&amp;1234567890))-1)</f>
        <v>Ba</v>
      </c>
      <c r="G919" s="8">
        <f t="shared" si="70"/>
        <v>0.97</v>
      </c>
      <c r="H919" s="8">
        <f>VLOOKUP(F919,Table!$A$2:$C$121,2,0)</f>
        <v>2</v>
      </c>
      <c r="I919" s="7">
        <f>VLOOKUP(F919,Table!$A$2:$C$121,3,0)</f>
        <v>6</v>
      </c>
      <c r="J919" s="6" t="s">
        <v>3891</v>
      </c>
      <c r="K919" s="8" t="str">
        <f>LEFT(J919,MIN(FIND({0,1,2,3,4,5,6,7,8,9},ASC(J919)&amp;1234567890))-1)</f>
        <v>Zr</v>
      </c>
      <c r="L919" s="8">
        <f t="shared" si="71"/>
        <v>0.77</v>
      </c>
      <c r="M919" s="8">
        <f>VLOOKUP(K919,Table!$A$2:$C$121,2,0)</f>
        <v>4</v>
      </c>
      <c r="N919" s="7">
        <f>VLOOKUP(K919,Table!$A$2:$C$121,3,0)</f>
        <v>5</v>
      </c>
      <c r="O919" s="6" t="s">
        <v>3892</v>
      </c>
      <c r="P919" s="8" t="str">
        <f>LEFT(O919,MIN(FIND({0,1,2,3,4,5,6,7,8,9},ASC(O919)&amp;1234567890))-1)</f>
        <v>Y</v>
      </c>
      <c r="Q919" s="8">
        <f t="shared" si="72"/>
        <v>0.19</v>
      </c>
      <c r="R919" s="8">
        <f>VLOOKUP(P919,Table!$A$2:$C$121,2,0)</f>
        <v>3</v>
      </c>
      <c r="S919" s="7">
        <f>VLOOKUP(P919,Table!$A$2:$C$121,3,0)</f>
        <v>5</v>
      </c>
      <c r="T919" s="6" t="s">
        <v>3893</v>
      </c>
      <c r="U919" s="8" t="str">
        <f>LEFT(T919,MIN(FIND({0,1,2,3,4,5,6,7,8,9},ASC(T919)&amp;1234567890))-1)</f>
        <v>Zn</v>
      </c>
      <c r="V919" s="8">
        <f t="shared" si="73"/>
        <v>0.04</v>
      </c>
      <c r="W919" s="8">
        <f>VLOOKUP(U919,Table!$A$2:$C$121,2,0)</f>
        <v>12</v>
      </c>
      <c r="X919" s="7">
        <f>VLOOKUP(U919,Table!$A$2:$C$121,3,0)</f>
        <v>4</v>
      </c>
      <c r="Y919" s="6" t="s">
        <v>2312</v>
      </c>
      <c r="Z919" s="8" t="str">
        <f>LEFT(Y919,MIN(FIND({0,1,2,3,4,5,6,7,8,9},ASC(Y919)&amp;1234567890))-1)</f>
        <v>O</v>
      </c>
      <c r="AA919" s="8">
        <f t="shared" si="74"/>
        <v>3</v>
      </c>
      <c r="AB919" s="8">
        <f>VLOOKUP(Z919,Table!$A$2:$C$121,2,0)</f>
        <v>16</v>
      </c>
      <c r="AC919" s="7">
        <f>VLOOKUP(Z919,Table!$A$2:$C$121,3,0)</f>
        <v>2</v>
      </c>
      <c r="AD919" s="5" t="str">
        <f>VLOOKUP(A919,Table!$U$1:$V$230,2,0)</f>
        <v>Tetragonal</v>
      </c>
    </row>
    <row r="920" spans="1:30" ht="18.75" customHeight="1" x14ac:dyDescent="0.4">
      <c r="A920" s="5">
        <v>127</v>
      </c>
      <c r="B920" s="5">
        <v>417586</v>
      </c>
      <c r="C920" s="5" t="s">
        <v>1265</v>
      </c>
      <c r="D920" s="5" t="s">
        <v>1276</v>
      </c>
      <c r="E920" s="6" t="s">
        <v>2872</v>
      </c>
      <c r="F920" s="8" t="str">
        <f>LEFT(E920,MIN(FIND({0,1,2,3,4,5,6,7,8,9},ASC(E920)&amp;1234567890))-1)</f>
        <v>Sc</v>
      </c>
      <c r="G920" s="8">
        <f t="shared" si="70"/>
        <v>2</v>
      </c>
      <c r="H920" s="8">
        <f>VLOOKUP(F920,Table!$A$2:$C$121,2,0)</f>
        <v>3</v>
      </c>
      <c r="I920" s="7">
        <f>VLOOKUP(F920,Table!$A$2:$C$121,3,0)</f>
        <v>4</v>
      </c>
      <c r="J920" s="6" t="s">
        <v>2330</v>
      </c>
      <c r="K920" s="8" t="str">
        <f>LEFT(J920,MIN(FIND({0,1,2,3,4,5,6,7,8,9},ASC(J920)&amp;1234567890))-1)</f>
        <v>Fe</v>
      </c>
      <c r="L920" s="8">
        <f t="shared" si="71"/>
        <v>1</v>
      </c>
      <c r="M920" s="8">
        <f>VLOOKUP(K920,Table!$A$2:$C$121,2,0)</f>
        <v>8</v>
      </c>
      <c r="N920" s="7">
        <f>VLOOKUP(K920,Table!$A$2:$C$121,3,0)</f>
        <v>4</v>
      </c>
      <c r="O920" s="6" t="s">
        <v>2441</v>
      </c>
      <c r="P920" s="8" t="str">
        <f>LEFT(O920,MIN(FIND({0,1,2,3,4,5,6,7,8,9},ASC(O920)&amp;1234567890))-1)</f>
        <v>Ru</v>
      </c>
      <c r="Q920" s="8">
        <f t="shared" si="72"/>
        <v>1</v>
      </c>
      <c r="R920" s="8">
        <f>VLOOKUP(P920,Table!$A$2:$C$121,2,0)</f>
        <v>8</v>
      </c>
      <c r="S920" s="7">
        <f>VLOOKUP(P920,Table!$A$2:$C$121,3,0)</f>
        <v>5</v>
      </c>
      <c r="T920" s="6" t="s">
        <v>3894</v>
      </c>
      <c r="U920" s="8" t="str">
        <f>LEFT(T920,MIN(FIND({0,1,2,3,4,5,6,7,8,9},ASC(T920)&amp;1234567890))-1)</f>
        <v>Rh</v>
      </c>
      <c r="V920" s="8">
        <f t="shared" si="73"/>
        <v>4</v>
      </c>
      <c r="W920" s="8">
        <f>VLOOKUP(U920,Table!$A$2:$C$121,2,0)</f>
        <v>9</v>
      </c>
      <c r="X920" s="7">
        <f>VLOOKUP(U920,Table!$A$2:$C$121,3,0)</f>
        <v>5</v>
      </c>
      <c r="Y920" s="6" t="s">
        <v>2335</v>
      </c>
      <c r="Z920" s="8" t="str">
        <f>LEFT(Y920,MIN(FIND({0,1,2,3,4,5,6,7,8,9},ASC(Y920)&amp;1234567890))-1)</f>
        <v>B</v>
      </c>
      <c r="AA920" s="8">
        <f t="shared" si="74"/>
        <v>2</v>
      </c>
      <c r="AB920" s="8">
        <f>VLOOKUP(Z920,Table!$A$2:$C$121,2,0)</f>
        <v>13</v>
      </c>
      <c r="AC920" s="7">
        <f>VLOOKUP(Z920,Table!$A$2:$C$121,3,0)</f>
        <v>2</v>
      </c>
      <c r="AD920" s="5" t="str">
        <f>VLOOKUP(A920,Table!$U$1:$V$230,2,0)</f>
        <v>Tetragonal</v>
      </c>
    </row>
    <row r="921" spans="1:30" ht="18.75" customHeight="1" x14ac:dyDescent="0.4">
      <c r="A921" s="5">
        <v>127</v>
      </c>
      <c r="B921" s="5">
        <v>417587</v>
      </c>
      <c r="C921" s="5" t="s">
        <v>1265</v>
      </c>
      <c r="D921" s="5" t="s">
        <v>1277</v>
      </c>
      <c r="E921" s="6" t="s">
        <v>2872</v>
      </c>
      <c r="F921" s="8" t="str">
        <f>LEFT(E921,MIN(FIND({0,1,2,3,4,5,6,7,8,9},ASC(E921)&amp;1234567890))-1)</f>
        <v>Sc</v>
      </c>
      <c r="G921" s="8">
        <f t="shared" si="70"/>
        <v>2</v>
      </c>
      <c r="H921" s="8">
        <f>VLOOKUP(F921,Table!$A$2:$C$121,2,0)</f>
        <v>3</v>
      </c>
      <c r="I921" s="7">
        <f>VLOOKUP(F921,Table!$A$2:$C$121,3,0)</f>
        <v>4</v>
      </c>
      <c r="J921" s="6" t="s">
        <v>2330</v>
      </c>
      <c r="K921" s="8" t="str">
        <f>LEFT(J921,MIN(FIND({0,1,2,3,4,5,6,7,8,9},ASC(J921)&amp;1234567890))-1)</f>
        <v>Fe</v>
      </c>
      <c r="L921" s="8">
        <f t="shared" si="71"/>
        <v>1</v>
      </c>
      <c r="M921" s="8">
        <f>VLOOKUP(K921,Table!$A$2:$C$121,2,0)</f>
        <v>8</v>
      </c>
      <c r="N921" s="7">
        <f>VLOOKUP(K921,Table!$A$2:$C$121,3,0)</f>
        <v>4</v>
      </c>
      <c r="O921" s="6" t="s">
        <v>3895</v>
      </c>
      <c r="P921" s="8" t="str">
        <f>LEFT(O921,MIN(FIND({0,1,2,3,4,5,6,7,8,9},ASC(O921)&amp;1234567890))-1)</f>
        <v>Ru</v>
      </c>
      <c r="Q921" s="8">
        <f t="shared" si="72"/>
        <v>4</v>
      </c>
      <c r="R921" s="8">
        <f>VLOOKUP(P921,Table!$A$2:$C$121,2,0)</f>
        <v>8</v>
      </c>
      <c r="S921" s="7">
        <f>VLOOKUP(P921,Table!$A$2:$C$121,3,0)</f>
        <v>5</v>
      </c>
      <c r="T921" s="6" t="s">
        <v>3896</v>
      </c>
      <c r="U921" s="8" t="str">
        <f>LEFT(T921,MIN(FIND({0,1,2,3,4,5,6,7,8,9},ASC(T921)&amp;1234567890))-1)</f>
        <v>Rh</v>
      </c>
      <c r="V921" s="8">
        <f t="shared" si="73"/>
        <v>1</v>
      </c>
      <c r="W921" s="8">
        <f>VLOOKUP(U921,Table!$A$2:$C$121,2,0)</f>
        <v>9</v>
      </c>
      <c r="X921" s="7">
        <f>VLOOKUP(U921,Table!$A$2:$C$121,3,0)</f>
        <v>5</v>
      </c>
      <c r="Y921" s="6" t="s">
        <v>2335</v>
      </c>
      <c r="Z921" s="8" t="str">
        <f>LEFT(Y921,MIN(FIND({0,1,2,3,4,5,6,7,8,9},ASC(Y921)&amp;1234567890))-1)</f>
        <v>B</v>
      </c>
      <c r="AA921" s="8">
        <f t="shared" si="74"/>
        <v>2</v>
      </c>
      <c r="AB921" s="8">
        <f>VLOOKUP(Z921,Table!$A$2:$C$121,2,0)</f>
        <v>13</v>
      </c>
      <c r="AC921" s="7">
        <f>VLOOKUP(Z921,Table!$A$2:$C$121,3,0)</f>
        <v>2</v>
      </c>
      <c r="AD921" s="5" t="str">
        <f>VLOOKUP(A921,Table!$U$1:$V$230,2,0)</f>
        <v>Tetragonal</v>
      </c>
    </row>
    <row r="922" spans="1:30" ht="18.75" customHeight="1" x14ac:dyDescent="0.4">
      <c r="A922" s="5">
        <v>127</v>
      </c>
      <c r="B922" s="5">
        <v>417588</v>
      </c>
      <c r="C922" s="5" t="s">
        <v>1265</v>
      </c>
      <c r="D922" s="5" t="s">
        <v>1278</v>
      </c>
      <c r="E922" s="6" t="s">
        <v>2872</v>
      </c>
      <c r="F922" s="8" t="str">
        <f>LEFT(E922,MIN(FIND({0,1,2,3,4,5,6,7,8,9},ASC(E922)&amp;1234567890))-1)</f>
        <v>Sc</v>
      </c>
      <c r="G922" s="8">
        <f t="shared" si="70"/>
        <v>2</v>
      </c>
      <c r="H922" s="8">
        <f>VLOOKUP(F922,Table!$A$2:$C$121,2,0)</f>
        <v>3</v>
      </c>
      <c r="I922" s="7">
        <f>VLOOKUP(F922,Table!$A$2:$C$121,3,0)</f>
        <v>4</v>
      </c>
      <c r="J922" s="6" t="s">
        <v>2330</v>
      </c>
      <c r="K922" s="8" t="str">
        <f>LEFT(J922,MIN(FIND({0,1,2,3,4,5,6,7,8,9},ASC(J922)&amp;1234567890))-1)</f>
        <v>Fe</v>
      </c>
      <c r="L922" s="8">
        <f t="shared" si="71"/>
        <v>1</v>
      </c>
      <c r="M922" s="8">
        <f>VLOOKUP(K922,Table!$A$2:$C$121,2,0)</f>
        <v>8</v>
      </c>
      <c r="N922" s="7">
        <f>VLOOKUP(K922,Table!$A$2:$C$121,3,0)</f>
        <v>4</v>
      </c>
      <c r="O922" s="6" t="s">
        <v>3897</v>
      </c>
      <c r="P922" s="8" t="str">
        <f>LEFT(O922,MIN(FIND({0,1,2,3,4,5,6,7,8,9},ASC(O922)&amp;1234567890))-1)</f>
        <v>Ru</v>
      </c>
      <c r="Q922" s="8">
        <f t="shared" si="72"/>
        <v>2</v>
      </c>
      <c r="R922" s="8">
        <f>VLOOKUP(P922,Table!$A$2:$C$121,2,0)</f>
        <v>8</v>
      </c>
      <c r="S922" s="7">
        <f>VLOOKUP(P922,Table!$A$2:$C$121,3,0)</f>
        <v>5</v>
      </c>
      <c r="T922" s="6" t="s">
        <v>3898</v>
      </c>
      <c r="U922" s="8" t="str">
        <f>LEFT(T922,MIN(FIND({0,1,2,3,4,5,6,7,8,9},ASC(T922)&amp;1234567890))-1)</f>
        <v>Rh</v>
      </c>
      <c r="V922" s="8">
        <f t="shared" si="73"/>
        <v>3</v>
      </c>
      <c r="W922" s="8">
        <f>VLOOKUP(U922,Table!$A$2:$C$121,2,0)</f>
        <v>9</v>
      </c>
      <c r="X922" s="7">
        <f>VLOOKUP(U922,Table!$A$2:$C$121,3,0)</f>
        <v>5</v>
      </c>
      <c r="Y922" s="6" t="s">
        <v>2335</v>
      </c>
      <c r="Z922" s="8" t="str">
        <f>LEFT(Y922,MIN(FIND({0,1,2,3,4,5,6,7,8,9},ASC(Y922)&amp;1234567890))-1)</f>
        <v>B</v>
      </c>
      <c r="AA922" s="8">
        <f t="shared" si="74"/>
        <v>2</v>
      </c>
      <c r="AB922" s="8">
        <f>VLOOKUP(Z922,Table!$A$2:$C$121,2,0)</f>
        <v>13</v>
      </c>
      <c r="AC922" s="7">
        <f>VLOOKUP(Z922,Table!$A$2:$C$121,3,0)</f>
        <v>2</v>
      </c>
      <c r="AD922" s="5" t="str">
        <f>VLOOKUP(A922,Table!$U$1:$V$230,2,0)</f>
        <v>Tetragonal</v>
      </c>
    </row>
    <row r="923" spans="1:30" ht="18.75" customHeight="1" x14ac:dyDescent="0.4">
      <c r="A923" s="5">
        <v>127</v>
      </c>
      <c r="B923" s="5">
        <v>380368</v>
      </c>
      <c r="C923" s="5" t="s">
        <v>1265</v>
      </c>
      <c r="D923" s="5" t="s">
        <v>1279</v>
      </c>
      <c r="E923" s="6" t="s">
        <v>2756</v>
      </c>
      <c r="F923" s="8" t="str">
        <f>LEFT(E923,MIN(FIND({0,1,2,3,4,5,6,7,8,9},ASC(E923)&amp;1234567890))-1)</f>
        <v>Ti</v>
      </c>
      <c r="G923" s="8">
        <f t="shared" si="70"/>
        <v>2</v>
      </c>
      <c r="H923" s="8">
        <f>VLOOKUP(F923,Table!$A$2:$C$121,2,0)</f>
        <v>4</v>
      </c>
      <c r="I923" s="7">
        <f>VLOOKUP(F923,Table!$A$2:$C$121,3,0)</f>
        <v>4</v>
      </c>
      <c r="J923" s="6" t="s">
        <v>2330</v>
      </c>
      <c r="K923" s="8" t="str">
        <f>LEFT(J923,MIN(FIND({0,1,2,3,4,5,6,7,8,9},ASC(J923)&amp;1234567890))-1)</f>
        <v>Fe</v>
      </c>
      <c r="L923" s="8">
        <f t="shared" si="71"/>
        <v>1</v>
      </c>
      <c r="M923" s="8">
        <f>VLOOKUP(K923,Table!$A$2:$C$121,2,0)</f>
        <v>8</v>
      </c>
      <c r="N923" s="7">
        <f>VLOOKUP(K923,Table!$A$2:$C$121,3,0)</f>
        <v>4</v>
      </c>
      <c r="O923" s="6" t="s">
        <v>3898</v>
      </c>
      <c r="P923" s="8" t="str">
        <f>LEFT(O923,MIN(FIND({0,1,2,3,4,5,6,7,8,9},ASC(O923)&amp;1234567890))-1)</f>
        <v>Rh</v>
      </c>
      <c r="Q923" s="8">
        <f t="shared" si="72"/>
        <v>3</v>
      </c>
      <c r="R923" s="8">
        <f>VLOOKUP(P923,Table!$A$2:$C$121,2,0)</f>
        <v>9</v>
      </c>
      <c r="S923" s="7">
        <f>VLOOKUP(P923,Table!$A$2:$C$121,3,0)</f>
        <v>5</v>
      </c>
      <c r="T923" s="6" t="s">
        <v>3897</v>
      </c>
      <c r="U923" s="8" t="str">
        <f>LEFT(T923,MIN(FIND({0,1,2,3,4,5,6,7,8,9},ASC(T923)&amp;1234567890))-1)</f>
        <v>Ru</v>
      </c>
      <c r="V923" s="8">
        <f t="shared" si="73"/>
        <v>2</v>
      </c>
      <c r="W923" s="8">
        <f>VLOOKUP(U923,Table!$A$2:$C$121,2,0)</f>
        <v>8</v>
      </c>
      <c r="X923" s="7">
        <f>VLOOKUP(U923,Table!$A$2:$C$121,3,0)</f>
        <v>5</v>
      </c>
      <c r="Y923" s="6" t="s">
        <v>2335</v>
      </c>
      <c r="Z923" s="8" t="str">
        <f>LEFT(Y923,MIN(FIND({0,1,2,3,4,5,6,7,8,9},ASC(Y923)&amp;1234567890))-1)</f>
        <v>B</v>
      </c>
      <c r="AA923" s="8">
        <f t="shared" si="74"/>
        <v>2</v>
      </c>
      <c r="AB923" s="8">
        <f>VLOOKUP(Z923,Table!$A$2:$C$121,2,0)</f>
        <v>13</v>
      </c>
      <c r="AC923" s="7">
        <f>VLOOKUP(Z923,Table!$A$2:$C$121,3,0)</f>
        <v>2</v>
      </c>
      <c r="AD923" s="5" t="str">
        <f>VLOOKUP(A923,Table!$U$1:$V$230,2,0)</f>
        <v>Tetragonal</v>
      </c>
    </row>
    <row r="924" spans="1:30" ht="18.75" customHeight="1" x14ac:dyDescent="0.4">
      <c r="A924" s="5">
        <v>127</v>
      </c>
      <c r="B924" s="5">
        <v>380369</v>
      </c>
      <c r="C924" s="5" t="s">
        <v>1265</v>
      </c>
      <c r="D924" s="5" t="s">
        <v>1280</v>
      </c>
      <c r="E924" s="6" t="s">
        <v>2756</v>
      </c>
      <c r="F924" s="8" t="str">
        <f>LEFT(E924,MIN(FIND({0,1,2,3,4,5,6,7,8,9},ASC(E924)&amp;1234567890))-1)</f>
        <v>Ti</v>
      </c>
      <c r="G924" s="8">
        <f t="shared" si="70"/>
        <v>2</v>
      </c>
      <c r="H924" s="8">
        <f>VLOOKUP(F924,Table!$A$2:$C$121,2,0)</f>
        <v>4</v>
      </c>
      <c r="I924" s="7">
        <f>VLOOKUP(F924,Table!$A$2:$C$121,3,0)</f>
        <v>4</v>
      </c>
      <c r="J924" s="6" t="s">
        <v>2330</v>
      </c>
      <c r="K924" s="8" t="str">
        <f>LEFT(J924,MIN(FIND({0,1,2,3,4,5,6,7,8,9},ASC(J924)&amp;1234567890))-1)</f>
        <v>Fe</v>
      </c>
      <c r="L924" s="8">
        <f t="shared" si="71"/>
        <v>1</v>
      </c>
      <c r="M924" s="8">
        <f>VLOOKUP(K924,Table!$A$2:$C$121,2,0)</f>
        <v>8</v>
      </c>
      <c r="N924" s="7">
        <f>VLOOKUP(K924,Table!$A$2:$C$121,3,0)</f>
        <v>4</v>
      </c>
      <c r="O924" s="6" t="s">
        <v>3899</v>
      </c>
      <c r="P924" s="8" t="str">
        <f>LEFT(O924,MIN(FIND({0,1,2,3,4,5,6,7,8,9},ASC(O924)&amp;1234567890))-1)</f>
        <v>Rh</v>
      </c>
      <c r="Q924" s="8">
        <f t="shared" si="72"/>
        <v>2</v>
      </c>
      <c r="R924" s="8">
        <f>VLOOKUP(P924,Table!$A$2:$C$121,2,0)</f>
        <v>9</v>
      </c>
      <c r="S924" s="7">
        <f>VLOOKUP(P924,Table!$A$2:$C$121,3,0)</f>
        <v>5</v>
      </c>
      <c r="T924" s="6" t="s">
        <v>3900</v>
      </c>
      <c r="U924" s="8" t="str">
        <f>LEFT(T924,MIN(FIND({0,1,2,3,4,5,6,7,8,9},ASC(T924)&amp;1234567890))-1)</f>
        <v>Ru</v>
      </c>
      <c r="V924" s="8">
        <f t="shared" si="73"/>
        <v>3</v>
      </c>
      <c r="W924" s="8">
        <f>VLOOKUP(U924,Table!$A$2:$C$121,2,0)</f>
        <v>8</v>
      </c>
      <c r="X924" s="7">
        <f>VLOOKUP(U924,Table!$A$2:$C$121,3,0)</f>
        <v>5</v>
      </c>
      <c r="Y924" s="6" t="s">
        <v>2335</v>
      </c>
      <c r="Z924" s="8" t="str">
        <f>LEFT(Y924,MIN(FIND({0,1,2,3,4,5,6,7,8,9},ASC(Y924)&amp;1234567890))-1)</f>
        <v>B</v>
      </c>
      <c r="AA924" s="8">
        <f t="shared" si="74"/>
        <v>2</v>
      </c>
      <c r="AB924" s="8">
        <f>VLOOKUP(Z924,Table!$A$2:$C$121,2,0)</f>
        <v>13</v>
      </c>
      <c r="AC924" s="7">
        <f>VLOOKUP(Z924,Table!$A$2:$C$121,3,0)</f>
        <v>2</v>
      </c>
      <c r="AD924" s="5" t="str">
        <f>VLOOKUP(A924,Table!$U$1:$V$230,2,0)</f>
        <v>Tetragonal</v>
      </c>
    </row>
    <row r="925" spans="1:30" ht="18.75" customHeight="1" x14ac:dyDescent="0.4">
      <c r="A925" s="5">
        <v>127</v>
      </c>
      <c r="B925" s="5">
        <v>380370</v>
      </c>
      <c r="C925" s="5" t="s">
        <v>1265</v>
      </c>
      <c r="D925" s="5" t="s">
        <v>1281</v>
      </c>
      <c r="E925" s="6" t="s">
        <v>2756</v>
      </c>
      <c r="F925" s="8" t="str">
        <f>LEFT(E925,MIN(FIND({0,1,2,3,4,5,6,7,8,9},ASC(E925)&amp;1234567890))-1)</f>
        <v>Ti</v>
      </c>
      <c r="G925" s="8">
        <f t="shared" si="70"/>
        <v>2</v>
      </c>
      <c r="H925" s="8">
        <f>VLOOKUP(F925,Table!$A$2:$C$121,2,0)</f>
        <v>4</v>
      </c>
      <c r="I925" s="7">
        <f>VLOOKUP(F925,Table!$A$2:$C$121,3,0)</f>
        <v>4</v>
      </c>
      <c r="J925" s="6" t="s">
        <v>2330</v>
      </c>
      <c r="K925" s="8" t="str">
        <f>LEFT(J925,MIN(FIND({0,1,2,3,4,5,6,7,8,9},ASC(J925)&amp;1234567890))-1)</f>
        <v>Fe</v>
      </c>
      <c r="L925" s="8">
        <f t="shared" si="71"/>
        <v>1</v>
      </c>
      <c r="M925" s="8">
        <f>VLOOKUP(K925,Table!$A$2:$C$121,2,0)</f>
        <v>8</v>
      </c>
      <c r="N925" s="7">
        <f>VLOOKUP(K925,Table!$A$2:$C$121,3,0)</f>
        <v>4</v>
      </c>
      <c r="O925" s="6" t="s">
        <v>3896</v>
      </c>
      <c r="P925" s="8" t="str">
        <f>LEFT(O925,MIN(FIND({0,1,2,3,4,5,6,7,8,9},ASC(O925)&amp;1234567890))-1)</f>
        <v>Rh</v>
      </c>
      <c r="Q925" s="8">
        <f t="shared" si="72"/>
        <v>1</v>
      </c>
      <c r="R925" s="8">
        <f>VLOOKUP(P925,Table!$A$2:$C$121,2,0)</f>
        <v>9</v>
      </c>
      <c r="S925" s="7">
        <f>VLOOKUP(P925,Table!$A$2:$C$121,3,0)</f>
        <v>5</v>
      </c>
      <c r="T925" s="6" t="s">
        <v>3895</v>
      </c>
      <c r="U925" s="8" t="str">
        <f>LEFT(T925,MIN(FIND({0,1,2,3,4,5,6,7,8,9},ASC(T925)&amp;1234567890))-1)</f>
        <v>Ru</v>
      </c>
      <c r="V925" s="8">
        <f t="shared" si="73"/>
        <v>4</v>
      </c>
      <c r="W925" s="8">
        <f>VLOOKUP(U925,Table!$A$2:$C$121,2,0)</f>
        <v>8</v>
      </c>
      <c r="X925" s="7">
        <f>VLOOKUP(U925,Table!$A$2:$C$121,3,0)</f>
        <v>5</v>
      </c>
      <c r="Y925" s="6" t="s">
        <v>2335</v>
      </c>
      <c r="Z925" s="8" t="str">
        <f>LEFT(Y925,MIN(FIND({0,1,2,3,4,5,6,7,8,9},ASC(Y925)&amp;1234567890))-1)</f>
        <v>B</v>
      </c>
      <c r="AA925" s="8">
        <f t="shared" si="74"/>
        <v>2</v>
      </c>
      <c r="AB925" s="8">
        <f>VLOOKUP(Z925,Table!$A$2:$C$121,2,0)</f>
        <v>13</v>
      </c>
      <c r="AC925" s="7">
        <f>VLOOKUP(Z925,Table!$A$2:$C$121,3,0)</f>
        <v>2</v>
      </c>
      <c r="AD925" s="5" t="str">
        <f>VLOOKUP(A925,Table!$U$1:$V$230,2,0)</f>
        <v>Tetragonal</v>
      </c>
    </row>
    <row r="926" spans="1:30" ht="18.75" customHeight="1" x14ac:dyDescent="0.4">
      <c r="A926" s="5">
        <v>127</v>
      </c>
      <c r="B926" s="5">
        <v>380371</v>
      </c>
      <c r="C926" s="5" t="s">
        <v>1265</v>
      </c>
      <c r="D926" s="5" t="s">
        <v>1282</v>
      </c>
      <c r="E926" s="6" t="s">
        <v>2756</v>
      </c>
      <c r="F926" s="8" t="str">
        <f>LEFT(E926,MIN(FIND({0,1,2,3,4,5,6,7,8,9},ASC(E926)&amp;1234567890))-1)</f>
        <v>Ti</v>
      </c>
      <c r="G926" s="8">
        <f t="shared" si="70"/>
        <v>2</v>
      </c>
      <c r="H926" s="8">
        <f>VLOOKUP(F926,Table!$A$2:$C$121,2,0)</f>
        <v>4</v>
      </c>
      <c r="I926" s="7">
        <f>VLOOKUP(F926,Table!$A$2:$C$121,3,0)</f>
        <v>4</v>
      </c>
      <c r="J926" s="6" t="s">
        <v>2330</v>
      </c>
      <c r="K926" s="8" t="str">
        <f>LEFT(J926,MIN(FIND({0,1,2,3,4,5,6,7,8,9},ASC(J926)&amp;1234567890))-1)</f>
        <v>Fe</v>
      </c>
      <c r="L926" s="8">
        <f t="shared" si="71"/>
        <v>1</v>
      </c>
      <c r="M926" s="8">
        <f>VLOOKUP(K926,Table!$A$2:$C$121,2,0)</f>
        <v>8</v>
      </c>
      <c r="N926" s="7">
        <f>VLOOKUP(K926,Table!$A$2:$C$121,3,0)</f>
        <v>4</v>
      </c>
      <c r="O926" s="6" t="s">
        <v>3894</v>
      </c>
      <c r="P926" s="8" t="str">
        <f>LEFT(O926,MIN(FIND({0,1,2,3,4,5,6,7,8,9},ASC(O926)&amp;1234567890))-1)</f>
        <v>Rh</v>
      </c>
      <c r="Q926" s="8">
        <f t="shared" si="72"/>
        <v>4</v>
      </c>
      <c r="R926" s="8">
        <f>VLOOKUP(P926,Table!$A$2:$C$121,2,0)</f>
        <v>9</v>
      </c>
      <c r="S926" s="7">
        <f>VLOOKUP(P926,Table!$A$2:$C$121,3,0)</f>
        <v>5</v>
      </c>
      <c r="T926" s="6" t="s">
        <v>2441</v>
      </c>
      <c r="U926" s="8" t="str">
        <f>LEFT(T926,MIN(FIND({0,1,2,3,4,5,6,7,8,9},ASC(T926)&amp;1234567890))-1)</f>
        <v>Ru</v>
      </c>
      <c r="V926" s="8">
        <f t="shared" si="73"/>
        <v>1</v>
      </c>
      <c r="W926" s="8">
        <f>VLOOKUP(U926,Table!$A$2:$C$121,2,0)</f>
        <v>8</v>
      </c>
      <c r="X926" s="7">
        <f>VLOOKUP(U926,Table!$A$2:$C$121,3,0)</f>
        <v>5</v>
      </c>
      <c r="Y926" s="6" t="s">
        <v>2335</v>
      </c>
      <c r="Z926" s="8" t="str">
        <f>LEFT(Y926,MIN(FIND({0,1,2,3,4,5,6,7,8,9},ASC(Y926)&amp;1234567890))-1)</f>
        <v>B</v>
      </c>
      <c r="AA926" s="8">
        <f t="shared" si="74"/>
        <v>2</v>
      </c>
      <c r="AB926" s="8">
        <f>VLOOKUP(Z926,Table!$A$2:$C$121,2,0)</f>
        <v>13</v>
      </c>
      <c r="AC926" s="7">
        <f>VLOOKUP(Z926,Table!$A$2:$C$121,3,0)</f>
        <v>2</v>
      </c>
      <c r="AD926" s="5" t="str">
        <f>VLOOKUP(A926,Table!$U$1:$V$230,2,0)</f>
        <v>Tetragonal</v>
      </c>
    </row>
    <row r="927" spans="1:30" ht="18.75" customHeight="1" x14ac:dyDescent="0.4">
      <c r="A927" s="5">
        <v>127</v>
      </c>
      <c r="B927" s="5">
        <v>422515</v>
      </c>
      <c r="C927" s="5" t="s">
        <v>1265</v>
      </c>
      <c r="D927" s="5" t="s">
        <v>1283</v>
      </c>
      <c r="E927" s="6" t="s">
        <v>2335</v>
      </c>
      <c r="F927" s="8" t="str">
        <f>LEFT(E927,MIN(FIND({0,1,2,3,4,5,6,7,8,9},ASC(E927)&amp;1234567890))-1)</f>
        <v>B</v>
      </c>
      <c r="G927" s="8">
        <f t="shared" si="70"/>
        <v>2</v>
      </c>
      <c r="H927" s="8">
        <f>VLOOKUP(F927,Table!$A$2:$C$121,2,0)</f>
        <v>13</v>
      </c>
      <c r="I927" s="7">
        <f>VLOOKUP(F927,Table!$A$2:$C$121,3,0)</f>
        <v>2</v>
      </c>
      <c r="J927" s="6" t="s">
        <v>3901</v>
      </c>
      <c r="K927" s="8" t="str">
        <f>LEFT(J927,MIN(FIND({0,1,2,3,4,5,6,7,8,9},ASC(J927)&amp;1234567890))-1)</f>
        <v>Fe</v>
      </c>
      <c r="L927" s="8">
        <f t="shared" si="71"/>
        <v>0.86</v>
      </c>
      <c r="M927" s="8">
        <f>VLOOKUP(K927,Table!$A$2:$C$121,2,0)</f>
        <v>8</v>
      </c>
      <c r="N927" s="7">
        <f>VLOOKUP(K927,Table!$A$2:$C$121,3,0)</f>
        <v>4</v>
      </c>
      <c r="O927" s="6" t="s">
        <v>3902</v>
      </c>
      <c r="P927" s="8" t="str">
        <f>LEFT(O927,MIN(FIND({0,1,2,3,4,5,6,7,8,9},ASC(O927)&amp;1234567890))-1)</f>
        <v>Ir</v>
      </c>
      <c r="Q927" s="8">
        <f t="shared" si="72"/>
        <v>1.02</v>
      </c>
      <c r="R927" s="8">
        <f>VLOOKUP(P927,Table!$A$2:$C$121,2,0)</f>
        <v>9</v>
      </c>
      <c r="S927" s="7">
        <f>VLOOKUP(P927,Table!$A$2:$C$121,3,0)</f>
        <v>6</v>
      </c>
      <c r="T927" s="6" t="s">
        <v>3903</v>
      </c>
      <c r="U927" s="8" t="str">
        <f>LEFT(T927,MIN(FIND({0,1,2,3,4,5,6,7,8,9},ASC(T927)&amp;1234567890))-1)</f>
        <v>Ru</v>
      </c>
      <c r="V927" s="8">
        <f t="shared" si="73"/>
        <v>4.12</v>
      </c>
      <c r="W927" s="8">
        <f>VLOOKUP(U927,Table!$A$2:$C$121,2,0)</f>
        <v>8</v>
      </c>
      <c r="X927" s="7">
        <f>VLOOKUP(U927,Table!$A$2:$C$121,3,0)</f>
        <v>5</v>
      </c>
      <c r="Y927" s="6" t="s">
        <v>2772</v>
      </c>
      <c r="Z927" s="8" t="str">
        <f>LEFT(Y927,MIN(FIND({0,1,2,3,4,5,6,7,8,9},ASC(Y927)&amp;1234567890))-1)</f>
        <v>Zr</v>
      </c>
      <c r="AA927" s="8">
        <f t="shared" si="74"/>
        <v>2</v>
      </c>
      <c r="AB927" s="8">
        <f>VLOOKUP(Z927,Table!$A$2:$C$121,2,0)</f>
        <v>4</v>
      </c>
      <c r="AC927" s="7">
        <f>VLOOKUP(Z927,Table!$A$2:$C$121,3,0)</f>
        <v>5</v>
      </c>
      <c r="AD927" s="5" t="str">
        <f>VLOOKUP(A927,Table!$U$1:$V$230,2,0)</f>
        <v>Tetragonal</v>
      </c>
    </row>
    <row r="928" spans="1:30" ht="18.75" customHeight="1" x14ac:dyDescent="0.4">
      <c r="A928" s="5">
        <v>127</v>
      </c>
      <c r="B928" s="5">
        <v>422516</v>
      </c>
      <c r="C928" s="5" t="s">
        <v>1265</v>
      </c>
      <c r="D928" s="5" t="s">
        <v>1284</v>
      </c>
      <c r="E928" s="6" t="s">
        <v>2335</v>
      </c>
      <c r="F928" s="8" t="str">
        <f>LEFT(E928,MIN(FIND({0,1,2,3,4,5,6,7,8,9},ASC(E928)&amp;1234567890))-1)</f>
        <v>B</v>
      </c>
      <c r="G928" s="8">
        <f t="shared" si="70"/>
        <v>2</v>
      </c>
      <c r="H928" s="8">
        <f>VLOOKUP(F928,Table!$A$2:$C$121,2,0)</f>
        <v>13</v>
      </c>
      <c r="I928" s="7">
        <f>VLOOKUP(F928,Table!$A$2:$C$121,3,0)</f>
        <v>2</v>
      </c>
      <c r="J928" s="6" t="s">
        <v>3904</v>
      </c>
      <c r="K928" s="8" t="str">
        <f>LEFT(J928,MIN(FIND({0,1,2,3,4,5,6,7,8,9},ASC(J928)&amp;1234567890))-1)</f>
        <v>Fe</v>
      </c>
      <c r="L928" s="8">
        <f t="shared" si="71"/>
        <v>0.87</v>
      </c>
      <c r="M928" s="8">
        <f>VLOOKUP(K928,Table!$A$2:$C$121,2,0)</f>
        <v>8</v>
      </c>
      <c r="N928" s="7">
        <f>VLOOKUP(K928,Table!$A$2:$C$121,3,0)</f>
        <v>4</v>
      </c>
      <c r="O928" s="6" t="s">
        <v>3905</v>
      </c>
      <c r="P928" s="8" t="str">
        <f>LEFT(O928,MIN(FIND({0,1,2,3,4,5,6,7,8,9},ASC(O928)&amp;1234567890))-1)</f>
        <v>Ir</v>
      </c>
      <c r="Q928" s="8">
        <f t="shared" si="72"/>
        <v>1.92</v>
      </c>
      <c r="R928" s="8">
        <f>VLOOKUP(P928,Table!$A$2:$C$121,2,0)</f>
        <v>9</v>
      </c>
      <c r="S928" s="7">
        <f>VLOOKUP(P928,Table!$A$2:$C$121,3,0)</f>
        <v>6</v>
      </c>
      <c r="T928" s="6" t="s">
        <v>3906</v>
      </c>
      <c r="U928" s="8" t="str">
        <f>LEFT(T928,MIN(FIND({0,1,2,3,4,5,6,7,8,9},ASC(T928)&amp;1234567890))-1)</f>
        <v>Ru</v>
      </c>
      <c r="V928" s="8">
        <f t="shared" si="73"/>
        <v>3.22</v>
      </c>
      <c r="W928" s="8">
        <f>VLOOKUP(U928,Table!$A$2:$C$121,2,0)</f>
        <v>8</v>
      </c>
      <c r="X928" s="7">
        <f>VLOOKUP(U928,Table!$A$2:$C$121,3,0)</f>
        <v>5</v>
      </c>
      <c r="Y928" s="6" t="s">
        <v>2772</v>
      </c>
      <c r="Z928" s="8" t="str">
        <f>LEFT(Y928,MIN(FIND({0,1,2,3,4,5,6,7,8,9},ASC(Y928)&amp;1234567890))-1)</f>
        <v>Zr</v>
      </c>
      <c r="AA928" s="8">
        <f t="shared" si="74"/>
        <v>2</v>
      </c>
      <c r="AB928" s="8">
        <f>VLOOKUP(Z928,Table!$A$2:$C$121,2,0)</f>
        <v>4</v>
      </c>
      <c r="AC928" s="7">
        <f>VLOOKUP(Z928,Table!$A$2:$C$121,3,0)</f>
        <v>5</v>
      </c>
      <c r="AD928" s="5" t="str">
        <f>VLOOKUP(A928,Table!$U$1:$V$230,2,0)</f>
        <v>Tetragonal</v>
      </c>
    </row>
    <row r="929" spans="1:30" ht="18.75" customHeight="1" x14ac:dyDescent="0.4">
      <c r="A929" s="5">
        <v>127</v>
      </c>
      <c r="B929" s="5">
        <v>422517</v>
      </c>
      <c r="C929" s="5" t="s">
        <v>1265</v>
      </c>
      <c r="D929" s="5" t="s">
        <v>1285</v>
      </c>
      <c r="E929" s="6" t="s">
        <v>2335</v>
      </c>
      <c r="F929" s="8" t="str">
        <f>LEFT(E929,MIN(FIND({0,1,2,3,4,5,6,7,8,9},ASC(E929)&amp;1234567890))-1)</f>
        <v>B</v>
      </c>
      <c r="G929" s="8">
        <f t="shared" si="70"/>
        <v>2</v>
      </c>
      <c r="H929" s="8">
        <f>VLOOKUP(F929,Table!$A$2:$C$121,2,0)</f>
        <v>13</v>
      </c>
      <c r="I929" s="7">
        <f>VLOOKUP(F929,Table!$A$2:$C$121,3,0)</f>
        <v>2</v>
      </c>
      <c r="J929" s="6" t="s">
        <v>2330</v>
      </c>
      <c r="K929" s="8" t="str">
        <f>LEFT(J929,MIN(FIND({0,1,2,3,4,5,6,7,8,9},ASC(J929)&amp;1234567890))-1)</f>
        <v>Fe</v>
      </c>
      <c r="L929" s="8">
        <f t="shared" si="71"/>
        <v>1</v>
      </c>
      <c r="M929" s="8">
        <f>VLOOKUP(K929,Table!$A$2:$C$121,2,0)</f>
        <v>8</v>
      </c>
      <c r="N929" s="7">
        <f>VLOOKUP(K929,Table!$A$2:$C$121,3,0)</f>
        <v>4</v>
      </c>
      <c r="O929" s="6" t="s">
        <v>3907</v>
      </c>
      <c r="P929" s="8" t="str">
        <f>LEFT(O929,MIN(FIND({0,1,2,3,4,5,6,7,8,9},ASC(O929)&amp;1234567890))-1)</f>
        <v>Ir</v>
      </c>
      <c r="Q929" s="8">
        <f t="shared" si="72"/>
        <v>2.15</v>
      </c>
      <c r="R929" s="8">
        <f>VLOOKUP(P929,Table!$A$2:$C$121,2,0)</f>
        <v>9</v>
      </c>
      <c r="S929" s="7">
        <f>VLOOKUP(P929,Table!$A$2:$C$121,3,0)</f>
        <v>6</v>
      </c>
      <c r="T929" s="6" t="s">
        <v>3908</v>
      </c>
      <c r="U929" s="8" t="str">
        <f>LEFT(T929,MIN(FIND({0,1,2,3,4,5,6,7,8,9},ASC(T929)&amp;1234567890))-1)</f>
        <v>Ru</v>
      </c>
      <c r="V929" s="8">
        <f t="shared" si="73"/>
        <v>2.85</v>
      </c>
      <c r="W929" s="8">
        <f>VLOOKUP(U929,Table!$A$2:$C$121,2,0)</f>
        <v>8</v>
      </c>
      <c r="X929" s="7">
        <f>VLOOKUP(U929,Table!$A$2:$C$121,3,0)</f>
        <v>5</v>
      </c>
      <c r="Y929" s="6" t="s">
        <v>2756</v>
      </c>
      <c r="Z929" s="8" t="str">
        <f>LEFT(Y929,MIN(FIND({0,1,2,3,4,5,6,7,8,9},ASC(Y929)&amp;1234567890))-1)</f>
        <v>Ti</v>
      </c>
      <c r="AA929" s="8">
        <f t="shared" si="74"/>
        <v>2</v>
      </c>
      <c r="AB929" s="8">
        <f>VLOOKUP(Z929,Table!$A$2:$C$121,2,0)</f>
        <v>4</v>
      </c>
      <c r="AC929" s="7">
        <f>VLOOKUP(Z929,Table!$A$2:$C$121,3,0)</f>
        <v>4</v>
      </c>
      <c r="AD929" s="5" t="str">
        <f>VLOOKUP(A929,Table!$U$1:$V$230,2,0)</f>
        <v>Tetragonal</v>
      </c>
    </row>
    <row r="930" spans="1:30" ht="18.75" customHeight="1" x14ac:dyDescent="0.4">
      <c r="A930" s="5">
        <v>127</v>
      </c>
      <c r="B930" s="5">
        <v>422518</v>
      </c>
      <c r="C930" s="5" t="s">
        <v>1265</v>
      </c>
      <c r="D930" s="5" t="s">
        <v>1286</v>
      </c>
      <c r="E930" s="6" t="s">
        <v>2335</v>
      </c>
      <c r="F930" s="8" t="str">
        <f>LEFT(E930,MIN(FIND({0,1,2,3,4,5,6,7,8,9},ASC(E930)&amp;1234567890))-1)</f>
        <v>B</v>
      </c>
      <c r="G930" s="8">
        <f t="shared" si="70"/>
        <v>2</v>
      </c>
      <c r="H930" s="8">
        <f>VLOOKUP(F930,Table!$A$2:$C$121,2,0)</f>
        <v>13</v>
      </c>
      <c r="I930" s="7">
        <f>VLOOKUP(F930,Table!$A$2:$C$121,3,0)</f>
        <v>2</v>
      </c>
      <c r="J930" s="6" t="s">
        <v>2330</v>
      </c>
      <c r="K930" s="8" t="str">
        <f>LEFT(J930,MIN(FIND({0,1,2,3,4,5,6,7,8,9},ASC(J930)&amp;1234567890))-1)</f>
        <v>Fe</v>
      </c>
      <c r="L930" s="8">
        <f t="shared" si="71"/>
        <v>1</v>
      </c>
      <c r="M930" s="8">
        <f>VLOOKUP(K930,Table!$A$2:$C$121,2,0)</f>
        <v>8</v>
      </c>
      <c r="N930" s="7">
        <f>VLOOKUP(K930,Table!$A$2:$C$121,3,0)</f>
        <v>4</v>
      </c>
      <c r="O930" s="6" t="s">
        <v>3909</v>
      </c>
      <c r="P930" s="8" t="str">
        <f>LEFT(O930,MIN(FIND({0,1,2,3,4,5,6,7,8,9},ASC(O930)&amp;1234567890))-1)</f>
        <v>Ir</v>
      </c>
      <c r="Q930" s="8">
        <f t="shared" si="72"/>
        <v>2.66</v>
      </c>
      <c r="R930" s="8">
        <f>VLOOKUP(P930,Table!$A$2:$C$121,2,0)</f>
        <v>9</v>
      </c>
      <c r="S930" s="7">
        <f>VLOOKUP(P930,Table!$A$2:$C$121,3,0)</f>
        <v>6</v>
      </c>
      <c r="T930" s="6" t="s">
        <v>3910</v>
      </c>
      <c r="U930" s="8" t="str">
        <f>LEFT(T930,MIN(FIND({0,1,2,3,4,5,6,7,8,9},ASC(T930)&amp;1234567890))-1)</f>
        <v>Ru</v>
      </c>
      <c r="V930" s="8">
        <f t="shared" si="73"/>
        <v>2.34</v>
      </c>
      <c r="W930" s="8">
        <f>VLOOKUP(U930,Table!$A$2:$C$121,2,0)</f>
        <v>8</v>
      </c>
      <c r="X930" s="7">
        <f>VLOOKUP(U930,Table!$A$2:$C$121,3,0)</f>
        <v>5</v>
      </c>
      <c r="Y930" s="6" t="s">
        <v>2756</v>
      </c>
      <c r="Z930" s="8" t="str">
        <f>LEFT(Y930,MIN(FIND({0,1,2,3,4,5,6,7,8,9},ASC(Y930)&amp;1234567890))-1)</f>
        <v>Ti</v>
      </c>
      <c r="AA930" s="8">
        <f t="shared" si="74"/>
        <v>2</v>
      </c>
      <c r="AB930" s="8">
        <f>VLOOKUP(Z930,Table!$A$2:$C$121,2,0)</f>
        <v>4</v>
      </c>
      <c r="AC930" s="7">
        <f>VLOOKUP(Z930,Table!$A$2:$C$121,3,0)</f>
        <v>4</v>
      </c>
      <c r="AD930" s="5" t="str">
        <f>VLOOKUP(A930,Table!$U$1:$V$230,2,0)</f>
        <v>Tetragonal</v>
      </c>
    </row>
    <row r="931" spans="1:30" ht="18.75" customHeight="1" x14ac:dyDescent="0.4">
      <c r="A931" s="5">
        <v>127</v>
      </c>
      <c r="B931" s="5">
        <v>237345</v>
      </c>
      <c r="C931" s="5" t="s">
        <v>1265</v>
      </c>
      <c r="D931" s="5" t="s">
        <v>1287</v>
      </c>
      <c r="E931" s="6" t="s">
        <v>3415</v>
      </c>
      <c r="F931" s="8" t="str">
        <f>LEFT(E931,MIN(FIND({0,1,2,3,4,5,6,7,8,9},ASC(E931)&amp;1234567890))-1)</f>
        <v>Ba</v>
      </c>
      <c r="G931" s="8">
        <f t="shared" si="70"/>
        <v>7</v>
      </c>
      <c r="H931" s="8">
        <f>VLOOKUP(F931,Table!$A$2:$C$121,2,0)</f>
        <v>2</v>
      </c>
      <c r="I931" s="7">
        <f>VLOOKUP(F931,Table!$A$2:$C$121,3,0)</f>
        <v>6</v>
      </c>
      <c r="J931" s="6" t="s">
        <v>3504</v>
      </c>
      <c r="K931" s="8" t="str">
        <f>LEFT(J931,MIN(FIND({0,1,2,3,4,5,6,7,8,9},ASC(J931)&amp;1234567890))-1)</f>
        <v>U</v>
      </c>
      <c r="L931" s="8">
        <f t="shared" si="71"/>
        <v>1</v>
      </c>
      <c r="M931" s="8">
        <f>VLOOKUP(K931,Table!$A$2:$C$121,2,0)</f>
        <v>3</v>
      </c>
      <c r="N931" s="7">
        <f>VLOOKUP(K931,Table!$A$2:$C$121,3,0)</f>
        <v>7</v>
      </c>
      <c r="O931" s="6" t="s">
        <v>2668</v>
      </c>
      <c r="P931" s="8" t="str">
        <f>LEFT(O931,MIN(FIND({0,1,2,3,4,5,6,7,8,9},ASC(O931)&amp;1234567890))-1)</f>
        <v>Fe</v>
      </c>
      <c r="Q931" s="8">
        <f t="shared" si="72"/>
        <v>2</v>
      </c>
      <c r="R931" s="8">
        <f>VLOOKUP(P931,Table!$A$2:$C$121,2,0)</f>
        <v>8</v>
      </c>
      <c r="S931" s="7">
        <f>VLOOKUP(P931,Table!$A$2:$C$121,3,0)</f>
        <v>4</v>
      </c>
      <c r="T931" s="6" t="s">
        <v>3911</v>
      </c>
      <c r="U931" s="8" t="str">
        <f>LEFT(T931,MIN(FIND({0,1,2,3,4,5,6,7,8,9},ASC(T931)&amp;1234567890))-1)</f>
        <v>S</v>
      </c>
      <c r="V931" s="8">
        <f t="shared" si="73"/>
        <v>12.5</v>
      </c>
      <c r="W931" s="8">
        <f>VLOOKUP(U931,Table!$A$2:$C$121,2,0)</f>
        <v>16</v>
      </c>
      <c r="X931" s="7">
        <f>VLOOKUP(U931,Table!$A$2:$C$121,3,0)</f>
        <v>3</v>
      </c>
      <c r="Y931" s="6" t="s">
        <v>2717</v>
      </c>
      <c r="Z931" s="8" t="str">
        <f>LEFT(Y931,MIN(FIND({0,1,2,3,4,5,6,7,8,9},ASC(Y931)&amp;1234567890))-1)</f>
        <v>O</v>
      </c>
      <c r="AA931" s="8">
        <f t="shared" si="74"/>
        <v>0.5</v>
      </c>
      <c r="AB931" s="8">
        <f>VLOOKUP(Z931,Table!$A$2:$C$121,2,0)</f>
        <v>16</v>
      </c>
      <c r="AC931" s="7">
        <f>VLOOKUP(Z931,Table!$A$2:$C$121,3,0)</f>
        <v>2</v>
      </c>
      <c r="AD931" s="5" t="str">
        <f>VLOOKUP(A931,Table!$U$1:$V$230,2,0)</f>
        <v>Tetragonal</v>
      </c>
    </row>
    <row r="932" spans="1:30" ht="18.75" customHeight="1" x14ac:dyDescent="0.4">
      <c r="A932" s="5">
        <v>127</v>
      </c>
      <c r="B932" s="5">
        <v>251130</v>
      </c>
      <c r="C932" s="5" t="s">
        <v>1265</v>
      </c>
      <c r="D932" s="5" t="s">
        <v>695</v>
      </c>
      <c r="E932" s="6" t="s">
        <v>2746</v>
      </c>
      <c r="F932" s="8" t="str">
        <f>LEFT(E932,MIN(FIND({0,1,2,3,4,5,6,7,8,9},ASC(E932)&amp;1234567890))-1)</f>
        <v>Pb</v>
      </c>
      <c r="G932" s="8">
        <f t="shared" si="70"/>
        <v>4</v>
      </c>
      <c r="H932" s="8">
        <f>VLOOKUP(F932,Table!$A$2:$C$121,2,0)</f>
        <v>14</v>
      </c>
      <c r="I932" s="7">
        <f>VLOOKUP(F932,Table!$A$2:$C$121,3,0)</f>
        <v>6</v>
      </c>
      <c r="J932" s="6" t="s">
        <v>2523</v>
      </c>
      <c r="K932" s="8" t="str">
        <f>LEFT(J932,MIN(FIND({0,1,2,3,4,5,6,7,8,9},ASC(J932)&amp;1234567890))-1)</f>
        <v>Bi</v>
      </c>
      <c r="L932" s="8">
        <f t="shared" si="71"/>
        <v>1</v>
      </c>
      <c r="M932" s="8">
        <f>VLOOKUP(K932,Table!$A$2:$C$121,2,0)</f>
        <v>15</v>
      </c>
      <c r="N932" s="7">
        <f>VLOOKUP(K932,Table!$A$2:$C$121,3,0)</f>
        <v>6</v>
      </c>
      <c r="O932" s="6" t="s">
        <v>3169</v>
      </c>
      <c r="P932" s="8" t="str">
        <f>LEFT(O932,MIN(FIND({0,1,2,3,4,5,6,7,8,9},ASC(O932)&amp;1234567890))-1)</f>
        <v>Fe</v>
      </c>
      <c r="Q932" s="8">
        <f t="shared" si="72"/>
        <v>4</v>
      </c>
      <c r="R932" s="8">
        <f>VLOOKUP(P932,Table!$A$2:$C$121,2,0)</f>
        <v>8</v>
      </c>
      <c r="S932" s="7">
        <f>VLOOKUP(P932,Table!$A$2:$C$121,3,0)</f>
        <v>4</v>
      </c>
      <c r="T932" s="6" t="s">
        <v>2534</v>
      </c>
      <c r="U932" s="8" t="str">
        <f>LEFT(T932,MIN(FIND({0,1,2,3,4,5,6,7,8,9},ASC(T932)&amp;1234567890))-1)</f>
        <v>O</v>
      </c>
      <c r="V932" s="8">
        <f t="shared" si="73"/>
        <v>11</v>
      </c>
      <c r="W932" s="8">
        <f>VLOOKUP(U932,Table!$A$2:$C$121,2,0)</f>
        <v>16</v>
      </c>
      <c r="X932" s="7">
        <f>VLOOKUP(U932,Table!$A$2:$C$121,3,0)</f>
        <v>2</v>
      </c>
      <c r="Y932" s="6" t="s">
        <v>2339</v>
      </c>
      <c r="Z932" s="8" t="str">
        <f>LEFT(Y932,MIN(FIND({0,1,2,3,4,5,6,7,8,9},ASC(Y932)&amp;1234567890))-1)</f>
        <v>Cl</v>
      </c>
      <c r="AA932" s="8">
        <f t="shared" si="74"/>
        <v>1</v>
      </c>
      <c r="AB932" s="8">
        <f>VLOOKUP(Z932,Table!$A$2:$C$121,2,0)</f>
        <v>17</v>
      </c>
      <c r="AC932" s="7">
        <f>VLOOKUP(Z932,Table!$A$2:$C$121,3,0)</f>
        <v>3</v>
      </c>
      <c r="AD932" s="5" t="str">
        <f>VLOOKUP(A932,Table!$U$1:$V$230,2,0)</f>
        <v>Tetragonal</v>
      </c>
    </row>
    <row r="933" spans="1:30" ht="18.75" customHeight="1" x14ac:dyDescent="0.4">
      <c r="A933" s="5">
        <v>127</v>
      </c>
      <c r="B933" s="5">
        <v>251147</v>
      </c>
      <c r="C933" s="5" t="s">
        <v>1265</v>
      </c>
      <c r="D933" s="5" t="s">
        <v>1288</v>
      </c>
      <c r="E933" s="6" t="s">
        <v>2294</v>
      </c>
      <c r="F933" s="8" t="str">
        <f>LEFT(E933,MIN(FIND({0,1,2,3,4,5,6,7,8,9},ASC(E933)&amp;1234567890))-1)</f>
        <v>Ba</v>
      </c>
      <c r="G933" s="8">
        <f t="shared" si="70"/>
        <v>2</v>
      </c>
      <c r="H933" s="8">
        <f>VLOOKUP(F933,Table!$A$2:$C$121,2,0)</f>
        <v>2</v>
      </c>
      <c r="I933" s="7">
        <f>VLOOKUP(F933,Table!$A$2:$C$121,3,0)</f>
        <v>6</v>
      </c>
      <c r="J933" s="6" t="s">
        <v>2700</v>
      </c>
      <c r="K933" s="8" t="str">
        <f>LEFT(J933,MIN(FIND({0,1,2,3,4,5,6,7,8,9},ASC(J933)&amp;1234567890))-1)</f>
        <v>Nd</v>
      </c>
      <c r="L933" s="8">
        <f t="shared" si="71"/>
        <v>1</v>
      </c>
      <c r="M933" s="8">
        <f>VLOOKUP(K933,Table!$A$2:$C$121,2,0)</f>
        <v>3</v>
      </c>
      <c r="N933" s="7">
        <f>VLOOKUP(K933,Table!$A$2:$C$121,3,0)</f>
        <v>6</v>
      </c>
      <c r="O933" s="6" t="s">
        <v>2786</v>
      </c>
      <c r="P933" s="8" t="str">
        <f>LEFT(O933,MIN(FIND({0,1,2,3,4,5,6,7,8,9},ASC(O933)&amp;1234567890))-1)</f>
        <v>Ti</v>
      </c>
      <c r="Q933" s="8">
        <f t="shared" si="72"/>
        <v>3</v>
      </c>
      <c r="R933" s="8">
        <f>VLOOKUP(P933,Table!$A$2:$C$121,2,0)</f>
        <v>4</v>
      </c>
      <c r="S933" s="7">
        <f>VLOOKUP(P933,Table!$A$2:$C$121,3,0)</f>
        <v>4</v>
      </c>
      <c r="T933" s="6" t="s">
        <v>2469</v>
      </c>
      <c r="U933" s="8" t="str">
        <f>LEFT(T933,MIN(FIND({0,1,2,3,4,5,6,7,8,9},ASC(T933)&amp;1234567890))-1)</f>
        <v>Nb</v>
      </c>
      <c r="V933" s="8">
        <f t="shared" si="73"/>
        <v>2</v>
      </c>
      <c r="W933" s="8">
        <f>VLOOKUP(U933,Table!$A$2:$C$121,2,0)</f>
        <v>5</v>
      </c>
      <c r="X933" s="7">
        <f>VLOOKUP(U933,Table!$A$2:$C$121,3,0)</f>
        <v>5</v>
      </c>
      <c r="Y933" s="6" t="s">
        <v>3912</v>
      </c>
      <c r="Z933" s="8" t="str">
        <f>LEFT(Y933,MIN(FIND({0,1,2,3,4,5,6,7,8,9},ASC(Y933)&amp;1234567890))-1)</f>
        <v>O</v>
      </c>
      <c r="AA933" s="8">
        <f t="shared" si="74"/>
        <v>14.5</v>
      </c>
      <c r="AB933" s="8">
        <f>VLOOKUP(Z933,Table!$A$2:$C$121,2,0)</f>
        <v>16</v>
      </c>
      <c r="AC933" s="7">
        <f>VLOOKUP(Z933,Table!$A$2:$C$121,3,0)</f>
        <v>2</v>
      </c>
      <c r="AD933" s="5" t="str">
        <f>VLOOKUP(A933,Table!$U$1:$V$230,2,0)</f>
        <v>Tetragonal</v>
      </c>
    </row>
    <row r="934" spans="1:30" ht="18.75" customHeight="1" x14ac:dyDescent="0.4">
      <c r="A934" s="5">
        <v>127</v>
      </c>
      <c r="B934" s="5">
        <v>237920</v>
      </c>
      <c r="C934" s="5" t="s">
        <v>1265</v>
      </c>
      <c r="D934" s="5" t="s">
        <v>1289</v>
      </c>
      <c r="E934" s="6" t="s">
        <v>3913</v>
      </c>
      <c r="F934" s="8" t="str">
        <f>LEFT(E934,MIN(FIND({0,1,2,3,4,5,6,7,8,9},ASC(E934)&amp;1234567890))-1)</f>
        <v>Al</v>
      </c>
      <c r="G934" s="8">
        <f t="shared" si="70"/>
        <v>3.75</v>
      </c>
      <c r="H934" s="8">
        <f>VLOOKUP(F934,Table!$A$2:$C$121,2,0)</f>
        <v>13</v>
      </c>
      <c r="I934" s="7">
        <f>VLOOKUP(F934,Table!$A$2:$C$121,3,0)</f>
        <v>3</v>
      </c>
      <c r="J934" s="6" t="s">
        <v>3914</v>
      </c>
      <c r="K934" s="8" t="str">
        <f>LEFT(J934,MIN(FIND({0,1,2,3,4,5,6,7,8,9},ASC(J934)&amp;1234567890))-1)</f>
        <v>Dy</v>
      </c>
      <c r="L934" s="8">
        <f t="shared" si="71"/>
        <v>3</v>
      </c>
      <c r="M934" s="8">
        <f>VLOOKUP(K934,Table!$A$2:$C$121,2,0)</f>
        <v>3</v>
      </c>
      <c r="N934" s="7">
        <f>VLOOKUP(K934,Table!$A$2:$C$121,3,0)</f>
        <v>6</v>
      </c>
      <c r="O934" s="6" t="s">
        <v>2330</v>
      </c>
      <c r="P934" s="8" t="str">
        <f>LEFT(O934,MIN(FIND({0,1,2,3,4,5,6,7,8,9},ASC(O934)&amp;1234567890))-1)</f>
        <v>Fe</v>
      </c>
      <c r="Q934" s="8">
        <f t="shared" si="72"/>
        <v>1</v>
      </c>
      <c r="R934" s="8">
        <f>VLOOKUP(P934,Table!$A$2:$C$121,2,0)</f>
        <v>8</v>
      </c>
      <c r="S934" s="7">
        <f>VLOOKUP(P934,Table!$A$2:$C$121,3,0)</f>
        <v>4</v>
      </c>
      <c r="T934" s="6" t="s">
        <v>3915</v>
      </c>
      <c r="U934" s="8" t="str">
        <f>LEFT(T934,MIN(FIND({0,1,2,3,4,5,6,7,8,9},ASC(T934)&amp;1234567890))-1)</f>
        <v>Mg</v>
      </c>
      <c r="V934" s="8">
        <f t="shared" si="73"/>
        <v>0.25</v>
      </c>
      <c r="W934" s="8">
        <f>VLOOKUP(U934,Table!$A$2:$C$121,2,0)</f>
        <v>2</v>
      </c>
      <c r="X934" s="7">
        <f>VLOOKUP(U934,Table!$A$2:$C$121,3,0)</f>
        <v>3</v>
      </c>
      <c r="Y934" s="6" t="s">
        <v>2309</v>
      </c>
      <c r="Z934" s="8" t="str">
        <f>LEFT(Y934,MIN(FIND({0,1,2,3,4,5,6,7,8,9},ASC(Y934)&amp;1234567890))-1)</f>
        <v>Si</v>
      </c>
      <c r="AA934" s="8">
        <f t="shared" si="74"/>
        <v>2</v>
      </c>
      <c r="AB934" s="8">
        <f>VLOOKUP(Z934,Table!$A$2:$C$121,2,0)</f>
        <v>14</v>
      </c>
      <c r="AC934" s="7">
        <f>VLOOKUP(Z934,Table!$A$2:$C$121,3,0)</f>
        <v>3</v>
      </c>
      <c r="AD934" s="5" t="str">
        <f>VLOOKUP(A934,Table!$U$1:$V$230,2,0)</f>
        <v>Tetragonal</v>
      </c>
    </row>
    <row r="935" spans="1:30" ht="18.75" customHeight="1" x14ac:dyDescent="0.4">
      <c r="A935" s="5">
        <v>127</v>
      </c>
      <c r="B935" s="5">
        <v>237921</v>
      </c>
      <c r="C935" s="5" t="s">
        <v>1265</v>
      </c>
      <c r="D935" s="5" t="s">
        <v>1290</v>
      </c>
      <c r="E935" s="6" t="s">
        <v>3916</v>
      </c>
      <c r="F935" s="8" t="str">
        <f>LEFT(E935,MIN(FIND({0,1,2,3,4,5,6,7,8,9},ASC(E935)&amp;1234567890))-1)</f>
        <v>Al</v>
      </c>
      <c r="G935" s="8">
        <f t="shared" si="70"/>
        <v>3.5</v>
      </c>
      <c r="H935" s="8">
        <f>VLOOKUP(F935,Table!$A$2:$C$121,2,0)</f>
        <v>13</v>
      </c>
      <c r="I935" s="7">
        <f>VLOOKUP(F935,Table!$A$2:$C$121,3,0)</f>
        <v>3</v>
      </c>
      <c r="J935" s="6" t="s">
        <v>3917</v>
      </c>
      <c r="K935" s="8" t="str">
        <f>LEFT(J935,MIN(FIND({0,1,2,3,4,5,6,7,8,9},ASC(J935)&amp;1234567890))-1)</f>
        <v>Er</v>
      </c>
      <c r="L935" s="8">
        <f t="shared" si="71"/>
        <v>3</v>
      </c>
      <c r="M935" s="8">
        <f>VLOOKUP(K935,Table!$A$2:$C$121,2,0)</f>
        <v>3</v>
      </c>
      <c r="N935" s="7">
        <f>VLOOKUP(K935,Table!$A$2:$C$121,3,0)</f>
        <v>6</v>
      </c>
      <c r="O935" s="6" t="s">
        <v>2330</v>
      </c>
      <c r="P935" s="8" t="str">
        <f>LEFT(O935,MIN(FIND({0,1,2,3,4,5,6,7,8,9},ASC(O935)&amp;1234567890))-1)</f>
        <v>Fe</v>
      </c>
      <c r="Q935" s="8">
        <f t="shared" si="72"/>
        <v>1</v>
      </c>
      <c r="R935" s="8">
        <f>VLOOKUP(P935,Table!$A$2:$C$121,2,0)</f>
        <v>8</v>
      </c>
      <c r="S935" s="7">
        <f>VLOOKUP(P935,Table!$A$2:$C$121,3,0)</f>
        <v>4</v>
      </c>
      <c r="T935" s="6" t="s">
        <v>3918</v>
      </c>
      <c r="U935" s="8" t="str">
        <f>LEFT(T935,MIN(FIND({0,1,2,3,4,5,6,7,8,9},ASC(T935)&amp;1234567890))-1)</f>
        <v>Mg</v>
      </c>
      <c r="V935" s="8">
        <f t="shared" si="73"/>
        <v>0.5</v>
      </c>
      <c r="W935" s="8">
        <f>VLOOKUP(U935,Table!$A$2:$C$121,2,0)</f>
        <v>2</v>
      </c>
      <c r="X935" s="7">
        <f>VLOOKUP(U935,Table!$A$2:$C$121,3,0)</f>
        <v>3</v>
      </c>
      <c r="Y935" s="6" t="s">
        <v>2380</v>
      </c>
      <c r="Z935" s="8" t="str">
        <f>LEFT(Y935,MIN(FIND({0,1,2,3,4,5,6,7,8,9},ASC(Y935)&amp;1234567890))-1)</f>
        <v>Ge</v>
      </c>
      <c r="AA935" s="8">
        <f t="shared" si="74"/>
        <v>2</v>
      </c>
      <c r="AB935" s="8">
        <f>VLOOKUP(Z935,Table!$A$2:$C$121,2,0)</f>
        <v>14</v>
      </c>
      <c r="AC935" s="7">
        <f>VLOOKUP(Z935,Table!$A$2:$C$121,3,0)</f>
        <v>4</v>
      </c>
      <c r="AD935" s="5" t="str">
        <f>VLOOKUP(A935,Table!$U$1:$V$230,2,0)</f>
        <v>Tetragonal</v>
      </c>
    </row>
    <row r="936" spans="1:30" ht="18.75" customHeight="1" x14ac:dyDescent="0.4">
      <c r="A936" s="5">
        <v>127</v>
      </c>
      <c r="B936" s="5">
        <v>237922</v>
      </c>
      <c r="C936" s="5" t="s">
        <v>1265</v>
      </c>
      <c r="D936" s="5" t="s">
        <v>1291</v>
      </c>
      <c r="E936" s="6" t="s">
        <v>3916</v>
      </c>
      <c r="F936" s="8" t="str">
        <f>LEFT(E936,MIN(FIND({0,1,2,3,4,5,6,7,8,9},ASC(E936)&amp;1234567890))-1)</f>
        <v>Al</v>
      </c>
      <c r="G936" s="8">
        <f t="shared" si="70"/>
        <v>3.5</v>
      </c>
      <c r="H936" s="8">
        <f>VLOOKUP(F936,Table!$A$2:$C$121,2,0)</f>
        <v>13</v>
      </c>
      <c r="I936" s="7">
        <f>VLOOKUP(F936,Table!$A$2:$C$121,3,0)</f>
        <v>3</v>
      </c>
      <c r="J936" s="6" t="s">
        <v>2330</v>
      </c>
      <c r="K936" s="8" t="str">
        <f>LEFT(J936,MIN(FIND({0,1,2,3,4,5,6,7,8,9},ASC(J936)&amp;1234567890))-1)</f>
        <v>Fe</v>
      </c>
      <c r="L936" s="8">
        <f t="shared" si="71"/>
        <v>1</v>
      </c>
      <c r="M936" s="8">
        <f>VLOOKUP(K936,Table!$A$2:$C$121,2,0)</f>
        <v>8</v>
      </c>
      <c r="N936" s="7">
        <f>VLOOKUP(K936,Table!$A$2:$C$121,3,0)</f>
        <v>4</v>
      </c>
      <c r="O936" s="6" t="s">
        <v>3918</v>
      </c>
      <c r="P936" s="8" t="str">
        <f>LEFT(O936,MIN(FIND({0,1,2,3,4,5,6,7,8,9},ASC(O936)&amp;1234567890))-1)</f>
        <v>Mg</v>
      </c>
      <c r="Q936" s="8">
        <f t="shared" si="72"/>
        <v>0.5</v>
      </c>
      <c r="R936" s="8">
        <f>VLOOKUP(P936,Table!$A$2:$C$121,2,0)</f>
        <v>2</v>
      </c>
      <c r="S936" s="7">
        <f>VLOOKUP(P936,Table!$A$2:$C$121,3,0)</f>
        <v>3</v>
      </c>
      <c r="T936" s="6" t="s">
        <v>3919</v>
      </c>
      <c r="U936" s="8" t="str">
        <f>LEFT(T936,MIN(FIND({0,1,2,3,4,5,6,7,8,9},ASC(T936)&amp;1234567890))-1)</f>
        <v>Y</v>
      </c>
      <c r="V936" s="8">
        <f t="shared" si="73"/>
        <v>3</v>
      </c>
      <c r="W936" s="8">
        <f>VLOOKUP(U936,Table!$A$2:$C$121,2,0)</f>
        <v>3</v>
      </c>
      <c r="X936" s="7">
        <f>VLOOKUP(U936,Table!$A$2:$C$121,3,0)</f>
        <v>5</v>
      </c>
      <c r="Y936" s="6" t="s">
        <v>2380</v>
      </c>
      <c r="Z936" s="8" t="str">
        <f>LEFT(Y936,MIN(FIND({0,1,2,3,4,5,6,7,8,9},ASC(Y936)&amp;1234567890))-1)</f>
        <v>Ge</v>
      </c>
      <c r="AA936" s="8">
        <f t="shared" si="74"/>
        <v>2</v>
      </c>
      <c r="AB936" s="8">
        <f>VLOOKUP(Z936,Table!$A$2:$C$121,2,0)</f>
        <v>14</v>
      </c>
      <c r="AC936" s="7">
        <f>VLOOKUP(Z936,Table!$A$2:$C$121,3,0)</f>
        <v>4</v>
      </c>
      <c r="AD936" s="5" t="str">
        <f>VLOOKUP(A936,Table!$U$1:$V$230,2,0)</f>
        <v>Tetragonal</v>
      </c>
    </row>
    <row r="937" spans="1:30" ht="18.75" customHeight="1" x14ac:dyDescent="0.4">
      <c r="A937" s="5">
        <v>127</v>
      </c>
      <c r="B937" s="5">
        <v>237923</v>
      </c>
      <c r="C937" s="5" t="s">
        <v>1265</v>
      </c>
      <c r="D937" s="5" t="s">
        <v>1292</v>
      </c>
      <c r="E937" s="6" t="s">
        <v>2407</v>
      </c>
      <c r="F937" s="8" t="str">
        <f>LEFT(E937,MIN(FIND({0,1,2,3,4,5,6,7,8,9},ASC(E937)&amp;1234567890))-1)</f>
        <v>Al</v>
      </c>
      <c r="G937" s="8">
        <f t="shared" si="70"/>
        <v>3.5</v>
      </c>
      <c r="H937" s="8">
        <f>VLOOKUP(F937,Table!$A$2:$C$121,2,0)</f>
        <v>13</v>
      </c>
      <c r="I937" s="7">
        <f>VLOOKUP(F937,Table!$A$2:$C$121,3,0)</f>
        <v>3</v>
      </c>
      <c r="J937" s="6" t="s">
        <v>3920</v>
      </c>
      <c r="K937" s="8" t="str">
        <f>LEFT(J937,MIN(FIND({0,1,2,3,4,5,6,7,8,9},ASC(J937)&amp;1234567890))-1)</f>
        <v>Fe</v>
      </c>
      <c r="L937" s="8">
        <f t="shared" si="71"/>
        <v>1</v>
      </c>
      <c r="M937" s="8">
        <f>VLOOKUP(K937,Table!$A$2:$C$121,2,0)</f>
        <v>8</v>
      </c>
      <c r="N937" s="7">
        <f>VLOOKUP(K937,Table!$A$2:$C$121,3,0)</f>
        <v>4</v>
      </c>
      <c r="O937" s="6" t="s">
        <v>3921</v>
      </c>
      <c r="P937" s="8" t="str">
        <f>LEFT(O937,MIN(FIND({0,1,2,3,4,5,6,7,8,9},ASC(O937)&amp;1234567890))-1)</f>
        <v>Mg</v>
      </c>
      <c r="Q937" s="8">
        <f t="shared" si="72"/>
        <v>0.5</v>
      </c>
      <c r="R937" s="8">
        <f>VLOOKUP(P937,Table!$A$2:$C$121,2,0)</f>
        <v>2</v>
      </c>
      <c r="S937" s="7">
        <f>VLOOKUP(P937,Table!$A$2:$C$121,3,0)</f>
        <v>3</v>
      </c>
      <c r="T937" s="6" t="s">
        <v>3922</v>
      </c>
      <c r="U937" s="8" t="str">
        <f>LEFT(T937,MIN(FIND({0,1,2,3,4,5,6,7,8,9},ASC(T937)&amp;1234567890))-1)</f>
        <v>Yb</v>
      </c>
      <c r="V937" s="8">
        <f t="shared" si="73"/>
        <v>2.71</v>
      </c>
      <c r="W937" s="8">
        <f>VLOOKUP(U937,Table!$A$2:$C$121,2,0)</f>
        <v>3</v>
      </c>
      <c r="X937" s="7">
        <f>VLOOKUP(U937,Table!$A$2:$C$121,3,0)</f>
        <v>6</v>
      </c>
      <c r="Y937" s="6" t="s">
        <v>2309</v>
      </c>
      <c r="Z937" s="8" t="str">
        <f>LEFT(Y937,MIN(FIND({0,1,2,3,4,5,6,7,8,9},ASC(Y937)&amp;1234567890))-1)</f>
        <v>Si</v>
      </c>
      <c r="AA937" s="8">
        <f t="shared" si="74"/>
        <v>2</v>
      </c>
      <c r="AB937" s="8">
        <f>VLOOKUP(Z937,Table!$A$2:$C$121,2,0)</f>
        <v>14</v>
      </c>
      <c r="AC937" s="7">
        <f>VLOOKUP(Z937,Table!$A$2:$C$121,3,0)</f>
        <v>3</v>
      </c>
      <c r="AD937" s="5" t="str">
        <f>VLOOKUP(A937,Table!$U$1:$V$230,2,0)</f>
        <v>Tetragonal</v>
      </c>
    </row>
    <row r="938" spans="1:30" ht="18.75" customHeight="1" x14ac:dyDescent="0.4">
      <c r="A938" s="5">
        <v>127</v>
      </c>
      <c r="B938" s="5">
        <v>251502</v>
      </c>
      <c r="C938" s="5" t="s">
        <v>1265</v>
      </c>
      <c r="D938" s="5" t="s">
        <v>1293</v>
      </c>
      <c r="E938" s="6" t="s">
        <v>3923</v>
      </c>
      <c r="F938" s="8" t="str">
        <f>LEFT(E938,MIN(FIND({0,1,2,3,4,5,6,7,8,9},ASC(E938)&amp;1234567890))-1)</f>
        <v>Ca</v>
      </c>
      <c r="G938" s="8">
        <f t="shared" si="70"/>
        <v>14</v>
      </c>
      <c r="H938" s="8">
        <f>VLOOKUP(F938,Table!$A$2:$C$121,2,0)</f>
        <v>2</v>
      </c>
      <c r="I938" s="7">
        <f>VLOOKUP(F938,Table!$A$2:$C$121,3,0)</f>
        <v>4</v>
      </c>
      <c r="J938" s="6" t="s">
        <v>2562</v>
      </c>
      <c r="K938" s="8" t="str">
        <f>LEFT(J938,MIN(FIND({0,1,2,3,4,5,6,7,8,9},ASC(J938)&amp;1234567890))-1)</f>
        <v>As</v>
      </c>
      <c r="L938" s="8">
        <f t="shared" si="71"/>
        <v>6</v>
      </c>
      <c r="M938" s="8">
        <f>VLOOKUP(K938,Table!$A$2:$C$121,2,0)</f>
        <v>15</v>
      </c>
      <c r="N938" s="7">
        <f>VLOOKUP(K938,Table!$A$2:$C$121,3,0)</f>
        <v>4</v>
      </c>
      <c r="O938" s="6" t="s">
        <v>3924</v>
      </c>
      <c r="P938" s="8" t="str">
        <f>LEFT(O938,MIN(FIND({0,1,2,3,4,5,6,7,8,9},ASC(O938)&amp;1234567890))-1)</f>
        <v>C</v>
      </c>
      <c r="Q938" s="8">
        <f t="shared" si="72"/>
        <v>0.45</v>
      </c>
      <c r="R938" s="8">
        <f>VLOOKUP(P938,Table!$A$2:$C$121,2,0)</f>
        <v>14</v>
      </c>
      <c r="S938" s="7">
        <f>VLOOKUP(P938,Table!$A$2:$C$121,3,0)</f>
        <v>2</v>
      </c>
      <c r="T938" s="6" t="s">
        <v>3925</v>
      </c>
      <c r="U938" s="8" t="str">
        <f>LEFT(T938,MIN(FIND({0,1,2,3,4,5,6,7,8,9},ASC(T938)&amp;1234567890))-1)</f>
        <v>N</v>
      </c>
      <c r="V938" s="8">
        <f t="shared" si="73"/>
        <v>1.1200000000000001</v>
      </c>
      <c r="W938" s="8">
        <f>VLOOKUP(U938,Table!$A$2:$C$121,2,0)</f>
        <v>15</v>
      </c>
      <c r="X938" s="7">
        <f>VLOOKUP(U938,Table!$A$2:$C$121,3,0)</f>
        <v>2</v>
      </c>
      <c r="Y938" s="6" t="s">
        <v>2788</v>
      </c>
      <c r="Z938" s="8" t="str">
        <f>LEFT(Y938,MIN(FIND({0,1,2,3,4,5,6,7,8,9},ASC(Y938)&amp;1234567890))-1)</f>
        <v>H</v>
      </c>
      <c r="AA938" s="8">
        <f t="shared" si="74"/>
        <v>5</v>
      </c>
      <c r="AB938" s="8">
        <f>VLOOKUP(Z938,Table!$A$2:$C$121,2,0)</f>
        <v>1</v>
      </c>
      <c r="AC938" s="7">
        <f>VLOOKUP(Z938,Table!$A$2:$C$121,3,0)</f>
        <v>1</v>
      </c>
      <c r="AD938" s="5" t="str">
        <f>VLOOKUP(A938,Table!$U$1:$V$230,2,0)</f>
        <v>Tetragonal</v>
      </c>
    </row>
    <row r="939" spans="1:30" ht="18.75" customHeight="1" x14ac:dyDescent="0.4">
      <c r="A939" s="5">
        <v>127</v>
      </c>
      <c r="B939" s="5">
        <v>251503</v>
      </c>
      <c r="C939" s="5" t="s">
        <v>1265</v>
      </c>
      <c r="D939" s="5" t="s">
        <v>1294</v>
      </c>
      <c r="E939" s="6" t="s">
        <v>3923</v>
      </c>
      <c r="F939" s="8" t="str">
        <f>LEFT(E939,MIN(FIND({0,1,2,3,4,5,6,7,8,9},ASC(E939)&amp;1234567890))-1)</f>
        <v>Ca</v>
      </c>
      <c r="G939" s="8">
        <f t="shared" si="70"/>
        <v>14</v>
      </c>
      <c r="H939" s="8">
        <f>VLOOKUP(F939,Table!$A$2:$C$121,2,0)</f>
        <v>2</v>
      </c>
      <c r="I939" s="7">
        <f>VLOOKUP(F939,Table!$A$2:$C$121,3,0)</f>
        <v>4</v>
      </c>
      <c r="J939" s="6" t="s">
        <v>2562</v>
      </c>
      <c r="K939" s="8" t="str">
        <f>LEFT(J939,MIN(FIND({0,1,2,3,4,5,6,7,8,9},ASC(J939)&amp;1234567890))-1)</f>
        <v>As</v>
      </c>
      <c r="L939" s="8">
        <f t="shared" si="71"/>
        <v>6</v>
      </c>
      <c r="M939" s="8">
        <f>VLOOKUP(K939,Table!$A$2:$C$121,2,0)</f>
        <v>15</v>
      </c>
      <c r="N939" s="7">
        <f>VLOOKUP(K939,Table!$A$2:$C$121,3,0)</f>
        <v>4</v>
      </c>
      <c r="O939" s="6" t="s">
        <v>3926</v>
      </c>
      <c r="P939" s="8" t="str">
        <f>LEFT(O939,MIN(FIND({0,1,2,3,4,5,6,7,8,9},ASC(O939)&amp;1234567890))-1)</f>
        <v>C</v>
      </c>
      <c r="Q939" s="8">
        <f t="shared" si="72"/>
        <v>0.44500000000000001</v>
      </c>
      <c r="R939" s="8">
        <f>VLOOKUP(P939,Table!$A$2:$C$121,2,0)</f>
        <v>14</v>
      </c>
      <c r="S939" s="7">
        <f>VLOOKUP(P939,Table!$A$2:$C$121,3,0)</f>
        <v>2</v>
      </c>
      <c r="T939" s="6" t="s">
        <v>3927</v>
      </c>
      <c r="U939" s="8" t="str">
        <f>LEFT(T939,MIN(FIND({0,1,2,3,4,5,6,7,8,9},ASC(T939)&amp;1234567890))-1)</f>
        <v>N</v>
      </c>
      <c r="V939" s="8">
        <f t="shared" si="73"/>
        <v>1.135</v>
      </c>
      <c r="W939" s="8">
        <f>VLOOKUP(U939,Table!$A$2:$C$121,2,0)</f>
        <v>15</v>
      </c>
      <c r="X939" s="7">
        <f>VLOOKUP(U939,Table!$A$2:$C$121,3,0)</f>
        <v>2</v>
      </c>
      <c r="Y939" s="6" t="s">
        <v>3928</v>
      </c>
      <c r="Z939" s="8" t="str">
        <f>LEFT(Y939,MIN(FIND({0,1,2,3,4,5,6,7,8,9},ASC(Y939)&amp;1234567890))-1)</f>
        <v>H</v>
      </c>
      <c r="AA939" s="8">
        <f t="shared" si="74"/>
        <v>4.915</v>
      </c>
      <c r="AB939" s="8">
        <f>VLOOKUP(Z939,Table!$A$2:$C$121,2,0)</f>
        <v>1</v>
      </c>
      <c r="AC939" s="7">
        <f>VLOOKUP(Z939,Table!$A$2:$C$121,3,0)</f>
        <v>1</v>
      </c>
      <c r="AD939" s="5" t="str">
        <f>VLOOKUP(A939,Table!$U$1:$V$230,2,0)</f>
        <v>Tetragonal</v>
      </c>
    </row>
    <row r="940" spans="1:30" ht="18.75" customHeight="1" x14ac:dyDescent="0.4">
      <c r="A940" s="5">
        <v>127</v>
      </c>
      <c r="B940" s="5">
        <v>238276</v>
      </c>
      <c r="C940" s="5" t="s">
        <v>1265</v>
      </c>
      <c r="D940" s="5" t="s">
        <v>1295</v>
      </c>
      <c r="E940" s="6" t="s">
        <v>3929</v>
      </c>
      <c r="F940" s="8" t="str">
        <f>LEFT(E940,MIN(FIND({0,1,2,3,4,5,6,7,8,9},ASC(E940)&amp;1234567890))-1)</f>
        <v>K</v>
      </c>
      <c r="G940" s="8">
        <f t="shared" si="70"/>
        <v>0.5</v>
      </c>
      <c r="H940" s="8">
        <f>VLOOKUP(F940,Table!$A$2:$C$121,2,0)</f>
        <v>1</v>
      </c>
      <c r="I940" s="7">
        <f>VLOOKUP(F940,Table!$A$2:$C$121,3,0)</f>
        <v>4</v>
      </c>
      <c r="J940" s="6" t="s">
        <v>2835</v>
      </c>
      <c r="K940" s="8" t="str">
        <f>LEFT(J940,MIN(FIND({0,1,2,3,4,5,6,7,8,9},ASC(J940)&amp;1234567890))-1)</f>
        <v>Li</v>
      </c>
      <c r="L940" s="8">
        <f t="shared" si="71"/>
        <v>0.5</v>
      </c>
      <c r="M940" s="8">
        <f>VLOOKUP(K940,Table!$A$2:$C$121,2,0)</f>
        <v>1</v>
      </c>
      <c r="N940" s="7">
        <f>VLOOKUP(K940,Table!$A$2:$C$121,3,0)</f>
        <v>2</v>
      </c>
      <c r="O940" s="6" t="s">
        <v>3878</v>
      </c>
      <c r="P940" s="8" t="str">
        <f>LEFT(O940,MIN(FIND({0,1,2,3,4,5,6,7,8,9},ASC(O940)&amp;1234567890))-1)</f>
        <v>Nb</v>
      </c>
      <c r="Q940" s="8">
        <f t="shared" si="72"/>
        <v>5</v>
      </c>
      <c r="R940" s="8">
        <f>VLOOKUP(P940,Table!$A$2:$C$121,2,0)</f>
        <v>5</v>
      </c>
      <c r="S940" s="7">
        <f>VLOOKUP(P940,Table!$A$2:$C$121,3,0)</f>
        <v>5</v>
      </c>
      <c r="T940" s="6" t="s">
        <v>2293</v>
      </c>
      <c r="U940" s="8" t="str">
        <f>LEFT(T940,MIN(FIND({0,1,2,3,4,5,6,7,8,9},ASC(T940)&amp;1234567890))-1)</f>
        <v>Pb</v>
      </c>
      <c r="V940" s="8">
        <f t="shared" si="73"/>
        <v>2</v>
      </c>
      <c r="W940" s="8">
        <f>VLOOKUP(U940,Table!$A$2:$C$121,2,0)</f>
        <v>14</v>
      </c>
      <c r="X940" s="7">
        <f>VLOOKUP(U940,Table!$A$2:$C$121,3,0)</f>
        <v>6</v>
      </c>
      <c r="Y940" s="6" t="s">
        <v>2506</v>
      </c>
      <c r="Z940" s="8" t="str">
        <f>LEFT(Y940,MIN(FIND({0,1,2,3,4,5,6,7,8,9},ASC(Y940)&amp;1234567890))-1)</f>
        <v>O</v>
      </c>
      <c r="AA940" s="8">
        <f t="shared" si="74"/>
        <v>15</v>
      </c>
      <c r="AB940" s="8">
        <f>VLOOKUP(Z940,Table!$A$2:$C$121,2,0)</f>
        <v>16</v>
      </c>
      <c r="AC940" s="7">
        <f>VLOOKUP(Z940,Table!$A$2:$C$121,3,0)</f>
        <v>2</v>
      </c>
      <c r="AD940" s="5" t="str">
        <f>VLOOKUP(A940,Table!$U$1:$V$230,2,0)</f>
        <v>Tetragonal</v>
      </c>
    </row>
    <row r="941" spans="1:30" ht="18.75" customHeight="1" x14ac:dyDescent="0.4">
      <c r="A941" s="5">
        <v>127</v>
      </c>
      <c r="B941" s="5">
        <v>238819</v>
      </c>
      <c r="C941" s="5" t="s">
        <v>1265</v>
      </c>
      <c r="D941" s="5" t="s">
        <v>1296</v>
      </c>
      <c r="E941" s="6" t="s">
        <v>2440</v>
      </c>
      <c r="F941" s="8" t="str">
        <f>LEFT(E941,MIN(FIND({0,1,2,3,4,5,6,7,8,9},ASC(E941)&amp;1234567890))-1)</f>
        <v>Ba</v>
      </c>
      <c r="G941" s="8">
        <f t="shared" si="70"/>
        <v>5</v>
      </c>
      <c r="H941" s="8">
        <f>VLOOKUP(F941,Table!$A$2:$C$121,2,0)</f>
        <v>2</v>
      </c>
      <c r="I941" s="7">
        <f>VLOOKUP(F941,Table!$A$2:$C$121,3,0)</f>
        <v>6</v>
      </c>
      <c r="J941" s="6" t="s">
        <v>2320</v>
      </c>
      <c r="K941" s="8" t="str">
        <f>LEFT(J941,MIN(FIND({0,1,2,3,4,5,6,7,8,9},ASC(J941)&amp;1234567890))-1)</f>
        <v>Sr</v>
      </c>
      <c r="L941" s="8">
        <f t="shared" si="71"/>
        <v>1</v>
      </c>
      <c r="M941" s="8">
        <f>VLOOKUP(K941,Table!$A$2:$C$121,2,0)</f>
        <v>2</v>
      </c>
      <c r="N941" s="7">
        <f>VLOOKUP(K941,Table!$A$2:$C$121,3,0)</f>
        <v>5</v>
      </c>
      <c r="O941" s="6" t="s">
        <v>2532</v>
      </c>
      <c r="P941" s="8" t="str">
        <f>LEFT(O941,MIN(FIND({0,1,2,3,4,5,6,7,8,9},ASC(O941)&amp;1234567890))-1)</f>
        <v>Ga</v>
      </c>
      <c r="Q941" s="8">
        <f t="shared" si="72"/>
        <v>1</v>
      </c>
      <c r="R941" s="8">
        <f>VLOOKUP(P941,Table!$A$2:$C$121,2,0)</f>
        <v>13</v>
      </c>
      <c r="S941" s="7">
        <f>VLOOKUP(P941,Table!$A$2:$C$121,3,0)</f>
        <v>4</v>
      </c>
      <c r="T941" s="6" t="s">
        <v>3930</v>
      </c>
      <c r="U941" s="8" t="str">
        <f>LEFT(T941,MIN(FIND({0,1,2,3,4,5,6,7,8,9},ASC(T941)&amp;1234567890))-1)</f>
        <v>Nb</v>
      </c>
      <c r="V941" s="8">
        <f t="shared" si="73"/>
        <v>9</v>
      </c>
      <c r="W941" s="8">
        <f>VLOOKUP(U941,Table!$A$2:$C$121,2,0)</f>
        <v>5</v>
      </c>
      <c r="X941" s="7">
        <f>VLOOKUP(U941,Table!$A$2:$C$121,3,0)</f>
        <v>5</v>
      </c>
      <c r="Y941" s="6" t="s">
        <v>3164</v>
      </c>
      <c r="Z941" s="8" t="str">
        <f>LEFT(Y941,MIN(FIND({0,1,2,3,4,5,6,7,8,9},ASC(Y941)&amp;1234567890))-1)</f>
        <v>O</v>
      </c>
      <c r="AA941" s="8">
        <f t="shared" si="74"/>
        <v>30</v>
      </c>
      <c r="AB941" s="8">
        <f>VLOOKUP(Z941,Table!$A$2:$C$121,2,0)</f>
        <v>16</v>
      </c>
      <c r="AC941" s="7">
        <f>VLOOKUP(Z941,Table!$A$2:$C$121,3,0)</f>
        <v>2</v>
      </c>
      <c r="AD941" s="5" t="str">
        <f>VLOOKUP(A941,Table!$U$1:$V$230,2,0)</f>
        <v>Tetragonal</v>
      </c>
    </row>
    <row r="942" spans="1:30" ht="18.75" customHeight="1" x14ac:dyDescent="0.4">
      <c r="A942" s="5">
        <v>127</v>
      </c>
      <c r="B942" s="5">
        <v>238820</v>
      </c>
      <c r="C942" s="5" t="s">
        <v>1265</v>
      </c>
      <c r="D942" s="5" t="s">
        <v>1297</v>
      </c>
      <c r="E942" s="6" t="s">
        <v>3931</v>
      </c>
      <c r="F942" s="8" t="str">
        <f>LEFT(E942,MIN(FIND({0,1,2,3,4,5,6,7,8,9},ASC(E942)&amp;1234567890))-1)</f>
        <v>Ba</v>
      </c>
      <c r="G942" s="8">
        <f t="shared" si="70"/>
        <v>4.5</v>
      </c>
      <c r="H942" s="8">
        <f>VLOOKUP(F942,Table!$A$2:$C$121,2,0)</f>
        <v>2</v>
      </c>
      <c r="I942" s="7">
        <f>VLOOKUP(F942,Table!$A$2:$C$121,3,0)</f>
        <v>6</v>
      </c>
      <c r="J942" s="6" t="s">
        <v>2366</v>
      </c>
      <c r="K942" s="8" t="str">
        <f>LEFT(J942,MIN(FIND({0,1,2,3,4,5,6,7,8,9},ASC(J942)&amp;1234567890))-1)</f>
        <v>Sr</v>
      </c>
      <c r="L942" s="8">
        <f t="shared" si="71"/>
        <v>1.5</v>
      </c>
      <c r="M942" s="8">
        <f>VLOOKUP(K942,Table!$A$2:$C$121,2,0)</f>
        <v>2</v>
      </c>
      <c r="N942" s="7">
        <f>VLOOKUP(K942,Table!$A$2:$C$121,3,0)</f>
        <v>5</v>
      </c>
      <c r="O942" s="6" t="s">
        <v>2532</v>
      </c>
      <c r="P942" s="8" t="str">
        <f>LEFT(O942,MIN(FIND({0,1,2,3,4,5,6,7,8,9},ASC(O942)&amp;1234567890))-1)</f>
        <v>Ga</v>
      </c>
      <c r="Q942" s="8">
        <f t="shared" si="72"/>
        <v>1</v>
      </c>
      <c r="R942" s="8">
        <f>VLOOKUP(P942,Table!$A$2:$C$121,2,0)</f>
        <v>13</v>
      </c>
      <c r="S942" s="7">
        <f>VLOOKUP(P942,Table!$A$2:$C$121,3,0)</f>
        <v>4</v>
      </c>
      <c r="T942" s="6" t="s">
        <v>3930</v>
      </c>
      <c r="U942" s="8" t="str">
        <f>LEFT(T942,MIN(FIND({0,1,2,3,4,5,6,7,8,9},ASC(T942)&amp;1234567890))-1)</f>
        <v>Nb</v>
      </c>
      <c r="V942" s="8">
        <f t="shared" si="73"/>
        <v>9</v>
      </c>
      <c r="W942" s="8">
        <f>VLOOKUP(U942,Table!$A$2:$C$121,2,0)</f>
        <v>5</v>
      </c>
      <c r="X942" s="7">
        <f>VLOOKUP(U942,Table!$A$2:$C$121,3,0)</f>
        <v>5</v>
      </c>
      <c r="Y942" s="6" t="s">
        <v>3164</v>
      </c>
      <c r="Z942" s="8" t="str">
        <f>LEFT(Y942,MIN(FIND({0,1,2,3,4,5,6,7,8,9},ASC(Y942)&amp;1234567890))-1)</f>
        <v>O</v>
      </c>
      <c r="AA942" s="8">
        <f t="shared" si="74"/>
        <v>30</v>
      </c>
      <c r="AB942" s="8">
        <f>VLOOKUP(Z942,Table!$A$2:$C$121,2,0)</f>
        <v>16</v>
      </c>
      <c r="AC942" s="7">
        <f>VLOOKUP(Z942,Table!$A$2:$C$121,3,0)</f>
        <v>2</v>
      </c>
      <c r="AD942" s="5" t="str">
        <f>VLOOKUP(A942,Table!$U$1:$V$230,2,0)</f>
        <v>Tetragonal</v>
      </c>
    </row>
    <row r="943" spans="1:30" ht="18.75" customHeight="1" x14ac:dyDescent="0.4">
      <c r="A943" s="5">
        <v>127</v>
      </c>
      <c r="B943" s="5">
        <v>238821</v>
      </c>
      <c r="C943" s="5" t="s">
        <v>1265</v>
      </c>
      <c r="D943" s="5" t="s">
        <v>1298</v>
      </c>
      <c r="E943" s="6" t="s">
        <v>2394</v>
      </c>
      <c r="F943" s="8" t="str">
        <f>LEFT(E943,MIN(FIND({0,1,2,3,4,5,6,7,8,9},ASC(E943)&amp;1234567890))-1)</f>
        <v>Ba</v>
      </c>
      <c r="G943" s="8">
        <f t="shared" si="70"/>
        <v>4</v>
      </c>
      <c r="H943" s="8">
        <f>VLOOKUP(F943,Table!$A$2:$C$121,2,0)</f>
        <v>2</v>
      </c>
      <c r="I943" s="7">
        <f>VLOOKUP(F943,Table!$A$2:$C$121,3,0)</f>
        <v>6</v>
      </c>
      <c r="J943" s="6" t="s">
        <v>2299</v>
      </c>
      <c r="K943" s="8" t="str">
        <f>LEFT(J943,MIN(FIND({0,1,2,3,4,5,6,7,8,9},ASC(J943)&amp;1234567890))-1)</f>
        <v>Sr</v>
      </c>
      <c r="L943" s="8">
        <f t="shared" si="71"/>
        <v>2</v>
      </c>
      <c r="M943" s="8">
        <f>VLOOKUP(K943,Table!$A$2:$C$121,2,0)</f>
        <v>2</v>
      </c>
      <c r="N943" s="7">
        <f>VLOOKUP(K943,Table!$A$2:$C$121,3,0)</f>
        <v>5</v>
      </c>
      <c r="O943" s="6" t="s">
        <v>2532</v>
      </c>
      <c r="P943" s="8" t="str">
        <f>LEFT(O943,MIN(FIND({0,1,2,3,4,5,6,7,8,9},ASC(O943)&amp;1234567890))-1)</f>
        <v>Ga</v>
      </c>
      <c r="Q943" s="8">
        <f t="shared" si="72"/>
        <v>1</v>
      </c>
      <c r="R943" s="8">
        <f>VLOOKUP(P943,Table!$A$2:$C$121,2,0)</f>
        <v>13</v>
      </c>
      <c r="S943" s="7">
        <f>VLOOKUP(P943,Table!$A$2:$C$121,3,0)</f>
        <v>4</v>
      </c>
      <c r="T943" s="6" t="s">
        <v>3930</v>
      </c>
      <c r="U943" s="8" t="str">
        <f>LEFT(T943,MIN(FIND({0,1,2,3,4,5,6,7,8,9},ASC(T943)&amp;1234567890))-1)</f>
        <v>Nb</v>
      </c>
      <c r="V943" s="8">
        <f t="shared" si="73"/>
        <v>9</v>
      </c>
      <c r="W943" s="8">
        <f>VLOOKUP(U943,Table!$A$2:$C$121,2,0)</f>
        <v>5</v>
      </c>
      <c r="X943" s="7">
        <f>VLOOKUP(U943,Table!$A$2:$C$121,3,0)</f>
        <v>5</v>
      </c>
      <c r="Y943" s="6" t="s">
        <v>3164</v>
      </c>
      <c r="Z943" s="8" t="str">
        <f>LEFT(Y943,MIN(FIND({0,1,2,3,4,5,6,7,8,9},ASC(Y943)&amp;1234567890))-1)</f>
        <v>O</v>
      </c>
      <c r="AA943" s="8">
        <f t="shared" si="74"/>
        <v>30</v>
      </c>
      <c r="AB943" s="8">
        <f>VLOOKUP(Z943,Table!$A$2:$C$121,2,0)</f>
        <v>16</v>
      </c>
      <c r="AC943" s="7">
        <f>VLOOKUP(Z943,Table!$A$2:$C$121,3,0)</f>
        <v>2</v>
      </c>
      <c r="AD943" s="5" t="str">
        <f>VLOOKUP(A943,Table!$U$1:$V$230,2,0)</f>
        <v>Tetragonal</v>
      </c>
    </row>
    <row r="944" spans="1:30" ht="18.75" customHeight="1" x14ac:dyDescent="0.4">
      <c r="A944" s="5">
        <v>127</v>
      </c>
      <c r="B944" s="5">
        <v>238822</v>
      </c>
      <c r="C944" s="5" t="s">
        <v>1265</v>
      </c>
      <c r="D944" s="5" t="s">
        <v>1299</v>
      </c>
      <c r="E944" s="6" t="s">
        <v>2359</v>
      </c>
      <c r="F944" s="8" t="str">
        <f>LEFT(E944,MIN(FIND({0,1,2,3,4,5,6,7,8,9},ASC(E944)&amp;1234567890))-1)</f>
        <v>Ba</v>
      </c>
      <c r="G944" s="8">
        <f t="shared" si="70"/>
        <v>3</v>
      </c>
      <c r="H944" s="8">
        <f>VLOOKUP(F944,Table!$A$2:$C$121,2,0)</f>
        <v>2</v>
      </c>
      <c r="I944" s="7">
        <f>VLOOKUP(F944,Table!$A$2:$C$121,3,0)</f>
        <v>6</v>
      </c>
      <c r="J944" s="6" t="s">
        <v>2424</v>
      </c>
      <c r="K944" s="8" t="str">
        <f>LEFT(J944,MIN(FIND({0,1,2,3,4,5,6,7,8,9},ASC(J944)&amp;1234567890))-1)</f>
        <v>Sr</v>
      </c>
      <c r="L944" s="8">
        <f t="shared" si="71"/>
        <v>3</v>
      </c>
      <c r="M944" s="8">
        <f>VLOOKUP(K944,Table!$A$2:$C$121,2,0)</f>
        <v>2</v>
      </c>
      <c r="N944" s="7">
        <f>VLOOKUP(K944,Table!$A$2:$C$121,3,0)</f>
        <v>5</v>
      </c>
      <c r="O944" s="6" t="s">
        <v>2532</v>
      </c>
      <c r="P944" s="8" t="str">
        <f>LEFT(O944,MIN(FIND({0,1,2,3,4,5,6,7,8,9},ASC(O944)&amp;1234567890))-1)</f>
        <v>Ga</v>
      </c>
      <c r="Q944" s="8">
        <f t="shared" si="72"/>
        <v>1</v>
      </c>
      <c r="R944" s="8">
        <f>VLOOKUP(P944,Table!$A$2:$C$121,2,0)</f>
        <v>13</v>
      </c>
      <c r="S944" s="7">
        <f>VLOOKUP(P944,Table!$A$2:$C$121,3,0)</f>
        <v>4</v>
      </c>
      <c r="T944" s="6" t="s">
        <v>3930</v>
      </c>
      <c r="U944" s="8" t="str">
        <f>LEFT(T944,MIN(FIND({0,1,2,3,4,5,6,7,8,9},ASC(T944)&amp;1234567890))-1)</f>
        <v>Nb</v>
      </c>
      <c r="V944" s="8">
        <f t="shared" si="73"/>
        <v>9</v>
      </c>
      <c r="W944" s="8">
        <f>VLOOKUP(U944,Table!$A$2:$C$121,2,0)</f>
        <v>5</v>
      </c>
      <c r="X944" s="7">
        <f>VLOOKUP(U944,Table!$A$2:$C$121,3,0)</f>
        <v>5</v>
      </c>
      <c r="Y944" s="6" t="s">
        <v>3164</v>
      </c>
      <c r="Z944" s="8" t="str">
        <f>LEFT(Y944,MIN(FIND({0,1,2,3,4,5,6,7,8,9},ASC(Y944)&amp;1234567890))-1)</f>
        <v>O</v>
      </c>
      <c r="AA944" s="8">
        <f t="shared" si="74"/>
        <v>30</v>
      </c>
      <c r="AB944" s="8">
        <f>VLOOKUP(Z944,Table!$A$2:$C$121,2,0)</f>
        <v>16</v>
      </c>
      <c r="AC944" s="7">
        <f>VLOOKUP(Z944,Table!$A$2:$C$121,3,0)</f>
        <v>2</v>
      </c>
      <c r="AD944" s="5" t="str">
        <f>VLOOKUP(A944,Table!$U$1:$V$230,2,0)</f>
        <v>Tetragonal</v>
      </c>
    </row>
    <row r="945" spans="1:30" ht="18.75" customHeight="1" x14ac:dyDescent="0.4">
      <c r="A945" s="5">
        <v>127</v>
      </c>
      <c r="B945" s="5">
        <v>238823</v>
      </c>
      <c r="C945" s="5" t="s">
        <v>1265</v>
      </c>
      <c r="D945" s="5" t="s">
        <v>1300</v>
      </c>
      <c r="E945" s="6" t="s">
        <v>2294</v>
      </c>
      <c r="F945" s="8" t="str">
        <f>LEFT(E945,MIN(FIND({0,1,2,3,4,5,6,7,8,9},ASC(E945)&amp;1234567890))-1)</f>
        <v>Ba</v>
      </c>
      <c r="G945" s="8">
        <f t="shared" si="70"/>
        <v>2</v>
      </c>
      <c r="H945" s="8">
        <f>VLOOKUP(F945,Table!$A$2:$C$121,2,0)</f>
        <v>2</v>
      </c>
      <c r="I945" s="7">
        <f>VLOOKUP(F945,Table!$A$2:$C$121,3,0)</f>
        <v>6</v>
      </c>
      <c r="J945" s="6" t="s">
        <v>2948</v>
      </c>
      <c r="K945" s="8" t="str">
        <f>LEFT(J945,MIN(FIND({0,1,2,3,4,5,6,7,8,9},ASC(J945)&amp;1234567890))-1)</f>
        <v>Sr</v>
      </c>
      <c r="L945" s="8">
        <f t="shared" si="71"/>
        <v>4</v>
      </c>
      <c r="M945" s="8">
        <f>VLOOKUP(K945,Table!$A$2:$C$121,2,0)</f>
        <v>2</v>
      </c>
      <c r="N945" s="7">
        <f>VLOOKUP(K945,Table!$A$2:$C$121,3,0)</f>
        <v>5</v>
      </c>
      <c r="O945" s="6" t="s">
        <v>2532</v>
      </c>
      <c r="P945" s="8" t="str">
        <f>LEFT(O945,MIN(FIND({0,1,2,3,4,5,6,7,8,9},ASC(O945)&amp;1234567890))-1)</f>
        <v>Ga</v>
      </c>
      <c r="Q945" s="8">
        <f t="shared" si="72"/>
        <v>1</v>
      </c>
      <c r="R945" s="8">
        <f>VLOOKUP(P945,Table!$A$2:$C$121,2,0)</f>
        <v>13</v>
      </c>
      <c r="S945" s="7">
        <f>VLOOKUP(P945,Table!$A$2:$C$121,3,0)</f>
        <v>4</v>
      </c>
      <c r="T945" s="6" t="s">
        <v>3930</v>
      </c>
      <c r="U945" s="8" t="str">
        <f>LEFT(T945,MIN(FIND({0,1,2,3,4,5,6,7,8,9},ASC(T945)&amp;1234567890))-1)</f>
        <v>Nb</v>
      </c>
      <c r="V945" s="8">
        <f t="shared" si="73"/>
        <v>9</v>
      </c>
      <c r="W945" s="8">
        <f>VLOOKUP(U945,Table!$A$2:$C$121,2,0)</f>
        <v>5</v>
      </c>
      <c r="X945" s="7">
        <f>VLOOKUP(U945,Table!$A$2:$C$121,3,0)</f>
        <v>5</v>
      </c>
      <c r="Y945" s="6" t="s">
        <v>3164</v>
      </c>
      <c r="Z945" s="8" t="str">
        <f>LEFT(Y945,MIN(FIND({0,1,2,3,4,5,6,7,8,9},ASC(Y945)&amp;1234567890))-1)</f>
        <v>O</v>
      </c>
      <c r="AA945" s="8">
        <f t="shared" si="74"/>
        <v>30</v>
      </c>
      <c r="AB945" s="8">
        <f>VLOOKUP(Z945,Table!$A$2:$C$121,2,0)</f>
        <v>16</v>
      </c>
      <c r="AC945" s="7">
        <f>VLOOKUP(Z945,Table!$A$2:$C$121,3,0)</f>
        <v>2</v>
      </c>
      <c r="AD945" s="5" t="str">
        <f>VLOOKUP(A945,Table!$U$1:$V$230,2,0)</f>
        <v>Tetragonal</v>
      </c>
    </row>
    <row r="946" spans="1:30" ht="18.75" customHeight="1" x14ac:dyDescent="0.4">
      <c r="A946" s="5">
        <v>127</v>
      </c>
      <c r="B946" s="5">
        <v>238824</v>
      </c>
      <c r="C946" s="5" t="s">
        <v>1265</v>
      </c>
      <c r="D946" s="5" t="s">
        <v>1301</v>
      </c>
      <c r="E946" s="6" t="s">
        <v>2440</v>
      </c>
      <c r="F946" s="8" t="str">
        <f>LEFT(E946,MIN(FIND({0,1,2,3,4,5,6,7,8,9},ASC(E946)&amp;1234567890))-1)</f>
        <v>Ba</v>
      </c>
      <c r="G946" s="8">
        <f t="shared" si="70"/>
        <v>5</v>
      </c>
      <c r="H946" s="8">
        <f>VLOOKUP(F946,Table!$A$2:$C$121,2,0)</f>
        <v>2</v>
      </c>
      <c r="I946" s="7">
        <f>VLOOKUP(F946,Table!$A$2:$C$121,3,0)</f>
        <v>6</v>
      </c>
      <c r="J946" s="6" t="s">
        <v>2341</v>
      </c>
      <c r="K946" s="8" t="str">
        <f>LEFT(J946,MIN(FIND({0,1,2,3,4,5,6,7,8,9},ASC(J946)&amp;1234567890))-1)</f>
        <v>Ca</v>
      </c>
      <c r="L946" s="8">
        <f t="shared" si="71"/>
        <v>1</v>
      </c>
      <c r="M946" s="8">
        <f>VLOOKUP(K946,Table!$A$2:$C$121,2,0)</f>
        <v>2</v>
      </c>
      <c r="N946" s="7">
        <f>VLOOKUP(K946,Table!$A$2:$C$121,3,0)</f>
        <v>4</v>
      </c>
      <c r="O946" s="6" t="s">
        <v>2532</v>
      </c>
      <c r="P946" s="8" t="str">
        <f>LEFT(O946,MIN(FIND({0,1,2,3,4,5,6,7,8,9},ASC(O946)&amp;1234567890))-1)</f>
        <v>Ga</v>
      </c>
      <c r="Q946" s="8">
        <f t="shared" si="72"/>
        <v>1</v>
      </c>
      <c r="R946" s="8">
        <f>VLOOKUP(P946,Table!$A$2:$C$121,2,0)</f>
        <v>13</v>
      </c>
      <c r="S946" s="7">
        <f>VLOOKUP(P946,Table!$A$2:$C$121,3,0)</f>
        <v>4</v>
      </c>
      <c r="T946" s="6" t="s">
        <v>3930</v>
      </c>
      <c r="U946" s="8" t="str">
        <f>LEFT(T946,MIN(FIND({0,1,2,3,4,5,6,7,8,9},ASC(T946)&amp;1234567890))-1)</f>
        <v>Nb</v>
      </c>
      <c r="V946" s="8">
        <f t="shared" si="73"/>
        <v>9</v>
      </c>
      <c r="W946" s="8">
        <f>VLOOKUP(U946,Table!$A$2:$C$121,2,0)</f>
        <v>5</v>
      </c>
      <c r="X946" s="7">
        <f>VLOOKUP(U946,Table!$A$2:$C$121,3,0)</f>
        <v>5</v>
      </c>
      <c r="Y946" s="6" t="s">
        <v>3164</v>
      </c>
      <c r="Z946" s="8" t="str">
        <f>LEFT(Y946,MIN(FIND({0,1,2,3,4,5,6,7,8,9},ASC(Y946)&amp;1234567890))-1)</f>
        <v>O</v>
      </c>
      <c r="AA946" s="8">
        <f t="shared" si="74"/>
        <v>30</v>
      </c>
      <c r="AB946" s="8">
        <f>VLOOKUP(Z946,Table!$A$2:$C$121,2,0)</f>
        <v>16</v>
      </c>
      <c r="AC946" s="7">
        <f>VLOOKUP(Z946,Table!$A$2:$C$121,3,0)</f>
        <v>2</v>
      </c>
      <c r="AD946" s="5" t="str">
        <f>VLOOKUP(A946,Table!$U$1:$V$230,2,0)</f>
        <v>Tetragonal</v>
      </c>
    </row>
    <row r="947" spans="1:30" ht="18.75" customHeight="1" x14ac:dyDescent="0.4">
      <c r="A947" s="5">
        <v>127</v>
      </c>
      <c r="B947" s="5">
        <v>238825</v>
      </c>
      <c r="C947" s="5" t="s">
        <v>1265</v>
      </c>
      <c r="D947" s="5" t="s">
        <v>1302</v>
      </c>
      <c r="E947" s="6" t="s">
        <v>2394</v>
      </c>
      <c r="F947" s="8" t="str">
        <f>LEFT(E947,MIN(FIND({0,1,2,3,4,5,6,7,8,9},ASC(E947)&amp;1234567890))-1)</f>
        <v>Ba</v>
      </c>
      <c r="G947" s="8">
        <f t="shared" si="70"/>
        <v>4</v>
      </c>
      <c r="H947" s="8">
        <f>VLOOKUP(F947,Table!$A$2:$C$121,2,0)</f>
        <v>2</v>
      </c>
      <c r="I947" s="7">
        <f>VLOOKUP(F947,Table!$A$2:$C$121,3,0)</f>
        <v>6</v>
      </c>
      <c r="J947" s="6" t="s">
        <v>2552</v>
      </c>
      <c r="K947" s="8" t="str">
        <f>LEFT(J947,MIN(FIND({0,1,2,3,4,5,6,7,8,9},ASC(J947)&amp;1234567890))-1)</f>
        <v>Ca</v>
      </c>
      <c r="L947" s="8">
        <f t="shared" si="71"/>
        <v>2</v>
      </c>
      <c r="M947" s="8">
        <f>VLOOKUP(K947,Table!$A$2:$C$121,2,0)</f>
        <v>2</v>
      </c>
      <c r="N947" s="7">
        <f>VLOOKUP(K947,Table!$A$2:$C$121,3,0)</f>
        <v>4</v>
      </c>
      <c r="O947" s="6" t="s">
        <v>2532</v>
      </c>
      <c r="P947" s="8" t="str">
        <f>LEFT(O947,MIN(FIND({0,1,2,3,4,5,6,7,8,9},ASC(O947)&amp;1234567890))-1)</f>
        <v>Ga</v>
      </c>
      <c r="Q947" s="8">
        <f t="shared" si="72"/>
        <v>1</v>
      </c>
      <c r="R947" s="8">
        <f>VLOOKUP(P947,Table!$A$2:$C$121,2,0)</f>
        <v>13</v>
      </c>
      <c r="S947" s="7">
        <f>VLOOKUP(P947,Table!$A$2:$C$121,3,0)</f>
        <v>4</v>
      </c>
      <c r="T947" s="6" t="s">
        <v>3930</v>
      </c>
      <c r="U947" s="8" t="str">
        <f>LEFT(T947,MIN(FIND({0,1,2,3,4,5,6,7,8,9},ASC(T947)&amp;1234567890))-1)</f>
        <v>Nb</v>
      </c>
      <c r="V947" s="8">
        <f t="shared" si="73"/>
        <v>9</v>
      </c>
      <c r="W947" s="8">
        <f>VLOOKUP(U947,Table!$A$2:$C$121,2,0)</f>
        <v>5</v>
      </c>
      <c r="X947" s="7">
        <f>VLOOKUP(U947,Table!$A$2:$C$121,3,0)</f>
        <v>5</v>
      </c>
      <c r="Y947" s="6" t="s">
        <v>3164</v>
      </c>
      <c r="Z947" s="8" t="str">
        <f>LEFT(Y947,MIN(FIND({0,1,2,3,4,5,6,7,8,9},ASC(Y947)&amp;1234567890))-1)</f>
        <v>O</v>
      </c>
      <c r="AA947" s="8">
        <f t="shared" si="74"/>
        <v>30</v>
      </c>
      <c r="AB947" s="8">
        <f>VLOOKUP(Z947,Table!$A$2:$C$121,2,0)</f>
        <v>16</v>
      </c>
      <c r="AC947" s="7">
        <f>VLOOKUP(Z947,Table!$A$2:$C$121,3,0)</f>
        <v>2</v>
      </c>
      <c r="AD947" s="5" t="str">
        <f>VLOOKUP(A947,Table!$U$1:$V$230,2,0)</f>
        <v>Tetragonal</v>
      </c>
    </row>
    <row r="948" spans="1:30" ht="18.75" customHeight="1" x14ac:dyDescent="0.4">
      <c r="A948" s="5">
        <v>127</v>
      </c>
      <c r="B948" s="5">
        <v>238826</v>
      </c>
      <c r="C948" s="5" t="s">
        <v>1265</v>
      </c>
      <c r="D948" s="5" t="s">
        <v>1303</v>
      </c>
      <c r="E948" s="6" t="s">
        <v>2359</v>
      </c>
      <c r="F948" s="8" t="str">
        <f>LEFT(E948,MIN(FIND({0,1,2,3,4,5,6,7,8,9},ASC(E948)&amp;1234567890))-1)</f>
        <v>Ba</v>
      </c>
      <c r="G948" s="8">
        <f t="shared" si="70"/>
        <v>3</v>
      </c>
      <c r="H948" s="8">
        <f>VLOOKUP(F948,Table!$A$2:$C$121,2,0)</f>
        <v>2</v>
      </c>
      <c r="I948" s="7">
        <f>VLOOKUP(F948,Table!$A$2:$C$121,3,0)</f>
        <v>6</v>
      </c>
      <c r="J948" s="6" t="s">
        <v>2415</v>
      </c>
      <c r="K948" s="8" t="str">
        <f>LEFT(J948,MIN(FIND({0,1,2,3,4,5,6,7,8,9},ASC(J948)&amp;1234567890))-1)</f>
        <v>Ca</v>
      </c>
      <c r="L948" s="8">
        <f t="shared" si="71"/>
        <v>3</v>
      </c>
      <c r="M948" s="8">
        <f>VLOOKUP(K948,Table!$A$2:$C$121,2,0)</f>
        <v>2</v>
      </c>
      <c r="N948" s="7">
        <f>VLOOKUP(K948,Table!$A$2:$C$121,3,0)</f>
        <v>4</v>
      </c>
      <c r="O948" s="6" t="s">
        <v>2532</v>
      </c>
      <c r="P948" s="8" t="str">
        <f>LEFT(O948,MIN(FIND({0,1,2,3,4,5,6,7,8,9},ASC(O948)&amp;1234567890))-1)</f>
        <v>Ga</v>
      </c>
      <c r="Q948" s="8">
        <f t="shared" si="72"/>
        <v>1</v>
      </c>
      <c r="R948" s="8">
        <f>VLOOKUP(P948,Table!$A$2:$C$121,2,0)</f>
        <v>13</v>
      </c>
      <c r="S948" s="7">
        <f>VLOOKUP(P948,Table!$A$2:$C$121,3,0)</f>
        <v>4</v>
      </c>
      <c r="T948" s="6" t="s">
        <v>3930</v>
      </c>
      <c r="U948" s="8" t="str">
        <f>LEFT(T948,MIN(FIND({0,1,2,3,4,5,6,7,8,9},ASC(T948)&amp;1234567890))-1)</f>
        <v>Nb</v>
      </c>
      <c r="V948" s="8">
        <f t="shared" si="73"/>
        <v>9</v>
      </c>
      <c r="W948" s="8">
        <f>VLOOKUP(U948,Table!$A$2:$C$121,2,0)</f>
        <v>5</v>
      </c>
      <c r="X948" s="7">
        <f>VLOOKUP(U948,Table!$A$2:$C$121,3,0)</f>
        <v>5</v>
      </c>
      <c r="Y948" s="6" t="s">
        <v>3164</v>
      </c>
      <c r="Z948" s="8" t="str">
        <f>LEFT(Y948,MIN(FIND({0,1,2,3,4,5,6,7,8,9},ASC(Y948)&amp;1234567890))-1)</f>
        <v>O</v>
      </c>
      <c r="AA948" s="8">
        <f t="shared" si="74"/>
        <v>30</v>
      </c>
      <c r="AB948" s="8">
        <f>VLOOKUP(Z948,Table!$A$2:$C$121,2,0)</f>
        <v>16</v>
      </c>
      <c r="AC948" s="7">
        <f>VLOOKUP(Z948,Table!$A$2:$C$121,3,0)</f>
        <v>2</v>
      </c>
      <c r="AD948" s="5" t="str">
        <f>VLOOKUP(A948,Table!$U$1:$V$230,2,0)</f>
        <v>Tetragonal</v>
      </c>
    </row>
    <row r="949" spans="1:30" ht="18.75" customHeight="1" x14ac:dyDescent="0.4">
      <c r="A949" s="5">
        <v>128</v>
      </c>
      <c r="B949" s="5">
        <v>160174</v>
      </c>
      <c r="C949" s="5" t="s">
        <v>1304</v>
      </c>
      <c r="D949" s="5" t="s">
        <v>1305</v>
      </c>
      <c r="E949" s="6" t="s">
        <v>2315</v>
      </c>
      <c r="F949" s="8" t="str">
        <f>LEFT(E949,MIN(FIND({0,1,2,3,4,5,6,7,8,9},ASC(E949)&amp;1234567890))-1)</f>
        <v>Na</v>
      </c>
      <c r="G949" s="8">
        <f t="shared" si="70"/>
        <v>1</v>
      </c>
      <c r="H949" s="8">
        <f>VLOOKUP(F949,Table!$A$2:$C$121,2,0)</f>
        <v>1</v>
      </c>
      <c r="I949" s="7">
        <f>VLOOKUP(F949,Table!$A$2:$C$121,3,0)</f>
        <v>3</v>
      </c>
      <c r="J949" s="6" t="s">
        <v>2359</v>
      </c>
      <c r="K949" s="8" t="str">
        <f>LEFT(J949,MIN(FIND({0,1,2,3,4,5,6,7,8,9},ASC(J949)&amp;1234567890))-1)</f>
        <v>Ba</v>
      </c>
      <c r="L949" s="8">
        <f t="shared" si="71"/>
        <v>3</v>
      </c>
      <c r="M949" s="8">
        <f>VLOOKUP(K949,Table!$A$2:$C$121,2,0)</f>
        <v>2</v>
      </c>
      <c r="N949" s="7">
        <f>VLOOKUP(K949,Table!$A$2:$C$121,3,0)</f>
        <v>6</v>
      </c>
      <c r="O949" s="6" t="s">
        <v>2320</v>
      </c>
      <c r="P949" s="8" t="str">
        <f>LEFT(O949,MIN(FIND({0,1,2,3,4,5,6,7,8,9},ASC(O949)&amp;1234567890))-1)</f>
        <v>Sr</v>
      </c>
      <c r="Q949" s="8">
        <f t="shared" si="72"/>
        <v>1</v>
      </c>
      <c r="R949" s="8">
        <f>VLOOKUP(P949,Table!$A$2:$C$121,2,0)</f>
        <v>2</v>
      </c>
      <c r="S949" s="7">
        <f>VLOOKUP(P949,Table!$A$2:$C$121,3,0)</f>
        <v>5</v>
      </c>
      <c r="T949" s="6" t="s">
        <v>2497</v>
      </c>
      <c r="U949" s="8" t="str">
        <f>LEFT(T949,MIN(FIND({0,1,2,3,4,5,6,7,8,9},ASC(T949)&amp;1234567890))-1)</f>
        <v>Sb</v>
      </c>
      <c r="V949" s="8">
        <f t="shared" si="73"/>
        <v>3</v>
      </c>
      <c r="W949" s="8">
        <f>VLOOKUP(U949,Table!$A$2:$C$121,2,0)</f>
        <v>15</v>
      </c>
      <c r="X949" s="7">
        <f>VLOOKUP(U949,Table!$A$2:$C$121,3,0)</f>
        <v>5</v>
      </c>
      <c r="Y949" s="6" t="s">
        <v>2470</v>
      </c>
      <c r="Z949" s="8" t="str">
        <f>LEFT(Y949,MIN(FIND({0,1,2,3,4,5,6,7,8,9},ASC(Y949)&amp;1234567890))-1)</f>
        <v>O</v>
      </c>
      <c r="AA949" s="8">
        <f t="shared" si="74"/>
        <v>12</v>
      </c>
      <c r="AB949" s="8">
        <f>VLOOKUP(Z949,Table!$A$2:$C$121,2,0)</f>
        <v>16</v>
      </c>
      <c r="AC949" s="7">
        <f>VLOOKUP(Z949,Table!$A$2:$C$121,3,0)</f>
        <v>2</v>
      </c>
      <c r="AD949" s="5" t="str">
        <f>VLOOKUP(A949,Table!$U$1:$V$230,2,0)</f>
        <v>Tetragonal</v>
      </c>
    </row>
    <row r="950" spans="1:30" ht="18.75" customHeight="1" x14ac:dyDescent="0.4">
      <c r="A950" s="5">
        <v>128</v>
      </c>
      <c r="B950" s="5">
        <v>160175</v>
      </c>
      <c r="C950" s="5" t="s">
        <v>1304</v>
      </c>
      <c r="D950" s="5" t="s">
        <v>864</v>
      </c>
      <c r="E950" s="6" t="s">
        <v>2315</v>
      </c>
      <c r="F950" s="8" t="str">
        <f>LEFT(E950,MIN(FIND({0,1,2,3,4,5,6,7,8,9},ASC(E950)&amp;1234567890))-1)</f>
        <v>Na</v>
      </c>
      <c r="G950" s="8">
        <f t="shared" si="70"/>
        <v>1</v>
      </c>
      <c r="H950" s="8">
        <f>VLOOKUP(F950,Table!$A$2:$C$121,2,0)</f>
        <v>1</v>
      </c>
      <c r="I950" s="7">
        <f>VLOOKUP(F950,Table!$A$2:$C$121,3,0)</f>
        <v>3</v>
      </c>
      <c r="J950" s="6" t="s">
        <v>2294</v>
      </c>
      <c r="K950" s="8" t="str">
        <f>LEFT(J950,MIN(FIND({0,1,2,3,4,5,6,7,8,9},ASC(J950)&amp;1234567890))-1)</f>
        <v>Ba</v>
      </c>
      <c r="L950" s="8">
        <f t="shared" si="71"/>
        <v>2</v>
      </c>
      <c r="M950" s="8">
        <f>VLOOKUP(K950,Table!$A$2:$C$121,2,0)</f>
        <v>2</v>
      </c>
      <c r="N950" s="7">
        <f>VLOOKUP(K950,Table!$A$2:$C$121,3,0)</f>
        <v>6</v>
      </c>
      <c r="O950" s="6" t="s">
        <v>2299</v>
      </c>
      <c r="P950" s="8" t="str">
        <f>LEFT(O950,MIN(FIND({0,1,2,3,4,5,6,7,8,9},ASC(O950)&amp;1234567890))-1)</f>
        <v>Sr</v>
      </c>
      <c r="Q950" s="8">
        <f t="shared" si="72"/>
        <v>2</v>
      </c>
      <c r="R950" s="8">
        <f>VLOOKUP(P950,Table!$A$2:$C$121,2,0)</f>
        <v>2</v>
      </c>
      <c r="S950" s="7">
        <f>VLOOKUP(P950,Table!$A$2:$C$121,3,0)</f>
        <v>5</v>
      </c>
      <c r="T950" s="6" t="s">
        <v>2497</v>
      </c>
      <c r="U950" s="8" t="str">
        <f>LEFT(T950,MIN(FIND({0,1,2,3,4,5,6,7,8,9},ASC(T950)&amp;1234567890))-1)</f>
        <v>Sb</v>
      </c>
      <c r="V950" s="8">
        <f t="shared" si="73"/>
        <v>3</v>
      </c>
      <c r="W950" s="8">
        <f>VLOOKUP(U950,Table!$A$2:$C$121,2,0)</f>
        <v>15</v>
      </c>
      <c r="X950" s="7">
        <f>VLOOKUP(U950,Table!$A$2:$C$121,3,0)</f>
        <v>5</v>
      </c>
      <c r="Y950" s="6" t="s">
        <v>2470</v>
      </c>
      <c r="Z950" s="8" t="str">
        <f>LEFT(Y950,MIN(FIND({0,1,2,3,4,5,6,7,8,9},ASC(Y950)&amp;1234567890))-1)</f>
        <v>O</v>
      </c>
      <c r="AA950" s="8">
        <f t="shared" si="74"/>
        <v>12</v>
      </c>
      <c r="AB950" s="8">
        <f>VLOOKUP(Z950,Table!$A$2:$C$121,2,0)</f>
        <v>16</v>
      </c>
      <c r="AC950" s="7">
        <f>VLOOKUP(Z950,Table!$A$2:$C$121,3,0)</f>
        <v>2</v>
      </c>
      <c r="AD950" s="5" t="str">
        <f>VLOOKUP(A950,Table!$U$1:$V$230,2,0)</f>
        <v>Tetragonal</v>
      </c>
    </row>
    <row r="951" spans="1:30" ht="18.75" customHeight="1" x14ac:dyDescent="0.4">
      <c r="A951" s="5">
        <v>128</v>
      </c>
      <c r="B951" s="5">
        <v>420677</v>
      </c>
      <c r="C951" s="5" t="s">
        <v>1304</v>
      </c>
      <c r="D951" s="5" t="s">
        <v>1306</v>
      </c>
      <c r="E951" s="6" t="s">
        <v>2488</v>
      </c>
      <c r="F951" s="8" t="str">
        <f>LEFT(E951,MIN(FIND({0,1,2,3,4,5,6,7,8,9},ASC(E951)&amp;1234567890))-1)</f>
        <v>Li</v>
      </c>
      <c r="G951" s="8">
        <f t="shared" si="70"/>
        <v>2</v>
      </c>
      <c r="H951" s="8">
        <f>VLOOKUP(F951,Table!$A$2:$C$121,2,0)</f>
        <v>1</v>
      </c>
      <c r="I951" s="7">
        <f>VLOOKUP(F951,Table!$A$2:$C$121,3,0)</f>
        <v>2</v>
      </c>
      <c r="J951" s="6" t="s">
        <v>2948</v>
      </c>
      <c r="K951" s="8" t="str">
        <f>LEFT(J951,MIN(FIND({0,1,2,3,4,5,6,7,8,9},ASC(J951)&amp;1234567890))-1)</f>
        <v>Sr</v>
      </c>
      <c r="L951" s="8">
        <f t="shared" si="71"/>
        <v>4</v>
      </c>
      <c r="M951" s="8">
        <f>VLOOKUP(K951,Table!$A$2:$C$121,2,0)</f>
        <v>2</v>
      </c>
      <c r="N951" s="7">
        <f>VLOOKUP(K951,Table!$A$2:$C$121,3,0)</f>
        <v>5</v>
      </c>
      <c r="O951" s="6" t="s">
        <v>2399</v>
      </c>
      <c r="P951" s="8" t="str">
        <f>LEFT(O951,MIN(FIND({0,1,2,3,4,5,6,7,8,9},ASC(O951)&amp;1234567890))-1)</f>
        <v>N</v>
      </c>
      <c r="Q951" s="8">
        <f t="shared" si="72"/>
        <v>8</v>
      </c>
      <c r="R951" s="8">
        <f>VLOOKUP(P951,Table!$A$2:$C$121,2,0)</f>
        <v>15</v>
      </c>
      <c r="S951" s="7">
        <f>VLOOKUP(P951,Table!$A$2:$C$121,3,0)</f>
        <v>2</v>
      </c>
      <c r="T951" s="6" t="s">
        <v>2591</v>
      </c>
      <c r="U951" s="8" t="str">
        <f>LEFT(T951,MIN(FIND({0,1,2,3,4,5,6,7,8,9},ASC(T951)&amp;1234567890))-1)</f>
        <v>Si</v>
      </c>
      <c r="V951" s="8">
        <f t="shared" si="73"/>
        <v>4</v>
      </c>
      <c r="W951" s="8">
        <f>VLOOKUP(U951,Table!$A$2:$C$121,2,0)</f>
        <v>14</v>
      </c>
      <c r="X951" s="7">
        <f>VLOOKUP(U951,Table!$A$2:$C$121,3,0)</f>
        <v>3</v>
      </c>
      <c r="Y951" s="6" t="s">
        <v>2305</v>
      </c>
      <c r="Z951" s="8" t="str">
        <f>LEFT(Y951,MIN(FIND({0,1,2,3,4,5,6,7,8,9},ASC(Y951)&amp;1234567890))-1)</f>
        <v>O</v>
      </c>
      <c r="AA951" s="8">
        <f t="shared" si="74"/>
        <v>1</v>
      </c>
      <c r="AB951" s="8">
        <f>VLOOKUP(Z951,Table!$A$2:$C$121,2,0)</f>
        <v>16</v>
      </c>
      <c r="AC951" s="7">
        <f>VLOOKUP(Z951,Table!$A$2:$C$121,3,0)</f>
        <v>2</v>
      </c>
      <c r="AD951" s="5" t="str">
        <f>VLOOKUP(A951,Table!$U$1:$V$230,2,0)</f>
        <v>Tetragonal</v>
      </c>
    </row>
    <row r="952" spans="1:30" ht="18.75" customHeight="1" x14ac:dyDescent="0.4">
      <c r="A952" s="5">
        <v>129</v>
      </c>
      <c r="B952" s="5">
        <v>24980</v>
      </c>
      <c r="C952" s="5" t="s">
        <v>1307</v>
      </c>
      <c r="D952" s="5" t="s">
        <v>1308</v>
      </c>
      <c r="E952" s="6" t="s">
        <v>2313</v>
      </c>
      <c r="F952" s="8" t="str">
        <f>LEFT(E952,MIN(FIND({0,1,2,3,4,5,6,7,8,9},ASC(E952)&amp;1234567890))-1)</f>
        <v>N</v>
      </c>
      <c r="G952" s="8">
        <f t="shared" si="70"/>
        <v>1</v>
      </c>
      <c r="H952" s="8">
        <f>VLOOKUP(F952,Table!$A$2:$C$121,2,0)</f>
        <v>15</v>
      </c>
      <c r="I952" s="7">
        <f>VLOOKUP(F952,Table!$A$2:$C$121,3,0)</f>
        <v>2</v>
      </c>
      <c r="J952" s="6" t="s">
        <v>2354</v>
      </c>
      <c r="K952" s="8" t="str">
        <f>LEFT(J952,MIN(FIND({0,1,2,3,4,5,6,7,8,9},ASC(J952)&amp;1234567890))-1)</f>
        <v>H</v>
      </c>
      <c r="L952" s="8">
        <f t="shared" si="71"/>
        <v>4</v>
      </c>
      <c r="M952" s="8">
        <f>VLOOKUP(K952,Table!$A$2:$C$121,2,0)</f>
        <v>1</v>
      </c>
      <c r="N952" s="7">
        <f>VLOOKUP(K952,Table!$A$2:$C$121,3,0)</f>
        <v>1</v>
      </c>
      <c r="O952" s="6" t="s">
        <v>2731</v>
      </c>
      <c r="P952" s="8" t="str">
        <f>LEFT(O952,MIN(FIND({0,1,2,3,4,5,6,7,8,9},ASC(O952)&amp;1234567890))-1)</f>
        <v>Nb</v>
      </c>
      <c r="Q952" s="8">
        <f t="shared" si="72"/>
        <v>1</v>
      </c>
      <c r="R952" s="8">
        <f>VLOOKUP(P952,Table!$A$2:$C$121,2,0)</f>
        <v>5</v>
      </c>
      <c r="S952" s="7">
        <f>VLOOKUP(P952,Table!$A$2:$C$121,3,0)</f>
        <v>5</v>
      </c>
      <c r="T952" s="6" t="s">
        <v>2305</v>
      </c>
      <c r="U952" s="8" t="str">
        <f>LEFT(T952,MIN(FIND({0,1,2,3,4,5,6,7,8,9},ASC(T952)&amp;1234567890))-1)</f>
        <v>O</v>
      </c>
      <c r="V952" s="8">
        <f t="shared" si="73"/>
        <v>1</v>
      </c>
      <c r="W952" s="8">
        <f>VLOOKUP(U952,Table!$A$2:$C$121,2,0)</f>
        <v>16</v>
      </c>
      <c r="X952" s="7">
        <f>VLOOKUP(U952,Table!$A$2:$C$121,3,0)</f>
        <v>2</v>
      </c>
      <c r="Y952" s="6" t="s">
        <v>2860</v>
      </c>
      <c r="Z952" s="8" t="str">
        <f>LEFT(Y952,MIN(FIND({0,1,2,3,4,5,6,7,8,9},ASC(Y952)&amp;1234567890))-1)</f>
        <v>F</v>
      </c>
      <c r="AA952" s="8">
        <f t="shared" si="74"/>
        <v>4</v>
      </c>
      <c r="AB952" s="8">
        <f>VLOOKUP(Z952,Table!$A$2:$C$121,2,0)</f>
        <v>17</v>
      </c>
      <c r="AC952" s="7">
        <f>VLOOKUP(Z952,Table!$A$2:$C$121,3,0)</f>
        <v>2</v>
      </c>
      <c r="AD952" s="5" t="str">
        <f>VLOOKUP(A952,Table!$U$1:$V$230,2,0)</f>
        <v>Tetragonal</v>
      </c>
    </row>
    <row r="953" spans="1:30" ht="18.75" customHeight="1" x14ac:dyDescent="0.4">
      <c r="A953" s="5">
        <v>129</v>
      </c>
      <c r="B953" s="5">
        <v>65919</v>
      </c>
      <c r="C953" s="5" t="s">
        <v>1309</v>
      </c>
      <c r="D953" s="5" t="s">
        <v>5594</v>
      </c>
      <c r="E953" s="6" t="s">
        <v>2850</v>
      </c>
      <c r="F953" s="8" t="str">
        <f>LEFT(E953,MIN(FIND({0,1,2,3,4,5,6,7,8,9},ASC(E953)&amp;1234567890))-1)</f>
        <v>Sm</v>
      </c>
      <c r="G953" s="8">
        <f t="shared" si="70"/>
        <v>1</v>
      </c>
      <c r="H953" s="8">
        <f>VLOOKUP(F953,Table!$A$2:$C$121,2,0)</f>
        <v>3</v>
      </c>
      <c r="I953" s="7">
        <f>VLOOKUP(F953,Table!$A$2:$C$121,3,0)</f>
        <v>6</v>
      </c>
      <c r="J953" s="6" t="s">
        <v>4407</v>
      </c>
      <c r="K953" s="8" t="str">
        <f>LEFT(J953,MIN(FIND({0,1,2,3,4,5,6,7,8,9},ASC(J953)&amp;1234567890))-1)</f>
        <v>La</v>
      </c>
      <c r="L953" s="8">
        <f t="shared" si="71"/>
        <v>0.75</v>
      </c>
      <c r="M953" s="8">
        <f>VLOOKUP(K953,Table!$A$2:$C$121,2,0)</f>
        <v>3</v>
      </c>
      <c r="N953" s="7">
        <f>VLOOKUP(K953,Table!$A$2:$C$121,3,0)</f>
        <v>6</v>
      </c>
      <c r="O953" s="6" t="s">
        <v>3252</v>
      </c>
      <c r="P953" s="8" t="str">
        <f>LEFT(O953,MIN(FIND({0,1,2,3,4,5,6,7,8,9},ASC(O953)&amp;1234567890))-1)</f>
        <v>Sr</v>
      </c>
      <c r="Q953" s="8">
        <f t="shared" si="72"/>
        <v>0.25</v>
      </c>
      <c r="R953" s="8">
        <f>VLOOKUP(P953,Table!$A$2:$C$121,2,0)</f>
        <v>2</v>
      </c>
      <c r="S953" s="7">
        <f>VLOOKUP(P953,Table!$A$2:$C$121,3,0)</f>
        <v>5</v>
      </c>
      <c r="T953" s="6" t="s">
        <v>2296</v>
      </c>
      <c r="U953" s="8" t="str">
        <f>LEFT(T953,MIN(FIND({0,1,2,3,4,5,6,7,8,9},ASC(T953)&amp;1234567890))-1)</f>
        <v>Cu</v>
      </c>
      <c r="V953" s="8">
        <f t="shared" si="73"/>
        <v>1</v>
      </c>
      <c r="W953" s="8">
        <f>VLOOKUP(U953,Table!$A$2:$C$121,2,0)</f>
        <v>11</v>
      </c>
      <c r="X953" s="7">
        <f>VLOOKUP(U953,Table!$A$2:$C$121,3,0)</f>
        <v>4</v>
      </c>
      <c r="Y953" s="6" t="s">
        <v>3932</v>
      </c>
      <c r="Z953" s="8" t="str">
        <f>LEFT(Y953,MIN(FIND({0,1,2,3,4,5,6,7,8,9},ASC(Y953)&amp;1234567890))-1)</f>
        <v>O</v>
      </c>
      <c r="AA953" s="8">
        <f t="shared" si="74"/>
        <v>3.95</v>
      </c>
      <c r="AB953" s="8">
        <f>VLOOKUP(Z953,Table!$A$2:$C$121,2,0)</f>
        <v>16</v>
      </c>
      <c r="AC953" s="7">
        <f>VLOOKUP(Z953,Table!$A$2:$C$121,3,0)</f>
        <v>2</v>
      </c>
      <c r="AD953" s="5" t="str">
        <f>VLOOKUP(A953,Table!$U$1:$V$230,2,0)</f>
        <v>Tetragonal</v>
      </c>
    </row>
    <row r="954" spans="1:30" ht="18.75" customHeight="1" x14ac:dyDescent="0.4">
      <c r="A954" s="5">
        <v>129</v>
      </c>
      <c r="B954" s="5">
        <v>67070</v>
      </c>
      <c r="C954" s="5" t="s">
        <v>1307</v>
      </c>
      <c r="D954" s="5" t="s">
        <v>1310</v>
      </c>
      <c r="E954" s="6" t="s">
        <v>2939</v>
      </c>
      <c r="F954" s="8" t="str">
        <f>LEFT(E954,MIN(FIND({0,1,2,3,4,5,6,7,8,9},ASC(E954)&amp;1234567890))-1)</f>
        <v>La</v>
      </c>
      <c r="G954" s="8">
        <f t="shared" si="70"/>
        <v>0.9</v>
      </c>
      <c r="H954" s="8">
        <f>VLOOKUP(F954,Table!$A$2:$C$121,2,0)</f>
        <v>3</v>
      </c>
      <c r="I954" s="7">
        <f>VLOOKUP(F954,Table!$A$2:$C$121,3,0)</f>
        <v>6</v>
      </c>
      <c r="J954" s="6" t="s">
        <v>3133</v>
      </c>
      <c r="K954" s="8" t="str">
        <f>LEFT(J954,MIN(FIND({0,1,2,3,4,5,6,7,8,9},ASC(J954)&amp;1234567890))-1)</f>
        <v>Gd</v>
      </c>
      <c r="L954" s="8">
        <f t="shared" si="71"/>
        <v>0.89</v>
      </c>
      <c r="M954" s="8">
        <f>VLOOKUP(K954,Table!$A$2:$C$121,2,0)</f>
        <v>3</v>
      </c>
      <c r="N954" s="7">
        <f>VLOOKUP(K954,Table!$A$2:$C$121,3,0)</f>
        <v>6</v>
      </c>
      <c r="O954" s="6" t="s">
        <v>3933</v>
      </c>
      <c r="P954" s="8" t="str">
        <f>LEFT(O954,MIN(FIND({0,1,2,3,4,5,6,7,8,9},ASC(O954)&amp;1234567890))-1)</f>
        <v>Sr</v>
      </c>
      <c r="Q954" s="8">
        <f t="shared" si="72"/>
        <v>0.21</v>
      </c>
      <c r="R954" s="8">
        <f>VLOOKUP(P954,Table!$A$2:$C$121,2,0)</f>
        <v>2</v>
      </c>
      <c r="S954" s="7">
        <f>VLOOKUP(P954,Table!$A$2:$C$121,3,0)</f>
        <v>5</v>
      </c>
      <c r="T954" s="6" t="s">
        <v>2296</v>
      </c>
      <c r="U954" s="8" t="str">
        <f>LEFT(T954,MIN(FIND({0,1,2,3,4,5,6,7,8,9},ASC(T954)&amp;1234567890))-1)</f>
        <v>Cu</v>
      </c>
      <c r="V954" s="8">
        <f t="shared" si="73"/>
        <v>1</v>
      </c>
      <c r="W954" s="8">
        <f>VLOOKUP(U954,Table!$A$2:$C$121,2,0)</f>
        <v>11</v>
      </c>
      <c r="X954" s="7">
        <f>VLOOKUP(U954,Table!$A$2:$C$121,3,0)</f>
        <v>4</v>
      </c>
      <c r="Y954" s="6" t="s">
        <v>2317</v>
      </c>
      <c r="Z954" s="8" t="str">
        <f>LEFT(Y954,MIN(FIND({0,1,2,3,4,5,6,7,8,9},ASC(Y954)&amp;1234567890))-1)</f>
        <v>O</v>
      </c>
      <c r="AA954" s="8">
        <f t="shared" si="74"/>
        <v>4</v>
      </c>
      <c r="AB954" s="8">
        <f>VLOOKUP(Z954,Table!$A$2:$C$121,2,0)</f>
        <v>16</v>
      </c>
      <c r="AC954" s="7">
        <f>VLOOKUP(Z954,Table!$A$2:$C$121,3,0)</f>
        <v>2</v>
      </c>
      <c r="AD954" s="5" t="str">
        <f>VLOOKUP(A954,Table!$U$1:$V$230,2,0)</f>
        <v>Tetragonal</v>
      </c>
    </row>
    <row r="955" spans="1:30" ht="18.75" customHeight="1" x14ac:dyDescent="0.4">
      <c r="A955" s="5">
        <v>129</v>
      </c>
      <c r="B955" s="5">
        <v>79343</v>
      </c>
      <c r="C955" s="5" t="s">
        <v>1307</v>
      </c>
      <c r="D955" s="5" t="s">
        <v>1311</v>
      </c>
      <c r="E955" s="6" t="s">
        <v>3934</v>
      </c>
      <c r="F955" s="8" t="str">
        <f>LEFT(E955,MIN(FIND({0,1,2,3,4,5,6,7,8,9},ASC(E955)&amp;1234567890))-1)</f>
        <v>Hg</v>
      </c>
      <c r="G955" s="8">
        <f t="shared" si="70"/>
        <v>1.88</v>
      </c>
      <c r="H955" s="8">
        <f>VLOOKUP(F955,Table!$A$2:$C$121,2,0)</f>
        <v>12</v>
      </c>
      <c r="I955" s="7">
        <f>VLOOKUP(F955,Table!$A$2:$C$121,3,0)</f>
        <v>6</v>
      </c>
      <c r="J955" s="6" t="s">
        <v>2294</v>
      </c>
      <c r="K955" s="8" t="str">
        <f>LEFT(J955,MIN(FIND({0,1,2,3,4,5,6,7,8,9},ASC(J955)&amp;1234567890))-1)</f>
        <v>Ba</v>
      </c>
      <c r="L955" s="8">
        <f t="shared" si="71"/>
        <v>2</v>
      </c>
      <c r="M955" s="8">
        <f>VLOOKUP(K955,Table!$A$2:$C$121,2,0)</f>
        <v>2</v>
      </c>
      <c r="N955" s="7">
        <f>VLOOKUP(K955,Table!$A$2:$C$121,3,0)</f>
        <v>6</v>
      </c>
      <c r="O955" s="6" t="s">
        <v>3772</v>
      </c>
      <c r="P955" s="8" t="str">
        <f>LEFT(O955,MIN(FIND({0,1,2,3,4,5,6,7,8,9},ASC(O955)&amp;1234567890))-1)</f>
        <v>Pr</v>
      </c>
      <c r="Q955" s="8">
        <f t="shared" si="72"/>
        <v>2</v>
      </c>
      <c r="R955" s="8">
        <f>VLOOKUP(P955,Table!$A$2:$C$121,2,0)</f>
        <v>3</v>
      </c>
      <c r="S955" s="7">
        <f>VLOOKUP(P955,Table!$A$2:$C$121,3,0)</f>
        <v>6</v>
      </c>
      <c r="T955" s="6" t="s">
        <v>2297</v>
      </c>
      <c r="U955" s="8" t="str">
        <f>LEFT(T955,MIN(FIND({0,1,2,3,4,5,6,7,8,9},ASC(T955)&amp;1234567890))-1)</f>
        <v>Cu</v>
      </c>
      <c r="V955" s="8">
        <f t="shared" si="73"/>
        <v>2</v>
      </c>
      <c r="W955" s="8">
        <f>VLOOKUP(U955,Table!$A$2:$C$121,2,0)</f>
        <v>11</v>
      </c>
      <c r="X955" s="7">
        <f>VLOOKUP(U955,Table!$A$2:$C$121,3,0)</f>
        <v>4</v>
      </c>
      <c r="Y955" s="6" t="s">
        <v>2336</v>
      </c>
      <c r="Z955" s="8" t="str">
        <f>LEFT(Y955,MIN(FIND({0,1,2,3,4,5,6,7,8,9},ASC(Y955)&amp;1234567890))-1)</f>
        <v>O</v>
      </c>
      <c r="AA955" s="8">
        <f t="shared" si="74"/>
        <v>10</v>
      </c>
      <c r="AB955" s="8">
        <f>VLOOKUP(Z955,Table!$A$2:$C$121,2,0)</f>
        <v>16</v>
      </c>
      <c r="AC955" s="7">
        <f>VLOOKUP(Z955,Table!$A$2:$C$121,3,0)</f>
        <v>2</v>
      </c>
      <c r="AD955" s="5" t="str">
        <f>VLOOKUP(A955,Table!$U$1:$V$230,2,0)</f>
        <v>Tetragonal</v>
      </c>
    </row>
    <row r="956" spans="1:30" ht="18.75" customHeight="1" x14ac:dyDescent="0.4">
      <c r="A956" s="5">
        <v>129</v>
      </c>
      <c r="B956" s="5">
        <v>83630</v>
      </c>
      <c r="C956" s="5" t="s">
        <v>1307</v>
      </c>
      <c r="D956" s="5" t="s">
        <v>1312</v>
      </c>
      <c r="E956" s="6" t="s">
        <v>2299</v>
      </c>
      <c r="F956" s="8" t="str">
        <f>LEFT(E956,MIN(FIND({0,1,2,3,4,5,6,7,8,9},ASC(E956)&amp;1234567890))-1)</f>
        <v>Sr</v>
      </c>
      <c r="G956" s="8">
        <f t="shared" si="70"/>
        <v>2</v>
      </c>
      <c r="H956" s="8">
        <f>VLOOKUP(F956,Table!$A$2:$C$121,2,0)</f>
        <v>2</v>
      </c>
      <c r="I956" s="7">
        <f>VLOOKUP(F956,Table!$A$2:$C$121,3,0)</f>
        <v>5</v>
      </c>
      <c r="J956" s="6" t="s">
        <v>2296</v>
      </c>
      <c r="K956" s="8" t="str">
        <f>LEFT(J956,MIN(FIND({0,1,2,3,4,5,6,7,8,9},ASC(J956)&amp;1234567890))-1)</f>
        <v>Cu</v>
      </c>
      <c r="L956" s="8">
        <f t="shared" si="71"/>
        <v>1</v>
      </c>
      <c r="M956" s="8">
        <f>VLOOKUP(K956,Table!$A$2:$C$121,2,0)</f>
        <v>11</v>
      </c>
      <c r="N956" s="7">
        <f>VLOOKUP(K956,Table!$A$2:$C$121,3,0)</f>
        <v>4</v>
      </c>
      <c r="O956" s="6" t="s">
        <v>2532</v>
      </c>
      <c r="P956" s="8" t="str">
        <f>LEFT(O956,MIN(FIND({0,1,2,3,4,5,6,7,8,9},ASC(O956)&amp;1234567890))-1)</f>
        <v>Ga</v>
      </c>
      <c r="Q956" s="8">
        <f t="shared" si="72"/>
        <v>1</v>
      </c>
      <c r="R956" s="8">
        <f>VLOOKUP(P956,Table!$A$2:$C$121,2,0)</f>
        <v>13</v>
      </c>
      <c r="S956" s="7">
        <f>VLOOKUP(P956,Table!$A$2:$C$121,3,0)</f>
        <v>4</v>
      </c>
      <c r="T956" s="6" t="s">
        <v>2312</v>
      </c>
      <c r="U956" s="8" t="str">
        <f>LEFT(T956,MIN(FIND({0,1,2,3,4,5,6,7,8,9},ASC(T956)&amp;1234567890))-1)</f>
        <v>O</v>
      </c>
      <c r="V956" s="8">
        <f t="shared" si="73"/>
        <v>3</v>
      </c>
      <c r="W956" s="8">
        <f>VLOOKUP(U956,Table!$A$2:$C$121,2,0)</f>
        <v>16</v>
      </c>
      <c r="X956" s="7">
        <f>VLOOKUP(U956,Table!$A$2:$C$121,3,0)</f>
        <v>2</v>
      </c>
      <c r="Y956" s="6" t="s">
        <v>2311</v>
      </c>
      <c r="Z956" s="8" t="str">
        <f>LEFT(Y956,MIN(FIND({0,1,2,3,4,5,6,7,8,9},ASC(Y956)&amp;1234567890))-1)</f>
        <v>S</v>
      </c>
      <c r="AA956" s="8">
        <f t="shared" si="74"/>
        <v>1</v>
      </c>
      <c r="AB956" s="8">
        <f>VLOOKUP(Z956,Table!$A$2:$C$121,2,0)</f>
        <v>16</v>
      </c>
      <c r="AC956" s="7">
        <f>VLOOKUP(Z956,Table!$A$2:$C$121,3,0)</f>
        <v>3</v>
      </c>
      <c r="AD956" s="5" t="str">
        <f>VLOOKUP(A956,Table!$U$1:$V$230,2,0)</f>
        <v>Tetragonal</v>
      </c>
    </row>
    <row r="957" spans="1:30" ht="18.75" customHeight="1" x14ac:dyDescent="0.4">
      <c r="A957" s="5">
        <v>129</v>
      </c>
      <c r="B957" s="5">
        <v>84962</v>
      </c>
      <c r="C957" s="5" t="s">
        <v>1307</v>
      </c>
      <c r="D957" s="5" t="s">
        <v>1313</v>
      </c>
      <c r="E957" s="6" t="s">
        <v>2299</v>
      </c>
      <c r="F957" s="8" t="str">
        <f>LEFT(E957,MIN(FIND({0,1,2,3,4,5,6,7,8,9},ASC(E957)&amp;1234567890))-1)</f>
        <v>Sr</v>
      </c>
      <c r="G957" s="8">
        <f t="shared" si="70"/>
        <v>2</v>
      </c>
      <c r="H957" s="8">
        <f>VLOOKUP(F957,Table!$A$2:$C$121,2,0)</f>
        <v>2</v>
      </c>
      <c r="I957" s="7">
        <f>VLOOKUP(F957,Table!$A$2:$C$121,3,0)</f>
        <v>5</v>
      </c>
      <c r="J957" s="6" t="s">
        <v>2296</v>
      </c>
      <c r="K957" s="8" t="str">
        <f>LEFT(J957,MIN(FIND({0,1,2,3,4,5,6,7,8,9},ASC(J957)&amp;1234567890))-1)</f>
        <v>Cu</v>
      </c>
      <c r="L957" s="8">
        <f t="shared" si="71"/>
        <v>1</v>
      </c>
      <c r="M957" s="8">
        <f>VLOOKUP(K957,Table!$A$2:$C$121,2,0)</f>
        <v>11</v>
      </c>
      <c r="N957" s="7">
        <f>VLOOKUP(K957,Table!$A$2:$C$121,3,0)</f>
        <v>4</v>
      </c>
      <c r="O957" s="6" t="s">
        <v>3339</v>
      </c>
      <c r="P957" s="8" t="str">
        <f>LEFT(O957,MIN(FIND({0,1,2,3,4,5,6,7,8,9},ASC(O957)&amp;1234567890))-1)</f>
        <v>Cr</v>
      </c>
      <c r="Q957" s="8">
        <f t="shared" si="72"/>
        <v>1</v>
      </c>
      <c r="R957" s="8">
        <f>VLOOKUP(P957,Table!$A$2:$C$121,2,0)</f>
        <v>6</v>
      </c>
      <c r="S957" s="7">
        <f>VLOOKUP(P957,Table!$A$2:$C$121,3,0)</f>
        <v>4</v>
      </c>
      <c r="T957" s="6" t="s">
        <v>2312</v>
      </c>
      <c r="U957" s="8" t="str">
        <f>LEFT(T957,MIN(FIND({0,1,2,3,4,5,6,7,8,9},ASC(T957)&amp;1234567890))-1)</f>
        <v>O</v>
      </c>
      <c r="V957" s="8">
        <f t="shared" si="73"/>
        <v>3</v>
      </c>
      <c r="W957" s="8">
        <f>VLOOKUP(U957,Table!$A$2:$C$121,2,0)</f>
        <v>16</v>
      </c>
      <c r="X957" s="7">
        <f>VLOOKUP(U957,Table!$A$2:$C$121,3,0)</f>
        <v>2</v>
      </c>
      <c r="Y957" s="6" t="s">
        <v>2311</v>
      </c>
      <c r="Z957" s="8" t="str">
        <f>LEFT(Y957,MIN(FIND({0,1,2,3,4,5,6,7,8,9},ASC(Y957)&amp;1234567890))-1)</f>
        <v>S</v>
      </c>
      <c r="AA957" s="8">
        <f t="shared" si="74"/>
        <v>1</v>
      </c>
      <c r="AB957" s="8">
        <f>VLOOKUP(Z957,Table!$A$2:$C$121,2,0)</f>
        <v>16</v>
      </c>
      <c r="AC957" s="7">
        <f>VLOOKUP(Z957,Table!$A$2:$C$121,3,0)</f>
        <v>3</v>
      </c>
      <c r="AD957" s="5" t="str">
        <f>VLOOKUP(A957,Table!$U$1:$V$230,2,0)</f>
        <v>Tetragonal</v>
      </c>
    </row>
    <row r="958" spans="1:30" ht="18.75" customHeight="1" x14ac:dyDescent="0.4">
      <c r="A958" s="5">
        <v>129</v>
      </c>
      <c r="B958" s="5">
        <v>84963</v>
      </c>
      <c r="C958" s="5" t="s">
        <v>1307</v>
      </c>
      <c r="D958" s="5" t="s">
        <v>1314</v>
      </c>
      <c r="E958" s="6" t="s">
        <v>2299</v>
      </c>
      <c r="F958" s="8" t="str">
        <f>LEFT(E958,MIN(FIND({0,1,2,3,4,5,6,7,8,9},ASC(E958)&amp;1234567890))-1)</f>
        <v>Sr</v>
      </c>
      <c r="G958" s="8">
        <f t="shared" si="70"/>
        <v>2</v>
      </c>
      <c r="H958" s="8">
        <f>VLOOKUP(F958,Table!$A$2:$C$121,2,0)</f>
        <v>2</v>
      </c>
      <c r="I958" s="7">
        <f>VLOOKUP(F958,Table!$A$2:$C$121,3,0)</f>
        <v>5</v>
      </c>
      <c r="J958" s="6" t="s">
        <v>2296</v>
      </c>
      <c r="K958" s="8" t="str">
        <f>LEFT(J958,MIN(FIND({0,1,2,3,4,5,6,7,8,9},ASC(J958)&amp;1234567890))-1)</f>
        <v>Cu</v>
      </c>
      <c r="L958" s="8">
        <f t="shared" si="71"/>
        <v>1</v>
      </c>
      <c r="M958" s="8">
        <f>VLOOKUP(K958,Table!$A$2:$C$121,2,0)</f>
        <v>11</v>
      </c>
      <c r="N958" s="7">
        <f>VLOOKUP(K958,Table!$A$2:$C$121,3,0)</f>
        <v>4</v>
      </c>
      <c r="O958" s="6" t="s">
        <v>2330</v>
      </c>
      <c r="P958" s="8" t="str">
        <f>LEFT(O958,MIN(FIND({0,1,2,3,4,5,6,7,8,9},ASC(O958)&amp;1234567890))-1)</f>
        <v>Fe</v>
      </c>
      <c r="Q958" s="8">
        <f t="shared" si="72"/>
        <v>1</v>
      </c>
      <c r="R958" s="8">
        <f>VLOOKUP(P958,Table!$A$2:$C$121,2,0)</f>
        <v>8</v>
      </c>
      <c r="S958" s="7">
        <f>VLOOKUP(P958,Table!$A$2:$C$121,3,0)</f>
        <v>4</v>
      </c>
      <c r="T958" s="6" t="s">
        <v>2312</v>
      </c>
      <c r="U958" s="8" t="str">
        <f>LEFT(T958,MIN(FIND({0,1,2,3,4,5,6,7,8,9},ASC(T958)&amp;1234567890))-1)</f>
        <v>O</v>
      </c>
      <c r="V958" s="8">
        <f t="shared" si="73"/>
        <v>3</v>
      </c>
      <c r="W958" s="8">
        <f>VLOOKUP(U958,Table!$A$2:$C$121,2,0)</f>
        <v>16</v>
      </c>
      <c r="X958" s="7">
        <f>VLOOKUP(U958,Table!$A$2:$C$121,3,0)</f>
        <v>2</v>
      </c>
      <c r="Y958" s="6" t="s">
        <v>2311</v>
      </c>
      <c r="Z958" s="8" t="str">
        <f>LEFT(Y958,MIN(FIND({0,1,2,3,4,5,6,7,8,9},ASC(Y958)&amp;1234567890))-1)</f>
        <v>S</v>
      </c>
      <c r="AA958" s="8">
        <f t="shared" si="74"/>
        <v>1</v>
      </c>
      <c r="AB958" s="8">
        <f>VLOOKUP(Z958,Table!$A$2:$C$121,2,0)</f>
        <v>16</v>
      </c>
      <c r="AC958" s="7">
        <f>VLOOKUP(Z958,Table!$A$2:$C$121,3,0)</f>
        <v>3</v>
      </c>
      <c r="AD958" s="5" t="str">
        <f>VLOOKUP(A958,Table!$U$1:$V$230,2,0)</f>
        <v>Tetragonal</v>
      </c>
    </row>
    <row r="959" spans="1:30" ht="18.75" customHeight="1" x14ac:dyDescent="0.4">
      <c r="A959" s="5">
        <v>129</v>
      </c>
      <c r="B959" s="5">
        <v>86428</v>
      </c>
      <c r="C959" s="5" t="s">
        <v>1307</v>
      </c>
      <c r="D959" s="5" t="s">
        <v>1315</v>
      </c>
      <c r="E959" s="6" t="s">
        <v>2341</v>
      </c>
      <c r="F959" s="8" t="str">
        <f>LEFT(E959,MIN(FIND({0,1,2,3,4,5,6,7,8,9},ASC(E959)&amp;1234567890))-1)</f>
        <v>Ca</v>
      </c>
      <c r="G959" s="8">
        <f t="shared" si="70"/>
        <v>1</v>
      </c>
      <c r="H959" s="8">
        <f>VLOOKUP(F959,Table!$A$2:$C$121,2,0)</f>
        <v>2</v>
      </c>
      <c r="I959" s="7">
        <f>VLOOKUP(F959,Table!$A$2:$C$121,3,0)</f>
        <v>4</v>
      </c>
      <c r="J959" s="6" t="s">
        <v>2850</v>
      </c>
      <c r="K959" s="8" t="str">
        <f>LEFT(J959,MIN(FIND({0,1,2,3,4,5,6,7,8,9},ASC(J959)&amp;1234567890))-1)</f>
        <v>Sm</v>
      </c>
      <c r="L959" s="8">
        <f t="shared" si="71"/>
        <v>1</v>
      </c>
      <c r="M959" s="8">
        <f>VLOOKUP(K959,Table!$A$2:$C$121,2,0)</f>
        <v>3</v>
      </c>
      <c r="N959" s="7">
        <f>VLOOKUP(K959,Table!$A$2:$C$121,3,0)</f>
        <v>6</v>
      </c>
      <c r="O959" s="6" t="s">
        <v>2296</v>
      </c>
      <c r="P959" s="8" t="str">
        <f>LEFT(O959,MIN(FIND({0,1,2,3,4,5,6,7,8,9},ASC(O959)&amp;1234567890))-1)</f>
        <v>Cu</v>
      </c>
      <c r="Q959" s="8">
        <f t="shared" si="72"/>
        <v>1</v>
      </c>
      <c r="R959" s="8">
        <f>VLOOKUP(P959,Table!$A$2:$C$121,2,0)</f>
        <v>11</v>
      </c>
      <c r="S959" s="7">
        <f>VLOOKUP(P959,Table!$A$2:$C$121,3,0)</f>
        <v>4</v>
      </c>
      <c r="T959" s="6" t="s">
        <v>2312</v>
      </c>
      <c r="U959" s="8" t="str">
        <f>LEFT(T959,MIN(FIND({0,1,2,3,4,5,6,7,8,9},ASC(T959)&amp;1234567890))-1)</f>
        <v>O</v>
      </c>
      <c r="V959" s="8">
        <f t="shared" si="73"/>
        <v>3</v>
      </c>
      <c r="W959" s="8">
        <f>VLOOKUP(U959,Table!$A$2:$C$121,2,0)</f>
        <v>16</v>
      </c>
      <c r="X959" s="7">
        <f>VLOOKUP(U959,Table!$A$2:$C$121,3,0)</f>
        <v>2</v>
      </c>
      <c r="Y959" s="6" t="s">
        <v>2339</v>
      </c>
      <c r="Z959" s="8" t="str">
        <f>LEFT(Y959,MIN(FIND({0,1,2,3,4,5,6,7,8,9},ASC(Y959)&amp;1234567890))-1)</f>
        <v>Cl</v>
      </c>
      <c r="AA959" s="8">
        <f t="shared" si="74"/>
        <v>1</v>
      </c>
      <c r="AB959" s="8">
        <f>VLOOKUP(Z959,Table!$A$2:$C$121,2,0)</f>
        <v>17</v>
      </c>
      <c r="AC959" s="7">
        <f>VLOOKUP(Z959,Table!$A$2:$C$121,3,0)</f>
        <v>3</v>
      </c>
      <c r="AD959" s="5" t="str">
        <f>VLOOKUP(A959,Table!$U$1:$V$230,2,0)</f>
        <v>Tetragonal</v>
      </c>
    </row>
    <row r="960" spans="1:30" ht="18.75" customHeight="1" x14ac:dyDescent="0.4">
      <c r="A960" s="5">
        <v>129</v>
      </c>
      <c r="B960" s="5">
        <v>91199</v>
      </c>
      <c r="C960" s="5" t="s">
        <v>1307</v>
      </c>
      <c r="D960" s="5" t="s">
        <v>1316</v>
      </c>
      <c r="E960" s="6" t="s">
        <v>2299</v>
      </c>
      <c r="F960" s="8" t="str">
        <f>LEFT(E960,MIN(FIND({0,1,2,3,4,5,6,7,8,9},ASC(E960)&amp;1234567890))-1)</f>
        <v>Sr</v>
      </c>
      <c r="G960" s="8">
        <f t="shared" si="70"/>
        <v>2</v>
      </c>
      <c r="H960" s="8">
        <f>VLOOKUP(F960,Table!$A$2:$C$121,2,0)</f>
        <v>2</v>
      </c>
      <c r="I960" s="7">
        <f>VLOOKUP(F960,Table!$A$2:$C$121,3,0)</f>
        <v>5</v>
      </c>
      <c r="J960" s="6" t="s">
        <v>2296</v>
      </c>
      <c r="K960" s="8" t="str">
        <f>LEFT(J960,MIN(FIND({0,1,2,3,4,5,6,7,8,9},ASC(J960)&amp;1234567890))-1)</f>
        <v>Cu</v>
      </c>
      <c r="L960" s="8">
        <f t="shared" si="71"/>
        <v>1</v>
      </c>
      <c r="M960" s="8">
        <f>VLOOKUP(K960,Table!$A$2:$C$121,2,0)</f>
        <v>11</v>
      </c>
      <c r="N960" s="7">
        <f>VLOOKUP(K960,Table!$A$2:$C$121,3,0)</f>
        <v>4</v>
      </c>
      <c r="O960" s="6" t="s">
        <v>2598</v>
      </c>
      <c r="P960" s="8" t="str">
        <f>LEFT(O960,MIN(FIND({0,1,2,3,4,5,6,7,8,9},ASC(O960)&amp;1234567890))-1)</f>
        <v>Mn</v>
      </c>
      <c r="Q960" s="8">
        <f t="shared" si="72"/>
        <v>1</v>
      </c>
      <c r="R960" s="8">
        <f>VLOOKUP(P960,Table!$A$2:$C$121,2,0)</f>
        <v>7</v>
      </c>
      <c r="S960" s="7">
        <f>VLOOKUP(P960,Table!$A$2:$C$121,3,0)</f>
        <v>4</v>
      </c>
      <c r="T960" s="6" t="s">
        <v>2312</v>
      </c>
      <c r="U960" s="8" t="str">
        <f>LEFT(T960,MIN(FIND({0,1,2,3,4,5,6,7,8,9},ASC(T960)&amp;1234567890))-1)</f>
        <v>O</v>
      </c>
      <c r="V960" s="8">
        <f t="shared" si="73"/>
        <v>3</v>
      </c>
      <c r="W960" s="8">
        <f>VLOOKUP(U960,Table!$A$2:$C$121,2,0)</f>
        <v>16</v>
      </c>
      <c r="X960" s="7">
        <f>VLOOKUP(U960,Table!$A$2:$C$121,3,0)</f>
        <v>2</v>
      </c>
      <c r="Y960" s="6" t="s">
        <v>2311</v>
      </c>
      <c r="Z960" s="8" t="str">
        <f>LEFT(Y960,MIN(FIND({0,1,2,3,4,5,6,7,8,9},ASC(Y960)&amp;1234567890))-1)</f>
        <v>S</v>
      </c>
      <c r="AA960" s="8">
        <f t="shared" si="74"/>
        <v>1</v>
      </c>
      <c r="AB960" s="8">
        <f>VLOOKUP(Z960,Table!$A$2:$C$121,2,0)</f>
        <v>16</v>
      </c>
      <c r="AC960" s="7">
        <f>VLOOKUP(Z960,Table!$A$2:$C$121,3,0)</f>
        <v>3</v>
      </c>
      <c r="AD960" s="5" t="str">
        <f>VLOOKUP(A960,Table!$U$1:$V$230,2,0)</f>
        <v>Tetragonal</v>
      </c>
    </row>
    <row r="961" spans="1:30" ht="18.75" customHeight="1" x14ac:dyDescent="0.4">
      <c r="A961" s="5">
        <v>129</v>
      </c>
      <c r="B961" s="5">
        <v>94743</v>
      </c>
      <c r="C961" s="5" t="s">
        <v>1307</v>
      </c>
      <c r="D961" s="5" t="s">
        <v>1317</v>
      </c>
      <c r="E961" s="6" t="s">
        <v>2315</v>
      </c>
      <c r="F961" s="8" t="str">
        <f>LEFT(E961,MIN(FIND({0,1,2,3,4,5,6,7,8,9},ASC(E961)&amp;1234567890))-1)</f>
        <v>Na</v>
      </c>
      <c r="G961" s="8">
        <f t="shared" si="70"/>
        <v>1</v>
      </c>
      <c r="H961" s="8">
        <f>VLOOKUP(F961,Table!$A$2:$C$121,2,0)</f>
        <v>1</v>
      </c>
      <c r="I961" s="7">
        <f>VLOOKUP(F961,Table!$A$2:$C$121,3,0)</f>
        <v>3</v>
      </c>
      <c r="J961" s="6" t="s">
        <v>2310</v>
      </c>
      <c r="K961" s="8" t="str">
        <f>LEFT(J961,MIN(FIND({0,1,2,3,4,5,6,7,8,9},ASC(J961)&amp;1234567890))-1)</f>
        <v>K</v>
      </c>
      <c r="L961" s="8">
        <f t="shared" si="71"/>
        <v>1</v>
      </c>
      <c r="M961" s="8">
        <f>VLOOKUP(K961,Table!$A$2:$C$121,2,0)</f>
        <v>1</v>
      </c>
      <c r="N961" s="7">
        <f>VLOOKUP(K961,Table!$A$2:$C$121,3,0)</f>
        <v>4</v>
      </c>
      <c r="O961" s="6" t="s">
        <v>2363</v>
      </c>
      <c r="P961" s="8" t="str">
        <f>LEFT(O961,MIN(FIND({0,1,2,3,4,5,6,7,8,9},ASC(O961)&amp;1234567890))-1)</f>
        <v>La</v>
      </c>
      <c r="Q961" s="8">
        <f t="shared" si="72"/>
        <v>1</v>
      </c>
      <c r="R961" s="8">
        <f>VLOOKUP(P961,Table!$A$2:$C$121,2,0)</f>
        <v>3</v>
      </c>
      <c r="S961" s="7">
        <f>VLOOKUP(P961,Table!$A$2:$C$121,3,0)</f>
        <v>6</v>
      </c>
      <c r="T961" s="6" t="s">
        <v>2731</v>
      </c>
      <c r="U961" s="8" t="str">
        <f>LEFT(T961,MIN(FIND({0,1,2,3,4,5,6,7,8,9},ASC(T961)&amp;1234567890))-1)</f>
        <v>Nb</v>
      </c>
      <c r="V961" s="8">
        <f t="shared" si="73"/>
        <v>1</v>
      </c>
      <c r="W961" s="8">
        <f>VLOOKUP(U961,Table!$A$2:$C$121,2,0)</f>
        <v>5</v>
      </c>
      <c r="X961" s="7">
        <f>VLOOKUP(U961,Table!$A$2:$C$121,3,0)</f>
        <v>5</v>
      </c>
      <c r="Y961" s="6" t="s">
        <v>2863</v>
      </c>
      <c r="Z961" s="8" t="str">
        <f>LEFT(Y961,MIN(FIND({0,1,2,3,4,5,6,7,8,9},ASC(Y961)&amp;1234567890))-1)</f>
        <v>O</v>
      </c>
      <c r="AA961" s="8">
        <f t="shared" si="74"/>
        <v>5</v>
      </c>
      <c r="AB961" s="8">
        <f>VLOOKUP(Z961,Table!$A$2:$C$121,2,0)</f>
        <v>16</v>
      </c>
      <c r="AC961" s="7">
        <f>VLOOKUP(Z961,Table!$A$2:$C$121,3,0)</f>
        <v>2</v>
      </c>
      <c r="AD961" s="5" t="str">
        <f>VLOOKUP(A961,Table!$U$1:$V$230,2,0)</f>
        <v>Tetragonal</v>
      </c>
    </row>
    <row r="962" spans="1:30" ht="18.75" customHeight="1" x14ac:dyDescent="0.4">
      <c r="A962" s="5">
        <v>129</v>
      </c>
      <c r="B962" s="5">
        <v>419854</v>
      </c>
      <c r="C962" s="5" t="s">
        <v>1307</v>
      </c>
      <c r="D962" s="5" t="s">
        <v>1318</v>
      </c>
      <c r="E962" s="6" t="s">
        <v>2933</v>
      </c>
      <c r="F962" s="8" t="str">
        <f>LEFT(E962,MIN(FIND({0,1,2,3,4,5,6,7,8,9},ASC(E962)&amp;1234567890))-1)</f>
        <v>Gd</v>
      </c>
      <c r="G962" s="8">
        <f t="shared" ref="G962:G1025" si="75">IF(SUBSTITUTE(E962,F962,"")="",1,SUBSTITUTE(E962,F962,""))*1</f>
        <v>1</v>
      </c>
      <c r="H962" s="8">
        <f>VLOOKUP(F962,Table!$A$2:$C$121,2,0)</f>
        <v>3</v>
      </c>
      <c r="I962" s="7">
        <f>VLOOKUP(F962,Table!$A$2:$C$121,3,0)</f>
        <v>6</v>
      </c>
      <c r="J962" s="6" t="s">
        <v>2310</v>
      </c>
      <c r="K962" s="8" t="str">
        <f>LEFT(J962,MIN(FIND({0,1,2,3,4,5,6,7,8,9},ASC(J962)&amp;1234567890))-1)</f>
        <v>K</v>
      </c>
      <c r="L962" s="8">
        <f t="shared" ref="L962:L1025" si="76">IF(SUBSTITUTE(J962,K962,"")="",1,SUBSTITUTE(J962,K962,""))*1</f>
        <v>1</v>
      </c>
      <c r="M962" s="8">
        <f>VLOOKUP(K962,Table!$A$2:$C$121,2,0)</f>
        <v>1</v>
      </c>
      <c r="N962" s="7">
        <f>VLOOKUP(K962,Table!$A$2:$C$121,3,0)</f>
        <v>4</v>
      </c>
      <c r="O962" s="6" t="s">
        <v>2315</v>
      </c>
      <c r="P962" s="8" t="str">
        <f>LEFT(O962,MIN(FIND({0,1,2,3,4,5,6,7,8,9},ASC(O962)&amp;1234567890))-1)</f>
        <v>Na</v>
      </c>
      <c r="Q962" s="8">
        <f t="shared" ref="Q962:Q1025" si="77">IF(SUBSTITUTE(O962,P962,"")="",1,SUBSTITUTE(O962,P962,""))*1</f>
        <v>1</v>
      </c>
      <c r="R962" s="8">
        <f>VLOOKUP(P962,Table!$A$2:$C$121,2,0)</f>
        <v>1</v>
      </c>
      <c r="S962" s="7">
        <f>VLOOKUP(P962,Table!$A$2:$C$121,3,0)</f>
        <v>3</v>
      </c>
      <c r="T962" s="6" t="s">
        <v>2416</v>
      </c>
      <c r="U962" s="8" t="str">
        <f>LEFT(T962,MIN(FIND({0,1,2,3,4,5,6,7,8,9},ASC(T962)&amp;1234567890))-1)</f>
        <v>Ta</v>
      </c>
      <c r="V962" s="8">
        <f t="shared" ref="V962:V1025" si="78">IF(SUBSTITUTE(T962,U962,"")="",1,SUBSTITUTE(T962,U962,""))*1</f>
        <v>1</v>
      </c>
      <c r="W962" s="8">
        <f>VLOOKUP(U962,Table!$A$2:$C$121,2,0)</f>
        <v>5</v>
      </c>
      <c r="X962" s="7">
        <f>VLOOKUP(U962,Table!$A$2:$C$121,3,0)</f>
        <v>6</v>
      </c>
      <c r="Y962" s="6" t="s">
        <v>2863</v>
      </c>
      <c r="Z962" s="8" t="str">
        <f>LEFT(Y962,MIN(FIND({0,1,2,3,4,5,6,7,8,9},ASC(Y962)&amp;1234567890))-1)</f>
        <v>O</v>
      </c>
      <c r="AA962" s="8">
        <f t="shared" ref="AA962:AA1025" si="79">IF(SUBSTITUTE(Y962,Z962,"")="",1,SUBSTITUTE(Y962,Z962,""))*1</f>
        <v>5</v>
      </c>
      <c r="AB962" s="8">
        <f>VLOOKUP(Z962,Table!$A$2:$C$121,2,0)</f>
        <v>16</v>
      </c>
      <c r="AC962" s="7">
        <f>VLOOKUP(Z962,Table!$A$2:$C$121,3,0)</f>
        <v>2</v>
      </c>
      <c r="AD962" s="5" t="str">
        <f>VLOOKUP(A962,Table!$U$1:$V$230,2,0)</f>
        <v>Tetragonal</v>
      </c>
    </row>
    <row r="963" spans="1:30" ht="18.75" customHeight="1" x14ac:dyDescent="0.4">
      <c r="A963" s="5">
        <v>129</v>
      </c>
      <c r="B963" s="5">
        <v>419855</v>
      </c>
      <c r="C963" s="5" t="s">
        <v>1307</v>
      </c>
      <c r="D963" s="5" t="s">
        <v>1319</v>
      </c>
      <c r="E963" s="6" t="s">
        <v>2363</v>
      </c>
      <c r="F963" s="8" t="str">
        <f>LEFT(E963,MIN(FIND({0,1,2,3,4,5,6,7,8,9},ASC(E963)&amp;1234567890))-1)</f>
        <v>La</v>
      </c>
      <c r="G963" s="8">
        <f t="shared" si="75"/>
        <v>1</v>
      </c>
      <c r="H963" s="8">
        <f>VLOOKUP(F963,Table!$A$2:$C$121,2,0)</f>
        <v>3</v>
      </c>
      <c r="I963" s="7">
        <f>VLOOKUP(F963,Table!$A$2:$C$121,3,0)</f>
        <v>6</v>
      </c>
      <c r="J963" s="6" t="s">
        <v>2310</v>
      </c>
      <c r="K963" s="8" t="str">
        <f>LEFT(J963,MIN(FIND({0,1,2,3,4,5,6,7,8,9},ASC(J963)&amp;1234567890))-1)</f>
        <v>K</v>
      </c>
      <c r="L963" s="8">
        <f t="shared" si="76"/>
        <v>1</v>
      </c>
      <c r="M963" s="8">
        <f>VLOOKUP(K963,Table!$A$2:$C$121,2,0)</f>
        <v>1</v>
      </c>
      <c r="N963" s="7">
        <f>VLOOKUP(K963,Table!$A$2:$C$121,3,0)</f>
        <v>4</v>
      </c>
      <c r="O963" s="6" t="s">
        <v>2315</v>
      </c>
      <c r="P963" s="8" t="str">
        <f>LEFT(O963,MIN(FIND({0,1,2,3,4,5,6,7,8,9},ASC(O963)&amp;1234567890))-1)</f>
        <v>Na</v>
      </c>
      <c r="Q963" s="8">
        <f t="shared" si="77"/>
        <v>1</v>
      </c>
      <c r="R963" s="8">
        <f>VLOOKUP(P963,Table!$A$2:$C$121,2,0)</f>
        <v>1</v>
      </c>
      <c r="S963" s="7">
        <f>VLOOKUP(P963,Table!$A$2:$C$121,3,0)</f>
        <v>3</v>
      </c>
      <c r="T963" s="6" t="s">
        <v>2416</v>
      </c>
      <c r="U963" s="8" t="str">
        <f>LEFT(T963,MIN(FIND({0,1,2,3,4,5,6,7,8,9},ASC(T963)&amp;1234567890))-1)</f>
        <v>Ta</v>
      </c>
      <c r="V963" s="8">
        <f t="shared" si="78"/>
        <v>1</v>
      </c>
      <c r="W963" s="8">
        <f>VLOOKUP(U963,Table!$A$2:$C$121,2,0)</f>
        <v>5</v>
      </c>
      <c r="X963" s="7">
        <f>VLOOKUP(U963,Table!$A$2:$C$121,3,0)</f>
        <v>6</v>
      </c>
      <c r="Y963" s="6" t="s">
        <v>2863</v>
      </c>
      <c r="Z963" s="8" t="str">
        <f>LEFT(Y963,MIN(FIND({0,1,2,3,4,5,6,7,8,9},ASC(Y963)&amp;1234567890))-1)</f>
        <v>O</v>
      </c>
      <c r="AA963" s="8">
        <f t="shared" si="79"/>
        <v>5</v>
      </c>
      <c r="AB963" s="8">
        <f>VLOOKUP(Z963,Table!$A$2:$C$121,2,0)</f>
        <v>16</v>
      </c>
      <c r="AC963" s="7">
        <f>VLOOKUP(Z963,Table!$A$2:$C$121,3,0)</f>
        <v>2</v>
      </c>
      <c r="AD963" s="5" t="str">
        <f>VLOOKUP(A963,Table!$U$1:$V$230,2,0)</f>
        <v>Tetragonal</v>
      </c>
    </row>
    <row r="964" spans="1:30" ht="18.75" customHeight="1" x14ac:dyDescent="0.4">
      <c r="A964" s="5">
        <v>129</v>
      </c>
      <c r="B964" s="5">
        <v>419856</v>
      </c>
      <c r="C964" s="5" t="s">
        <v>1307</v>
      </c>
      <c r="D964" s="5" t="s">
        <v>1320</v>
      </c>
      <c r="E964" s="6" t="s">
        <v>2700</v>
      </c>
      <c r="F964" s="8" t="str">
        <f>LEFT(E964,MIN(FIND({0,1,2,3,4,5,6,7,8,9},ASC(E964)&amp;1234567890))-1)</f>
        <v>Nd</v>
      </c>
      <c r="G964" s="8">
        <f t="shared" si="75"/>
        <v>1</v>
      </c>
      <c r="H964" s="8">
        <f>VLOOKUP(F964,Table!$A$2:$C$121,2,0)</f>
        <v>3</v>
      </c>
      <c r="I964" s="7">
        <f>VLOOKUP(F964,Table!$A$2:$C$121,3,0)</f>
        <v>6</v>
      </c>
      <c r="J964" s="6" t="s">
        <v>2310</v>
      </c>
      <c r="K964" s="8" t="str">
        <f>LEFT(J964,MIN(FIND({0,1,2,3,4,5,6,7,8,9},ASC(J964)&amp;1234567890))-1)</f>
        <v>K</v>
      </c>
      <c r="L964" s="8">
        <f t="shared" si="76"/>
        <v>1</v>
      </c>
      <c r="M964" s="8">
        <f>VLOOKUP(K964,Table!$A$2:$C$121,2,0)</f>
        <v>1</v>
      </c>
      <c r="N964" s="7">
        <f>VLOOKUP(K964,Table!$A$2:$C$121,3,0)</f>
        <v>4</v>
      </c>
      <c r="O964" s="6" t="s">
        <v>2315</v>
      </c>
      <c r="P964" s="8" t="str">
        <f>LEFT(O964,MIN(FIND({0,1,2,3,4,5,6,7,8,9},ASC(O964)&amp;1234567890))-1)</f>
        <v>Na</v>
      </c>
      <c r="Q964" s="8">
        <f t="shared" si="77"/>
        <v>1</v>
      </c>
      <c r="R964" s="8">
        <f>VLOOKUP(P964,Table!$A$2:$C$121,2,0)</f>
        <v>1</v>
      </c>
      <c r="S964" s="7">
        <f>VLOOKUP(P964,Table!$A$2:$C$121,3,0)</f>
        <v>3</v>
      </c>
      <c r="T964" s="6" t="s">
        <v>2416</v>
      </c>
      <c r="U964" s="8" t="str">
        <f>LEFT(T964,MIN(FIND({0,1,2,3,4,5,6,7,8,9},ASC(T964)&amp;1234567890))-1)</f>
        <v>Ta</v>
      </c>
      <c r="V964" s="8">
        <f t="shared" si="78"/>
        <v>1</v>
      </c>
      <c r="W964" s="8">
        <f>VLOOKUP(U964,Table!$A$2:$C$121,2,0)</f>
        <v>5</v>
      </c>
      <c r="X964" s="7">
        <f>VLOOKUP(U964,Table!$A$2:$C$121,3,0)</f>
        <v>6</v>
      </c>
      <c r="Y964" s="6" t="s">
        <v>2863</v>
      </c>
      <c r="Z964" s="8" t="str">
        <f>LEFT(Y964,MIN(FIND({0,1,2,3,4,5,6,7,8,9},ASC(Y964)&amp;1234567890))-1)</f>
        <v>O</v>
      </c>
      <c r="AA964" s="8">
        <f t="shared" si="79"/>
        <v>5</v>
      </c>
      <c r="AB964" s="8">
        <f>VLOOKUP(Z964,Table!$A$2:$C$121,2,0)</f>
        <v>16</v>
      </c>
      <c r="AC964" s="7">
        <f>VLOOKUP(Z964,Table!$A$2:$C$121,3,0)</f>
        <v>2</v>
      </c>
      <c r="AD964" s="5" t="str">
        <f>VLOOKUP(A964,Table!$U$1:$V$230,2,0)</f>
        <v>Tetragonal</v>
      </c>
    </row>
    <row r="965" spans="1:30" ht="18.75" customHeight="1" x14ac:dyDescent="0.4">
      <c r="A965" s="5">
        <v>129</v>
      </c>
      <c r="B965" s="5">
        <v>419857</v>
      </c>
      <c r="C965" s="5" t="s">
        <v>1307</v>
      </c>
      <c r="D965" s="5" t="s">
        <v>1321</v>
      </c>
      <c r="E965" s="6" t="s">
        <v>2699</v>
      </c>
      <c r="F965" s="8" t="str">
        <f>LEFT(E965,MIN(FIND({0,1,2,3,4,5,6,7,8,9},ASC(E965)&amp;1234567890))-1)</f>
        <v>Pr</v>
      </c>
      <c r="G965" s="8">
        <f t="shared" si="75"/>
        <v>1</v>
      </c>
      <c r="H965" s="8">
        <f>VLOOKUP(F965,Table!$A$2:$C$121,2,0)</f>
        <v>3</v>
      </c>
      <c r="I965" s="7">
        <f>VLOOKUP(F965,Table!$A$2:$C$121,3,0)</f>
        <v>6</v>
      </c>
      <c r="J965" s="6" t="s">
        <v>2310</v>
      </c>
      <c r="K965" s="8" t="str">
        <f>LEFT(J965,MIN(FIND({0,1,2,3,4,5,6,7,8,9},ASC(J965)&amp;1234567890))-1)</f>
        <v>K</v>
      </c>
      <c r="L965" s="8">
        <f t="shared" si="76"/>
        <v>1</v>
      </c>
      <c r="M965" s="8">
        <f>VLOOKUP(K965,Table!$A$2:$C$121,2,0)</f>
        <v>1</v>
      </c>
      <c r="N965" s="7">
        <f>VLOOKUP(K965,Table!$A$2:$C$121,3,0)</f>
        <v>4</v>
      </c>
      <c r="O965" s="6" t="s">
        <v>2315</v>
      </c>
      <c r="P965" s="8" t="str">
        <f>LEFT(O965,MIN(FIND({0,1,2,3,4,5,6,7,8,9},ASC(O965)&amp;1234567890))-1)</f>
        <v>Na</v>
      </c>
      <c r="Q965" s="8">
        <f t="shared" si="77"/>
        <v>1</v>
      </c>
      <c r="R965" s="8">
        <f>VLOOKUP(P965,Table!$A$2:$C$121,2,0)</f>
        <v>1</v>
      </c>
      <c r="S965" s="7">
        <f>VLOOKUP(P965,Table!$A$2:$C$121,3,0)</f>
        <v>3</v>
      </c>
      <c r="T965" s="6" t="s">
        <v>2416</v>
      </c>
      <c r="U965" s="8" t="str">
        <f>LEFT(T965,MIN(FIND({0,1,2,3,4,5,6,7,8,9},ASC(T965)&amp;1234567890))-1)</f>
        <v>Ta</v>
      </c>
      <c r="V965" s="8">
        <f t="shared" si="78"/>
        <v>1</v>
      </c>
      <c r="W965" s="8">
        <f>VLOOKUP(U965,Table!$A$2:$C$121,2,0)</f>
        <v>5</v>
      </c>
      <c r="X965" s="7">
        <f>VLOOKUP(U965,Table!$A$2:$C$121,3,0)</f>
        <v>6</v>
      </c>
      <c r="Y965" s="6" t="s">
        <v>2863</v>
      </c>
      <c r="Z965" s="8" t="str">
        <f>LEFT(Y965,MIN(FIND({0,1,2,3,4,5,6,7,8,9},ASC(Y965)&amp;1234567890))-1)</f>
        <v>O</v>
      </c>
      <c r="AA965" s="8">
        <f t="shared" si="79"/>
        <v>5</v>
      </c>
      <c r="AB965" s="8">
        <f>VLOOKUP(Z965,Table!$A$2:$C$121,2,0)</f>
        <v>16</v>
      </c>
      <c r="AC965" s="7">
        <f>VLOOKUP(Z965,Table!$A$2:$C$121,3,0)</f>
        <v>2</v>
      </c>
      <c r="AD965" s="5" t="str">
        <f>VLOOKUP(A965,Table!$U$1:$V$230,2,0)</f>
        <v>Tetragonal</v>
      </c>
    </row>
    <row r="966" spans="1:30" ht="18.75" customHeight="1" x14ac:dyDescent="0.4">
      <c r="A966" s="5">
        <v>129</v>
      </c>
      <c r="B966" s="5">
        <v>419858</v>
      </c>
      <c r="C966" s="5" t="s">
        <v>1307</v>
      </c>
      <c r="D966" s="5" t="s">
        <v>1322</v>
      </c>
      <c r="E966" s="6" t="s">
        <v>2850</v>
      </c>
      <c r="F966" s="8" t="str">
        <f>LEFT(E966,MIN(FIND({0,1,2,3,4,5,6,7,8,9},ASC(E966)&amp;1234567890))-1)</f>
        <v>Sm</v>
      </c>
      <c r="G966" s="8">
        <f t="shared" si="75"/>
        <v>1</v>
      </c>
      <c r="H966" s="8">
        <f>VLOOKUP(F966,Table!$A$2:$C$121,2,0)</f>
        <v>3</v>
      </c>
      <c r="I966" s="7">
        <f>VLOOKUP(F966,Table!$A$2:$C$121,3,0)</f>
        <v>6</v>
      </c>
      <c r="J966" s="6" t="s">
        <v>2310</v>
      </c>
      <c r="K966" s="8" t="str">
        <f>LEFT(J966,MIN(FIND({0,1,2,3,4,5,6,7,8,9},ASC(J966)&amp;1234567890))-1)</f>
        <v>K</v>
      </c>
      <c r="L966" s="8">
        <f t="shared" si="76"/>
        <v>1</v>
      </c>
      <c r="M966" s="8">
        <f>VLOOKUP(K966,Table!$A$2:$C$121,2,0)</f>
        <v>1</v>
      </c>
      <c r="N966" s="7">
        <f>VLOOKUP(K966,Table!$A$2:$C$121,3,0)</f>
        <v>4</v>
      </c>
      <c r="O966" s="6" t="s">
        <v>2315</v>
      </c>
      <c r="P966" s="8" t="str">
        <f>LEFT(O966,MIN(FIND({0,1,2,3,4,5,6,7,8,9},ASC(O966)&amp;1234567890))-1)</f>
        <v>Na</v>
      </c>
      <c r="Q966" s="8">
        <f t="shared" si="77"/>
        <v>1</v>
      </c>
      <c r="R966" s="8">
        <f>VLOOKUP(P966,Table!$A$2:$C$121,2,0)</f>
        <v>1</v>
      </c>
      <c r="S966" s="7">
        <f>VLOOKUP(P966,Table!$A$2:$C$121,3,0)</f>
        <v>3</v>
      </c>
      <c r="T966" s="6" t="s">
        <v>2416</v>
      </c>
      <c r="U966" s="8" t="str">
        <f>LEFT(T966,MIN(FIND({0,1,2,3,4,5,6,7,8,9},ASC(T966)&amp;1234567890))-1)</f>
        <v>Ta</v>
      </c>
      <c r="V966" s="8">
        <f t="shared" si="78"/>
        <v>1</v>
      </c>
      <c r="W966" s="8">
        <f>VLOOKUP(U966,Table!$A$2:$C$121,2,0)</f>
        <v>5</v>
      </c>
      <c r="X966" s="7">
        <f>VLOOKUP(U966,Table!$A$2:$C$121,3,0)</f>
        <v>6</v>
      </c>
      <c r="Y966" s="6" t="s">
        <v>2863</v>
      </c>
      <c r="Z966" s="8" t="str">
        <f>LEFT(Y966,MIN(FIND({0,1,2,3,4,5,6,7,8,9},ASC(Y966)&amp;1234567890))-1)</f>
        <v>O</v>
      </c>
      <c r="AA966" s="8">
        <f t="shared" si="79"/>
        <v>5</v>
      </c>
      <c r="AB966" s="8">
        <f>VLOOKUP(Z966,Table!$A$2:$C$121,2,0)</f>
        <v>16</v>
      </c>
      <c r="AC966" s="7">
        <f>VLOOKUP(Z966,Table!$A$2:$C$121,3,0)</f>
        <v>2</v>
      </c>
      <c r="AD966" s="5" t="str">
        <f>VLOOKUP(A966,Table!$U$1:$V$230,2,0)</f>
        <v>Tetragonal</v>
      </c>
    </row>
    <row r="967" spans="1:30" ht="18.75" customHeight="1" x14ac:dyDescent="0.4">
      <c r="A967" s="5">
        <v>129</v>
      </c>
      <c r="B967" s="5">
        <v>290976</v>
      </c>
      <c r="C967" s="5" t="s">
        <v>1307</v>
      </c>
      <c r="D967" s="5" t="s">
        <v>1323</v>
      </c>
      <c r="E967" s="6" t="s">
        <v>2363</v>
      </c>
      <c r="F967" s="8" t="str">
        <f>LEFT(E967,MIN(FIND({0,1,2,3,4,5,6,7,8,9},ASC(E967)&amp;1234567890))-1)</f>
        <v>La</v>
      </c>
      <c r="G967" s="8">
        <f t="shared" si="75"/>
        <v>1</v>
      </c>
      <c r="H967" s="8">
        <f>VLOOKUP(F967,Table!$A$2:$C$121,2,0)</f>
        <v>3</v>
      </c>
      <c r="I967" s="7">
        <f>VLOOKUP(F967,Table!$A$2:$C$121,3,0)</f>
        <v>6</v>
      </c>
      <c r="J967" s="6" t="s">
        <v>3935</v>
      </c>
      <c r="K967" s="8" t="str">
        <f>LEFT(J967,MIN(FIND({0,1,2,3,4,5,6,7,8,9},ASC(J967)&amp;1234567890))-1)</f>
        <v>O</v>
      </c>
      <c r="L967" s="8">
        <f t="shared" si="76"/>
        <v>0.77</v>
      </c>
      <c r="M967" s="8">
        <f>VLOOKUP(K967,Table!$A$2:$C$121,2,0)</f>
        <v>16</v>
      </c>
      <c r="N967" s="7">
        <f>VLOOKUP(K967,Table!$A$2:$C$121,3,0)</f>
        <v>2</v>
      </c>
      <c r="O967" s="6" t="s">
        <v>3936</v>
      </c>
      <c r="P967" s="8" t="str">
        <f>LEFT(O967,MIN(FIND({0,1,2,3,4,5,6,7,8,9},ASC(O967)&amp;1234567890))-1)</f>
        <v>F</v>
      </c>
      <c r="Q967" s="8">
        <f t="shared" si="77"/>
        <v>0.23</v>
      </c>
      <c r="R967" s="8">
        <f>VLOOKUP(P967,Table!$A$2:$C$121,2,0)</f>
        <v>17</v>
      </c>
      <c r="S967" s="7">
        <f>VLOOKUP(P967,Table!$A$2:$C$121,3,0)</f>
        <v>2</v>
      </c>
      <c r="T967" s="6" t="s">
        <v>2523</v>
      </c>
      <c r="U967" s="8" t="str">
        <f>LEFT(T967,MIN(FIND({0,1,2,3,4,5,6,7,8,9},ASC(T967)&amp;1234567890))-1)</f>
        <v>Bi</v>
      </c>
      <c r="V967" s="8">
        <f t="shared" si="78"/>
        <v>1</v>
      </c>
      <c r="W967" s="8">
        <f>VLOOKUP(U967,Table!$A$2:$C$121,2,0)</f>
        <v>15</v>
      </c>
      <c r="X967" s="7">
        <f>VLOOKUP(U967,Table!$A$2:$C$121,3,0)</f>
        <v>6</v>
      </c>
      <c r="Y967" s="6" t="s">
        <v>2815</v>
      </c>
      <c r="Z967" s="8" t="str">
        <f>LEFT(Y967,MIN(FIND({0,1,2,3,4,5,6,7,8,9},ASC(Y967)&amp;1234567890))-1)</f>
        <v>S</v>
      </c>
      <c r="AA967" s="8">
        <f t="shared" si="79"/>
        <v>2</v>
      </c>
      <c r="AB967" s="8">
        <f>VLOOKUP(Z967,Table!$A$2:$C$121,2,0)</f>
        <v>16</v>
      </c>
      <c r="AC967" s="7">
        <f>VLOOKUP(Z967,Table!$A$2:$C$121,3,0)</f>
        <v>3</v>
      </c>
      <c r="AD967" s="5" t="str">
        <f>VLOOKUP(A967,Table!$U$1:$V$230,2,0)</f>
        <v>Tetragonal</v>
      </c>
    </row>
    <row r="968" spans="1:30" ht="18.75" customHeight="1" x14ac:dyDescent="0.4">
      <c r="A968" s="5">
        <v>129</v>
      </c>
      <c r="B968" s="5">
        <v>290977</v>
      </c>
      <c r="C968" s="5" t="s">
        <v>1307</v>
      </c>
      <c r="D968" s="5" t="s">
        <v>1324</v>
      </c>
      <c r="E968" s="6" t="s">
        <v>2363</v>
      </c>
      <c r="F968" s="8" t="str">
        <f>LEFT(E968,MIN(FIND({0,1,2,3,4,5,6,7,8,9},ASC(E968)&amp;1234567890))-1)</f>
        <v>La</v>
      </c>
      <c r="G968" s="8">
        <f t="shared" si="75"/>
        <v>1</v>
      </c>
      <c r="H968" s="8">
        <f>VLOOKUP(F968,Table!$A$2:$C$121,2,0)</f>
        <v>3</v>
      </c>
      <c r="I968" s="7">
        <f>VLOOKUP(F968,Table!$A$2:$C$121,3,0)</f>
        <v>6</v>
      </c>
      <c r="J968" s="6" t="s">
        <v>3937</v>
      </c>
      <c r="K968" s="8" t="str">
        <f>LEFT(J968,MIN(FIND({0,1,2,3,4,5,6,7,8,9},ASC(J968)&amp;1234567890))-1)</f>
        <v>O</v>
      </c>
      <c r="L968" s="8">
        <f t="shared" si="76"/>
        <v>0.54</v>
      </c>
      <c r="M968" s="8">
        <f>VLOOKUP(K968,Table!$A$2:$C$121,2,0)</f>
        <v>16</v>
      </c>
      <c r="N968" s="7">
        <f>VLOOKUP(K968,Table!$A$2:$C$121,3,0)</f>
        <v>2</v>
      </c>
      <c r="O968" s="6" t="s">
        <v>3938</v>
      </c>
      <c r="P968" s="8" t="str">
        <f>LEFT(O968,MIN(FIND({0,1,2,3,4,5,6,7,8,9},ASC(O968)&amp;1234567890))-1)</f>
        <v>F</v>
      </c>
      <c r="Q968" s="8">
        <f t="shared" si="77"/>
        <v>0.46</v>
      </c>
      <c r="R968" s="8">
        <f>VLOOKUP(P968,Table!$A$2:$C$121,2,0)</f>
        <v>17</v>
      </c>
      <c r="S968" s="7">
        <f>VLOOKUP(P968,Table!$A$2:$C$121,3,0)</f>
        <v>2</v>
      </c>
      <c r="T968" s="6" t="s">
        <v>2523</v>
      </c>
      <c r="U968" s="8" t="str">
        <f>LEFT(T968,MIN(FIND({0,1,2,3,4,5,6,7,8,9},ASC(T968)&amp;1234567890))-1)</f>
        <v>Bi</v>
      </c>
      <c r="V968" s="8">
        <f t="shared" si="78"/>
        <v>1</v>
      </c>
      <c r="W968" s="8">
        <f>VLOOKUP(U968,Table!$A$2:$C$121,2,0)</f>
        <v>15</v>
      </c>
      <c r="X968" s="7">
        <f>VLOOKUP(U968,Table!$A$2:$C$121,3,0)</f>
        <v>6</v>
      </c>
      <c r="Y968" s="6" t="s">
        <v>2815</v>
      </c>
      <c r="Z968" s="8" t="str">
        <f>LEFT(Y968,MIN(FIND({0,1,2,3,4,5,6,7,8,9},ASC(Y968)&amp;1234567890))-1)</f>
        <v>S</v>
      </c>
      <c r="AA968" s="8">
        <f t="shared" si="79"/>
        <v>2</v>
      </c>
      <c r="AB968" s="8">
        <f>VLOOKUP(Z968,Table!$A$2:$C$121,2,0)</f>
        <v>16</v>
      </c>
      <c r="AC968" s="7">
        <f>VLOOKUP(Z968,Table!$A$2:$C$121,3,0)</f>
        <v>3</v>
      </c>
      <c r="AD968" s="5" t="str">
        <f>VLOOKUP(A968,Table!$U$1:$V$230,2,0)</f>
        <v>Tetragonal</v>
      </c>
    </row>
    <row r="969" spans="1:30" ht="18.75" customHeight="1" x14ac:dyDescent="0.4">
      <c r="A969" s="5">
        <v>129</v>
      </c>
      <c r="B969" s="5">
        <v>291085</v>
      </c>
      <c r="C969" s="5" t="s">
        <v>1307</v>
      </c>
      <c r="D969" s="5" t="s">
        <v>1325</v>
      </c>
      <c r="E969" s="6" t="s">
        <v>2849</v>
      </c>
      <c r="F969" s="8" t="str">
        <f>LEFT(E969,MIN(FIND({0,1,2,3,4,5,6,7,8,9},ASC(E969)&amp;1234567890))-1)</f>
        <v>Sr</v>
      </c>
      <c r="G969" s="8">
        <f t="shared" si="75"/>
        <v>0.5</v>
      </c>
      <c r="H969" s="8">
        <f>VLOOKUP(F969,Table!$A$2:$C$121,2,0)</f>
        <v>2</v>
      </c>
      <c r="I969" s="7">
        <f>VLOOKUP(F969,Table!$A$2:$C$121,3,0)</f>
        <v>5</v>
      </c>
      <c r="J969" s="6" t="s">
        <v>3939</v>
      </c>
      <c r="K969" s="8" t="str">
        <f>LEFT(J969,MIN(FIND({0,1,2,3,4,5,6,7,8,9},ASC(J969)&amp;1234567890))-1)</f>
        <v>Ce</v>
      </c>
      <c r="L969" s="8">
        <f t="shared" si="76"/>
        <v>0.5</v>
      </c>
      <c r="M969" s="8">
        <f>VLOOKUP(K969,Table!$A$2:$C$121,2,0)</f>
        <v>3</v>
      </c>
      <c r="N969" s="7">
        <f>VLOOKUP(K969,Table!$A$2:$C$121,3,0)</f>
        <v>6</v>
      </c>
      <c r="O969" s="6" t="s">
        <v>2492</v>
      </c>
      <c r="P969" s="8" t="str">
        <f>LEFT(O969,MIN(FIND({0,1,2,3,4,5,6,7,8,9},ASC(O969)&amp;1234567890))-1)</f>
        <v>F</v>
      </c>
      <c r="Q969" s="8">
        <f t="shared" si="77"/>
        <v>1</v>
      </c>
      <c r="R969" s="8">
        <f>VLOOKUP(P969,Table!$A$2:$C$121,2,0)</f>
        <v>17</v>
      </c>
      <c r="S969" s="7">
        <f>VLOOKUP(P969,Table!$A$2:$C$121,3,0)</f>
        <v>2</v>
      </c>
      <c r="T969" s="6" t="s">
        <v>2523</v>
      </c>
      <c r="U969" s="8" t="str">
        <f>LEFT(T969,MIN(FIND({0,1,2,3,4,5,6,7,8,9},ASC(T969)&amp;1234567890))-1)</f>
        <v>Bi</v>
      </c>
      <c r="V969" s="8">
        <f t="shared" si="78"/>
        <v>1</v>
      </c>
      <c r="W969" s="8">
        <f>VLOOKUP(U969,Table!$A$2:$C$121,2,0)</f>
        <v>15</v>
      </c>
      <c r="X969" s="7">
        <f>VLOOKUP(U969,Table!$A$2:$C$121,3,0)</f>
        <v>6</v>
      </c>
      <c r="Y969" s="6" t="s">
        <v>2815</v>
      </c>
      <c r="Z969" s="8" t="str">
        <f>LEFT(Y969,MIN(FIND({0,1,2,3,4,5,6,7,8,9},ASC(Y969)&amp;1234567890))-1)</f>
        <v>S</v>
      </c>
      <c r="AA969" s="8">
        <f t="shared" si="79"/>
        <v>2</v>
      </c>
      <c r="AB969" s="8">
        <f>VLOOKUP(Z969,Table!$A$2:$C$121,2,0)</f>
        <v>16</v>
      </c>
      <c r="AC969" s="7">
        <f>VLOOKUP(Z969,Table!$A$2:$C$121,3,0)</f>
        <v>3</v>
      </c>
      <c r="AD969" s="5" t="str">
        <f>VLOOKUP(A969,Table!$U$1:$V$230,2,0)</f>
        <v>Tetragonal</v>
      </c>
    </row>
    <row r="970" spans="1:30" ht="18.75" customHeight="1" x14ac:dyDescent="0.4">
      <c r="A970" s="5">
        <v>129</v>
      </c>
      <c r="B970" s="5">
        <v>291086</v>
      </c>
      <c r="C970" s="5" t="s">
        <v>1307</v>
      </c>
      <c r="D970" s="5" t="s">
        <v>1326</v>
      </c>
      <c r="E970" s="6" t="s">
        <v>2849</v>
      </c>
      <c r="F970" s="8" t="str">
        <f>LEFT(E970,MIN(FIND({0,1,2,3,4,5,6,7,8,9},ASC(E970)&amp;1234567890))-1)</f>
        <v>Sr</v>
      </c>
      <c r="G970" s="8">
        <f t="shared" si="75"/>
        <v>0.5</v>
      </c>
      <c r="H970" s="8">
        <f>VLOOKUP(F970,Table!$A$2:$C$121,2,0)</f>
        <v>2</v>
      </c>
      <c r="I970" s="7">
        <f>VLOOKUP(F970,Table!$A$2:$C$121,3,0)</f>
        <v>5</v>
      </c>
      <c r="J970" s="6" t="s">
        <v>2799</v>
      </c>
      <c r="K970" s="8" t="str">
        <f>LEFT(J970,MIN(FIND({0,1,2,3,4,5,6,7,8,9},ASC(J970)&amp;1234567890))-1)</f>
        <v>Nd</v>
      </c>
      <c r="L970" s="8">
        <f t="shared" si="76"/>
        <v>0.5</v>
      </c>
      <c r="M970" s="8">
        <f>VLOOKUP(K970,Table!$A$2:$C$121,2,0)</f>
        <v>3</v>
      </c>
      <c r="N970" s="7">
        <f>VLOOKUP(K970,Table!$A$2:$C$121,3,0)</f>
        <v>6</v>
      </c>
      <c r="O970" s="6" t="s">
        <v>2492</v>
      </c>
      <c r="P970" s="8" t="str">
        <f>LEFT(O970,MIN(FIND({0,1,2,3,4,5,6,7,8,9},ASC(O970)&amp;1234567890))-1)</f>
        <v>F</v>
      </c>
      <c r="Q970" s="8">
        <f t="shared" si="77"/>
        <v>1</v>
      </c>
      <c r="R970" s="8">
        <f>VLOOKUP(P970,Table!$A$2:$C$121,2,0)</f>
        <v>17</v>
      </c>
      <c r="S970" s="7">
        <f>VLOOKUP(P970,Table!$A$2:$C$121,3,0)</f>
        <v>2</v>
      </c>
      <c r="T970" s="6" t="s">
        <v>2523</v>
      </c>
      <c r="U970" s="8" t="str">
        <f>LEFT(T970,MIN(FIND({0,1,2,3,4,5,6,7,8,9},ASC(T970)&amp;1234567890))-1)</f>
        <v>Bi</v>
      </c>
      <c r="V970" s="8">
        <f t="shared" si="78"/>
        <v>1</v>
      </c>
      <c r="W970" s="8">
        <f>VLOOKUP(U970,Table!$A$2:$C$121,2,0)</f>
        <v>15</v>
      </c>
      <c r="X970" s="7">
        <f>VLOOKUP(U970,Table!$A$2:$C$121,3,0)</f>
        <v>6</v>
      </c>
      <c r="Y970" s="6" t="s">
        <v>2815</v>
      </c>
      <c r="Z970" s="8" t="str">
        <f>LEFT(Y970,MIN(FIND({0,1,2,3,4,5,6,7,8,9},ASC(Y970)&amp;1234567890))-1)</f>
        <v>S</v>
      </c>
      <c r="AA970" s="8">
        <f t="shared" si="79"/>
        <v>2</v>
      </c>
      <c r="AB970" s="8">
        <f>VLOOKUP(Z970,Table!$A$2:$C$121,2,0)</f>
        <v>16</v>
      </c>
      <c r="AC970" s="7">
        <f>VLOOKUP(Z970,Table!$A$2:$C$121,3,0)</f>
        <v>3</v>
      </c>
      <c r="AD970" s="5" t="str">
        <f>VLOOKUP(A970,Table!$U$1:$V$230,2,0)</f>
        <v>Tetragonal</v>
      </c>
    </row>
    <row r="971" spans="1:30" ht="18.75" customHeight="1" x14ac:dyDescent="0.4">
      <c r="A971" s="5">
        <v>129</v>
      </c>
      <c r="B971" s="5">
        <v>291087</v>
      </c>
      <c r="C971" s="5" t="s">
        <v>1307</v>
      </c>
      <c r="D971" s="5" t="s">
        <v>1327</v>
      </c>
      <c r="E971" s="6" t="s">
        <v>2849</v>
      </c>
      <c r="F971" s="8" t="str">
        <f>LEFT(E971,MIN(FIND({0,1,2,3,4,5,6,7,8,9},ASC(E971)&amp;1234567890))-1)</f>
        <v>Sr</v>
      </c>
      <c r="G971" s="8">
        <f t="shared" si="75"/>
        <v>0.5</v>
      </c>
      <c r="H971" s="8">
        <f>VLOOKUP(F971,Table!$A$2:$C$121,2,0)</f>
        <v>2</v>
      </c>
      <c r="I971" s="7">
        <f>VLOOKUP(F971,Table!$A$2:$C$121,3,0)</f>
        <v>5</v>
      </c>
      <c r="J971" s="6" t="s">
        <v>3100</v>
      </c>
      <c r="K971" s="8" t="str">
        <f>LEFT(J971,MIN(FIND({0,1,2,3,4,5,6,7,8,9},ASC(J971)&amp;1234567890))-1)</f>
        <v>Pr</v>
      </c>
      <c r="L971" s="8">
        <f t="shared" si="76"/>
        <v>0.5</v>
      </c>
      <c r="M971" s="8">
        <f>VLOOKUP(K971,Table!$A$2:$C$121,2,0)</f>
        <v>3</v>
      </c>
      <c r="N971" s="7">
        <f>VLOOKUP(K971,Table!$A$2:$C$121,3,0)</f>
        <v>6</v>
      </c>
      <c r="O971" s="6" t="s">
        <v>2492</v>
      </c>
      <c r="P971" s="8" t="str">
        <f>LEFT(O971,MIN(FIND({0,1,2,3,4,5,6,7,8,9},ASC(O971)&amp;1234567890))-1)</f>
        <v>F</v>
      </c>
      <c r="Q971" s="8">
        <f t="shared" si="77"/>
        <v>1</v>
      </c>
      <c r="R971" s="8">
        <f>VLOOKUP(P971,Table!$A$2:$C$121,2,0)</f>
        <v>17</v>
      </c>
      <c r="S971" s="7">
        <f>VLOOKUP(P971,Table!$A$2:$C$121,3,0)</f>
        <v>2</v>
      </c>
      <c r="T971" s="6" t="s">
        <v>2523</v>
      </c>
      <c r="U971" s="8" t="str">
        <f>LEFT(T971,MIN(FIND({0,1,2,3,4,5,6,7,8,9},ASC(T971)&amp;1234567890))-1)</f>
        <v>Bi</v>
      </c>
      <c r="V971" s="8">
        <f t="shared" si="78"/>
        <v>1</v>
      </c>
      <c r="W971" s="8">
        <f>VLOOKUP(U971,Table!$A$2:$C$121,2,0)</f>
        <v>15</v>
      </c>
      <c r="X971" s="7">
        <f>VLOOKUP(U971,Table!$A$2:$C$121,3,0)</f>
        <v>6</v>
      </c>
      <c r="Y971" s="6" t="s">
        <v>2815</v>
      </c>
      <c r="Z971" s="8" t="str">
        <f>LEFT(Y971,MIN(FIND({0,1,2,3,4,5,6,7,8,9},ASC(Y971)&amp;1234567890))-1)</f>
        <v>S</v>
      </c>
      <c r="AA971" s="8">
        <f t="shared" si="79"/>
        <v>2</v>
      </c>
      <c r="AB971" s="8">
        <f>VLOOKUP(Z971,Table!$A$2:$C$121,2,0)</f>
        <v>16</v>
      </c>
      <c r="AC971" s="7">
        <f>VLOOKUP(Z971,Table!$A$2:$C$121,3,0)</f>
        <v>3</v>
      </c>
      <c r="AD971" s="5" t="str">
        <f>VLOOKUP(A971,Table!$U$1:$V$230,2,0)</f>
        <v>Tetragonal</v>
      </c>
    </row>
    <row r="972" spans="1:30" ht="18.75" customHeight="1" x14ac:dyDescent="0.4">
      <c r="A972" s="5">
        <v>129</v>
      </c>
      <c r="B972" s="5">
        <v>291088</v>
      </c>
      <c r="C972" s="5" t="s">
        <v>1307</v>
      </c>
      <c r="D972" s="5" t="s">
        <v>1328</v>
      </c>
      <c r="E972" s="6" t="s">
        <v>2849</v>
      </c>
      <c r="F972" s="8" t="str">
        <f>LEFT(E972,MIN(FIND({0,1,2,3,4,5,6,7,8,9},ASC(E972)&amp;1234567890))-1)</f>
        <v>Sr</v>
      </c>
      <c r="G972" s="8">
        <f t="shared" si="75"/>
        <v>0.5</v>
      </c>
      <c r="H972" s="8">
        <f>VLOOKUP(F972,Table!$A$2:$C$121,2,0)</f>
        <v>2</v>
      </c>
      <c r="I972" s="7">
        <f>VLOOKUP(F972,Table!$A$2:$C$121,3,0)</f>
        <v>5</v>
      </c>
      <c r="J972" s="6" t="s">
        <v>3940</v>
      </c>
      <c r="K972" s="8" t="str">
        <f>LEFT(J972,MIN(FIND({0,1,2,3,4,5,6,7,8,9},ASC(J972)&amp;1234567890))-1)</f>
        <v>Sm</v>
      </c>
      <c r="L972" s="8">
        <f t="shared" si="76"/>
        <v>0.5</v>
      </c>
      <c r="M972" s="8">
        <f>VLOOKUP(K972,Table!$A$2:$C$121,2,0)</f>
        <v>3</v>
      </c>
      <c r="N972" s="7">
        <f>VLOOKUP(K972,Table!$A$2:$C$121,3,0)</f>
        <v>6</v>
      </c>
      <c r="O972" s="6" t="s">
        <v>2492</v>
      </c>
      <c r="P972" s="8" t="str">
        <f>LEFT(O972,MIN(FIND({0,1,2,3,4,5,6,7,8,9},ASC(O972)&amp;1234567890))-1)</f>
        <v>F</v>
      </c>
      <c r="Q972" s="8">
        <f t="shared" si="77"/>
        <v>1</v>
      </c>
      <c r="R972" s="8">
        <f>VLOOKUP(P972,Table!$A$2:$C$121,2,0)</f>
        <v>17</v>
      </c>
      <c r="S972" s="7">
        <f>VLOOKUP(P972,Table!$A$2:$C$121,3,0)</f>
        <v>2</v>
      </c>
      <c r="T972" s="6" t="s">
        <v>2523</v>
      </c>
      <c r="U972" s="8" t="str">
        <f>LEFT(T972,MIN(FIND({0,1,2,3,4,5,6,7,8,9},ASC(T972)&amp;1234567890))-1)</f>
        <v>Bi</v>
      </c>
      <c r="V972" s="8">
        <f t="shared" si="78"/>
        <v>1</v>
      </c>
      <c r="W972" s="8">
        <f>VLOOKUP(U972,Table!$A$2:$C$121,2,0)</f>
        <v>15</v>
      </c>
      <c r="X972" s="7">
        <f>VLOOKUP(U972,Table!$A$2:$C$121,3,0)</f>
        <v>6</v>
      </c>
      <c r="Y972" s="6" t="s">
        <v>2815</v>
      </c>
      <c r="Z972" s="8" t="str">
        <f>LEFT(Y972,MIN(FIND({0,1,2,3,4,5,6,7,8,9},ASC(Y972)&amp;1234567890))-1)</f>
        <v>S</v>
      </c>
      <c r="AA972" s="8">
        <f t="shared" si="79"/>
        <v>2</v>
      </c>
      <c r="AB972" s="8">
        <f>VLOOKUP(Z972,Table!$A$2:$C$121,2,0)</f>
        <v>16</v>
      </c>
      <c r="AC972" s="7">
        <f>VLOOKUP(Z972,Table!$A$2:$C$121,3,0)</f>
        <v>3</v>
      </c>
      <c r="AD972" s="5" t="str">
        <f>VLOOKUP(A972,Table!$U$1:$V$230,2,0)</f>
        <v>Tetragonal</v>
      </c>
    </row>
    <row r="973" spans="1:30" ht="18.75" customHeight="1" x14ac:dyDescent="0.4">
      <c r="A973" s="5">
        <v>129</v>
      </c>
      <c r="B973" s="5">
        <v>159470</v>
      </c>
      <c r="C973" s="5" t="s">
        <v>1307</v>
      </c>
      <c r="D973" s="5" t="s">
        <v>1329</v>
      </c>
      <c r="E973" s="6" t="s">
        <v>2294</v>
      </c>
      <c r="F973" s="8" t="str">
        <f>LEFT(E973,MIN(FIND({0,1,2,3,4,5,6,7,8,9},ASC(E973)&amp;1234567890))-1)</f>
        <v>Ba</v>
      </c>
      <c r="G973" s="8">
        <f t="shared" si="75"/>
        <v>2</v>
      </c>
      <c r="H973" s="8">
        <f>VLOOKUP(F973,Table!$A$2:$C$121,2,0)</f>
        <v>2</v>
      </c>
      <c r="I973" s="7">
        <f>VLOOKUP(F973,Table!$A$2:$C$121,3,0)</f>
        <v>6</v>
      </c>
      <c r="J973" s="6" t="s">
        <v>3941</v>
      </c>
      <c r="K973" s="8" t="str">
        <f>LEFT(J973,MIN(FIND({0,1,2,3,4,5,6,7,8,9},ASC(J973)&amp;1234567890))-1)</f>
        <v>Mn</v>
      </c>
      <c r="L973" s="8">
        <f t="shared" si="76"/>
        <v>2</v>
      </c>
      <c r="M973" s="8">
        <f>VLOOKUP(K973,Table!$A$2:$C$121,2,0)</f>
        <v>7</v>
      </c>
      <c r="N973" s="7">
        <f>VLOOKUP(K973,Table!$A$2:$C$121,3,0)</f>
        <v>4</v>
      </c>
      <c r="O973" s="6" t="s">
        <v>3942</v>
      </c>
      <c r="P973" s="8" t="str">
        <f>LEFT(O973,MIN(FIND({0,1,2,3,4,5,6,7,8,9},ASC(O973)&amp;1234567890))-1)</f>
        <v>Cu</v>
      </c>
      <c r="Q973" s="8">
        <f t="shared" si="77"/>
        <v>0.89</v>
      </c>
      <c r="R973" s="8">
        <f>VLOOKUP(P973,Table!$A$2:$C$121,2,0)</f>
        <v>11</v>
      </c>
      <c r="S973" s="7">
        <f>VLOOKUP(P973,Table!$A$2:$C$121,3,0)</f>
        <v>4</v>
      </c>
      <c r="T973" s="6" t="s">
        <v>2317</v>
      </c>
      <c r="U973" s="8" t="str">
        <f>LEFT(T973,MIN(FIND({0,1,2,3,4,5,6,7,8,9},ASC(T973)&amp;1234567890))-1)</f>
        <v>O</v>
      </c>
      <c r="V973" s="8">
        <f t="shared" si="78"/>
        <v>4</v>
      </c>
      <c r="W973" s="8">
        <f>VLOOKUP(U973,Table!$A$2:$C$121,2,0)</f>
        <v>16</v>
      </c>
      <c r="X973" s="7">
        <f>VLOOKUP(U973,Table!$A$2:$C$121,3,0)</f>
        <v>2</v>
      </c>
      <c r="Y973" s="6" t="s">
        <v>2311</v>
      </c>
      <c r="Z973" s="8" t="str">
        <f>LEFT(Y973,MIN(FIND({0,1,2,3,4,5,6,7,8,9},ASC(Y973)&amp;1234567890))-1)</f>
        <v>S</v>
      </c>
      <c r="AA973" s="8">
        <f t="shared" si="79"/>
        <v>1</v>
      </c>
      <c r="AB973" s="8">
        <f>VLOOKUP(Z973,Table!$A$2:$C$121,2,0)</f>
        <v>16</v>
      </c>
      <c r="AC973" s="7">
        <f>VLOOKUP(Z973,Table!$A$2:$C$121,3,0)</f>
        <v>3</v>
      </c>
      <c r="AD973" s="5" t="str">
        <f>VLOOKUP(A973,Table!$U$1:$V$230,2,0)</f>
        <v>Tetragonal</v>
      </c>
    </row>
    <row r="974" spans="1:30" ht="18.75" customHeight="1" x14ac:dyDescent="0.4">
      <c r="A974" s="5">
        <v>129</v>
      </c>
      <c r="B974" s="5">
        <v>168711</v>
      </c>
      <c r="C974" s="5" t="s">
        <v>1309</v>
      </c>
      <c r="D974" s="5" t="s">
        <v>1330</v>
      </c>
      <c r="E974" s="6" t="s">
        <v>2299</v>
      </c>
      <c r="F974" s="8" t="str">
        <f>LEFT(E974,MIN(FIND({0,1,2,3,4,5,6,7,8,9},ASC(E974)&amp;1234567890))-1)</f>
        <v>Sr</v>
      </c>
      <c r="G974" s="8">
        <f t="shared" si="75"/>
        <v>2</v>
      </c>
      <c r="H974" s="8">
        <f>VLOOKUP(F974,Table!$A$2:$C$121,2,0)</f>
        <v>2</v>
      </c>
      <c r="I974" s="7">
        <f>VLOOKUP(F974,Table!$A$2:$C$121,3,0)</f>
        <v>5</v>
      </c>
      <c r="J974" s="6" t="s">
        <v>3943</v>
      </c>
      <c r="K974" s="8" t="str">
        <f>LEFT(J974,MIN(FIND({0,1,2,3,4,5,6,7,8,9},ASC(J974)&amp;1234567890))-1)</f>
        <v>Cr</v>
      </c>
      <c r="L974" s="8">
        <f t="shared" si="76"/>
        <v>1.06</v>
      </c>
      <c r="M974" s="8">
        <f>VLOOKUP(K974,Table!$A$2:$C$121,2,0)</f>
        <v>6</v>
      </c>
      <c r="N974" s="7">
        <f>VLOOKUP(K974,Table!$A$2:$C$121,3,0)</f>
        <v>4</v>
      </c>
      <c r="O974" s="6" t="s">
        <v>2312</v>
      </c>
      <c r="P974" s="8" t="str">
        <f>LEFT(O974,MIN(FIND({0,1,2,3,4,5,6,7,8,9},ASC(O974)&amp;1234567890))-1)</f>
        <v>O</v>
      </c>
      <c r="Q974" s="8">
        <f t="shared" si="77"/>
        <v>3</v>
      </c>
      <c r="R974" s="8">
        <f>VLOOKUP(P974,Table!$A$2:$C$121,2,0)</f>
        <v>16</v>
      </c>
      <c r="S974" s="7">
        <f>VLOOKUP(P974,Table!$A$2:$C$121,3,0)</f>
        <v>2</v>
      </c>
      <c r="T974" s="6" t="s">
        <v>3944</v>
      </c>
      <c r="U974" s="8" t="str">
        <f>LEFT(T974,MIN(FIND({0,1,2,3,4,5,6,7,8,9},ASC(T974)&amp;1234567890))-1)</f>
        <v>Fe</v>
      </c>
      <c r="V974" s="8">
        <f t="shared" si="78"/>
        <v>0.94</v>
      </c>
      <c r="W974" s="8">
        <f>VLOOKUP(U974,Table!$A$2:$C$121,2,0)</f>
        <v>8</v>
      </c>
      <c r="X974" s="7">
        <f>VLOOKUP(U974,Table!$A$2:$C$121,3,0)</f>
        <v>4</v>
      </c>
      <c r="Y974" s="6" t="s">
        <v>2585</v>
      </c>
      <c r="Z974" s="8" t="str">
        <f>LEFT(Y974,MIN(FIND({0,1,2,3,4,5,6,7,8,9},ASC(Y974)&amp;1234567890))-1)</f>
        <v>As</v>
      </c>
      <c r="AA974" s="8">
        <f t="shared" si="79"/>
        <v>1</v>
      </c>
      <c r="AB974" s="8">
        <f>VLOOKUP(Z974,Table!$A$2:$C$121,2,0)</f>
        <v>15</v>
      </c>
      <c r="AC974" s="7">
        <f>VLOOKUP(Z974,Table!$A$2:$C$121,3,0)</f>
        <v>4</v>
      </c>
      <c r="AD974" s="5" t="str">
        <f>VLOOKUP(A974,Table!$U$1:$V$230,2,0)</f>
        <v>Tetragonal</v>
      </c>
    </row>
    <row r="975" spans="1:30" ht="18.75" customHeight="1" x14ac:dyDescent="0.4">
      <c r="A975" s="5">
        <v>129</v>
      </c>
      <c r="B975" s="5">
        <v>169992</v>
      </c>
      <c r="C975" s="5" t="s">
        <v>1307</v>
      </c>
      <c r="D975" s="5" t="s">
        <v>1331</v>
      </c>
      <c r="E975" s="6" t="s">
        <v>2552</v>
      </c>
      <c r="F975" s="8" t="str">
        <f>LEFT(E975,MIN(FIND({0,1,2,3,4,5,6,7,8,9},ASC(E975)&amp;1234567890))-1)</f>
        <v>Ca</v>
      </c>
      <c r="G975" s="8">
        <f t="shared" si="75"/>
        <v>2</v>
      </c>
      <c r="H975" s="8">
        <f>VLOOKUP(F975,Table!$A$2:$C$121,2,0)</f>
        <v>2</v>
      </c>
      <c r="I975" s="7">
        <f>VLOOKUP(F975,Table!$A$2:$C$121,3,0)</f>
        <v>4</v>
      </c>
      <c r="J975" s="6" t="s">
        <v>2296</v>
      </c>
      <c r="K975" s="8" t="str">
        <f>LEFT(J975,MIN(FIND({0,1,2,3,4,5,6,7,8,9},ASC(J975)&amp;1234567890))-1)</f>
        <v>Cu</v>
      </c>
      <c r="L975" s="8">
        <f t="shared" si="76"/>
        <v>1</v>
      </c>
      <c r="M975" s="8">
        <f>VLOOKUP(K975,Table!$A$2:$C$121,2,0)</f>
        <v>11</v>
      </c>
      <c r="N975" s="7">
        <f>VLOOKUP(K975,Table!$A$2:$C$121,3,0)</f>
        <v>4</v>
      </c>
      <c r="O975" s="6" t="s">
        <v>2330</v>
      </c>
      <c r="P975" s="8" t="str">
        <f>LEFT(O975,MIN(FIND({0,1,2,3,4,5,6,7,8,9},ASC(O975)&amp;1234567890))-1)</f>
        <v>Fe</v>
      </c>
      <c r="Q975" s="8">
        <f t="shared" si="77"/>
        <v>1</v>
      </c>
      <c r="R975" s="8">
        <f>VLOOKUP(P975,Table!$A$2:$C$121,2,0)</f>
        <v>8</v>
      </c>
      <c r="S975" s="7">
        <f>VLOOKUP(P975,Table!$A$2:$C$121,3,0)</f>
        <v>4</v>
      </c>
      <c r="T975" s="6" t="s">
        <v>2312</v>
      </c>
      <c r="U975" s="8" t="str">
        <f>LEFT(T975,MIN(FIND({0,1,2,3,4,5,6,7,8,9},ASC(T975)&amp;1234567890))-1)</f>
        <v>O</v>
      </c>
      <c r="V975" s="8">
        <f t="shared" si="78"/>
        <v>3</v>
      </c>
      <c r="W975" s="8">
        <f>VLOOKUP(U975,Table!$A$2:$C$121,2,0)</f>
        <v>16</v>
      </c>
      <c r="X975" s="7">
        <f>VLOOKUP(U975,Table!$A$2:$C$121,3,0)</f>
        <v>2</v>
      </c>
      <c r="Y975" s="6" t="s">
        <v>2311</v>
      </c>
      <c r="Z975" s="8" t="str">
        <f>LEFT(Y975,MIN(FIND({0,1,2,3,4,5,6,7,8,9},ASC(Y975)&amp;1234567890))-1)</f>
        <v>S</v>
      </c>
      <c r="AA975" s="8">
        <f t="shared" si="79"/>
        <v>1</v>
      </c>
      <c r="AB975" s="8">
        <f>VLOOKUP(Z975,Table!$A$2:$C$121,2,0)</f>
        <v>16</v>
      </c>
      <c r="AC975" s="7">
        <f>VLOOKUP(Z975,Table!$A$2:$C$121,3,0)</f>
        <v>3</v>
      </c>
      <c r="AD975" s="5" t="str">
        <f>VLOOKUP(A975,Table!$U$1:$V$230,2,0)</f>
        <v>Tetragonal</v>
      </c>
    </row>
    <row r="976" spans="1:30" ht="18.75" customHeight="1" x14ac:dyDescent="0.4">
      <c r="A976" s="5">
        <v>129</v>
      </c>
      <c r="B976" s="5">
        <v>169993</v>
      </c>
      <c r="C976" s="5" t="s">
        <v>1307</v>
      </c>
      <c r="D976" s="5" t="s">
        <v>1332</v>
      </c>
      <c r="E976" s="6" t="s">
        <v>2552</v>
      </c>
      <c r="F976" s="8" t="str">
        <f>LEFT(E976,MIN(FIND({0,1,2,3,4,5,6,7,8,9},ASC(E976)&amp;1234567890))-1)</f>
        <v>Ca</v>
      </c>
      <c r="G976" s="8">
        <f t="shared" si="75"/>
        <v>2</v>
      </c>
      <c r="H976" s="8">
        <f>VLOOKUP(F976,Table!$A$2:$C$121,2,0)</f>
        <v>2</v>
      </c>
      <c r="I976" s="7">
        <f>VLOOKUP(F976,Table!$A$2:$C$121,3,0)</f>
        <v>4</v>
      </c>
      <c r="J976" s="6" t="s">
        <v>2296</v>
      </c>
      <c r="K976" s="8" t="str">
        <f>LEFT(J976,MIN(FIND({0,1,2,3,4,5,6,7,8,9},ASC(J976)&amp;1234567890))-1)</f>
        <v>Cu</v>
      </c>
      <c r="L976" s="8">
        <f t="shared" si="76"/>
        <v>1</v>
      </c>
      <c r="M976" s="8">
        <f>VLOOKUP(K976,Table!$A$2:$C$121,2,0)</f>
        <v>11</v>
      </c>
      <c r="N976" s="7">
        <f>VLOOKUP(K976,Table!$A$2:$C$121,3,0)</f>
        <v>4</v>
      </c>
      <c r="O976" s="6" t="s">
        <v>2330</v>
      </c>
      <c r="P976" s="8" t="str">
        <f>LEFT(O976,MIN(FIND({0,1,2,3,4,5,6,7,8,9},ASC(O976)&amp;1234567890))-1)</f>
        <v>Fe</v>
      </c>
      <c r="Q976" s="8">
        <f t="shared" si="77"/>
        <v>1</v>
      </c>
      <c r="R976" s="8">
        <f>VLOOKUP(P976,Table!$A$2:$C$121,2,0)</f>
        <v>8</v>
      </c>
      <c r="S976" s="7">
        <f>VLOOKUP(P976,Table!$A$2:$C$121,3,0)</f>
        <v>4</v>
      </c>
      <c r="T976" s="6" t="s">
        <v>2312</v>
      </c>
      <c r="U976" s="8" t="str">
        <f>LEFT(T976,MIN(FIND({0,1,2,3,4,5,6,7,8,9},ASC(T976)&amp;1234567890))-1)</f>
        <v>O</v>
      </c>
      <c r="V976" s="8">
        <f t="shared" si="78"/>
        <v>3</v>
      </c>
      <c r="W976" s="8">
        <f>VLOOKUP(U976,Table!$A$2:$C$121,2,0)</f>
        <v>16</v>
      </c>
      <c r="X976" s="7">
        <f>VLOOKUP(U976,Table!$A$2:$C$121,3,0)</f>
        <v>2</v>
      </c>
      <c r="Y976" s="6" t="s">
        <v>3945</v>
      </c>
      <c r="Z976" s="8" t="str">
        <f>LEFT(Y976,MIN(FIND({0,1,2,3,4,5,6,7,8,9},ASC(Y976)&amp;1234567890))-1)</f>
        <v>Se</v>
      </c>
      <c r="AA976" s="8">
        <f t="shared" si="79"/>
        <v>1</v>
      </c>
      <c r="AB976" s="8">
        <f>VLOOKUP(Z976,Table!$A$2:$C$121,2,0)</f>
        <v>16</v>
      </c>
      <c r="AC976" s="7">
        <f>VLOOKUP(Z976,Table!$A$2:$C$121,3,0)</f>
        <v>4</v>
      </c>
      <c r="AD976" s="5" t="str">
        <f>VLOOKUP(A976,Table!$U$1:$V$230,2,0)</f>
        <v>Tetragonal</v>
      </c>
    </row>
    <row r="977" spans="1:30" ht="18.75" customHeight="1" x14ac:dyDescent="0.4">
      <c r="A977" s="5">
        <v>129</v>
      </c>
      <c r="B977" s="5">
        <v>422707</v>
      </c>
      <c r="C977" s="5" t="s">
        <v>1307</v>
      </c>
      <c r="D977" s="5" t="s">
        <v>1333</v>
      </c>
      <c r="E977" s="6" t="s">
        <v>2310</v>
      </c>
      <c r="F977" s="8" t="str">
        <f>LEFT(E977,MIN(FIND({0,1,2,3,4,5,6,7,8,9},ASC(E977)&amp;1234567890))-1)</f>
        <v>K</v>
      </c>
      <c r="G977" s="8">
        <f t="shared" si="75"/>
        <v>1</v>
      </c>
      <c r="H977" s="8">
        <f>VLOOKUP(F977,Table!$A$2:$C$121,2,0)</f>
        <v>1</v>
      </c>
      <c r="I977" s="7">
        <f>VLOOKUP(F977,Table!$A$2:$C$121,3,0)</f>
        <v>4</v>
      </c>
      <c r="J977" s="6" t="s">
        <v>2315</v>
      </c>
      <c r="K977" s="8" t="str">
        <f>LEFT(J977,MIN(FIND({0,1,2,3,4,5,6,7,8,9},ASC(J977)&amp;1234567890))-1)</f>
        <v>Na</v>
      </c>
      <c r="L977" s="8">
        <f t="shared" si="76"/>
        <v>1</v>
      </c>
      <c r="M977" s="8">
        <f>VLOOKUP(K977,Table!$A$2:$C$121,2,0)</f>
        <v>1</v>
      </c>
      <c r="N977" s="7">
        <f>VLOOKUP(K977,Table!$A$2:$C$121,3,0)</f>
        <v>3</v>
      </c>
      <c r="O977" s="6" t="s">
        <v>2355</v>
      </c>
      <c r="P977" s="8" t="str">
        <f>LEFT(O977,MIN(FIND({0,1,2,3,4,5,6,7,8,9},ASC(O977)&amp;1234567890))-1)</f>
        <v>Mo</v>
      </c>
      <c r="Q977" s="8">
        <f t="shared" si="77"/>
        <v>1</v>
      </c>
      <c r="R977" s="8">
        <f>VLOOKUP(P977,Table!$A$2:$C$121,2,0)</f>
        <v>6</v>
      </c>
      <c r="S977" s="7">
        <f>VLOOKUP(P977,Table!$A$2:$C$121,3,0)</f>
        <v>5</v>
      </c>
      <c r="T977" s="6" t="s">
        <v>2493</v>
      </c>
      <c r="U977" s="8" t="str">
        <f>LEFT(T977,MIN(FIND({0,1,2,3,4,5,6,7,8,9},ASC(T977)&amp;1234567890))-1)</f>
        <v>O</v>
      </c>
      <c r="V977" s="8">
        <f t="shared" si="78"/>
        <v>2</v>
      </c>
      <c r="W977" s="8">
        <f>VLOOKUP(U977,Table!$A$2:$C$121,2,0)</f>
        <v>16</v>
      </c>
      <c r="X977" s="7">
        <f>VLOOKUP(U977,Table!$A$2:$C$121,3,0)</f>
        <v>2</v>
      </c>
      <c r="Y977" s="6" t="s">
        <v>2860</v>
      </c>
      <c r="Z977" s="8" t="str">
        <f>LEFT(Y977,MIN(FIND({0,1,2,3,4,5,6,7,8,9},ASC(Y977)&amp;1234567890))-1)</f>
        <v>F</v>
      </c>
      <c r="AA977" s="8">
        <f t="shared" si="79"/>
        <v>4</v>
      </c>
      <c r="AB977" s="8">
        <f>VLOOKUP(Z977,Table!$A$2:$C$121,2,0)</f>
        <v>17</v>
      </c>
      <c r="AC977" s="7">
        <f>VLOOKUP(Z977,Table!$A$2:$C$121,3,0)</f>
        <v>2</v>
      </c>
      <c r="AD977" s="5" t="str">
        <f>VLOOKUP(A977,Table!$U$1:$V$230,2,0)</f>
        <v>Tetragonal</v>
      </c>
    </row>
    <row r="978" spans="1:30" ht="18.75" customHeight="1" x14ac:dyDescent="0.4">
      <c r="A978" s="5">
        <v>129</v>
      </c>
      <c r="B978" s="5">
        <v>422708</v>
      </c>
      <c r="C978" s="5" t="s">
        <v>1307</v>
      </c>
      <c r="D978" s="5" t="s">
        <v>1334</v>
      </c>
      <c r="E978" s="6" t="s">
        <v>2310</v>
      </c>
      <c r="F978" s="8" t="str">
        <f>LEFT(E978,MIN(FIND({0,1,2,3,4,5,6,7,8,9},ASC(E978)&amp;1234567890))-1)</f>
        <v>K</v>
      </c>
      <c r="G978" s="8">
        <f t="shared" si="75"/>
        <v>1</v>
      </c>
      <c r="H978" s="8">
        <f>VLOOKUP(F978,Table!$A$2:$C$121,2,0)</f>
        <v>1</v>
      </c>
      <c r="I978" s="7">
        <f>VLOOKUP(F978,Table!$A$2:$C$121,3,0)</f>
        <v>4</v>
      </c>
      <c r="J978" s="6" t="s">
        <v>2315</v>
      </c>
      <c r="K978" s="8" t="str">
        <f>LEFT(J978,MIN(FIND({0,1,2,3,4,5,6,7,8,9},ASC(J978)&amp;1234567890))-1)</f>
        <v>Na</v>
      </c>
      <c r="L978" s="8">
        <f t="shared" si="76"/>
        <v>1</v>
      </c>
      <c r="M978" s="8">
        <f>VLOOKUP(K978,Table!$A$2:$C$121,2,0)</f>
        <v>1</v>
      </c>
      <c r="N978" s="7">
        <f>VLOOKUP(K978,Table!$A$2:$C$121,3,0)</f>
        <v>3</v>
      </c>
      <c r="O978" s="6" t="s">
        <v>2731</v>
      </c>
      <c r="P978" s="8" t="str">
        <f>LEFT(O978,MIN(FIND({0,1,2,3,4,5,6,7,8,9},ASC(O978)&amp;1234567890))-1)</f>
        <v>Nb</v>
      </c>
      <c r="Q978" s="8">
        <f t="shared" si="77"/>
        <v>1</v>
      </c>
      <c r="R978" s="8">
        <f>VLOOKUP(P978,Table!$A$2:$C$121,2,0)</f>
        <v>5</v>
      </c>
      <c r="S978" s="7">
        <f>VLOOKUP(P978,Table!$A$2:$C$121,3,0)</f>
        <v>5</v>
      </c>
      <c r="T978" s="6" t="s">
        <v>2305</v>
      </c>
      <c r="U978" s="8" t="str">
        <f>LEFT(T978,MIN(FIND({0,1,2,3,4,5,6,7,8,9},ASC(T978)&amp;1234567890))-1)</f>
        <v>O</v>
      </c>
      <c r="V978" s="8">
        <f t="shared" si="78"/>
        <v>1</v>
      </c>
      <c r="W978" s="8">
        <f>VLOOKUP(U978,Table!$A$2:$C$121,2,0)</f>
        <v>16</v>
      </c>
      <c r="X978" s="7">
        <f>VLOOKUP(U978,Table!$A$2:$C$121,3,0)</f>
        <v>2</v>
      </c>
      <c r="Y978" s="6" t="s">
        <v>2512</v>
      </c>
      <c r="Z978" s="8" t="str">
        <f>LEFT(Y978,MIN(FIND({0,1,2,3,4,5,6,7,8,9},ASC(Y978)&amp;1234567890))-1)</f>
        <v>F</v>
      </c>
      <c r="AA978" s="8">
        <f t="shared" si="79"/>
        <v>5</v>
      </c>
      <c r="AB978" s="8">
        <f>VLOOKUP(Z978,Table!$A$2:$C$121,2,0)</f>
        <v>17</v>
      </c>
      <c r="AC978" s="7">
        <f>VLOOKUP(Z978,Table!$A$2:$C$121,3,0)</f>
        <v>2</v>
      </c>
      <c r="AD978" s="5" t="str">
        <f>VLOOKUP(A978,Table!$U$1:$V$230,2,0)</f>
        <v>Tetragonal</v>
      </c>
    </row>
    <row r="979" spans="1:30" ht="18.75" customHeight="1" x14ac:dyDescent="0.4">
      <c r="A979" s="5">
        <v>129</v>
      </c>
      <c r="B979" s="5">
        <v>422709</v>
      </c>
      <c r="C979" s="5" t="s">
        <v>1307</v>
      </c>
      <c r="D979" s="5" t="s">
        <v>1335</v>
      </c>
      <c r="E979" s="6" t="s">
        <v>2310</v>
      </c>
      <c r="F979" s="8" t="str">
        <f>LEFT(E979,MIN(FIND({0,1,2,3,4,5,6,7,8,9},ASC(E979)&amp;1234567890))-1)</f>
        <v>K</v>
      </c>
      <c r="G979" s="8">
        <f t="shared" si="75"/>
        <v>1</v>
      </c>
      <c r="H979" s="8">
        <f>VLOOKUP(F979,Table!$A$2:$C$121,2,0)</f>
        <v>1</v>
      </c>
      <c r="I979" s="7">
        <f>VLOOKUP(F979,Table!$A$2:$C$121,3,0)</f>
        <v>4</v>
      </c>
      <c r="J979" s="6" t="s">
        <v>2315</v>
      </c>
      <c r="K979" s="8" t="str">
        <f>LEFT(J979,MIN(FIND({0,1,2,3,4,5,6,7,8,9},ASC(J979)&amp;1234567890))-1)</f>
        <v>Na</v>
      </c>
      <c r="L979" s="8">
        <f t="shared" si="76"/>
        <v>1</v>
      </c>
      <c r="M979" s="8">
        <f>VLOOKUP(K979,Table!$A$2:$C$121,2,0)</f>
        <v>1</v>
      </c>
      <c r="N979" s="7">
        <f>VLOOKUP(K979,Table!$A$2:$C$121,3,0)</f>
        <v>3</v>
      </c>
      <c r="O979" s="6" t="s">
        <v>2430</v>
      </c>
      <c r="P979" s="8" t="str">
        <f>LEFT(O979,MIN(FIND({0,1,2,3,4,5,6,7,8,9},ASC(O979)&amp;1234567890))-1)</f>
        <v>W</v>
      </c>
      <c r="Q979" s="8">
        <f t="shared" si="77"/>
        <v>1</v>
      </c>
      <c r="R979" s="8">
        <f>VLOOKUP(P979,Table!$A$2:$C$121,2,0)</f>
        <v>6</v>
      </c>
      <c r="S979" s="7">
        <f>VLOOKUP(P979,Table!$A$2:$C$121,3,0)</f>
        <v>6</v>
      </c>
      <c r="T979" s="6" t="s">
        <v>2493</v>
      </c>
      <c r="U979" s="8" t="str">
        <f>LEFT(T979,MIN(FIND({0,1,2,3,4,5,6,7,8,9},ASC(T979)&amp;1234567890))-1)</f>
        <v>O</v>
      </c>
      <c r="V979" s="8">
        <f t="shared" si="78"/>
        <v>2</v>
      </c>
      <c r="W979" s="8">
        <f>VLOOKUP(U979,Table!$A$2:$C$121,2,0)</f>
        <v>16</v>
      </c>
      <c r="X979" s="7">
        <f>VLOOKUP(U979,Table!$A$2:$C$121,3,0)</f>
        <v>2</v>
      </c>
      <c r="Y979" s="6" t="s">
        <v>2860</v>
      </c>
      <c r="Z979" s="8" t="str">
        <f>LEFT(Y979,MIN(FIND({0,1,2,3,4,5,6,7,8,9},ASC(Y979)&amp;1234567890))-1)</f>
        <v>F</v>
      </c>
      <c r="AA979" s="8">
        <f t="shared" si="79"/>
        <v>4</v>
      </c>
      <c r="AB979" s="8">
        <f>VLOOKUP(Z979,Table!$A$2:$C$121,2,0)</f>
        <v>17</v>
      </c>
      <c r="AC979" s="7">
        <f>VLOOKUP(Z979,Table!$A$2:$C$121,3,0)</f>
        <v>2</v>
      </c>
      <c r="AD979" s="5" t="str">
        <f>VLOOKUP(A979,Table!$U$1:$V$230,2,0)</f>
        <v>Tetragonal</v>
      </c>
    </row>
    <row r="980" spans="1:30" ht="18.75" customHeight="1" x14ac:dyDescent="0.4">
      <c r="A980" s="5">
        <v>129</v>
      </c>
      <c r="B980" s="5">
        <v>425781</v>
      </c>
      <c r="C980" s="5" t="s">
        <v>1307</v>
      </c>
      <c r="D980" s="5" t="s">
        <v>1336</v>
      </c>
      <c r="E980" s="6" t="s">
        <v>2915</v>
      </c>
      <c r="F980" s="8" t="str">
        <f>LEFT(E980,MIN(FIND({0,1,2,3,4,5,6,7,8,9},ASC(E980)&amp;1234567890))-1)</f>
        <v>Ce</v>
      </c>
      <c r="G980" s="8">
        <f t="shared" si="75"/>
        <v>3</v>
      </c>
      <c r="H980" s="8">
        <f>VLOOKUP(F980,Table!$A$2:$C$121,2,0)</f>
        <v>3</v>
      </c>
      <c r="I980" s="7">
        <f>VLOOKUP(F980,Table!$A$2:$C$121,3,0)</f>
        <v>6</v>
      </c>
      <c r="J980" s="6" t="s">
        <v>3946</v>
      </c>
      <c r="K980" s="8" t="str">
        <f>LEFT(J980,MIN(FIND({0,1,2,3,4,5,6,7,8,9},ASC(J980)&amp;1234567890))-1)</f>
        <v>Ni</v>
      </c>
      <c r="L980" s="8">
        <f t="shared" si="76"/>
        <v>25.74</v>
      </c>
      <c r="M980" s="8">
        <f>VLOOKUP(K980,Table!$A$2:$C$121,2,0)</f>
        <v>10</v>
      </c>
      <c r="N980" s="7">
        <f>VLOOKUP(K980,Table!$A$2:$C$121,3,0)</f>
        <v>4</v>
      </c>
      <c r="O980" s="6" t="s">
        <v>3947</v>
      </c>
      <c r="P980" s="8" t="str">
        <f>LEFT(O980,MIN(FIND({0,1,2,3,4,5,6,7,8,9},ASC(O980)&amp;1234567890))-1)</f>
        <v>Ru</v>
      </c>
      <c r="Q980" s="8">
        <f t="shared" si="77"/>
        <v>3.16</v>
      </c>
      <c r="R980" s="8">
        <f>VLOOKUP(P980,Table!$A$2:$C$121,2,0)</f>
        <v>8</v>
      </c>
      <c r="S980" s="7">
        <f>VLOOKUP(P980,Table!$A$2:$C$121,3,0)</f>
        <v>5</v>
      </c>
      <c r="T980" s="6" t="s">
        <v>3948</v>
      </c>
      <c r="U980" s="8" t="str">
        <f>LEFT(T980,MIN(FIND({0,1,2,3,4,5,6,7,8,9},ASC(T980)&amp;1234567890))-1)</f>
        <v>Al</v>
      </c>
      <c r="V980" s="8">
        <f t="shared" si="78"/>
        <v>4.0979999999999999</v>
      </c>
      <c r="W980" s="8">
        <f>VLOOKUP(U980,Table!$A$2:$C$121,2,0)</f>
        <v>13</v>
      </c>
      <c r="X980" s="7">
        <f>VLOOKUP(U980,Table!$A$2:$C$121,3,0)</f>
        <v>3</v>
      </c>
      <c r="Y980" s="6" t="s">
        <v>2780</v>
      </c>
      <c r="Z980" s="8" t="str">
        <f>LEFT(Y980,MIN(FIND({0,1,2,3,4,5,6,7,8,9},ASC(Y980)&amp;1234567890))-1)</f>
        <v>B</v>
      </c>
      <c r="AA980" s="8">
        <f t="shared" si="79"/>
        <v>10</v>
      </c>
      <c r="AB980" s="8">
        <f>VLOOKUP(Z980,Table!$A$2:$C$121,2,0)</f>
        <v>13</v>
      </c>
      <c r="AC980" s="7">
        <f>VLOOKUP(Z980,Table!$A$2:$C$121,3,0)</f>
        <v>2</v>
      </c>
      <c r="AD980" s="5" t="str">
        <f>VLOOKUP(A980,Table!$U$1:$V$230,2,0)</f>
        <v>Tetragonal</v>
      </c>
    </row>
    <row r="981" spans="1:30" ht="18.75" customHeight="1" x14ac:dyDescent="0.4">
      <c r="A981" s="5">
        <v>129</v>
      </c>
      <c r="B981" s="5">
        <v>420653</v>
      </c>
      <c r="C981" s="5" t="s">
        <v>1307</v>
      </c>
      <c r="D981" s="5" t="s">
        <v>1337</v>
      </c>
      <c r="E981" s="6" t="s">
        <v>2299</v>
      </c>
      <c r="F981" s="8" t="str">
        <f>LEFT(E981,MIN(FIND({0,1,2,3,4,5,6,7,8,9},ASC(E981)&amp;1234567890))-1)</f>
        <v>Sr</v>
      </c>
      <c r="G981" s="8">
        <f t="shared" si="75"/>
        <v>2</v>
      </c>
      <c r="H981" s="8">
        <f>VLOOKUP(F981,Table!$A$2:$C$121,2,0)</f>
        <v>2</v>
      </c>
      <c r="I981" s="7">
        <f>VLOOKUP(F981,Table!$A$2:$C$121,3,0)</f>
        <v>5</v>
      </c>
      <c r="J981" s="6" t="s">
        <v>3339</v>
      </c>
      <c r="K981" s="8" t="str">
        <f>LEFT(J981,MIN(FIND({0,1,2,3,4,5,6,7,8,9},ASC(J981)&amp;1234567890))-1)</f>
        <v>Cr</v>
      </c>
      <c r="L981" s="8">
        <f t="shared" si="76"/>
        <v>1</v>
      </c>
      <c r="M981" s="8">
        <f>VLOOKUP(K981,Table!$A$2:$C$121,2,0)</f>
        <v>6</v>
      </c>
      <c r="N981" s="7">
        <f>VLOOKUP(K981,Table!$A$2:$C$121,3,0)</f>
        <v>4</v>
      </c>
      <c r="O981" s="6" t="s">
        <v>2330</v>
      </c>
      <c r="P981" s="8" t="str">
        <f>LEFT(O981,MIN(FIND({0,1,2,3,4,5,6,7,8,9},ASC(O981)&amp;1234567890))-1)</f>
        <v>Fe</v>
      </c>
      <c r="Q981" s="8">
        <f t="shared" si="77"/>
        <v>1</v>
      </c>
      <c r="R981" s="8">
        <f>VLOOKUP(P981,Table!$A$2:$C$121,2,0)</f>
        <v>8</v>
      </c>
      <c r="S981" s="7">
        <f>VLOOKUP(P981,Table!$A$2:$C$121,3,0)</f>
        <v>4</v>
      </c>
      <c r="T981" s="6" t="s">
        <v>2585</v>
      </c>
      <c r="U981" s="8" t="str">
        <f>LEFT(T981,MIN(FIND({0,1,2,3,4,5,6,7,8,9},ASC(T981)&amp;1234567890))-1)</f>
        <v>As</v>
      </c>
      <c r="V981" s="8">
        <f t="shared" si="78"/>
        <v>1</v>
      </c>
      <c r="W981" s="8">
        <f>VLOOKUP(U981,Table!$A$2:$C$121,2,0)</f>
        <v>15</v>
      </c>
      <c r="X981" s="7">
        <f>VLOOKUP(U981,Table!$A$2:$C$121,3,0)</f>
        <v>4</v>
      </c>
      <c r="Y981" s="6" t="s">
        <v>2312</v>
      </c>
      <c r="Z981" s="8" t="str">
        <f>LEFT(Y981,MIN(FIND({0,1,2,3,4,5,6,7,8,9},ASC(Y981)&amp;1234567890))-1)</f>
        <v>O</v>
      </c>
      <c r="AA981" s="8">
        <f t="shared" si="79"/>
        <v>3</v>
      </c>
      <c r="AB981" s="8">
        <f>VLOOKUP(Z981,Table!$A$2:$C$121,2,0)</f>
        <v>16</v>
      </c>
      <c r="AC981" s="7">
        <f>VLOOKUP(Z981,Table!$A$2:$C$121,3,0)</f>
        <v>2</v>
      </c>
      <c r="AD981" s="5" t="str">
        <f>VLOOKUP(A981,Table!$U$1:$V$230,2,0)</f>
        <v>Tetragonal</v>
      </c>
    </row>
    <row r="982" spans="1:30" ht="18.75" customHeight="1" x14ac:dyDescent="0.4">
      <c r="A982" s="5">
        <v>129</v>
      </c>
      <c r="B982" s="5">
        <v>420654</v>
      </c>
      <c r="C982" s="5" t="s">
        <v>1307</v>
      </c>
      <c r="D982" s="5" t="s">
        <v>1338</v>
      </c>
      <c r="E982" s="6" t="s">
        <v>2294</v>
      </c>
      <c r="F982" s="8" t="str">
        <f>LEFT(E982,MIN(FIND({0,1,2,3,4,5,6,7,8,9},ASC(E982)&amp;1234567890))-1)</f>
        <v>Ba</v>
      </c>
      <c r="G982" s="8">
        <f t="shared" si="75"/>
        <v>2</v>
      </c>
      <c r="H982" s="8">
        <f>VLOOKUP(F982,Table!$A$2:$C$121,2,0)</f>
        <v>2</v>
      </c>
      <c r="I982" s="7">
        <f>VLOOKUP(F982,Table!$A$2:$C$121,3,0)</f>
        <v>6</v>
      </c>
      <c r="J982" s="6" t="s">
        <v>2730</v>
      </c>
      <c r="K982" s="8" t="str">
        <f>LEFT(J982,MIN(FIND({0,1,2,3,4,5,6,7,8,9},ASC(J982)&amp;1234567890))-1)</f>
        <v>Sc</v>
      </c>
      <c r="L982" s="8">
        <f t="shared" si="76"/>
        <v>1</v>
      </c>
      <c r="M982" s="8">
        <f>VLOOKUP(K982,Table!$A$2:$C$121,2,0)</f>
        <v>3</v>
      </c>
      <c r="N982" s="7">
        <f>VLOOKUP(K982,Table!$A$2:$C$121,3,0)</f>
        <v>4</v>
      </c>
      <c r="O982" s="6" t="s">
        <v>2330</v>
      </c>
      <c r="P982" s="8" t="str">
        <f>LEFT(O982,MIN(FIND({0,1,2,3,4,5,6,7,8,9},ASC(O982)&amp;1234567890))-1)</f>
        <v>Fe</v>
      </c>
      <c r="Q982" s="8">
        <f t="shared" si="77"/>
        <v>1</v>
      </c>
      <c r="R982" s="8">
        <f>VLOOKUP(P982,Table!$A$2:$C$121,2,0)</f>
        <v>8</v>
      </c>
      <c r="S982" s="7">
        <f>VLOOKUP(P982,Table!$A$2:$C$121,3,0)</f>
        <v>4</v>
      </c>
      <c r="T982" s="6" t="s">
        <v>2585</v>
      </c>
      <c r="U982" s="8" t="str">
        <f>LEFT(T982,MIN(FIND({0,1,2,3,4,5,6,7,8,9},ASC(T982)&amp;1234567890))-1)</f>
        <v>As</v>
      </c>
      <c r="V982" s="8">
        <f t="shared" si="78"/>
        <v>1</v>
      </c>
      <c r="W982" s="8">
        <f>VLOOKUP(U982,Table!$A$2:$C$121,2,0)</f>
        <v>15</v>
      </c>
      <c r="X982" s="7">
        <f>VLOOKUP(U982,Table!$A$2:$C$121,3,0)</f>
        <v>4</v>
      </c>
      <c r="Y982" s="6" t="s">
        <v>2312</v>
      </c>
      <c r="Z982" s="8" t="str">
        <f>LEFT(Y982,MIN(FIND({0,1,2,3,4,5,6,7,8,9},ASC(Y982)&amp;1234567890))-1)</f>
        <v>O</v>
      </c>
      <c r="AA982" s="8">
        <f t="shared" si="79"/>
        <v>3</v>
      </c>
      <c r="AB982" s="8">
        <f>VLOOKUP(Z982,Table!$A$2:$C$121,2,0)</f>
        <v>16</v>
      </c>
      <c r="AC982" s="7">
        <f>VLOOKUP(Z982,Table!$A$2:$C$121,3,0)</f>
        <v>2</v>
      </c>
      <c r="AD982" s="5" t="str">
        <f>VLOOKUP(A982,Table!$U$1:$V$230,2,0)</f>
        <v>Tetragonal</v>
      </c>
    </row>
    <row r="983" spans="1:30" ht="18.75" customHeight="1" x14ac:dyDescent="0.4">
      <c r="A983" s="5">
        <v>129</v>
      </c>
      <c r="B983" s="5">
        <v>260929</v>
      </c>
      <c r="C983" s="5" t="s">
        <v>1307</v>
      </c>
      <c r="D983" s="5" t="s">
        <v>1339</v>
      </c>
      <c r="E983" s="6" t="s">
        <v>3949</v>
      </c>
      <c r="F983" s="8" t="str">
        <f>LEFT(E983,MIN(FIND({0,1,2,3,4,5,6,7,8,9},ASC(E983)&amp;1234567890))-1)</f>
        <v>Cs</v>
      </c>
      <c r="G983" s="8">
        <f t="shared" si="75"/>
        <v>5</v>
      </c>
      <c r="H983" s="8">
        <f>VLOOKUP(F983,Table!$A$2:$C$121,2,0)</f>
        <v>1</v>
      </c>
      <c r="I983" s="7">
        <f>VLOOKUP(F983,Table!$A$2:$C$121,3,0)</f>
        <v>6</v>
      </c>
      <c r="J983" s="6" t="s">
        <v>2330</v>
      </c>
      <c r="K983" s="8" t="str">
        <f>LEFT(J983,MIN(FIND({0,1,2,3,4,5,6,7,8,9},ASC(J983)&amp;1234567890))-1)</f>
        <v>Fe</v>
      </c>
      <c r="L983" s="8">
        <f t="shared" si="76"/>
        <v>1</v>
      </c>
      <c r="M983" s="8">
        <f>VLOOKUP(K983,Table!$A$2:$C$121,2,0)</f>
        <v>8</v>
      </c>
      <c r="N983" s="7">
        <f>VLOOKUP(K983,Table!$A$2:$C$121,3,0)</f>
        <v>4</v>
      </c>
      <c r="O983" s="6" t="s">
        <v>2326</v>
      </c>
      <c r="P983" s="8" t="str">
        <f>LEFT(O983,MIN(FIND({0,1,2,3,4,5,6,7,8,9},ASC(O983)&amp;1234567890))-1)</f>
        <v>Cl</v>
      </c>
      <c r="Q983" s="8">
        <f t="shared" si="77"/>
        <v>6</v>
      </c>
      <c r="R983" s="8">
        <f>VLOOKUP(P983,Table!$A$2:$C$121,2,0)</f>
        <v>17</v>
      </c>
      <c r="S983" s="7">
        <f>VLOOKUP(P983,Table!$A$2:$C$121,3,0)</f>
        <v>3</v>
      </c>
      <c r="T983" s="6" t="s">
        <v>3950</v>
      </c>
      <c r="U983" s="8" t="str">
        <f>LEFT(T983,MIN(FIND({0,1,2,3,4,5,6,7,8,9},ASC(T983)&amp;1234567890))-1)</f>
        <v>V</v>
      </c>
      <c r="V983" s="8">
        <f t="shared" si="78"/>
        <v>5</v>
      </c>
      <c r="W983" s="8">
        <f>VLOOKUP(U983,Table!$A$2:$C$121,2,0)</f>
        <v>5</v>
      </c>
      <c r="X983" s="7">
        <f>VLOOKUP(U983,Table!$A$2:$C$121,3,0)</f>
        <v>4</v>
      </c>
      <c r="Y983" s="6" t="s">
        <v>2587</v>
      </c>
      <c r="Z983" s="8" t="str">
        <f>LEFT(Y983,MIN(FIND({0,1,2,3,4,5,6,7,8,9},ASC(Y983)&amp;1234567890))-1)</f>
        <v>O</v>
      </c>
      <c r="AA983" s="8">
        <f t="shared" si="79"/>
        <v>13</v>
      </c>
      <c r="AB983" s="8">
        <f>VLOOKUP(Z983,Table!$A$2:$C$121,2,0)</f>
        <v>16</v>
      </c>
      <c r="AC983" s="7">
        <f>VLOOKUP(Z983,Table!$A$2:$C$121,3,0)</f>
        <v>2</v>
      </c>
      <c r="AD983" s="5" t="str">
        <f>VLOOKUP(A983,Table!$U$1:$V$230,2,0)</f>
        <v>Tetragonal</v>
      </c>
    </row>
    <row r="984" spans="1:30" ht="18.75" customHeight="1" x14ac:dyDescent="0.4">
      <c r="A984" s="5">
        <v>129</v>
      </c>
      <c r="B984" s="5">
        <v>248695</v>
      </c>
      <c r="C984" s="5" t="s">
        <v>1307</v>
      </c>
      <c r="D984" s="5" t="s">
        <v>1340</v>
      </c>
      <c r="E984" s="6" t="s">
        <v>2299</v>
      </c>
      <c r="F984" s="8" t="str">
        <f>LEFT(E984,MIN(FIND({0,1,2,3,4,5,6,7,8,9},ASC(E984)&amp;1234567890))-1)</f>
        <v>Sr</v>
      </c>
      <c r="G984" s="8">
        <f t="shared" si="75"/>
        <v>2</v>
      </c>
      <c r="H984" s="8">
        <f>VLOOKUP(F984,Table!$A$2:$C$121,2,0)</f>
        <v>2</v>
      </c>
      <c r="I984" s="7">
        <f>VLOOKUP(F984,Table!$A$2:$C$121,3,0)</f>
        <v>5</v>
      </c>
      <c r="J984" s="6" t="s">
        <v>2954</v>
      </c>
      <c r="K984" s="8" t="str">
        <f>LEFT(J984,MIN(FIND({0,1,2,3,4,5,6,7,8,9},ASC(J984)&amp;1234567890))-1)</f>
        <v>V</v>
      </c>
      <c r="L984" s="8">
        <f t="shared" si="76"/>
        <v>1</v>
      </c>
      <c r="M984" s="8">
        <f>VLOOKUP(K984,Table!$A$2:$C$121,2,0)</f>
        <v>5</v>
      </c>
      <c r="N984" s="7">
        <f>VLOOKUP(K984,Table!$A$2:$C$121,3,0)</f>
        <v>4</v>
      </c>
      <c r="O984" s="6" t="s">
        <v>2312</v>
      </c>
      <c r="P984" s="8" t="str">
        <f>LEFT(O984,MIN(FIND({0,1,2,3,4,5,6,7,8,9},ASC(O984)&amp;1234567890))-1)</f>
        <v>O</v>
      </c>
      <c r="Q984" s="8">
        <f t="shared" si="77"/>
        <v>3</v>
      </c>
      <c r="R984" s="8">
        <f>VLOOKUP(P984,Table!$A$2:$C$121,2,0)</f>
        <v>16</v>
      </c>
      <c r="S984" s="7">
        <f>VLOOKUP(P984,Table!$A$2:$C$121,3,0)</f>
        <v>2</v>
      </c>
      <c r="T984" s="6" t="s">
        <v>2330</v>
      </c>
      <c r="U984" s="8" t="str">
        <f>LEFT(T984,MIN(FIND({0,1,2,3,4,5,6,7,8,9},ASC(T984)&amp;1234567890))-1)</f>
        <v>Fe</v>
      </c>
      <c r="V984" s="8">
        <f t="shared" si="78"/>
        <v>1</v>
      </c>
      <c r="W984" s="8">
        <f>VLOOKUP(U984,Table!$A$2:$C$121,2,0)</f>
        <v>8</v>
      </c>
      <c r="X984" s="7">
        <f>VLOOKUP(U984,Table!$A$2:$C$121,3,0)</f>
        <v>4</v>
      </c>
      <c r="Y984" s="6" t="s">
        <v>2585</v>
      </c>
      <c r="Z984" s="8" t="str">
        <f>LEFT(Y984,MIN(FIND({0,1,2,3,4,5,6,7,8,9},ASC(Y984)&amp;1234567890))-1)</f>
        <v>As</v>
      </c>
      <c r="AA984" s="8">
        <f t="shared" si="79"/>
        <v>1</v>
      </c>
      <c r="AB984" s="8">
        <f>VLOOKUP(Z984,Table!$A$2:$C$121,2,0)</f>
        <v>15</v>
      </c>
      <c r="AC984" s="7">
        <f>VLOOKUP(Z984,Table!$A$2:$C$121,3,0)</f>
        <v>4</v>
      </c>
      <c r="AD984" s="5" t="str">
        <f>VLOOKUP(A984,Table!$U$1:$V$230,2,0)</f>
        <v>Tetragonal</v>
      </c>
    </row>
    <row r="985" spans="1:30" ht="18.75" customHeight="1" x14ac:dyDescent="0.4">
      <c r="A985" s="5">
        <v>129</v>
      </c>
      <c r="B985" s="5">
        <v>251513</v>
      </c>
      <c r="C985" s="5" t="s">
        <v>1309</v>
      </c>
      <c r="D985" s="5" t="s">
        <v>1341</v>
      </c>
      <c r="E985" s="6" t="s">
        <v>2363</v>
      </c>
      <c r="F985" s="8" t="str">
        <f>LEFT(E985,MIN(FIND({0,1,2,3,4,5,6,7,8,9},ASC(E985)&amp;1234567890))-1)</f>
        <v>La</v>
      </c>
      <c r="G985" s="8">
        <f t="shared" si="75"/>
        <v>1</v>
      </c>
      <c r="H985" s="8">
        <f>VLOOKUP(F985,Table!$A$2:$C$121,2,0)</f>
        <v>3</v>
      </c>
      <c r="I985" s="7">
        <f>VLOOKUP(F985,Table!$A$2:$C$121,3,0)</f>
        <v>6</v>
      </c>
      <c r="J985" s="6" t="s">
        <v>2622</v>
      </c>
      <c r="K985" s="8" t="str">
        <f>LEFT(J985,MIN(FIND({0,1,2,3,4,5,6,7,8,9},ASC(J985)&amp;1234567890))-1)</f>
        <v>Pb</v>
      </c>
      <c r="L985" s="8">
        <f t="shared" si="76"/>
        <v>1</v>
      </c>
      <c r="M985" s="8">
        <f>VLOOKUP(K985,Table!$A$2:$C$121,2,0)</f>
        <v>14</v>
      </c>
      <c r="N985" s="7">
        <f>VLOOKUP(K985,Table!$A$2:$C$121,3,0)</f>
        <v>6</v>
      </c>
      <c r="O985" s="6" t="s">
        <v>2523</v>
      </c>
      <c r="P985" s="8" t="str">
        <f>LEFT(O985,MIN(FIND({0,1,2,3,4,5,6,7,8,9},ASC(O985)&amp;1234567890))-1)</f>
        <v>Bi</v>
      </c>
      <c r="Q985" s="8">
        <f t="shared" si="77"/>
        <v>1</v>
      </c>
      <c r="R985" s="8">
        <f>VLOOKUP(P985,Table!$A$2:$C$121,2,0)</f>
        <v>15</v>
      </c>
      <c r="S985" s="7">
        <f>VLOOKUP(P985,Table!$A$2:$C$121,3,0)</f>
        <v>6</v>
      </c>
      <c r="T985" s="6" t="s">
        <v>2510</v>
      </c>
      <c r="U985" s="8" t="str">
        <f>LEFT(T985,MIN(FIND({0,1,2,3,4,5,6,7,8,9},ASC(T985)&amp;1234567890))-1)</f>
        <v>S</v>
      </c>
      <c r="V985" s="8">
        <f t="shared" si="78"/>
        <v>3</v>
      </c>
      <c r="W985" s="8">
        <f>VLOOKUP(U985,Table!$A$2:$C$121,2,0)</f>
        <v>16</v>
      </c>
      <c r="X985" s="7">
        <f>VLOOKUP(U985,Table!$A$2:$C$121,3,0)</f>
        <v>3</v>
      </c>
      <c r="Y985" s="6" t="s">
        <v>2305</v>
      </c>
      <c r="Z985" s="8" t="str">
        <f>LEFT(Y985,MIN(FIND({0,1,2,3,4,5,6,7,8,9},ASC(Y985)&amp;1234567890))-1)</f>
        <v>O</v>
      </c>
      <c r="AA985" s="8">
        <f t="shared" si="79"/>
        <v>1</v>
      </c>
      <c r="AB985" s="8">
        <f>VLOOKUP(Z985,Table!$A$2:$C$121,2,0)</f>
        <v>16</v>
      </c>
      <c r="AC985" s="7">
        <f>VLOOKUP(Z985,Table!$A$2:$C$121,3,0)</f>
        <v>2</v>
      </c>
      <c r="AD985" s="5" t="str">
        <f>VLOOKUP(A985,Table!$U$1:$V$230,2,0)</f>
        <v>Tetragonal</v>
      </c>
    </row>
    <row r="986" spans="1:30" ht="18.75" customHeight="1" x14ac:dyDescent="0.4">
      <c r="A986" s="5">
        <v>129</v>
      </c>
      <c r="B986" s="5">
        <v>195377</v>
      </c>
      <c r="C986" s="5" t="s">
        <v>1307</v>
      </c>
      <c r="D986" s="5" t="s">
        <v>1342</v>
      </c>
      <c r="E986" s="6" t="s">
        <v>2299</v>
      </c>
      <c r="F986" s="8" t="str">
        <f>LEFT(E986,MIN(FIND({0,1,2,3,4,5,6,7,8,9},ASC(E986)&amp;1234567890))-1)</f>
        <v>Sr</v>
      </c>
      <c r="G986" s="8">
        <f t="shared" si="75"/>
        <v>2</v>
      </c>
      <c r="H986" s="8">
        <f>VLOOKUP(F986,Table!$A$2:$C$121,2,0)</f>
        <v>2</v>
      </c>
      <c r="I986" s="7">
        <f>VLOOKUP(F986,Table!$A$2:$C$121,3,0)</f>
        <v>5</v>
      </c>
      <c r="J986" s="6" t="s">
        <v>2296</v>
      </c>
      <c r="K986" s="8" t="str">
        <f>LEFT(J986,MIN(FIND({0,1,2,3,4,5,6,7,8,9},ASC(J986)&amp;1234567890))-1)</f>
        <v>Cu</v>
      </c>
      <c r="L986" s="8">
        <f t="shared" si="76"/>
        <v>1</v>
      </c>
      <c r="M986" s="8">
        <f>VLOOKUP(K986,Table!$A$2:$C$121,2,0)</f>
        <v>11</v>
      </c>
      <c r="N986" s="7">
        <f>VLOOKUP(K986,Table!$A$2:$C$121,3,0)</f>
        <v>4</v>
      </c>
      <c r="O986" s="6" t="s">
        <v>3191</v>
      </c>
      <c r="P986" s="8" t="str">
        <f>LEFT(O986,MIN(FIND({0,1,2,3,4,5,6,7,8,9},ASC(O986)&amp;1234567890))-1)</f>
        <v>Fe</v>
      </c>
      <c r="Q986" s="8">
        <f t="shared" si="77"/>
        <v>0.9</v>
      </c>
      <c r="R986" s="8">
        <f>VLOOKUP(P986,Table!$A$2:$C$121,2,0)</f>
        <v>8</v>
      </c>
      <c r="S986" s="7">
        <f>VLOOKUP(P986,Table!$A$2:$C$121,3,0)</f>
        <v>4</v>
      </c>
      <c r="T986" s="6" t="s">
        <v>2312</v>
      </c>
      <c r="U986" s="8" t="str">
        <f>LEFT(T986,MIN(FIND({0,1,2,3,4,5,6,7,8,9},ASC(T986)&amp;1234567890))-1)</f>
        <v>O</v>
      </c>
      <c r="V986" s="8">
        <f t="shared" si="78"/>
        <v>3</v>
      </c>
      <c r="W986" s="8">
        <f>VLOOKUP(U986,Table!$A$2:$C$121,2,0)</f>
        <v>16</v>
      </c>
      <c r="X986" s="7">
        <f>VLOOKUP(U986,Table!$A$2:$C$121,3,0)</f>
        <v>2</v>
      </c>
      <c r="Y986" s="6" t="s">
        <v>3945</v>
      </c>
      <c r="Z986" s="8" t="str">
        <f>LEFT(Y986,MIN(FIND({0,1,2,3,4,5,6,7,8,9},ASC(Y986)&amp;1234567890))-1)</f>
        <v>Se</v>
      </c>
      <c r="AA986" s="8">
        <f t="shared" si="79"/>
        <v>1</v>
      </c>
      <c r="AB986" s="8">
        <f>VLOOKUP(Z986,Table!$A$2:$C$121,2,0)</f>
        <v>16</v>
      </c>
      <c r="AC986" s="7">
        <f>VLOOKUP(Z986,Table!$A$2:$C$121,3,0)</f>
        <v>4</v>
      </c>
      <c r="AD986" s="5" t="str">
        <f>VLOOKUP(A986,Table!$U$1:$V$230,2,0)</f>
        <v>Tetragonal</v>
      </c>
    </row>
    <row r="987" spans="1:30" ht="18.75" customHeight="1" x14ac:dyDescent="0.4">
      <c r="A987" s="5">
        <v>129</v>
      </c>
      <c r="B987" s="5">
        <v>252467</v>
      </c>
      <c r="C987" s="5" t="s">
        <v>1307</v>
      </c>
      <c r="D987" s="5" t="s">
        <v>1343</v>
      </c>
      <c r="E987" s="6" t="s">
        <v>2363</v>
      </c>
      <c r="F987" s="8" t="str">
        <f>LEFT(E987,MIN(FIND({0,1,2,3,4,5,6,7,8,9},ASC(E987)&amp;1234567890))-1)</f>
        <v>La</v>
      </c>
      <c r="G987" s="8">
        <f t="shared" si="75"/>
        <v>1</v>
      </c>
      <c r="H987" s="8">
        <f>VLOOKUP(F987,Table!$A$2:$C$121,2,0)</f>
        <v>3</v>
      </c>
      <c r="I987" s="7">
        <f>VLOOKUP(F987,Table!$A$2:$C$121,3,0)</f>
        <v>6</v>
      </c>
      <c r="J987" s="6" t="s">
        <v>2305</v>
      </c>
      <c r="K987" s="8" t="str">
        <f>LEFT(J987,MIN(FIND({0,1,2,3,4,5,6,7,8,9},ASC(J987)&amp;1234567890))-1)</f>
        <v>O</v>
      </c>
      <c r="L987" s="8">
        <f t="shared" si="76"/>
        <v>1</v>
      </c>
      <c r="M987" s="8">
        <f>VLOOKUP(K987,Table!$A$2:$C$121,2,0)</f>
        <v>16</v>
      </c>
      <c r="N987" s="7">
        <f>VLOOKUP(K987,Table!$A$2:$C$121,3,0)</f>
        <v>2</v>
      </c>
      <c r="O987" s="6" t="s">
        <v>2523</v>
      </c>
      <c r="P987" s="8" t="str">
        <f>LEFT(O987,MIN(FIND({0,1,2,3,4,5,6,7,8,9},ASC(O987)&amp;1234567890))-1)</f>
        <v>Bi</v>
      </c>
      <c r="Q987" s="8">
        <f t="shared" si="77"/>
        <v>1</v>
      </c>
      <c r="R987" s="8">
        <f>VLOOKUP(P987,Table!$A$2:$C$121,2,0)</f>
        <v>15</v>
      </c>
      <c r="S987" s="7">
        <f>VLOOKUP(P987,Table!$A$2:$C$121,3,0)</f>
        <v>6</v>
      </c>
      <c r="T987" s="6" t="s">
        <v>3951</v>
      </c>
      <c r="U987" s="8" t="str">
        <f>LEFT(T987,MIN(FIND({0,1,2,3,4,5,6,7,8,9},ASC(T987)&amp;1234567890))-1)</f>
        <v>S</v>
      </c>
      <c r="V987" s="8">
        <f t="shared" si="78"/>
        <v>1.8</v>
      </c>
      <c r="W987" s="8">
        <f>VLOOKUP(U987,Table!$A$2:$C$121,2,0)</f>
        <v>16</v>
      </c>
      <c r="X987" s="7">
        <f>VLOOKUP(U987,Table!$A$2:$C$121,3,0)</f>
        <v>3</v>
      </c>
      <c r="Y987" s="6" t="s">
        <v>3952</v>
      </c>
      <c r="Z987" s="8" t="str">
        <f>LEFT(Y987,MIN(FIND({0,1,2,3,4,5,6,7,8,9},ASC(Y987)&amp;1234567890))-1)</f>
        <v>Se</v>
      </c>
      <c r="AA987" s="8">
        <f t="shared" si="79"/>
        <v>0.2</v>
      </c>
      <c r="AB987" s="8">
        <f>VLOOKUP(Z987,Table!$A$2:$C$121,2,0)</f>
        <v>16</v>
      </c>
      <c r="AC987" s="7">
        <f>VLOOKUP(Z987,Table!$A$2:$C$121,3,0)</f>
        <v>4</v>
      </c>
      <c r="AD987" s="5" t="str">
        <f>VLOOKUP(A987,Table!$U$1:$V$230,2,0)</f>
        <v>Tetragonal</v>
      </c>
    </row>
    <row r="988" spans="1:30" ht="18.75" customHeight="1" x14ac:dyDescent="0.4">
      <c r="A988" s="5">
        <v>129</v>
      </c>
      <c r="B988" s="5">
        <v>252468</v>
      </c>
      <c r="C988" s="5" t="s">
        <v>1307</v>
      </c>
      <c r="D988" s="5" t="s">
        <v>1344</v>
      </c>
      <c r="E988" s="6" t="s">
        <v>2363</v>
      </c>
      <c r="F988" s="8" t="str">
        <f>LEFT(E988,MIN(FIND({0,1,2,3,4,5,6,7,8,9},ASC(E988)&amp;1234567890))-1)</f>
        <v>La</v>
      </c>
      <c r="G988" s="8">
        <f t="shared" si="75"/>
        <v>1</v>
      </c>
      <c r="H988" s="8">
        <f>VLOOKUP(F988,Table!$A$2:$C$121,2,0)</f>
        <v>3</v>
      </c>
      <c r="I988" s="7">
        <f>VLOOKUP(F988,Table!$A$2:$C$121,3,0)</f>
        <v>6</v>
      </c>
      <c r="J988" s="6" t="s">
        <v>2305</v>
      </c>
      <c r="K988" s="8" t="str">
        <f>LEFT(J988,MIN(FIND({0,1,2,3,4,5,6,7,8,9},ASC(J988)&amp;1234567890))-1)</f>
        <v>O</v>
      </c>
      <c r="L988" s="8">
        <f t="shared" si="76"/>
        <v>1</v>
      </c>
      <c r="M988" s="8">
        <f>VLOOKUP(K988,Table!$A$2:$C$121,2,0)</f>
        <v>16</v>
      </c>
      <c r="N988" s="7">
        <f>VLOOKUP(K988,Table!$A$2:$C$121,3,0)</f>
        <v>2</v>
      </c>
      <c r="O988" s="6" t="s">
        <v>2523</v>
      </c>
      <c r="P988" s="8" t="str">
        <f>LEFT(O988,MIN(FIND({0,1,2,3,4,5,6,7,8,9},ASC(O988)&amp;1234567890))-1)</f>
        <v>Bi</v>
      </c>
      <c r="Q988" s="8">
        <f t="shared" si="77"/>
        <v>1</v>
      </c>
      <c r="R988" s="8">
        <f>VLOOKUP(P988,Table!$A$2:$C$121,2,0)</f>
        <v>15</v>
      </c>
      <c r="S988" s="7">
        <f>VLOOKUP(P988,Table!$A$2:$C$121,3,0)</f>
        <v>6</v>
      </c>
      <c r="T988" s="6" t="s">
        <v>3953</v>
      </c>
      <c r="U988" s="8" t="str">
        <f>LEFT(T988,MIN(FIND({0,1,2,3,4,5,6,7,8,9},ASC(T988)&amp;1234567890))-1)</f>
        <v>S</v>
      </c>
      <c r="V988" s="8">
        <f t="shared" si="78"/>
        <v>1.6</v>
      </c>
      <c r="W988" s="8">
        <f>VLOOKUP(U988,Table!$A$2:$C$121,2,0)</f>
        <v>16</v>
      </c>
      <c r="X988" s="7">
        <f>VLOOKUP(U988,Table!$A$2:$C$121,3,0)</f>
        <v>3</v>
      </c>
      <c r="Y988" s="6" t="s">
        <v>3954</v>
      </c>
      <c r="Z988" s="8" t="str">
        <f>LEFT(Y988,MIN(FIND({0,1,2,3,4,5,6,7,8,9},ASC(Y988)&amp;1234567890))-1)</f>
        <v>Se</v>
      </c>
      <c r="AA988" s="8">
        <f t="shared" si="79"/>
        <v>0.4</v>
      </c>
      <c r="AB988" s="8">
        <f>VLOOKUP(Z988,Table!$A$2:$C$121,2,0)</f>
        <v>16</v>
      </c>
      <c r="AC988" s="7">
        <f>VLOOKUP(Z988,Table!$A$2:$C$121,3,0)</f>
        <v>4</v>
      </c>
      <c r="AD988" s="5" t="str">
        <f>VLOOKUP(A988,Table!$U$1:$V$230,2,0)</f>
        <v>Tetragonal</v>
      </c>
    </row>
    <row r="989" spans="1:30" ht="18.75" customHeight="1" x14ac:dyDescent="0.4">
      <c r="A989" s="5">
        <v>129</v>
      </c>
      <c r="B989" s="5">
        <v>252469</v>
      </c>
      <c r="C989" s="5" t="s">
        <v>1307</v>
      </c>
      <c r="D989" s="5" t="s">
        <v>1345</v>
      </c>
      <c r="E989" s="6" t="s">
        <v>2363</v>
      </c>
      <c r="F989" s="8" t="str">
        <f>LEFT(E989,MIN(FIND({0,1,2,3,4,5,6,7,8,9},ASC(E989)&amp;1234567890))-1)</f>
        <v>La</v>
      </c>
      <c r="G989" s="8">
        <f t="shared" si="75"/>
        <v>1</v>
      </c>
      <c r="H989" s="8">
        <f>VLOOKUP(F989,Table!$A$2:$C$121,2,0)</f>
        <v>3</v>
      </c>
      <c r="I989" s="7">
        <f>VLOOKUP(F989,Table!$A$2:$C$121,3,0)</f>
        <v>6</v>
      </c>
      <c r="J989" s="6" t="s">
        <v>2305</v>
      </c>
      <c r="K989" s="8" t="str">
        <f>LEFT(J989,MIN(FIND({0,1,2,3,4,5,6,7,8,9},ASC(J989)&amp;1234567890))-1)</f>
        <v>O</v>
      </c>
      <c r="L989" s="8">
        <f t="shared" si="76"/>
        <v>1</v>
      </c>
      <c r="M989" s="8">
        <f>VLOOKUP(K989,Table!$A$2:$C$121,2,0)</f>
        <v>16</v>
      </c>
      <c r="N989" s="7">
        <f>VLOOKUP(K989,Table!$A$2:$C$121,3,0)</f>
        <v>2</v>
      </c>
      <c r="O989" s="6" t="s">
        <v>2523</v>
      </c>
      <c r="P989" s="8" t="str">
        <f>LEFT(O989,MIN(FIND({0,1,2,3,4,5,6,7,8,9},ASC(O989)&amp;1234567890))-1)</f>
        <v>Bi</v>
      </c>
      <c r="Q989" s="8">
        <f t="shared" si="77"/>
        <v>1</v>
      </c>
      <c r="R989" s="8">
        <f>VLOOKUP(P989,Table!$A$2:$C$121,2,0)</f>
        <v>15</v>
      </c>
      <c r="S989" s="7">
        <f>VLOOKUP(P989,Table!$A$2:$C$121,3,0)</f>
        <v>6</v>
      </c>
      <c r="T989" s="6" t="s">
        <v>3955</v>
      </c>
      <c r="U989" s="8" t="str">
        <f>LEFT(T989,MIN(FIND({0,1,2,3,4,5,6,7,8,9},ASC(T989)&amp;1234567890))-1)</f>
        <v>S</v>
      </c>
      <c r="V989" s="8">
        <f t="shared" si="78"/>
        <v>1.4</v>
      </c>
      <c r="W989" s="8">
        <f>VLOOKUP(U989,Table!$A$2:$C$121,2,0)</f>
        <v>16</v>
      </c>
      <c r="X989" s="7">
        <f>VLOOKUP(U989,Table!$A$2:$C$121,3,0)</f>
        <v>3</v>
      </c>
      <c r="Y989" s="6" t="s">
        <v>3956</v>
      </c>
      <c r="Z989" s="8" t="str">
        <f>LEFT(Y989,MIN(FIND({0,1,2,3,4,5,6,7,8,9},ASC(Y989)&amp;1234567890))-1)</f>
        <v>Se</v>
      </c>
      <c r="AA989" s="8">
        <f t="shared" si="79"/>
        <v>0.6</v>
      </c>
      <c r="AB989" s="8">
        <f>VLOOKUP(Z989,Table!$A$2:$C$121,2,0)</f>
        <v>16</v>
      </c>
      <c r="AC989" s="7">
        <f>VLOOKUP(Z989,Table!$A$2:$C$121,3,0)</f>
        <v>4</v>
      </c>
      <c r="AD989" s="5" t="str">
        <f>VLOOKUP(A989,Table!$U$1:$V$230,2,0)</f>
        <v>Tetragonal</v>
      </c>
    </row>
    <row r="990" spans="1:30" ht="18.75" customHeight="1" x14ac:dyDescent="0.4">
      <c r="A990" s="5">
        <v>129</v>
      </c>
      <c r="B990" s="5">
        <v>252470</v>
      </c>
      <c r="C990" s="5" t="s">
        <v>1307</v>
      </c>
      <c r="D990" s="5" t="s">
        <v>1346</v>
      </c>
      <c r="E990" s="6" t="s">
        <v>2363</v>
      </c>
      <c r="F990" s="8" t="str">
        <f>LEFT(E990,MIN(FIND({0,1,2,3,4,5,6,7,8,9},ASC(E990)&amp;1234567890))-1)</f>
        <v>La</v>
      </c>
      <c r="G990" s="8">
        <f t="shared" si="75"/>
        <v>1</v>
      </c>
      <c r="H990" s="8">
        <f>VLOOKUP(F990,Table!$A$2:$C$121,2,0)</f>
        <v>3</v>
      </c>
      <c r="I990" s="7">
        <f>VLOOKUP(F990,Table!$A$2:$C$121,3,0)</f>
        <v>6</v>
      </c>
      <c r="J990" s="6" t="s">
        <v>2305</v>
      </c>
      <c r="K990" s="8" t="str">
        <f>LEFT(J990,MIN(FIND({0,1,2,3,4,5,6,7,8,9},ASC(J990)&amp;1234567890))-1)</f>
        <v>O</v>
      </c>
      <c r="L990" s="8">
        <f t="shared" si="76"/>
        <v>1</v>
      </c>
      <c r="M990" s="8">
        <f>VLOOKUP(K990,Table!$A$2:$C$121,2,0)</f>
        <v>16</v>
      </c>
      <c r="N990" s="7">
        <f>VLOOKUP(K990,Table!$A$2:$C$121,3,0)</f>
        <v>2</v>
      </c>
      <c r="O990" s="6" t="s">
        <v>2523</v>
      </c>
      <c r="P990" s="8" t="str">
        <f>LEFT(O990,MIN(FIND({0,1,2,3,4,5,6,7,8,9},ASC(O990)&amp;1234567890))-1)</f>
        <v>Bi</v>
      </c>
      <c r="Q990" s="8">
        <f t="shared" si="77"/>
        <v>1</v>
      </c>
      <c r="R990" s="8">
        <f>VLOOKUP(P990,Table!$A$2:$C$121,2,0)</f>
        <v>15</v>
      </c>
      <c r="S990" s="7">
        <f>VLOOKUP(P990,Table!$A$2:$C$121,3,0)</f>
        <v>6</v>
      </c>
      <c r="T990" s="6" t="s">
        <v>3957</v>
      </c>
      <c r="U990" s="8" t="str">
        <f>LEFT(T990,MIN(FIND({0,1,2,3,4,5,6,7,8,9},ASC(T990)&amp;1234567890))-1)</f>
        <v>S</v>
      </c>
      <c r="V990" s="8">
        <f t="shared" si="78"/>
        <v>1.2</v>
      </c>
      <c r="W990" s="8">
        <f>VLOOKUP(U990,Table!$A$2:$C$121,2,0)</f>
        <v>16</v>
      </c>
      <c r="X990" s="7">
        <f>VLOOKUP(U990,Table!$A$2:$C$121,3,0)</f>
        <v>3</v>
      </c>
      <c r="Y990" s="6" t="s">
        <v>3958</v>
      </c>
      <c r="Z990" s="8" t="str">
        <f>LEFT(Y990,MIN(FIND({0,1,2,3,4,5,6,7,8,9},ASC(Y990)&amp;1234567890))-1)</f>
        <v>Se</v>
      </c>
      <c r="AA990" s="8">
        <f t="shared" si="79"/>
        <v>0.8</v>
      </c>
      <c r="AB990" s="8">
        <f>VLOOKUP(Z990,Table!$A$2:$C$121,2,0)</f>
        <v>16</v>
      </c>
      <c r="AC990" s="7">
        <f>VLOOKUP(Z990,Table!$A$2:$C$121,3,0)</f>
        <v>4</v>
      </c>
      <c r="AD990" s="5" t="str">
        <f>VLOOKUP(A990,Table!$U$1:$V$230,2,0)</f>
        <v>Tetragonal</v>
      </c>
    </row>
    <row r="991" spans="1:30" ht="18.75" customHeight="1" x14ac:dyDescent="0.4">
      <c r="A991" s="5">
        <v>129</v>
      </c>
      <c r="B991" s="5">
        <v>252471</v>
      </c>
      <c r="C991" s="5" t="s">
        <v>1307</v>
      </c>
      <c r="D991" s="5" t="s">
        <v>1347</v>
      </c>
      <c r="E991" s="6" t="s">
        <v>2363</v>
      </c>
      <c r="F991" s="8" t="str">
        <f>LEFT(E991,MIN(FIND({0,1,2,3,4,5,6,7,8,9},ASC(E991)&amp;1234567890))-1)</f>
        <v>La</v>
      </c>
      <c r="G991" s="8">
        <f t="shared" si="75"/>
        <v>1</v>
      </c>
      <c r="H991" s="8">
        <f>VLOOKUP(F991,Table!$A$2:$C$121,2,0)</f>
        <v>3</v>
      </c>
      <c r="I991" s="7">
        <f>VLOOKUP(F991,Table!$A$2:$C$121,3,0)</f>
        <v>6</v>
      </c>
      <c r="J991" s="6" t="s">
        <v>2305</v>
      </c>
      <c r="K991" s="8" t="str">
        <f>LEFT(J991,MIN(FIND({0,1,2,3,4,5,6,7,8,9},ASC(J991)&amp;1234567890))-1)</f>
        <v>O</v>
      </c>
      <c r="L991" s="8">
        <f t="shared" si="76"/>
        <v>1</v>
      </c>
      <c r="M991" s="8">
        <f>VLOOKUP(K991,Table!$A$2:$C$121,2,0)</f>
        <v>16</v>
      </c>
      <c r="N991" s="7">
        <f>VLOOKUP(K991,Table!$A$2:$C$121,3,0)</f>
        <v>2</v>
      </c>
      <c r="O991" s="6" t="s">
        <v>2523</v>
      </c>
      <c r="P991" s="8" t="str">
        <f>LEFT(O991,MIN(FIND({0,1,2,3,4,5,6,7,8,9},ASC(O991)&amp;1234567890))-1)</f>
        <v>Bi</v>
      </c>
      <c r="Q991" s="8">
        <f t="shared" si="77"/>
        <v>1</v>
      </c>
      <c r="R991" s="8">
        <f>VLOOKUP(P991,Table!$A$2:$C$121,2,0)</f>
        <v>15</v>
      </c>
      <c r="S991" s="7">
        <f>VLOOKUP(P991,Table!$A$2:$C$121,3,0)</f>
        <v>6</v>
      </c>
      <c r="T991" s="6" t="s">
        <v>2311</v>
      </c>
      <c r="U991" s="8" t="str">
        <f>LEFT(T991,MIN(FIND({0,1,2,3,4,5,6,7,8,9},ASC(T991)&amp;1234567890))-1)</f>
        <v>S</v>
      </c>
      <c r="V991" s="8">
        <f t="shared" si="78"/>
        <v>1</v>
      </c>
      <c r="W991" s="8">
        <f>VLOOKUP(U991,Table!$A$2:$C$121,2,0)</f>
        <v>16</v>
      </c>
      <c r="X991" s="7">
        <f>VLOOKUP(U991,Table!$A$2:$C$121,3,0)</f>
        <v>3</v>
      </c>
      <c r="Y991" s="6" t="s">
        <v>3945</v>
      </c>
      <c r="Z991" s="8" t="str">
        <f>LEFT(Y991,MIN(FIND({0,1,2,3,4,5,6,7,8,9},ASC(Y991)&amp;1234567890))-1)</f>
        <v>Se</v>
      </c>
      <c r="AA991" s="8">
        <f t="shared" si="79"/>
        <v>1</v>
      </c>
      <c r="AB991" s="8">
        <f>VLOOKUP(Z991,Table!$A$2:$C$121,2,0)</f>
        <v>16</v>
      </c>
      <c r="AC991" s="7">
        <f>VLOOKUP(Z991,Table!$A$2:$C$121,3,0)</f>
        <v>4</v>
      </c>
      <c r="AD991" s="5" t="str">
        <f>VLOOKUP(A991,Table!$U$1:$V$230,2,0)</f>
        <v>Tetragonal</v>
      </c>
    </row>
    <row r="992" spans="1:30" ht="18.75" customHeight="1" x14ac:dyDescent="0.4">
      <c r="A992" s="5">
        <v>133</v>
      </c>
      <c r="B992" s="5">
        <v>16781</v>
      </c>
      <c r="C992" s="5" t="s">
        <v>1348</v>
      </c>
      <c r="D992" s="5" t="s">
        <v>5595</v>
      </c>
      <c r="E992" s="6" t="s">
        <v>5365</v>
      </c>
      <c r="F992" s="8" t="str">
        <f>LEFT(E992,MIN(FIND({0,1,2,3,4,5,6,7,8,9},ASC(E992)&amp;1234567890))-1)</f>
        <v>Mn</v>
      </c>
      <c r="G992" s="8">
        <f t="shared" si="75"/>
        <v>0.56000000000000005</v>
      </c>
      <c r="H992" s="8">
        <f>VLOOKUP(F992,Table!$A$2:$C$121,2,0)</f>
        <v>7</v>
      </c>
      <c r="I992" s="7">
        <f>VLOOKUP(F992,Table!$A$2:$C$121,3,0)</f>
        <v>4</v>
      </c>
      <c r="J992" s="6" t="s">
        <v>5401</v>
      </c>
      <c r="K992" s="8" t="str">
        <f>LEFT(J992,MIN(FIND({0,1,2,3,4,5,6,7,8,9},ASC(J992)&amp;1234567890))-1)</f>
        <v>Ca</v>
      </c>
      <c r="L992" s="8">
        <f t="shared" si="76"/>
        <v>0.3</v>
      </c>
      <c r="M992" s="8">
        <f>VLOOKUP(K992,Table!$A$2:$C$121,2,0)</f>
        <v>2</v>
      </c>
      <c r="N992" s="7">
        <f>VLOOKUP(K992,Table!$A$2:$C$121,3,0)</f>
        <v>4</v>
      </c>
      <c r="O992" s="6" t="s">
        <v>5451</v>
      </c>
      <c r="P992" s="8" t="str">
        <f>LEFT(O992,MIN(FIND({0,1,2,3,4,5,6,7,8,9},ASC(O992)&amp;1234567890))-1)</f>
        <v>Zn</v>
      </c>
      <c r="Q992" s="8">
        <f t="shared" si="77"/>
        <v>0.12</v>
      </c>
      <c r="R992" s="8">
        <f>VLOOKUP(P992,Table!$A$2:$C$121,2,0)</f>
        <v>12</v>
      </c>
      <c r="S992" s="7">
        <f>VLOOKUP(P992,Table!$A$2:$C$121,3,0)</f>
        <v>4</v>
      </c>
      <c r="T992" s="6" t="s">
        <v>2808</v>
      </c>
      <c r="U992" s="8" t="str">
        <f>LEFT(T992,MIN(FIND({0,1,2,3,4,5,6,7,8,9},ASC(T992)&amp;1234567890))-1)</f>
        <v>Te</v>
      </c>
      <c r="V992" s="8">
        <f t="shared" si="78"/>
        <v>2</v>
      </c>
      <c r="W992" s="8">
        <f>VLOOKUP(U992,Table!$A$2:$C$121,2,0)</f>
        <v>16</v>
      </c>
      <c r="X992" s="7">
        <f>VLOOKUP(U992,Table!$A$2:$C$121,3,0)</f>
        <v>5</v>
      </c>
      <c r="Y992" s="6" t="s">
        <v>2863</v>
      </c>
      <c r="Z992" s="8" t="str">
        <f>LEFT(Y992,MIN(FIND({0,1,2,3,4,5,6,7,8,9},ASC(Y992)&amp;1234567890))-1)</f>
        <v>O</v>
      </c>
      <c r="AA992" s="8">
        <f t="shared" si="79"/>
        <v>5</v>
      </c>
      <c r="AB992" s="8">
        <f>VLOOKUP(Z992,Table!$A$2:$C$121,2,0)</f>
        <v>16</v>
      </c>
      <c r="AC992" s="7">
        <f>VLOOKUP(Z992,Table!$A$2:$C$121,3,0)</f>
        <v>2</v>
      </c>
      <c r="AD992" s="5" t="str">
        <f>VLOOKUP(A992,Table!$U$1:$V$230,2,0)</f>
        <v>Tetragonal</v>
      </c>
    </row>
    <row r="993" spans="1:30" ht="18.75" customHeight="1" x14ac:dyDescent="0.4">
      <c r="A993" s="5">
        <v>134</v>
      </c>
      <c r="B993" s="5">
        <v>248356</v>
      </c>
      <c r="C993" s="5" t="s">
        <v>1349</v>
      </c>
      <c r="D993" s="5" t="s">
        <v>1350</v>
      </c>
      <c r="E993" s="6" t="s">
        <v>3959</v>
      </c>
      <c r="F993" s="8" t="str">
        <f>LEFT(E993,MIN(FIND({0,1,2,3,4,5,6,7,8,9},ASC(E993)&amp;1234567890))-1)</f>
        <v>Zn</v>
      </c>
      <c r="G993" s="8">
        <f t="shared" si="75"/>
        <v>12</v>
      </c>
      <c r="H993" s="8">
        <f>VLOOKUP(F993,Table!$A$2:$C$121,2,0)</f>
        <v>12</v>
      </c>
      <c r="I993" s="7">
        <f>VLOOKUP(F993,Table!$A$2:$C$121,3,0)</f>
        <v>4</v>
      </c>
      <c r="J993" s="6" t="s">
        <v>3960</v>
      </c>
      <c r="K993" s="8" t="str">
        <f>LEFT(J993,MIN(FIND({0,1,2,3,4,5,6,7,8,9},ASC(J993)&amp;1234567890))-1)</f>
        <v>V</v>
      </c>
      <c r="L993" s="8">
        <f t="shared" si="76"/>
        <v>20</v>
      </c>
      <c r="M993" s="8">
        <f>VLOOKUP(K993,Table!$A$2:$C$121,2,0)</f>
        <v>5</v>
      </c>
      <c r="N993" s="7">
        <f>VLOOKUP(K993,Table!$A$2:$C$121,3,0)</f>
        <v>4</v>
      </c>
      <c r="O993" s="6" t="s">
        <v>3961</v>
      </c>
      <c r="P993" s="8" t="str">
        <f>LEFT(O993,MIN(FIND({0,1,2,3,4,5,6,7,8,9},ASC(O993)&amp;1234567890))-1)</f>
        <v>B</v>
      </c>
      <c r="Q993" s="8">
        <f t="shared" si="77"/>
        <v>58</v>
      </c>
      <c r="R993" s="8">
        <f>VLOOKUP(P993,Table!$A$2:$C$121,2,0)</f>
        <v>13</v>
      </c>
      <c r="S993" s="7">
        <f>VLOOKUP(P993,Table!$A$2:$C$121,3,0)</f>
        <v>2</v>
      </c>
      <c r="T993" s="6" t="s">
        <v>3962</v>
      </c>
      <c r="U993" s="8" t="str">
        <f>LEFT(T993,MIN(FIND({0,1,2,3,4,5,6,7,8,9},ASC(T993)&amp;1234567890))-1)</f>
        <v>O</v>
      </c>
      <c r="V993" s="8">
        <f t="shared" si="78"/>
        <v>170</v>
      </c>
      <c r="W993" s="8">
        <f>VLOOKUP(U993,Table!$A$2:$C$121,2,0)</f>
        <v>16</v>
      </c>
      <c r="X993" s="7">
        <f>VLOOKUP(U993,Table!$A$2:$C$121,3,0)</f>
        <v>2</v>
      </c>
      <c r="Y993" s="6" t="s">
        <v>2491</v>
      </c>
      <c r="Z993" s="8" t="str">
        <f>LEFT(Y993,MIN(FIND({0,1,2,3,4,5,6,7,8,9},ASC(Y993)&amp;1234567890))-1)</f>
        <v>N</v>
      </c>
      <c r="AA993" s="8">
        <f t="shared" si="79"/>
        <v>4</v>
      </c>
      <c r="AB993" s="8">
        <f>VLOOKUP(Z993,Table!$A$2:$C$121,2,0)</f>
        <v>15</v>
      </c>
      <c r="AC993" s="7">
        <f>VLOOKUP(Z993,Table!$A$2:$C$121,3,0)</f>
        <v>2</v>
      </c>
      <c r="AD993" s="5" t="str">
        <f>VLOOKUP(A993,Table!$U$1:$V$230,2,0)</f>
        <v>Tetragonal</v>
      </c>
    </row>
    <row r="994" spans="1:30" ht="18.75" customHeight="1" x14ac:dyDescent="0.4">
      <c r="A994" s="5">
        <v>135</v>
      </c>
      <c r="B994" s="5">
        <v>249406</v>
      </c>
      <c r="C994" s="5" t="s">
        <v>1351</v>
      </c>
      <c r="D994" s="5" t="s">
        <v>1352</v>
      </c>
      <c r="E994" s="6" t="s">
        <v>3963</v>
      </c>
      <c r="F994" s="8" t="str">
        <f>LEFT(E994,MIN(FIND({0,1,2,3,4,5,6,7,8,9},ASC(E994)&amp;1234567890))-1)</f>
        <v>D</v>
      </c>
      <c r="G994" s="8">
        <f t="shared" si="75"/>
        <v>4.5199999999999996</v>
      </c>
      <c r="H994" s="8">
        <f>VLOOKUP(F994,Table!$A$2:$C$121,2,0)</f>
        <v>1</v>
      </c>
      <c r="I994" s="7">
        <f>VLOOKUP(F994,Table!$A$2:$C$121,3,0)</f>
        <v>1</v>
      </c>
      <c r="J994" s="6" t="s">
        <v>3964</v>
      </c>
      <c r="K994" s="8" t="str">
        <f>LEFT(J994,MIN(FIND({0,1,2,3,4,5,6,7,8,9},ASC(J994)&amp;1234567890))-1)</f>
        <v>H</v>
      </c>
      <c r="L994" s="8">
        <f t="shared" si="76"/>
        <v>0.48</v>
      </c>
      <c r="M994" s="8">
        <f>VLOOKUP(K994,Table!$A$2:$C$121,2,0)</f>
        <v>1</v>
      </c>
      <c r="N994" s="7">
        <f>VLOOKUP(K994,Table!$A$2:$C$121,3,0)</f>
        <v>1</v>
      </c>
      <c r="O994" s="6" t="s">
        <v>3965</v>
      </c>
      <c r="P994" s="8" t="str">
        <f>LEFT(O994,MIN(FIND({0,1,2,3,4,5,6,7,8,9},ASC(O994)&amp;1234567890))-1)</f>
        <v>O</v>
      </c>
      <c r="Q994" s="8">
        <f t="shared" si="77"/>
        <v>8.5</v>
      </c>
      <c r="R994" s="8">
        <f>VLOOKUP(P994,Table!$A$2:$C$121,2,0)</f>
        <v>16</v>
      </c>
      <c r="S994" s="7">
        <f>VLOOKUP(P994,Table!$A$2:$C$121,3,0)</f>
        <v>2</v>
      </c>
      <c r="T994" s="6" t="s">
        <v>2321</v>
      </c>
      <c r="U994" s="8" t="str">
        <f>LEFT(T994,MIN(FIND({0,1,2,3,4,5,6,7,8,9},ASC(T994)&amp;1234567890))-1)</f>
        <v>Si</v>
      </c>
      <c r="V994" s="8">
        <f t="shared" si="78"/>
        <v>1</v>
      </c>
      <c r="W994" s="8">
        <f>VLOOKUP(U994,Table!$A$2:$C$121,2,0)</f>
        <v>14</v>
      </c>
      <c r="X994" s="7">
        <f>VLOOKUP(U994,Table!$A$2:$C$121,3,0)</f>
        <v>3</v>
      </c>
      <c r="Y994" s="6" t="s">
        <v>2756</v>
      </c>
      <c r="Z994" s="8" t="str">
        <f>LEFT(Y994,MIN(FIND({0,1,2,3,4,5,6,7,8,9},ASC(Y994)&amp;1234567890))-1)</f>
        <v>Ti</v>
      </c>
      <c r="AA994" s="8">
        <f t="shared" si="79"/>
        <v>2</v>
      </c>
      <c r="AB994" s="8">
        <f>VLOOKUP(Z994,Table!$A$2:$C$121,2,0)</f>
        <v>4</v>
      </c>
      <c r="AC994" s="7">
        <f>VLOOKUP(Z994,Table!$A$2:$C$121,3,0)</f>
        <v>4</v>
      </c>
      <c r="AD994" s="5" t="str">
        <f>VLOOKUP(A994,Table!$U$1:$V$230,2,0)</f>
        <v>Tetragonal</v>
      </c>
    </row>
    <row r="995" spans="1:30" x14ac:dyDescent="0.4">
      <c r="A995" s="5">
        <v>136</v>
      </c>
      <c r="B995" s="5">
        <v>40689</v>
      </c>
      <c r="C995" s="5" t="s">
        <v>1353</v>
      </c>
      <c r="D995" s="5" t="s">
        <v>5596</v>
      </c>
      <c r="E995" s="6" t="s">
        <v>5366</v>
      </c>
      <c r="F995" s="8" t="str">
        <f>LEFT(E995,MIN(FIND({0,1,2,3,4,5,6,7,8,9},ASC(E995)&amp;1234567890))-1)</f>
        <v>Ti</v>
      </c>
      <c r="G995" s="8">
        <f t="shared" si="75"/>
        <v>0.89400000000000002</v>
      </c>
      <c r="H995" s="8">
        <f>VLOOKUP(F995,Table!$A$2:$C$121,2,0)</f>
        <v>4</v>
      </c>
      <c r="I995" s="7">
        <f>VLOOKUP(F995,Table!$A$2:$C$121,3,0)</f>
        <v>4</v>
      </c>
      <c r="J995" s="6" t="s">
        <v>5402</v>
      </c>
      <c r="K995" s="8" t="str">
        <f>LEFT(J995,MIN(FIND({0,1,2,3,4,5,6,7,8,9},ASC(J995)&amp;1234567890))-1)</f>
        <v>V</v>
      </c>
      <c r="L995" s="8">
        <f t="shared" si="76"/>
        <v>6.9000000000000006E-2</v>
      </c>
      <c r="M995" s="8">
        <f>VLOOKUP(K995,Table!$A$2:$C$121,2,0)</f>
        <v>5</v>
      </c>
      <c r="N995" s="7">
        <f>VLOOKUP(K995,Table!$A$2:$C$121,3,0)</f>
        <v>4</v>
      </c>
      <c r="O995" s="6" t="s">
        <v>5452</v>
      </c>
      <c r="P995" s="8" t="str">
        <f>LEFT(O995,MIN(FIND({0,1,2,3,4,5,6,7,8,9},ASC(O995)&amp;1234567890))-1)</f>
        <v>Sb</v>
      </c>
      <c r="Q995" s="8">
        <f t="shared" si="77"/>
        <v>1.4E-2</v>
      </c>
      <c r="R995" s="8">
        <f>VLOOKUP(P995,Table!$A$2:$C$121,2,0)</f>
        <v>15</v>
      </c>
      <c r="S995" s="7">
        <f>VLOOKUP(P995,Table!$A$2:$C$121,3,0)</f>
        <v>5</v>
      </c>
      <c r="T995" s="6" t="s">
        <v>5489</v>
      </c>
      <c r="U995" s="8" t="str">
        <f>LEFT(T995,MIN(FIND({0,1,2,3,4,5,6,7,8,9},ASC(T995)&amp;1234567890))-1)</f>
        <v>W</v>
      </c>
      <c r="V995" s="8">
        <f t="shared" si="78"/>
        <v>2.1999999999999999E-2</v>
      </c>
      <c r="W995" s="8">
        <f>VLOOKUP(U995,Table!$A$2:$C$121,2,0)</f>
        <v>6</v>
      </c>
      <c r="X995" s="7">
        <f>VLOOKUP(U995,Table!$A$2:$C$121,3,0)</f>
        <v>6</v>
      </c>
      <c r="Y995" s="6" t="s">
        <v>2493</v>
      </c>
      <c r="Z995" s="8" t="str">
        <f>LEFT(Y995,MIN(FIND({0,1,2,3,4,5,6,7,8,9},ASC(Y995)&amp;1234567890))-1)</f>
        <v>O</v>
      </c>
      <c r="AA995" s="8">
        <f t="shared" si="79"/>
        <v>2</v>
      </c>
      <c r="AB995" s="8">
        <f>VLOOKUP(Z995,Table!$A$2:$C$121,2,0)</f>
        <v>16</v>
      </c>
      <c r="AC995" s="7">
        <f>VLOOKUP(Z995,Table!$A$2:$C$121,3,0)</f>
        <v>2</v>
      </c>
      <c r="AD995" s="5" t="str">
        <f>VLOOKUP(A995,Table!$U$1:$V$230,2,0)</f>
        <v>Tetragonal</v>
      </c>
    </row>
    <row r="996" spans="1:30" x14ac:dyDescent="0.4">
      <c r="A996" s="5">
        <v>136</v>
      </c>
      <c r="B996" s="5">
        <v>40690</v>
      </c>
      <c r="C996" s="5" t="s">
        <v>1353</v>
      </c>
      <c r="D996" s="5" t="s">
        <v>5597</v>
      </c>
      <c r="E996" s="6" t="s">
        <v>5367</v>
      </c>
      <c r="F996" s="8" t="str">
        <f>LEFT(E996,MIN(FIND({0,1,2,3,4,5,6,7,8,9},ASC(E996)&amp;1234567890))-1)</f>
        <v>Ti</v>
      </c>
      <c r="G996" s="8">
        <f t="shared" si="75"/>
        <v>0.91700000000000004</v>
      </c>
      <c r="H996" s="8">
        <f>VLOOKUP(F996,Table!$A$2:$C$121,2,0)</f>
        <v>4</v>
      </c>
      <c r="I996" s="7">
        <f>VLOOKUP(F996,Table!$A$2:$C$121,3,0)</f>
        <v>4</v>
      </c>
      <c r="J996" s="6" t="s">
        <v>5403</v>
      </c>
      <c r="K996" s="8" t="str">
        <f>LEFT(J996,MIN(FIND({0,1,2,3,4,5,6,7,8,9},ASC(J996)&amp;1234567890))-1)</f>
        <v>V</v>
      </c>
      <c r="L996" s="8">
        <f t="shared" si="76"/>
        <v>4.1000000000000002E-2</v>
      </c>
      <c r="M996" s="8">
        <f>VLOOKUP(K996,Table!$A$2:$C$121,2,0)</f>
        <v>5</v>
      </c>
      <c r="N996" s="7">
        <f>VLOOKUP(K996,Table!$A$2:$C$121,3,0)</f>
        <v>4</v>
      </c>
      <c r="O996" s="6" t="s">
        <v>5453</v>
      </c>
      <c r="P996" s="8" t="str">
        <f>LEFT(O996,MIN(FIND({0,1,2,3,4,5,6,7,8,9},ASC(O996)&amp;1234567890))-1)</f>
        <v>Sb</v>
      </c>
      <c r="Q996" s="8">
        <f t="shared" si="77"/>
        <v>3.3000000000000002E-2</v>
      </c>
      <c r="R996" s="8">
        <f>VLOOKUP(P996,Table!$A$2:$C$121,2,0)</f>
        <v>15</v>
      </c>
      <c r="S996" s="7">
        <f>VLOOKUP(P996,Table!$A$2:$C$121,3,0)</f>
        <v>5</v>
      </c>
      <c r="T996" s="6" t="s">
        <v>5490</v>
      </c>
      <c r="U996" s="8" t="str">
        <f>LEFT(T996,MIN(FIND({0,1,2,3,4,5,6,7,8,9},ASC(T996)&amp;1234567890))-1)</f>
        <v>W</v>
      </c>
      <c r="V996" s="8">
        <f t="shared" si="78"/>
        <v>5.0000000000000001E-3</v>
      </c>
      <c r="W996" s="8">
        <f>VLOOKUP(U996,Table!$A$2:$C$121,2,0)</f>
        <v>6</v>
      </c>
      <c r="X996" s="7">
        <f>VLOOKUP(U996,Table!$A$2:$C$121,3,0)</f>
        <v>6</v>
      </c>
      <c r="Y996" s="6" t="s">
        <v>2493</v>
      </c>
      <c r="Z996" s="8" t="str">
        <f>LEFT(Y996,MIN(FIND({0,1,2,3,4,5,6,7,8,9},ASC(Y996)&amp;1234567890))-1)</f>
        <v>O</v>
      </c>
      <c r="AA996" s="8">
        <f t="shared" si="79"/>
        <v>2</v>
      </c>
      <c r="AB996" s="8">
        <f>VLOOKUP(Z996,Table!$A$2:$C$121,2,0)</f>
        <v>16</v>
      </c>
      <c r="AC996" s="7">
        <f>VLOOKUP(Z996,Table!$A$2:$C$121,3,0)</f>
        <v>2</v>
      </c>
      <c r="AD996" s="5" t="str">
        <f>VLOOKUP(A996,Table!$U$1:$V$230,2,0)</f>
        <v>Tetragonal</v>
      </c>
    </row>
    <row r="997" spans="1:30" ht="18.75" customHeight="1" x14ac:dyDescent="0.4">
      <c r="A997" s="5">
        <v>136</v>
      </c>
      <c r="B997" s="5">
        <v>69007</v>
      </c>
      <c r="C997" s="5" t="s">
        <v>1353</v>
      </c>
      <c r="D997" s="5" t="s">
        <v>1354</v>
      </c>
      <c r="E997" s="6" t="s">
        <v>3966</v>
      </c>
      <c r="F997" s="8" t="str">
        <f>LEFT(E997,MIN(FIND({0,1,2,3,4,5,6,7,8,9},ASC(E997)&amp;1234567890))-1)</f>
        <v>Ta</v>
      </c>
      <c r="G997" s="8">
        <f t="shared" si="75"/>
        <v>0.75</v>
      </c>
      <c r="H997" s="8">
        <f>VLOOKUP(F997,Table!$A$2:$C$121,2,0)</f>
        <v>5</v>
      </c>
      <c r="I997" s="7">
        <f>VLOOKUP(F997,Table!$A$2:$C$121,3,0)</f>
        <v>6</v>
      </c>
      <c r="J997" s="6" t="s">
        <v>3195</v>
      </c>
      <c r="K997" s="8" t="str">
        <f>LEFT(J997,MIN(FIND({0,1,2,3,4,5,6,7,8,9},ASC(J997)&amp;1234567890))-1)</f>
        <v>Fe</v>
      </c>
      <c r="L997" s="8">
        <f t="shared" si="76"/>
        <v>0.75</v>
      </c>
      <c r="M997" s="8">
        <f>VLOOKUP(K997,Table!$A$2:$C$121,2,0)</f>
        <v>8</v>
      </c>
      <c r="N997" s="7">
        <f>VLOOKUP(K997,Table!$A$2:$C$121,3,0)</f>
        <v>4</v>
      </c>
      <c r="O997" s="6" t="s">
        <v>3196</v>
      </c>
      <c r="P997" s="8" t="str">
        <f>LEFT(O997,MIN(FIND({0,1,2,3,4,5,6,7,8,9},ASC(O997)&amp;1234567890))-1)</f>
        <v>Zn</v>
      </c>
      <c r="Q997" s="8">
        <f t="shared" si="77"/>
        <v>0.25</v>
      </c>
      <c r="R997" s="8">
        <f>VLOOKUP(P997,Table!$A$2:$C$121,2,0)</f>
        <v>12</v>
      </c>
      <c r="S997" s="7">
        <f>VLOOKUP(P997,Table!$A$2:$C$121,3,0)</f>
        <v>4</v>
      </c>
      <c r="T997" s="6" t="s">
        <v>2312</v>
      </c>
      <c r="U997" s="8" t="str">
        <f>LEFT(T997,MIN(FIND({0,1,2,3,4,5,6,7,8,9},ASC(T997)&amp;1234567890))-1)</f>
        <v>O</v>
      </c>
      <c r="V997" s="8">
        <f t="shared" si="78"/>
        <v>3</v>
      </c>
      <c r="W997" s="8">
        <f>VLOOKUP(U997,Table!$A$2:$C$121,2,0)</f>
        <v>16</v>
      </c>
      <c r="X997" s="7">
        <f>VLOOKUP(U997,Table!$A$2:$C$121,3,0)</f>
        <v>2</v>
      </c>
      <c r="Y997" s="6" t="s">
        <v>3197</v>
      </c>
      <c r="Z997" s="8" t="str">
        <f>LEFT(Y997,MIN(FIND({0,1,2,3,4,5,6,7,8,9},ASC(Y997)&amp;1234567890))-1)</f>
        <v>F</v>
      </c>
      <c r="AA997" s="8">
        <f t="shared" si="79"/>
        <v>0.5</v>
      </c>
      <c r="AB997" s="8">
        <f>VLOOKUP(Z997,Table!$A$2:$C$121,2,0)</f>
        <v>17</v>
      </c>
      <c r="AC997" s="7">
        <f>VLOOKUP(Z997,Table!$A$2:$C$121,3,0)</f>
        <v>2</v>
      </c>
      <c r="AD997" s="5" t="str">
        <f>VLOOKUP(A997,Table!$U$1:$V$230,2,0)</f>
        <v>Tetragonal</v>
      </c>
    </row>
    <row r="998" spans="1:30" ht="18.75" customHeight="1" x14ac:dyDescent="0.4">
      <c r="A998" s="5">
        <v>136</v>
      </c>
      <c r="B998" s="5">
        <v>80842</v>
      </c>
      <c r="C998" s="5" t="s">
        <v>1353</v>
      </c>
      <c r="D998" s="5" t="s">
        <v>5598</v>
      </c>
      <c r="E998" s="6" t="s">
        <v>5368</v>
      </c>
      <c r="F998" s="8" t="str">
        <f>LEFT(E998,MIN(FIND({0,1,2,3,4,5,6,7,8,9},ASC(E998)&amp;1234567890))-1)</f>
        <v>Ti</v>
      </c>
      <c r="G998" s="8">
        <f t="shared" si="75"/>
        <v>0.91</v>
      </c>
      <c r="H998" s="8">
        <f>VLOOKUP(F998,Table!$A$2:$C$121,2,0)</f>
        <v>4</v>
      </c>
      <c r="I998" s="7">
        <f>VLOOKUP(F998,Table!$A$2:$C$121,3,0)</f>
        <v>4</v>
      </c>
      <c r="J998" s="6" t="s">
        <v>4973</v>
      </c>
      <c r="K998" s="8" t="str">
        <f>LEFT(J998,MIN(FIND({0,1,2,3,4,5,6,7,8,9},ASC(J998)&amp;1234567890))-1)</f>
        <v>Al</v>
      </c>
      <c r="L998" s="8">
        <f t="shared" si="76"/>
        <v>0.08</v>
      </c>
      <c r="M998" s="8">
        <f>VLOOKUP(K998,Table!$A$2:$C$121,2,0)</f>
        <v>13</v>
      </c>
      <c r="N998" s="7">
        <f>VLOOKUP(K998,Table!$A$2:$C$121,3,0)</f>
        <v>3</v>
      </c>
      <c r="O998" s="6" t="s">
        <v>5454</v>
      </c>
      <c r="P998" s="8" t="str">
        <f>LEFT(O998,MIN(FIND({0,1,2,3,4,5,6,7,8,9},ASC(O998)&amp;1234567890))-1)</f>
        <v>Nb</v>
      </c>
      <c r="Q998" s="8">
        <f t="shared" si="77"/>
        <v>0.01</v>
      </c>
      <c r="R998" s="8">
        <f>VLOOKUP(P998,Table!$A$2:$C$121,2,0)</f>
        <v>5</v>
      </c>
      <c r="S998" s="7">
        <f>VLOOKUP(P998,Table!$A$2:$C$121,3,0)</f>
        <v>5</v>
      </c>
      <c r="T998" s="6" t="s">
        <v>2493</v>
      </c>
      <c r="U998" s="8" t="str">
        <f>LEFT(T998,MIN(FIND({0,1,2,3,4,5,6,7,8,9},ASC(T998)&amp;1234567890))-1)</f>
        <v>O</v>
      </c>
      <c r="V998" s="8">
        <f t="shared" si="78"/>
        <v>2</v>
      </c>
      <c r="W998" s="8">
        <f>VLOOKUP(U998,Table!$A$2:$C$121,2,0)</f>
        <v>16</v>
      </c>
      <c r="X998" s="7">
        <f>VLOOKUP(U998,Table!$A$2:$C$121,3,0)</f>
        <v>2</v>
      </c>
      <c r="Y998" s="6" t="s">
        <v>5516</v>
      </c>
      <c r="Z998" s="8" t="str">
        <f>LEFT(Y998,MIN(FIND({0,1,2,3,4,5,6,7,8,9},ASC(Y998)&amp;1234567890))-1)</f>
        <v>H</v>
      </c>
      <c r="AA998" s="8">
        <f t="shared" si="79"/>
        <v>7.0000000000000007E-2</v>
      </c>
      <c r="AB998" s="8">
        <f>VLOOKUP(Z998,Table!$A$2:$C$121,2,0)</f>
        <v>1</v>
      </c>
      <c r="AC998" s="7">
        <f>VLOOKUP(Z998,Table!$A$2:$C$121,3,0)</f>
        <v>1</v>
      </c>
      <c r="AD998" s="5" t="str">
        <f>VLOOKUP(A998,Table!$U$1:$V$230,2,0)</f>
        <v>Tetragonal</v>
      </c>
    </row>
    <row r="999" spans="1:30" ht="18.75" customHeight="1" x14ac:dyDescent="0.4">
      <c r="A999" s="5">
        <v>136</v>
      </c>
      <c r="B999" s="5">
        <v>90468</v>
      </c>
      <c r="C999" s="5" t="s">
        <v>1353</v>
      </c>
      <c r="D999" s="5" t="s">
        <v>1355</v>
      </c>
      <c r="E999" s="6" t="s">
        <v>3161</v>
      </c>
      <c r="F999" s="8" t="str">
        <f>LEFT(E999,MIN(FIND({0,1,2,3,4,5,6,7,8,9},ASC(E999)&amp;1234567890))-1)</f>
        <v>Nd</v>
      </c>
      <c r="G999" s="8">
        <f t="shared" si="75"/>
        <v>2</v>
      </c>
      <c r="H999" s="8">
        <f>VLOOKUP(F999,Table!$A$2:$C$121,2,0)</f>
        <v>3</v>
      </c>
      <c r="I999" s="7">
        <f>VLOOKUP(F999,Table!$A$2:$C$121,3,0)</f>
        <v>6</v>
      </c>
      <c r="J999" s="6" t="s">
        <v>3967</v>
      </c>
      <c r="K999" s="8" t="str">
        <f>LEFT(J999,MIN(FIND({0,1,2,3,4,5,6,7,8,9},ASC(J999)&amp;1234567890))-1)</f>
        <v>Fe</v>
      </c>
      <c r="L999" s="8">
        <f t="shared" si="76"/>
        <v>12.93</v>
      </c>
      <c r="M999" s="8">
        <f>VLOOKUP(K999,Table!$A$2:$C$121,2,0)</f>
        <v>8</v>
      </c>
      <c r="N999" s="7">
        <f>VLOOKUP(K999,Table!$A$2:$C$121,3,0)</f>
        <v>4</v>
      </c>
      <c r="O999" s="6" t="s">
        <v>3968</v>
      </c>
      <c r="P999" s="8" t="str">
        <f>LEFT(O999,MIN(FIND({0,1,2,3,4,5,6,7,8,9},ASC(O999)&amp;1234567890))-1)</f>
        <v>Si</v>
      </c>
      <c r="Q999" s="8">
        <f t="shared" si="77"/>
        <v>1.07</v>
      </c>
      <c r="R999" s="8">
        <f>VLOOKUP(P999,Table!$A$2:$C$121,2,0)</f>
        <v>14</v>
      </c>
      <c r="S999" s="7">
        <f>VLOOKUP(P999,Table!$A$2:$C$121,3,0)</f>
        <v>3</v>
      </c>
      <c r="T999" s="6" t="s">
        <v>2438</v>
      </c>
      <c r="U999" s="8" t="str">
        <f>LEFT(T999,MIN(FIND({0,1,2,3,4,5,6,7,8,9},ASC(T999)&amp;1234567890))-1)</f>
        <v>B</v>
      </c>
      <c r="V999" s="8">
        <f t="shared" si="78"/>
        <v>1</v>
      </c>
      <c r="W999" s="8">
        <f>VLOOKUP(U999,Table!$A$2:$C$121,2,0)</f>
        <v>13</v>
      </c>
      <c r="X999" s="7">
        <f>VLOOKUP(U999,Table!$A$2:$C$121,3,0)</f>
        <v>2</v>
      </c>
      <c r="Y999" s="6" t="s">
        <v>3969</v>
      </c>
      <c r="Z999" s="8" t="str">
        <f>LEFT(Y999,MIN(FIND({0,1,2,3,4,5,6,7,8,9},ASC(Y999)&amp;1234567890))-1)</f>
        <v>H</v>
      </c>
      <c r="AA999" s="8">
        <f t="shared" si="79"/>
        <v>2.73</v>
      </c>
      <c r="AB999" s="8">
        <f>VLOOKUP(Z999,Table!$A$2:$C$121,2,0)</f>
        <v>1</v>
      </c>
      <c r="AC999" s="7">
        <f>VLOOKUP(Z999,Table!$A$2:$C$121,3,0)</f>
        <v>1</v>
      </c>
      <c r="AD999" s="5" t="str">
        <f>VLOOKUP(A999,Table!$U$1:$V$230,2,0)</f>
        <v>Tetragonal</v>
      </c>
    </row>
    <row r="1000" spans="1:30" ht="18.75" customHeight="1" x14ac:dyDescent="0.4">
      <c r="A1000" s="5">
        <v>136</v>
      </c>
      <c r="B1000" s="5">
        <v>90469</v>
      </c>
      <c r="C1000" s="5" t="s">
        <v>1353</v>
      </c>
      <c r="D1000" s="5" t="s">
        <v>1356</v>
      </c>
      <c r="E1000" s="6" t="s">
        <v>3161</v>
      </c>
      <c r="F1000" s="8" t="str">
        <f>LEFT(E1000,MIN(FIND({0,1,2,3,4,5,6,7,8,9},ASC(E1000)&amp;1234567890))-1)</f>
        <v>Nd</v>
      </c>
      <c r="G1000" s="8">
        <f t="shared" si="75"/>
        <v>2</v>
      </c>
      <c r="H1000" s="8">
        <f>VLOOKUP(F1000,Table!$A$2:$C$121,2,0)</f>
        <v>3</v>
      </c>
      <c r="I1000" s="7">
        <f>VLOOKUP(F1000,Table!$A$2:$C$121,3,0)</f>
        <v>6</v>
      </c>
      <c r="J1000" s="6" t="s">
        <v>3970</v>
      </c>
      <c r="K1000" s="8" t="str">
        <f>LEFT(J1000,MIN(FIND({0,1,2,3,4,5,6,7,8,9},ASC(J1000)&amp;1234567890))-1)</f>
        <v>Fe</v>
      </c>
      <c r="L1000" s="8">
        <f t="shared" si="76"/>
        <v>12.89</v>
      </c>
      <c r="M1000" s="8">
        <f>VLOOKUP(K1000,Table!$A$2:$C$121,2,0)</f>
        <v>8</v>
      </c>
      <c r="N1000" s="7">
        <f>VLOOKUP(K1000,Table!$A$2:$C$121,3,0)</f>
        <v>4</v>
      </c>
      <c r="O1000" s="6" t="s">
        <v>3971</v>
      </c>
      <c r="P1000" s="8" t="str">
        <f>LEFT(O1000,MIN(FIND({0,1,2,3,4,5,6,7,8,9},ASC(O1000)&amp;1234567890))-1)</f>
        <v>Si</v>
      </c>
      <c r="Q1000" s="8">
        <f t="shared" si="77"/>
        <v>1.1100000000000001</v>
      </c>
      <c r="R1000" s="8">
        <f>VLOOKUP(P1000,Table!$A$2:$C$121,2,0)</f>
        <v>14</v>
      </c>
      <c r="S1000" s="7">
        <f>VLOOKUP(P1000,Table!$A$2:$C$121,3,0)</f>
        <v>3</v>
      </c>
      <c r="T1000" s="6" t="s">
        <v>2438</v>
      </c>
      <c r="U1000" s="8" t="str">
        <f>LEFT(T1000,MIN(FIND({0,1,2,3,4,5,6,7,8,9},ASC(T1000)&amp;1234567890))-1)</f>
        <v>B</v>
      </c>
      <c r="V1000" s="8">
        <f t="shared" si="78"/>
        <v>1</v>
      </c>
      <c r="W1000" s="8">
        <f>VLOOKUP(U1000,Table!$A$2:$C$121,2,0)</f>
        <v>13</v>
      </c>
      <c r="X1000" s="7">
        <f>VLOOKUP(U1000,Table!$A$2:$C$121,3,0)</f>
        <v>2</v>
      </c>
      <c r="Y1000" s="6" t="s">
        <v>3972</v>
      </c>
      <c r="Z1000" s="8" t="str">
        <f>LEFT(Y1000,MIN(FIND({0,1,2,3,4,5,6,7,8,9},ASC(Y1000)&amp;1234567890))-1)</f>
        <v>H</v>
      </c>
      <c r="AA1000" s="8">
        <f t="shared" si="79"/>
        <v>2.52</v>
      </c>
      <c r="AB1000" s="8">
        <f>VLOOKUP(Z1000,Table!$A$2:$C$121,2,0)</f>
        <v>1</v>
      </c>
      <c r="AC1000" s="7">
        <f>VLOOKUP(Z1000,Table!$A$2:$C$121,3,0)</f>
        <v>1</v>
      </c>
      <c r="AD1000" s="5" t="str">
        <f>VLOOKUP(A1000,Table!$U$1:$V$230,2,0)</f>
        <v>Tetragonal</v>
      </c>
    </row>
    <row r="1001" spans="1:30" ht="18.75" customHeight="1" x14ac:dyDescent="0.4">
      <c r="A1001" s="5">
        <v>136</v>
      </c>
      <c r="B1001" s="5">
        <v>90470</v>
      </c>
      <c r="C1001" s="5" t="s">
        <v>1353</v>
      </c>
      <c r="D1001" s="5" t="s">
        <v>1357</v>
      </c>
      <c r="E1001" s="6" t="s">
        <v>3161</v>
      </c>
      <c r="F1001" s="8" t="str">
        <f>LEFT(E1001,MIN(FIND({0,1,2,3,4,5,6,7,8,9},ASC(E1001)&amp;1234567890))-1)</f>
        <v>Nd</v>
      </c>
      <c r="G1001" s="8">
        <f t="shared" si="75"/>
        <v>2</v>
      </c>
      <c r="H1001" s="8">
        <f>VLOOKUP(F1001,Table!$A$2:$C$121,2,0)</f>
        <v>3</v>
      </c>
      <c r="I1001" s="7">
        <f>VLOOKUP(F1001,Table!$A$2:$C$121,3,0)</f>
        <v>6</v>
      </c>
      <c r="J1001" s="6" t="s">
        <v>3973</v>
      </c>
      <c r="K1001" s="8" t="str">
        <f>LEFT(J1001,MIN(FIND({0,1,2,3,4,5,6,7,8,9},ASC(J1001)&amp;1234567890))-1)</f>
        <v>Fe</v>
      </c>
      <c r="L1001" s="8">
        <f t="shared" si="76"/>
        <v>12.07</v>
      </c>
      <c r="M1001" s="8">
        <f>VLOOKUP(K1001,Table!$A$2:$C$121,2,0)</f>
        <v>8</v>
      </c>
      <c r="N1001" s="7">
        <f>VLOOKUP(K1001,Table!$A$2:$C$121,3,0)</f>
        <v>4</v>
      </c>
      <c r="O1001" s="6" t="s">
        <v>3974</v>
      </c>
      <c r="P1001" s="8" t="str">
        <f>LEFT(O1001,MIN(FIND({0,1,2,3,4,5,6,7,8,9},ASC(O1001)&amp;1234567890))-1)</f>
        <v>Si</v>
      </c>
      <c r="Q1001" s="8">
        <f t="shared" si="77"/>
        <v>1.93</v>
      </c>
      <c r="R1001" s="8">
        <f>VLOOKUP(P1001,Table!$A$2:$C$121,2,0)</f>
        <v>14</v>
      </c>
      <c r="S1001" s="7">
        <f>VLOOKUP(P1001,Table!$A$2:$C$121,3,0)</f>
        <v>3</v>
      </c>
      <c r="T1001" s="6" t="s">
        <v>2438</v>
      </c>
      <c r="U1001" s="8" t="str">
        <f>LEFT(T1001,MIN(FIND({0,1,2,3,4,5,6,7,8,9},ASC(T1001)&amp;1234567890))-1)</f>
        <v>B</v>
      </c>
      <c r="V1001" s="8">
        <f t="shared" si="78"/>
        <v>1</v>
      </c>
      <c r="W1001" s="8">
        <f>VLOOKUP(U1001,Table!$A$2:$C$121,2,0)</f>
        <v>13</v>
      </c>
      <c r="X1001" s="7">
        <f>VLOOKUP(U1001,Table!$A$2:$C$121,3,0)</f>
        <v>2</v>
      </c>
      <c r="Y1001" s="6" t="s">
        <v>3975</v>
      </c>
      <c r="Z1001" s="8" t="str">
        <f>LEFT(Y1001,MIN(FIND({0,1,2,3,4,5,6,7,8,9},ASC(Y1001)&amp;1234567890))-1)</f>
        <v>H</v>
      </c>
      <c r="AA1001" s="8">
        <f t="shared" si="79"/>
        <v>1.83</v>
      </c>
      <c r="AB1001" s="8">
        <f>VLOOKUP(Z1001,Table!$A$2:$C$121,2,0)</f>
        <v>1</v>
      </c>
      <c r="AC1001" s="7">
        <f>VLOOKUP(Z1001,Table!$A$2:$C$121,3,0)</f>
        <v>1</v>
      </c>
      <c r="AD1001" s="5" t="str">
        <f>VLOOKUP(A1001,Table!$U$1:$V$230,2,0)</f>
        <v>Tetragonal</v>
      </c>
    </row>
    <row r="1002" spans="1:30" ht="18.75" customHeight="1" x14ac:dyDescent="0.4">
      <c r="A1002" s="5">
        <v>136</v>
      </c>
      <c r="B1002" s="5">
        <v>90471</v>
      </c>
      <c r="C1002" s="5" t="s">
        <v>1353</v>
      </c>
      <c r="D1002" s="5" t="s">
        <v>1358</v>
      </c>
      <c r="E1002" s="6" t="s">
        <v>3161</v>
      </c>
      <c r="F1002" s="8" t="str">
        <f>LEFT(E1002,MIN(FIND({0,1,2,3,4,5,6,7,8,9},ASC(E1002)&amp;1234567890))-1)</f>
        <v>Nd</v>
      </c>
      <c r="G1002" s="8">
        <f t="shared" si="75"/>
        <v>2</v>
      </c>
      <c r="H1002" s="8">
        <f>VLOOKUP(F1002,Table!$A$2:$C$121,2,0)</f>
        <v>3</v>
      </c>
      <c r="I1002" s="7">
        <f>VLOOKUP(F1002,Table!$A$2:$C$121,3,0)</f>
        <v>6</v>
      </c>
      <c r="J1002" s="6" t="s">
        <v>3976</v>
      </c>
      <c r="K1002" s="8" t="str">
        <f>LEFT(J1002,MIN(FIND({0,1,2,3,4,5,6,7,8,9},ASC(J1002)&amp;1234567890))-1)</f>
        <v>Fe</v>
      </c>
      <c r="L1002" s="8">
        <f t="shared" si="76"/>
        <v>12.05</v>
      </c>
      <c r="M1002" s="8">
        <f>VLOOKUP(K1002,Table!$A$2:$C$121,2,0)</f>
        <v>8</v>
      </c>
      <c r="N1002" s="7">
        <f>VLOOKUP(K1002,Table!$A$2:$C$121,3,0)</f>
        <v>4</v>
      </c>
      <c r="O1002" s="6" t="s">
        <v>3977</v>
      </c>
      <c r="P1002" s="8" t="str">
        <f>LEFT(O1002,MIN(FIND({0,1,2,3,4,5,6,7,8,9},ASC(O1002)&amp;1234567890))-1)</f>
        <v>Si</v>
      </c>
      <c r="Q1002" s="8">
        <f t="shared" si="77"/>
        <v>1.95</v>
      </c>
      <c r="R1002" s="8">
        <f>VLOOKUP(P1002,Table!$A$2:$C$121,2,0)</f>
        <v>14</v>
      </c>
      <c r="S1002" s="7">
        <f>VLOOKUP(P1002,Table!$A$2:$C$121,3,0)</f>
        <v>3</v>
      </c>
      <c r="T1002" s="6" t="s">
        <v>2438</v>
      </c>
      <c r="U1002" s="8" t="str">
        <f>LEFT(T1002,MIN(FIND({0,1,2,3,4,5,6,7,8,9},ASC(T1002)&amp;1234567890))-1)</f>
        <v>B</v>
      </c>
      <c r="V1002" s="8">
        <f t="shared" si="78"/>
        <v>1</v>
      </c>
      <c r="W1002" s="8">
        <f>VLOOKUP(U1002,Table!$A$2:$C$121,2,0)</f>
        <v>13</v>
      </c>
      <c r="X1002" s="7">
        <f>VLOOKUP(U1002,Table!$A$2:$C$121,3,0)</f>
        <v>2</v>
      </c>
      <c r="Y1002" s="6" t="s">
        <v>3975</v>
      </c>
      <c r="Z1002" s="8" t="str">
        <f>LEFT(Y1002,MIN(FIND({0,1,2,3,4,5,6,7,8,9},ASC(Y1002)&amp;1234567890))-1)</f>
        <v>H</v>
      </c>
      <c r="AA1002" s="8">
        <f t="shared" si="79"/>
        <v>1.83</v>
      </c>
      <c r="AB1002" s="8">
        <f>VLOOKUP(Z1002,Table!$A$2:$C$121,2,0)</f>
        <v>1</v>
      </c>
      <c r="AC1002" s="7">
        <f>VLOOKUP(Z1002,Table!$A$2:$C$121,3,0)</f>
        <v>1</v>
      </c>
      <c r="AD1002" s="5" t="str">
        <f>VLOOKUP(A1002,Table!$U$1:$V$230,2,0)</f>
        <v>Tetragonal</v>
      </c>
    </row>
    <row r="1003" spans="1:30" ht="18.75" customHeight="1" x14ac:dyDescent="0.4">
      <c r="A1003" s="5">
        <v>136</v>
      </c>
      <c r="B1003" s="5">
        <v>93246</v>
      </c>
      <c r="C1003" s="5" t="s">
        <v>1353</v>
      </c>
      <c r="D1003" s="5" t="s">
        <v>1359</v>
      </c>
      <c r="E1003" s="6" t="s">
        <v>3161</v>
      </c>
      <c r="F1003" s="8" t="str">
        <f>LEFT(E1003,MIN(FIND({0,1,2,3,4,5,6,7,8,9},ASC(E1003)&amp;1234567890))-1)</f>
        <v>Nd</v>
      </c>
      <c r="G1003" s="8">
        <f t="shared" si="75"/>
        <v>2</v>
      </c>
      <c r="H1003" s="8">
        <f>VLOOKUP(F1003,Table!$A$2:$C$121,2,0)</f>
        <v>3</v>
      </c>
      <c r="I1003" s="7">
        <f>VLOOKUP(F1003,Table!$A$2:$C$121,3,0)</f>
        <v>6</v>
      </c>
      <c r="J1003" s="6" t="s">
        <v>3978</v>
      </c>
      <c r="K1003" s="8" t="str">
        <f>LEFT(J1003,MIN(FIND({0,1,2,3,4,5,6,7,8,9},ASC(J1003)&amp;1234567890))-1)</f>
        <v>Fe</v>
      </c>
      <c r="L1003" s="8">
        <f t="shared" si="76"/>
        <v>13</v>
      </c>
      <c r="M1003" s="8">
        <f>VLOOKUP(K1003,Table!$A$2:$C$121,2,0)</f>
        <v>8</v>
      </c>
      <c r="N1003" s="7">
        <f>VLOOKUP(K1003,Table!$A$2:$C$121,3,0)</f>
        <v>4</v>
      </c>
      <c r="O1003" s="6" t="s">
        <v>2532</v>
      </c>
      <c r="P1003" s="8" t="str">
        <f>LEFT(O1003,MIN(FIND({0,1,2,3,4,5,6,7,8,9},ASC(O1003)&amp;1234567890))-1)</f>
        <v>Ga</v>
      </c>
      <c r="Q1003" s="8">
        <f t="shared" si="77"/>
        <v>1</v>
      </c>
      <c r="R1003" s="8">
        <f>VLOOKUP(P1003,Table!$A$2:$C$121,2,0)</f>
        <v>13</v>
      </c>
      <c r="S1003" s="7">
        <f>VLOOKUP(P1003,Table!$A$2:$C$121,3,0)</f>
        <v>4</v>
      </c>
      <c r="T1003" s="6" t="s">
        <v>2438</v>
      </c>
      <c r="U1003" s="8" t="str">
        <f>LEFT(T1003,MIN(FIND({0,1,2,3,4,5,6,7,8,9},ASC(T1003)&amp;1234567890))-1)</f>
        <v>B</v>
      </c>
      <c r="V1003" s="8">
        <f t="shared" si="78"/>
        <v>1</v>
      </c>
      <c r="W1003" s="8">
        <f>VLOOKUP(U1003,Table!$A$2:$C$121,2,0)</f>
        <v>13</v>
      </c>
      <c r="X1003" s="7">
        <f>VLOOKUP(U1003,Table!$A$2:$C$121,3,0)</f>
        <v>2</v>
      </c>
      <c r="Y1003" s="6" t="s">
        <v>3979</v>
      </c>
      <c r="Z1003" s="8" t="str">
        <f>LEFT(Y1003,MIN(FIND({0,1,2,3,4,5,6,7,8,9},ASC(Y1003)&amp;1234567890))-1)</f>
        <v>D</v>
      </c>
      <c r="AA1003" s="8">
        <f t="shared" si="79"/>
        <v>3.76</v>
      </c>
      <c r="AB1003" s="8">
        <f>VLOOKUP(Z1003,Table!$A$2:$C$121,2,0)</f>
        <v>1</v>
      </c>
      <c r="AC1003" s="7">
        <f>VLOOKUP(Z1003,Table!$A$2:$C$121,3,0)</f>
        <v>1</v>
      </c>
      <c r="AD1003" s="5" t="str">
        <f>VLOOKUP(A1003,Table!$U$1:$V$230,2,0)</f>
        <v>Tetragonal</v>
      </c>
    </row>
    <row r="1004" spans="1:30" ht="18.75" customHeight="1" x14ac:dyDescent="0.4">
      <c r="A1004" s="5">
        <v>136</v>
      </c>
      <c r="B1004" s="5">
        <v>93248</v>
      </c>
      <c r="C1004" s="5" t="s">
        <v>1353</v>
      </c>
      <c r="D1004" s="5" t="s">
        <v>1360</v>
      </c>
      <c r="E1004" s="6" t="s">
        <v>3161</v>
      </c>
      <c r="F1004" s="8" t="str">
        <f>LEFT(E1004,MIN(FIND({0,1,2,3,4,5,6,7,8,9},ASC(E1004)&amp;1234567890))-1)</f>
        <v>Nd</v>
      </c>
      <c r="G1004" s="8">
        <f t="shared" si="75"/>
        <v>2</v>
      </c>
      <c r="H1004" s="8">
        <f>VLOOKUP(F1004,Table!$A$2:$C$121,2,0)</f>
        <v>3</v>
      </c>
      <c r="I1004" s="7">
        <f>VLOOKUP(F1004,Table!$A$2:$C$121,3,0)</f>
        <v>6</v>
      </c>
      <c r="J1004" s="6" t="s">
        <v>3980</v>
      </c>
      <c r="K1004" s="8" t="str">
        <f>LEFT(J1004,MIN(FIND({0,1,2,3,4,5,6,7,8,9},ASC(J1004)&amp;1234567890))-1)</f>
        <v>Fe</v>
      </c>
      <c r="L1004" s="8">
        <f t="shared" si="76"/>
        <v>12.2</v>
      </c>
      <c r="M1004" s="8">
        <f>VLOOKUP(K1004,Table!$A$2:$C$121,2,0)</f>
        <v>8</v>
      </c>
      <c r="N1004" s="7">
        <f>VLOOKUP(K1004,Table!$A$2:$C$121,3,0)</f>
        <v>4</v>
      </c>
      <c r="O1004" s="6" t="s">
        <v>3981</v>
      </c>
      <c r="P1004" s="8" t="str">
        <f>LEFT(O1004,MIN(FIND({0,1,2,3,4,5,6,7,8,9},ASC(O1004)&amp;1234567890))-1)</f>
        <v>Ga</v>
      </c>
      <c r="Q1004" s="8">
        <f t="shared" si="77"/>
        <v>1.8</v>
      </c>
      <c r="R1004" s="8">
        <f>VLOOKUP(P1004,Table!$A$2:$C$121,2,0)</f>
        <v>13</v>
      </c>
      <c r="S1004" s="7">
        <f>VLOOKUP(P1004,Table!$A$2:$C$121,3,0)</f>
        <v>4</v>
      </c>
      <c r="T1004" s="6" t="s">
        <v>2438</v>
      </c>
      <c r="U1004" s="8" t="str">
        <f>LEFT(T1004,MIN(FIND({0,1,2,3,4,5,6,7,8,9},ASC(T1004)&amp;1234567890))-1)</f>
        <v>B</v>
      </c>
      <c r="V1004" s="8">
        <f t="shared" si="78"/>
        <v>1</v>
      </c>
      <c r="W1004" s="8">
        <f>VLOOKUP(U1004,Table!$A$2:$C$121,2,0)</f>
        <v>13</v>
      </c>
      <c r="X1004" s="7">
        <f>VLOOKUP(U1004,Table!$A$2:$C$121,3,0)</f>
        <v>2</v>
      </c>
      <c r="Y1004" s="6" t="s">
        <v>3982</v>
      </c>
      <c r="Z1004" s="8" t="str">
        <f>LEFT(Y1004,MIN(FIND({0,1,2,3,4,5,6,7,8,9},ASC(Y1004)&amp;1234567890))-1)</f>
        <v>D</v>
      </c>
      <c r="AA1004" s="8">
        <f t="shared" si="79"/>
        <v>2.6</v>
      </c>
      <c r="AB1004" s="8">
        <f>VLOOKUP(Z1004,Table!$A$2:$C$121,2,0)</f>
        <v>1</v>
      </c>
      <c r="AC1004" s="7">
        <f>VLOOKUP(Z1004,Table!$A$2:$C$121,3,0)</f>
        <v>1</v>
      </c>
      <c r="AD1004" s="5" t="str">
        <f>VLOOKUP(A1004,Table!$U$1:$V$230,2,0)</f>
        <v>Tetragonal</v>
      </c>
    </row>
    <row r="1005" spans="1:30" ht="18.75" customHeight="1" x14ac:dyDescent="0.4">
      <c r="A1005" s="5">
        <v>136</v>
      </c>
      <c r="B1005" s="5">
        <v>102756</v>
      </c>
      <c r="C1005" s="5" t="s">
        <v>1353</v>
      </c>
      <c r="D1005" s="5" t="s">
        <v>1361</v>
      </c>
      <c r="E1005" s="6" t="s">
        <v>3983</v>
      </c>
      <c r="F1005" s="8" t="str">
        <f>LEFT(E1005,MIN(FIND({0,1,2,3,4,5,6,7,8,9},ASC(E1005)&amp;1234567890))-1)</f>
        <v>Cr</v>
      </c>
      <c r="G1005" s="8">
        <f t="shared" si="75"/>
        <v>9.32</v>
      </c>
      <c r="H1005" s="8">
        <f>VLOOKUP(F1005,Table!$A$2:$C$121,2,0)</f>
        <v>6</v>
      </c>
      <c r="I1005" s="7">
        <f>VLOOKUP(F1005,Table!$A$2:$C$121,3,0)</f>
        <v>4</v>
      </c>
      <c r="J1005" s="6" t="s">
        <v>3984</v>
      </c>
      <c r="K1005" s="8" t="str">
        <f>LEFT(J1005,MIN(FIND({0,1,2,3,4,5,6,7,8,9},ASC(J1005)&amp;1234567890))-1)</f>
        <v>Fe</v>
      </c>
      <c r="L1005" s="8">
        <f t="shared" si="76"/>
        <v>15.52</v>
      </c>
      <c r="M1005" s="8">
        <f>VLOOKUP(K1005,Table!$A$2:$C$121,2,0)</f>
        <v>8</v>
      </c>
      <c r="N1005" s="7">
        <f>VLOOKUP(K1005,Table!$A$2:$C$121,3,0)</f>
        <v>4</v>
      </c>
      <c r="O1005" s="6" t="s">
        <v>3985</v>
      </c>
      <c r="P1005" s="8" t="str">
        <f>LEFT(O1005,MIN(FIND({0,1,2,3,4,5,6,7,8,9},ASC(O1005)&amp;1234567890))-1)</f>
        <v>Mn</v>
      </c>
      <c r="Q1005" s="8">
        <f t="shared" si="77"/>
        <v>0.37</v>
      </c>
      <c r="R1005" s="8">
        <f>VLOOKUP(P1005,Table!$A$2:$C$121,2,0)</f>
        <v>7</v>
      </c>
      <c r="S1005" s="7">
        <f>VLOOKUP(P1005,Table!$A$2:$C$121,3,0)</f>
        <v>4</v>
      </c>
      <c r="T1005" s="6" t="s">
        <v>3986</v>
      </c>
      <c r="U1005" s="8" t="str">
        <f>LEFT(T1005,MIN(FIND({0,1,2,3,4,5,6,7,8,9},ASC(T1005)&amp;1234567890))-1)</f>
        <v>Mo</v>
      </c>
      <c r="V1005" s="8">
        <f t="shared" si="78"/>
        <v>2.21</v>
      </c>
      <c r="W1005" s="8">
        <f>VLOOKUP(U1005,Table!$A$2:$C$121,2,0)</f>
        <v>6</v>
      </c>
      <c r="X1005" s="7">
        <f>VLOOKUP(U1005,Table!$A$2:$C$121,3,0)</f>
        <v>5</v>
      </c>
      <c r="Y1005" s="6" t="s">
        <v>3987</v>
      </c>
      <c r="Z1005" s="8" t="str">
        <f>LEFT(Y1005,MIN(FIND({0,1,2,3,4,5,6,7,8,9},ASC(Y1005)&amp;1234567890))-1)</f>
        <v>Ni</v>
      </c>
      <c r="AA1005" s="8">
        <f t="shared" si="79"/>
        <v>2.6</v>
      </c>
      <c r="AB1005" s="8">
        <f>VLOOKUP(Z1005,Table!$A$2:$C$121,2,0)</f>
        <v>10</v>
      </c>
      <c r="AC1005" s="7">
        <f>VLOOKUP(Z1005,Table!$A$2:$C$121,3,0)</f>
        <v>4</v>
      </c>
      <c r="AD1005" s="5" t="str">
        <f>VLOOKUP(A1005,Table!$U$1:$V$230,2,0)</f>
        <v>Tetragonal</v>
      </c>
    </row>
    <row r="1006" spans="1:30" ht="18.75" customHeight="1" x14ac:dyDescent="0.4">
      <c r="A1006" s="5">
        <v>137</v>
      </c>
      <c r="B1006" s="5">
        <v>422832</v>
      </c>
      <c r="C1006" s="5" t="s">
        <v>1362</v>
      </c>
      <c r="D1006" s="5" t="s">
        <v>1363</v>
      </c>
      <c r="E1006" s="6" t="s">
        <v>3988</v>
      </c>
      <c r="F1006" s="8" t="str">
        <f>LEFT(E1006,MIN(FIND({0,1,2,3,4,5,6,7,8,9},ASC(E1006)&amp;1234567890))-1)</f>
        <v>Li</v>
      </c>
      <c r="G1006" s="8">
        <f t="shared" si="75"/>
        <v>0.83</v>
      </c>
      <c r="H1006" s="8">
        <f>VLOOKUP(F1006,Table!$A$2:$C$121,2,0)</f>
        <v>1</v>
      </c>
      <c r="I1006" s="7">
        <f>VLOOKUP(F1006,Table!$A$2:$C$121,3,0)</f>
        <v>2</v>
      </c>
      <c r="J1006" s="6" t="s">
        <v>3989</v>
      </c>
      <c r="K1006" s="8" t="str">
        <f>LEFT(J1006,MIN(FIND({0,1,2,3,4,5,6,7,8,9},ASC(J1006)&amp;1234567890))-1)</f>
        <v>Ca</v>
      </c>
      <c r="L1006" s="8">
        <f t="shared" si="76"/>
        <v>11.25</v>
      </c>
      <c r="M1006" s="8">
        <f>VLOOKUP(K1006,Table!$A$2:$C$121,2,0)</f>
        <v>2</v>
      </c>
      <c r="N1006" s="7">
        <f>VLOOKUP(K1006,Table!$A$2:$C$121,3,0)</f>
        <v>4</v>
      </c>
      <c r="O1006" s="6" t="s">
        <v>2645</v>
      </c>
      <c r="P1006" s="8" t="str">
        <f>LEFT(O1006,MIN(FIND({0,1,2,3,4,5,6,7,8,9},ASC(O1006)&amp;1234567890))-1)</f>
        <v>Ge</v>
      </c>
      <c r="Q1006" s="8">
        <f t="shared" si="77"/>
        <v>3</v>
      </c>
      <c r="R1006" s="8">
        <f>VLOOKUP(P1006,Table!$A$2:$C$121,2,0)</f>
        <v>14</v>
      </c>
      <c r="S1006" s="7">
        <f>VLOOKUP(P1006,Table!$A$2:$C$121,3,0)</f>
        <v>4</v>
      </c>
      <c r="T1006" s="6" t="s">
        <v>3990</v>
      </c>
      <c r="U1006" s="8" t="str">
        <f>LEFT(T1006,MIN(FIND({0,1,2,3,4,5,6,7,8,9},ASC(T1006)&amp;1234567890))-1)</f>
        <v>H</v>
      </c>
      <c r="V1006" s="8">
        <f t="shared" si="78"/>
        <v>4.25</v>
      </c>
      <c r="W1006" s="8">
        <f>VLOOKUP(U1006,Table!$A$2:$C$121,2,0)</f>
        <v>1</v>
      </c>
      <c r="X1006" s="7">
        <f>VLOOKUP(U1006,Table!$A$2:$C$121,3,0)</f>
        <v>1</v>
      </c>
      <c r="Y1006" s="6" t="s">
        <v>2305</v>
      </c>
      <c r="Z1006" s="8" t="str">
        <f>LEFT(Y1006,MIN(FIND({0,1,2,3,4,5,6,7,8,9},ASC(Y1006)&amp;1234567890))-1)</f>
        <v>O</v>
      </c>
      <c r="AA1006" s="8">
        <f t="shared" si="79"/>
        <v>1</v>
      </c>
      <c r="AB1006" s="8">
        <f>VLOOKUP(Z1006,Table!$A$2:$C$121,2,0)</f>
        <v>16</v>
      </c>
      <c r="AC1006" s="7">
        <f>VLOOKUP(Z1006,Table!$A$2:$C$121,3,0)</f>
        <v>2</v>
      </c>
      <c r="AD1006" s="5" t="str">
        <f>VLOOKUP(A1006,Table!$U$1:$V$230,2,0)</f>
        <v>Tetragonal</v>
      </c>
    </row>
    <row r="1007" spans="1:30" ht="18.75" customHeight="1" x14ac:dyDescent="0.4">
      <c r="A1007" s="5">
        <v>139</v>
      </c>
      <c r="B1007" s="5">
        <v>39378</v>
      </c>
      <c r="C1007" s="5" t="s">
        <v>1364</v>
      </c>
      <c r="D1007" s="5" t="s">
        <v>1365</v>
      </c>
      <c r="E1007" s="6" t="s">
        <v>3991</v>
      </c>
      <c r="F1007" s="8" t="str">
        <f>LEFT(E1007,MIN(FIND({0,1,2,3,4,5,6,7,8,9},ASC(E1007)&amp;1234567890))-1)</f>
        <v>Tl</v>
      </c>
      <c r="G1007" s="8">
        <f t="shared" si="75"/>
        <v>1.96</v>
      </c>
      <c r="H1007" s="8">
        <f>VLOOKUP(F1007,Table!$A$2:$C$121,2,0)</f>
        <v>13</v>
      </c>
      <c r="I1007" s="7">
        <f>VLOOKUP(F1007,Table!$A$2:$C$121,3,0)</f>
        <v>6</v>
      </c>
      <c r="J1007" s="6" t="s">
        <v>2294</v>
      </c>
      <c r="K1007" s="8" t="str">
        <f>LEFT(J1007,MIN(FIND({0,1,2,3,4,5,6,7,8,9},ASC(J1007)&amp;1234567890))-1)</f>
        <v>Ba</v>
      </c>
      <c r="L1007" s="8">
        <f t="shared" si="76"/>
        <v>2</v>
      </c>
      <c r="M1007" s="8">
        <f>VLOOKUP(K1007,Table!$A$2:$C$121,2,0)</f>
        <v>2</v>
      </c>
      <c r="N1007" s="7">
        <f>VLOOKUP(K1007,Table!$A$2:$C$121,3,0)</f>
        <v>6</v>
      </c>
      <c r="O1007" s="6" t="s">
        <v>3992</v>
      </c>
      <c r="P1007" s="8" t="str">
        <f>LEFT(O1007,MIN(FIND({0,1,2,3,4,5,6,7,8,9},ASC(O1007)&amp;1234567890))-1)</f>
        <v>Ca</v>
      </c>
      <c r="Q1007" s="8">
        <f t="shared" si="77"/>
        <v>0.9</v>
      </c>
      <c r="R1007" s="8">
        <f>VLOOKUP(P1007,Table!$A$2:$C$121,2,0)</f>
        <v>2</v>
      </c>
      <c r="S1007" s="7">
        <f>VLOOKUP(P1007,Table!$A$2:$C$121,3,0)</f>
        <v>4</v>
      </c>
      <c r="T1007" s="6" t="s">
        <v>3993</v>
      </c>
      <c r="U1007" s="8" t="str">
        <f>LEFT(T1007,MIN(FIND({0,1,2,3,4,5,6,7,8,9},ASC(T1007)&amp;1234567890))-1)</f>
        <v>Cu</v>
      </c>
      <c r="V1007" s="8">
        <f t="shared" si="78"/>
        <v>2.14</v>
      </c>
      <c r="W1007" s="8">
        <f>VLOOKUP(U1007,Table!$A$2:$C$121,2,0)</f>
        <v>11</v>
      </c>
      <c r="X1007" s="7">
        <f>VLOOKUP(U1007,Table!$A$2:$C$121,3,0)</f>
        <v>4</v>
      </c>
      <c r="Y1007" s="6" t="s">
        <v>2298</v>
      </c>
      <c r="Z1007" s="8" t="str">
        <f>LEFT(Y1007,MIN(FIND({0,1,2,3,4,5,6,7,8,9},ASC(Y1007)&amp;1234567890))-1)</f>
        <v>O</v>
      </c>
      <c r="AA1007" s="8">
        <f t="shared" si="79"/>
        <v>8</v>
      </c>
      <c r="AB1007" s="8">
        <f>VLOOKUP(Z1007,Table!$A$2:$C$121,2,0)</f>
        <v>16</v>
      </c>
      <c r="AC1007" s="7">
        <f>VLOOKUP(Z1007,Table!$A$2:$C$121,3,0)</f>
        <v>2</v>
      </c>
      <c r="AD1007" s="5" t="str">
        <f>VLOOKUP(A1007,Table!$U$1:$V$230,2,0)</f>
        <v>Tetragonal</v>
      </c>
    </row>
    <row r="1008" spans="1:30" ht="18.75" customHeight="1" x14ac:dyDescent="0.4">
      <c r="A1008" s="5">
        <v>139</v>
      </c>
      <c r="B1008" s="5">
        <v>33882</v>
      </c>
      <c r="C1008" s="5" t="s">
        <v>1364</v>
      </c>
      <c r="D1008" s="5" t="s">
        <v>1366</v>
      </c>
      <c r="E1008" s="6" t="s">
        <v>2597</v>
      </c>
      <c r="F1008" s="8" t="str">
        <f>LEFT(E1008,MIN(FIND({0,1,2,3,4,5,6,7,8,9},ASC(E1008)&amp;1234567890))-1)</f>
        <v>Ba</v>
      </c>
      <c r="G1008" s="8">
        <f t="shared" si="75"/>
        <v>1</v>
      </c>
      <c r="H1008" s="8">
        <f>VLOOKUP(F1008,Table!$A$2:$C$121,2,0)</f>
        <v>2</v>
      </c>
      <c r="I1008" s="7">
        <f>VLOOKUP(F1008,Table!$A$2:$C$121,3,0)</f>
        <v>6</v>
      </c>
      <c r="J1008" s="6" t="s">
        <v>2299</v>
      </c>
      <c r="K1008" s="8" t="str">
        <f>LEFT(J1008,MIN(FIND({0,1,2,3,4,5,6,7,8,9},ASC(J1008)&amp;1234567890))-1)</f>
        <v>Sr</v>
      </c>
      <c r="L1008" s="8">
        <f t="shared" si="76"/>
        <v>2</v>
      </c>
      <c r="M1008" s="8">
        <f>VLOOKUP(K1008,Table!$A$2:$C$121,2,0)</f>
        <v>2</v>
      </c>
      <c r="N1008" s="7">
        <f>VLOOKUP(K1008,Table!$A$2:$C$121,3,0)</f>
        <v>5</v>
      </c>
      <c r="O1008" s="6" t="s">
        <v>2730</v>
      </c>
      <c r="P1008" s="8" t="str">
        <f>LEFT(O1008,MIN(FIND({0,1,2,3,4,5,6,7,8,9},ASC(O1008)&amp;1234567890))-1)</f>
        <v>Sc</v>
      </c>
      <c r="Q1008" s="8">
        <f t="shared" si="77"/>
        <v>1</v>
      </c>
      <c r="R1008" s="8">
        <f>VLOOKUP(P1008,Table!$A$2:$C$121,2,0)</f>
        <v>3</v>
      </c>
      <c r="S1008" s="7">
        <f>VLOOKUP(P1008,Table!$A$2:$C$121,3,0)</f>
        <v>4</v>
      </c>
      <c r="T1008" s="6" t="s">
        <v>3513</v>
      </c>
      <c r="U1008" s="8" t="str">
        <f>LEFT(T1008,MIN(FIND({0,1,2,3,4,5,6,7,8,9},ASC(T1008)&amp;1234567890))-1)</f>
        <v>In</v>
      </c>
      <c r="V1008" s="8">
        <f t="shared" si="78"/>
        <v>1</v>
      </c>
      <c r="W1008" s="8">
        <f>VLOOKUP(U1008,Table!$A$2:$C$121,2,0)</f>
        <v>13</v>
      </c>
      <c r="X1008" s="7">
        <f>VLOOKUP(U1008,Table!$A$2:$C$121,3,0)</f>
        <v>5</v>
      </c>
      <c r="Y1008" s="6" t="s">
        <v>2332</v>
      </c>
      <c r="Z1008" s="8" t="str">
        <f>LEFT(Y1008,MIN(FIND({0,1,2,3,4,5,6,7,8,9},ASC(Y1008)&amp;1234567890))-1)</f>
        <v>O</v>
      </c>
      <c r="AA1008" s="8">
        <f t="shared" si="79"/>
        <v>6</v>
      </c>
      <c r="AB1008" s="8">
        <f>VLOOKUP(Z1008,Table!$A$2:$C$121,2,0)</f>
        <v>16</v>
      </c>
      <c r="AC1008" s="7">
        <f>VLOOKUP(Z1008,Table!$A$2:$C$121,3,0)</f>
        <v>2</v>
      </c>
      <c r="AD1008" s="5" t="str">
        <f>VLOOKUP(A1008,Table!$U$1:$V$230,2,0)</f>
        <v>Tetragonal</v>
      </c>
    </row>
    <row r="1009" spans="1:30" ht="18.75" customHeight="1" x14ac:dyDescent="0.4">
      <c r="A1009" s="5">
        <v>139</v>
      </c>
      <c r="B1009" s="5">
        <v>63656</v>
      </c>
      <c r="C1009" s="5" t="s">
        <v>1364</v>
      </c>
      <c r="D1009" s="5" t="s">
        <v>1367</v>
      </c>
      <c r="E1009" s="6" t="s">
        <v>3994</v>
      </c>
      <c r="F1009" s="8" t="str">
        <f>LEFT(E1009,MIN(FIND({0,1,2,3,4,5,6,7,8,9},ASC(E1009)&amp;1234567890))-1)</f>
        <v>Cs</v>
      </c>
      <c r="G1009" s="8">
        <f t="shared" si="75"/>
        <v>1.98</v>
      </c>
      <c r="H1009" s="8">
        <f>VLOOKUP(F1009,Table!$A$2:$C$121,2,0)</f>
        <v>1</v>
      </c>
      <c r="I1009" s="7">
        <f>VLOOKUP(F1009,Table!$A$2:$C$121,3,0)</f>
        <v>6</v>
      </c>
      <c r="J1009" s="6" t="s">
        <v>3995</v>
      </c>
      <c r="K1009" s="8" t="str">
        <f>LEFT(J1009,MIN(FIND({0,1,2,3,4,5,6,7,8,9},ASC(J1009)&amp;1234567890))-1)</f>
        <v>Bi</v>
      </c>
      <c r="L1009" s="8">
        <f t="shared" si="76"/>
        <v>10.02</v>
      </c>
      <c r="M1009" s="8">
        <f>VLOOKUP(K1009,Table!$A$2:$C$121,2,0)</f>
        <v>15</v>
      </c>
      <c r="N1009" s="7">
        <f>VLOOKUP(K1009,Table!$A$2:$C$121,3,0)</f>
        <v>6</v>
      </c>
      <c r="O1009" s="6" t="s">
        <v>3996</v>
      </c>
      <c r="P1009" s="8" t="str">
        <f>LEFT(O1009,MIN(FIND({0,1,2,3,4,5,6,7,8,9},ASC(O1009)&amp;1234567890))-1)</f>
        <v>Ca</v>
      </c>
      <c r="Q1009" s="8">
        <f t="shared" si="77"/>
        <v>5.98</v>
      </c>
      <c r="R1009" s="8">
        <f>VLOOKUP(P1009,Table!$A$2:$C$121,2,0)</f>
        <v>2</v>
      </c>
      <c r="S1009" s="7">
        <f>VLOOKUP(P1009,Table!$A$2:$C$121,3,0)</f>
        <v>4</v>
      </c>
      <c r="T1009" s="6" t="s">
        <v>3997</v>
      </c>
      <c r="U1009" s="8" t="str">
        <f>LEFT(T1009,MIN(FIND({0,1,2,3,4,5,6,7,8,9},ASC(T1009)&amp;1234567890))-1)</f>
        <v>Cl</v>
      </c>
      <c r="V1009" s="8">
        <f t="shared" si="78"/>
        <v>12</v>
      </c>
      <c r="W1009" s="8">
        <f>VLOOKUP(U1009,Table!$A$2:$C$121,2,0)</f>
        <v>17</v>
      </c>
      <c r="X1009" s="7">
        <f>VLOOKUP(U1009,Table!$A$2:$C$121,3,0)</f>
        <v>3</v>
      </c>
      <c r="Y1009" s="6" t="s">
        <v>2400</v>
      </c>
      <c r="Z1009" s="8" t="str">
        <f>LEFT(Y1009,MIN(FIND({0,1,2,3,4,5,6,7,8,9},ASC(Y1009)&amp;1234567890))-1)</f>
        <v>O</v>
      </c>
      <c r="AA1009" s="8">
        <f t="shared" si="79"/>
        <v>16</v>
      </c>
      <c r="AB1009" s="8">
        <f>VLOOKUP(Z1009,Table!$A$2:$C$121,2,0)</f>
        <v>16</v>
      </c>
      <c r="AC1009" s="7">
        <f>VLOOKUP(Z1009,Table!$A$2:$C$121,3,0)</f>
        <v>2</v>
      </c>
      <c r="AD1009" s="5" t="str">
        <f>VLOOKUP(A1009,Table!$U$1:$V$230,2,0)</f>
        <v>Tetragonal</v>
      </c>
    </row>
    <row r="1010" spans="1:30" ht="18.75" customHeight="1" x14ac:dyDescent="0.4">
      <c r="A1010" s="5">
        <v>139</v>
      </c>
      <c r="B1010" s="5">
        <v>63151</v>
      </c>
      <c r="C1010" s="5" t="s">
        <v>1364</v>
      </c>
      <c r="D1010" s="5" t="s">
        <v>1368</v>
      </c>
      <c r="E1010" s="6" t="s">
        <v>3824</v>
      </c>
      <c r="F1010" s="8" t="str">
        <f>LEFT(E1010,MIN(FIND({0,1,2,3,4,5,6,7,8,9},ASC(E1010)&amp;1234567890))-1)</f>
        <v>Tl</v>
      </c>
      <c r="G1010" s="8">
        <f t="shared" si="75"/>
        <v>2</v>
      </c>
      <c r="H1010" s="8">
        <f>VLOOKUP(F1010,Table!$A$2:$C$121,2,0)</f>
        <v>13</v>
      </c>
      <c r="I1010" s="7">
        <f>VLOOKUP(F1010,Table!$A$2:$C$121,3,0)</f>
        <v>6</v>
      </c>
      <c r="J1010" s="6" t="s">
        <v>2294</v>
      </c>
      <c r="K1010" s="8" t="str">
        <f>LEFT(J1010,MIN(FIND({0,1,2,3,4,5,6,7,8,9},ASC(J1010)&amp;1234567890))-1)</f>
        <v>Ba</v>
      </c>
      <c r="L1010" s="8">
        <f t="shared" si="76"/>
        <v>2</v>
      </c>
      <c r="M1010" s="8">
        <f>VLOOKUP(K1010,Table!$A$2:$C$121,2,0)</f>
        <v>2</v>
      </c>
      <c r="N1010" s="7">
        <f>VLOOKUP(K1010,Table!$A$2:$C$121,3,0)</f>
        <v>6</v>
      </c>
      <c r="O1010" s="6" t="s">
        <v>2341</v>
      </c>
      <c r="P1010" s="8" t="str">
        <f>LEFT(O1010,MIN(FIND({0,1,2,3,4,5,6,7,8,9},ASC(O1010)&amp;1234567890))-1)</f>
        <v>Ca</v>
      </c>
      <c r="Q1010" s="8">
        <f t="shared" si="77"/>
        <v>1</v>
      </c>
      <c r="R1010" s="8">
        <f>VLOOKUP(P1010,Table!$A$2:$C$121,2,0)</f>
        <v>2</v>
      </c>
      <c r="S1010" s="7">
        <f>VLOOKUP(P1010,Table!$A$2:$C$121,3,0)</f>
        <v>4</v>
      </c>
      <c r="T1010" s="6" t="s">
        <v>2297</v>
      </c>
      <c r="U1010" s="8" t="str">
        <f>LEFT(T1010,MIN(FIND({0,1,2,3,4,5,6,7,8,9},ASC(T1010)&amp;1234567890))-1)</f>
        <v>Cu</v>
      </c>
      <c r="V1010" s="8">
        <f t="shared" si="78"/>
        <v>2</v>
      </c>
      <c r="W1010" s="8">
        <f>VLOOKUP(U1010,Table!$A$2:$C$121,2,0)</f>
        <v>11</v>
      </c>
      <c r="X1010" s="7">
        <f>VLOOKUP(U1010,Table!$A$2:$C$121,3,0)</f>
        <v>4</v>
      </c>
      <c r="Y1010" s="6" t="s">
        <v>2298</v>
      </c>
      <c r="Z1010" s="8" t="str">
        <f>LEFT(Y1010,MIN(FIND({0,1,2,3,4,5,6,7,8,9},ASC(Y1010)&amp;1234567890))-1)</f>
        <v>O</v>
      </c>
      <c r="AA1010" s="8">
        <f t="shared" si="79"/>
        <v>8</v>
      </c>
      <c r="AB1010" s="8">
        <f>VLOOKUP(Z1010,Table!$A$2:$C$121,2,0)</f>
        <v>16</v>
      </c>
      <c r="AC1010" s="7">
        <f>VLOOKUP(Z1010,Table!$A$2:$C$121,3,0)</f>
        <v>2</v>
      </c>
      <c r="AD1010" s="5" t="str">
        <f>VLOOKUP(A1010,Table!$U$1:$V$230,2,0)</f>
        <v>Tetragonal</v>
      </c>
    </row>
    <row r="1011" spans="1:30" ht="18.75" customHeight="1" x14ac:dyDescent="0.4">
      <c r="A1011" s="5">
        <v>139</v>
      </c>
      <c r="B1011" s="5">
        <v>65274</v>
      </c>
      <c r="C1011" s="5" t="s">
        <v>1364</v>
      </c>
      <c r="D1011" s="5" t="s">
        <v>5599</v>
      </c>
      <c r="E1011" s="6" t="s">
        <v>3998</v>
      </c>
      <c r="F1011" s="8" t="str">
        <f>LEFT(E1011,MIN(FIND({0,1,2,3,4,5,6,7,8,9},ASC(E1011)&amp;1234567890))-1)</f>
        <v>Tl</v>
      </c>
      <c r="G1011" s="8">
        <f t="shared" si="75"/>
        <v>1.9</v>
      </c>
      <c r="H1011" s="8">
        <f>VLOOKUP(F1011,Table!$A$2:$C$121,2,0)</f>
        <v>13</v>
      </c>
      <c r="I1011" s="7">
        <f>VLOOKUP(F1011,Table!$A$2:$C$121,3,0)</f>
        <v>6</v>
      </c>
      <c r="J1011" s="6" t="s">
        <v>3815</v>
      </c>
      <c r="K1011" s="8" t="str">
        <f>LEFT(J1011,MIN(FIND({0,1,2,3,4,5,6,7,8,9},ASC(J1011)&amp;1234567890))-1)</f>
        <v>Ba</v>
      </c>
      <c r="L1011" s="8">
        <f t="shared" si="76"/>
        <v>1.94</v>
      </c>
      <c r="M1011" s="8">
        <f>VLOOKUP(K1011,Table!$A$2:$C$121,2,0)</f>
        <v>2</v>
      </c>
      <c r="N1011" s="7">
        <f>VLOOKUP(K1011,Table!$A$2:$C$121,3,0)</f>
        <v>6</v>
      </c>
      <c r="O1011" s="6" t="s">
        <v>2517</v>
      </c>
      <c r="P1011" s="8" t="str">
        <f>LEFT(O1011,MIN(FIND({0,1,2,3,4,5,6,7,8,9},ASC(O1011)&amp;1234567890))-1)</f>
        <v>Ca</v>
      </c>
      <c r="Q1011" s="8">
        <f t="shared" si="77"/>
        <v>0.86</v>
      </c>
      <c r="R1011" s="8">
        <f>VLOOKUP(P1011,Table!$A$2:$C$121,2,0)</f>
        <v>2</v>
      </c>
      <c r="S1011" s="7">
        <f>VLOOKUP(P1011,Table!$A$2:$C$121,3,0)</f>
        <v>4</v>
      </c>
      <c r="T1011" s="6" t="s">
        <v>2297</v>
      </c>
      <c r="U1011" s="8" t="str">
        <f>LEFT(T1011,MIN(FIND({0,1,2,3,4,5,6,7,8,9},ASC(T1011)&amp;1234567890))-1)</f>
        <v>Cu</v>
      </c>
      <c r="V1011" s="8">
        <f t="shared" si="78"/>
        <v>2</v>
      </c>
      <c r="W1011" s="8">
        <f>VLOOKUP(U1011,Table!$A$2:$C$121,2,0)</f>
        <v>11</v>
      </c>
      <c r="X1011" s="7">
        <f>VLOOKUP(U1011,Table!$A$2:$C$121,3,0)</f>
        <v>4</v>
      </c>
      <c r="Y1011" s="6" t="s">
        <v>2298</v>
      </c>
      <c r="Z1011" s="8" t="str">
        <f>LEFT(Y1011,MIN(FIND({0,1,2,3,4,5,6,7,8,9},ASC(Y1011)&amp;1234567890))-1)</f>
        <v>O</v>
      </c>
      <c r="AA1011" s="8">
        <f t="shared" si="79"/>
        <v>8</v>
      </c>
      <c r="AB1011" s="8">
        <f>VLOOKUP(Z1011,Table!$A$2:$C$121,2,0)</f>
        <v>16</v>
      </c>
      <c r="AC1011" s="7">
        <f>VLOOKUP(Z1011,Table!$A$2:$C$121,3,0)</f>
        <v>2</v>
      </c>
      <c r="AD1011" s="5" t="str">
        <f>VLOOKUP(A1011,Table!$U$1:$V$230,2,0)</f>
        <v>Tetragonal</v>
      </c>
    </row>
    <row r="1012" spans="1:30" ht="18.75" customHeight="1" x14ac:dyDescent="0.4">
      <c r="A1012" s="5">
        <v>139</v>
      </c>
      <c r="B1012" s="5">
        <v>65275</v>
      </c>
      <c r="C1012" s="5" t="s">
        <v>1364</v>
      </c>
      <c r="D1012" s="5" t="s">
        <v>5600</v>
      </c>
      <c r="E1012" s="6" t="s">
        <v>3999</v>
      </c>
      <c r="F1012" s="8" t="str">
        <f>LEFT(E1012,MIN(FIND({0,1,2,3,4,5,6,7,8,9},ASC(E1012)&amp;1234567890))-1)</f>
        <v>Tl</v>
      </c>
      <c r="G1012" s="8">
        <f t="shared" si="75"/>
        <v>1.92</v>
      </c>
      <c r="H1012" s="8">
        <f>VLOOKUP(F1012,Table!$A$2:$C$121,2,0)</f>
        <v>13</v>
      </c>
      <c r="I1012" s="7">
        <f>VLOOKUP(F1012,Table!$A$2:$C$121,3,0)</f>
        <v>6</v>
      </c>
      <c r="J1012" s="6" t="s">
        <v>3815</v>
      </c>
      <c r="K1012" s="8" t="str">
        <f>LEFT(J1012,MIN(FIND({0,1,2,3,4,5,6,7,8,9},ASC(J1012)&amp;1234567890))-1)</f>
        <v>Ba</v>
      </c>
      <c r="L1012" s="8">
        <f t="shared" si="76"/>
        <v>1.94</v>
      </c>
      <c r="M1012" s="8">
        <f>VLOOKUP(K1012,Table!$A$2:$C$121,2,0)</f>
        <v>2</v>
      </c>
      <c r="N1012" s="7">
        <f>VLOOKUP(K1012,Table!$A$2:$C$121,3,0)</f>
        <v>6</v>
      </c>
      <c r="O1012" s="6" t="s">
        <v>2517</v>
      </c>
      <c r="P1012" s="8" t="str">
        <f>LEFT(O1012,MIN(FIND({0,1,2,3,4,5,6,7,8,9},ASC(O1012)&amp;1234567890))-1)</f>
        <v>Ca</v>
      </c>
      <c r="Q1012" s="8">
        <f t="shared" si="77"/>
        <v>0.86</v>
      </c>
      <c r="R1012" s="8">
        <f>VLOOKUP(P1012,Table!$A$2:$C$121,2,0)</f>
        <v>2</v>
      </c>
      <c r="S1012" s="7">
        <f>VLOOKUP(P1012,Table!$A$2:$C$121,3,0)</f>
        <v>4</v>
      </c>
      <c r="T1012" s="6" t="s">
        <v>2297</v>
      </c>
      <c r="U1012" s="8" t="str">
        <f>LEFT(T1012,MIN(FIND({0,1,2,3,4,5,6,7,8,9},ASC(T1012)&amp;1234567890))-1)</f>
        <v>Cu</v>
      </c>
      <c r="V1012" s="8">
        <f t="shared" si="78"/>
        <v>2</v>
      </c>
      <c r="W1012" s="8">
        <f>VLOOKUP(U1012,Table!$A$2:$C$121,2,0)</f>
        <v>11</v>
      </c>
      <c r="X1012" s="7">
        <f>VLOOKUP(U1012,Table!$A$2:$C$121,3,0)</f>
        <v>4</v>
      </c>
      <c r="Y1012" s="6" t="s">
        <v>2298</v>
      </c>
      <c r="Z1012" s="8" t="str">
        <f>LEFT(Y1012,MIN(FIND({0,1,2,3,4,5,6,7,8,9},ASC(Y1012)&amp;1234567890))-1)</f>
        <v>O</v>
      </c>
      <c r="AA1012" s="8">
        <f t="shared" si="79"/>
        <v>8</v>
      </c>
      <c r="AB1012" s="8">
        <f>VLOOKUP(Z1012,Table!$A$2:$C$121,2,0)</f>
        <v>16</v>
      </c>
      <c r="AC1012" s="7">
        <f>VLOOKUP(Z1012,Table!$A$2:$C$121,3,0)</f>
        <v>2</v>
      </c>
      <c r="AD1012" s="5" t="str">
        <f>VLOOKUP(A1012,Table!$U$1:$V$230,2,0)</f>
        <v>Tetragonal</v>
      </c>
    </row>
    <row r="1013" spans="1:30" ht="18.75" customHeight="1" x14ac:dyDescent="0.4">
      <c r="A1013" s="5">
        <v>139</v>
      </c>
      <c r="B1013" s="5">
        <v>65323</v>
      </c>
      <c r="C1013" s="5" t="s">
        <v>1364</v>
      </c>
      <c r="D1013" s="5" t="s">
        <v>1369</v>
      </c>
      <c r="E1013" s="6" t="s">
        <v>4000</v>
      </c>
      <c r="F1013" s="8" t="str">
        <f>LEFT(E1013,MIN(FIND({0,1,2,3,4,5,6,7,8,9},ASC(E1013)&amp;1234567890))-1)</f>
        <v>Tl</v>
      </c>
      <c r="G1013" s="8">
        <f t="shared" si="75"/>
        <v>1.81</v>
      </c>
      <c r="H1013" s="8">
        <f>VLOOKUP(F1013,Table!$A$2:$C$121,2,0)</f>
        <v>13</v>
      </c>
      <c r="I1013" s="7">
        <f>VLOOKUP(F1013,Table!$A$2:$C$121,3,0)</f>
        <v>6</v>
      </c>
      <c r="J1013" s="6" t="s">
        <v>4001</v>
      </c>
      <c r="K1013" s="8" t="str">
        <f>LEFT(J1013,MIN(FIND({0,1,2,3,4,5,6,7,8,9},ASC(J1013)&amp;1234567890))-1)</f>
        <v>Ca</v>
      </c>
      <c r="L1013" s="8">
        <f t="shared" si="76"/>
        <v>0.93</v>
      </c>
      <c r="M1013" s="8">
        <f>VLOOKUP(K1013,Table!$A$2:$C$121,2,0)</f>
        <v>2</v>
      </c>
      <c r="N1013" s="7">
        <f>VLOOKUP(K1013,Table!$A$2:$C$121,3,0)</f>
        <v>4</v>
      </c>
      <c r="O1013" s="6" t="s">
        <v>2294</v>
      </c>
      <c r="P1013" s="8" t="str">
        <f>LEFT(O1013,MIN(FIND({0,1,2,3,4,5,6,7,8,9},ASC(O1013)&amp;1234567890))-1)</f>
        <v>Ba</v>
      </c>
      <c r="Q1013" s="8">
        <f t="shared" si="77"/>
        <v>2</v>
      </c>
      <c r="R1013" s="8">
        <f>VLOOKUP(P1013,Table!$A$2:$C$121,2,0)</f>
        <v>2</v>
      </c>
      <c r="S1013" s="7">
        <f>VLOOKUP(P1013,Table!$A$2:$C$121,3,0)</f>
        <v>6</v>
      </c>
      <c r="T1013" s="6" t="s">
        <v>2297</v>
      </c>
      <c r="U1013" s="8" t="str">
        <f>LEFT(T1013,MIN(FIND({0,1,2,3,4,5,6,7,8,9},ASC(T1013)&amp;1234567890))-1)</f>
        <v>Cu</v>
      </c>
      <c r="V1013" s="8">
        <f t="shared" si="78"/>
        <v>2</v>
      </c>
      <c r="W1013" s="8">
        <f>VLOOKUP(U1013,Table!$A$2:$C$121,2,0)</f>
        <v>11</v>
      </c>
      <c r="X1013" s="7">
        <f>VLOOKUP(U1013,Table!$A$2:$C$121,3,0)</f>
        <v>4</v>
      </c>
      <c r="Y1013" s="6" t="s">
        <v>4002</v>
      </c>
      <c r="Z1013" s="8" t="str">
        <f>LEFT(Y1013,MIN(FIND({0,1,2,3,4,5,6,7,8,9},ASC(Y1013)&amp;1234567890))-1)</f>
        <v>O</v>
      </c>
      <c r="AA1013" s="8">
        <f t="shared" si="79"/>
        <v>7.86</v>
      </c>
      <c r="AB1013" s="8">
        <f>VLOOKUP(Z1013,Table!$A$2:$C$121,2,0)</f>
        <v>16</v>
      </c>
      <c r="AC1013" s="7">
        <f>VLOOKUP(Z1013,Table!$A$2:$C$121,3,0)</f>
        <v>2</v>
      </c>
      <c r="AD1013" s="5" t="str">
        <f>VLOOKUP(A1013,Table!$U$1:$V$230,2,0)</f>
        <v>Tetragonal</v>
      </c>
    </row>
    <row r="1014" spans="1:30" ht="18.75" customHeight="1" x14ac:dyDescent="0.4">
      <c r="A1014" s="5">
        <v>139</v>
      </c>
      <c r="B1014" s="5">
        <v>65325</v>
      </c>
      <c r="C1014" s="5" t="s">
        <v>1364</v>
      </c>
      <c r="D1014" s="5" t="s">
        <v>1370</v>
      </c>
      <c r="E1014" s="6" t="s">
        <v>3824</v>
      </c>
      <c r="F1014" s="8" t="str">
        <f>LEFT(E1014,MIN(FIND({0,1,2,3,4,5,6,7,8,9},ASC(E1014)&amp;1234567890))-1)</f>
        <v>Tl</v>
      </c>
      <c r="G1014" s="8">
        <f t="shared" si="75"/>
        <v>2</v>
      </c>
      <c r="H1014" s="8">
        <f>VLOOKUP(F1014,Table!$A$2:$C$121,2,0)</f>
        <v>13</v>
      </c>
      <c r="I1014" s="7">
        <f>VLOOKUP(F1014,Table!$A$2:$C$121,3,0)</f>
        <v>6</v>
      </c>
      <c r="J1014" s="6" t="s">
        <v>4001</v>
      </c>
      <c r="K1014" s="8" t="str">
        <f>LEFT(J1014,MIN(FIND({0,1,2,3,4,5,6,7,8,9},ASC(J1014)&amp;1234567890))-1)</f>
        <v>Ca</v>
      </c>
      <c r="L1014" s="8">
        <f t="shared" si="76"/>
        <v>0.93</v>
      </c>
      <c r="M1014" s="8">
        <f>VLOOKUP(K1014,Table!$A$2:$C$121,2,0)</f>
        <v>2</v>
      </c>
      <c r="N1014" s="7">
        <f>VLOOKUP(K1014,Table!$A$2:$C$121,3,0)</f>
        <v>4</v>
      </c>
      <c r="O1014" s="6" t="s">
        <v>3122</v>
      </c>
      <c r="P1014" s="8" t="str">
        <f>LEFT(O1014,MIN(FIND({0,1,2,3,4,5,6,7,8,9},ASC(O1014)&amp;1234567890))-1)</f>
        <v>Ba</v>
      </c>
      <c r="Q1014" s="8">
        <f t="shared" si="77"/>
        <v>1.96</v>
      </c>
      <c r="R1014" s="8">
        <f>VLOOKUP(P1014,Table!$A$2:$C$121,2,0)</f>
        <v>2</v>
      </c>
      <c r="S1014" s="7">
        <f>VLOOKUP(P1014,Table!$A$2:$C$121,3,0)</f>
        <v>6</v>
      </c>
      <c r="T1014" s="6" t="s">
        <v>4003</v>
      </c>
      <c r="U1014" s="8" t="str">
        <f>LEFT(T1014,MIN(FIND({0,1,2,3,4,5,6,7,8,9},ASC(T1014)&amp;1234567890))-1)</f>
        <v>Cu</v>
      </c>
      <c r="V1014" s="8">
        <f t="shared" si="78"/>
        <v>1.96</v>
      </c>
      <c r="W1014" s="8">
        <f>VLOOKUP(U1014,Table!$A$2:$C$121,2,0)</f>
        <v>11</v>
      </c>
      <c r="X1014" s="7">
        <f>VLOOKUP(U1014,Table!$A$2:$C$121,3,0)</f>
        <v>4</v>
      </c>
      <c r="Y1014" s="6" t="s">
        <v>3777</v>
      </c>
      <c r="Z1014" s="8" t="str">
        <f>LEFT(Y1014,MIN(FIND({0,1,2,3,4,5,6,7,8,9},ASC(Y1014)&amp;1234567890))-1)</f>
        <v>O</v>
      </c>
      <c r="AA1014" s="8">
        <f t="shared" si="79"/>
        <v>8.17</v>
      </c>
      <c r="AB1014" s="8">
        <f>VLOOKUP(Z1014,Table!$A$2:$C$121,2,0)</f>
        <v>16</v>
      </c>
      <c r="AC1014" s="7">
        <f>VLOOKUP(Z1014,Table!$A$2:$C$121,3,0)</f>
        <v>2</v>
      </c>
      <c r="AD1014" s="5" t="str">
        <f>VLOOKUP(A1014,Table!$U$1:$V$230,2,0)</f>
        <v>Tetragonal</v>
      </c>
    </row>
    <row r="1015" spans="1:30" ht="18.75" customHeight="1" x14ac:dyDescent="0.4">
      <c r="A1015" s="5">
        <v>139</v>
      </c>
      <c r="B1015" s="5">
        <v>65327</v>
      </c>
      <c r="C1015" s="5" t="s">
        <v>1364</v>
      </c>
      <c r="D1015" s="5" t="s">
        <v>5601</v>
      </c>
      <c r="E1015" s="6" t="s">
        <v>4004</v>
      </c>
      <c r="F1015" s="8" t="str">
        <f>LEFT(E1015,MIN(FIND({0,1,2,3,4,5,6,7,8,9},ASC(E1015)&amp;1234567890))-1)</f>
        <v>Tl</v>
      </c>
      <c r="G1015" s="8">
        <f t="shared" si="75"/>
        <v>2.2599999999999998</v>
      </c>
      <c r="H1015" s="8">
        <f>VLOOKUP(F1015,Table!$A$2:$C$121,2,0)</f>
        <v>13</v>
      </c>
      <c r="I1015" s="7">
        <f>VLOOKUP(F1015,Table!$A$2:$C$121,3,0)</f>
        <v>6</v>
      </c>
      <c r="J1015" s="6" t="s">
        <v>3783</v>
      </c>
      <c r="K1015" s="8" t="str">
        <f>LEFT(J1015,MIN(FIND({0,1,2,3,4,5,6,7,8,9},ASC(J1015)&amp;1234567890))-1)</f>
        <v>Ba</v>
      </c>
      <c r="L1015" s="8">
        <f t="shared" si="76"/>
        <v>1.9</v>
      </c>
      <c r="M1015" s="8">
        <f>VLOOKUP(K1015,Table!$A$2:$C$121,2,0)</f>
        <v>2</v>
      </c>
      <c r="N1015" s="7">
        <f>VLOOKUP(K1015,Table!$A$2:$C$121,3,0)</f>
        <v>6</v>
      </c>
      <c r="O1015" s="6" t="s">
        <v>5355</v>
      </c>
      <c r="P1015" s="8" t="str">
        <f>LEFT(O1015,MIN(FIND({0,1,2,3,4,5,6,7,8,9},ASC(O1015)&amp;1234567890))-1)</f>
        <v>Ca</v>
      </c>
      <c r="Q1015" s="8">
        <f t="shared" si="77"/>
        <v>0.94</v>
      </c>
      <c r="R1015" s="8">
        <f>VLOOKUP(P1015,Table!$A$2:$C$121,2,0)</f>
        <v>2</v>
      </c>
      <c r="S1015" s="7">
        <f>VLOOKUP(P1015,Table!$A$2:$C$121,3,0)</f>
        <v>4</v>
      </c>
      <c r="T1015" s="6" t="s">
        <v>4005</v>
      </c>
      <c r="U1015" s="8" t="str">
        <f>LEFT(T1015,MIN(FIND({0,1,2,3,4,5,6,7,8,9},ASC(T1015)&amp;1234567890))-1)</f>
        <v>Cu</v>
      </c>
      <c r="V1015" s="8">
        <f t="shared" si="78"/>
        <v>1.9</v>
      </c>
      <c r="W1015" s="8">
        <f>VLOOKUP(U1015,Table!$A$2:$C$121,2,0)</f>
        <v>11</v>
      </c>
      <c r="X1015" s="7">
        <f>VLOOKUP(U1015,Table!$A$2:$C$121,3,0)</f>
        <v>4</v>
      </c>
      <c r="Y1015" s="6" t="s">
        <v>2298</v>
      </c>
      <c r="Z1015" s="8" t="str">
        <f>LEFT(Y1015,MIN(FIND({0,1,2,3,4,5,6,7,8,9},ASC(Y1015)&amp;1234567890))-1)</f>
        <v>O</v>
      </c>
      <c r="AA1015" s="8">
        <f t="shared" si="79"/>
        <v>8</v>
      </c>
      <c r="AB1015" s="8">
        <f>VLOOKUP(Z1015,Table!$A$2:$C$121,2,0)</f>
        <v>16</v>
      </c>
      <c r="AC1015" s="7">
        <f>VLOOKUP(Z1015,Table!$A$2:$C$121,3,0)</f>
        <v>2</v>
      </c>
      <c r="AD1015" s="5" t="str">
        <f>VLOOKUP(A1015,Table!$U$1:$V$230,2,0)</f>
        <v>Tetragonal</v>
      </c>
    </row>
    <row r="1016" spans="1:30" ht="18.75" customHeight="1" x14ac:dyDescent="0.4">
      <c r="A1016" s="5">
        <v>139</v>
      </c>
      <c r="B1016" s="5">
        <v>65328</v>
      </c>
      <c r="C1016" s="5" t="s">
        <v>1364</v>
      </c>
      <c r="D1016" s="5" t="s">
        <v>1371</v>
      </c>
      <c r="E1016" s="6" t="s">
        <v>4006</v>
      </c>
      <c r="F1016" s="8" t="str">
        <f>LEFT(E1016,MIN(FIND({0,1,2,3,4,5,6,7,8,9},ASC(E1016)&amp;1234567890))-1)</f>
        <v>Tl</v>
      </c>
      <c r="G1016" s="8">
        <f t="shared" si="75"/>
        <v>2.27</v>
      </c>
      <c r="H1016" s="8">
        <f>VLOOKUP(F1016,Table!$A$2:$C$121,2,0)</f>
        <v>13</v>
      </c>
      <c r="I1016" s="7">
        <f>VLOOKUP(F1016,Table!$A$2:$C$121,3,0)</f>
        <v>6</v>
      </c>
      <c r="J1016" s="6" t="s">
        <v>4007</v>
      </c>
      <c r="K1016" s="8" t="str">
        <f>LEFT(J1016,MIN(FIND({0,1,2,3,4,5,6,7,8,9},ASC(J1016)&amp;1234567890))-1)</f>
        <v>Ba</v>
      </c>
      <c r="L1016" s="8">
        <f t="shared" si="76"/>
        <v>1.92</v>
      </c>
      <c r="M1016" s="8">
        <f>VLOOKUP(K1016,Table!$A$2:$C$121,2,0)</f>
        <v>2</v>
      </c>
      <c r="N1016" s="7">
        <f>VLOOKUP(K1016,Table!$A$2:$C$121,3,0)</f>
        <v>6</v>
      </c>
      <c r="O1016" s="6" t="s">
        <v>3784</v>
      </c>
      <c r="P1016" s="8" t="str">
        <f>LEFT(O1016,MIN(FIND({0,1,2,3,4,5,6,7,8,9},ASC(O1016)&amp;1234567890))-1)</f>
        <v>Ca</v>
      </c>
      <c r="Q1016" s="8">
        <f t="shared" si="77"/>
        <v>1.9</v>
      </c>
      <c r="R1016" s="8">
        <f>VLOOKUP(P1016,Table!$A$2:$C$121,2,0)</f>
        <v>2</v>
      </c>
      <c r="S1016" s="7">
        <f>VLOOKUP(P1016,Table!$A$2:$C$121,3,0)</f>
        <v>4</v>
      </c>
      <c r="T1016" s="6" t="s">
        <v>3069</v>
      </c>
      <c r="U1016" s="8" t="str">
        <f>LEFT(T1016,MIN(FIND({0,1,2,3,4,5,6,7,8,9},ASC(T1016)&amp;1234567890))-1)</f>
        <v>Cu</v>
      </c>
      <c r="V1016" s="8">
        <f t="shared" si="78"/>
        <v>2.91</v>
      </c>
      <c r="W1016" s="8">
        <f>VLOOKUP(U1016,Table!$A$2:$C$121,2,0)</f>
        <v>11</v>
      </c>
      <c r="X1016" s="7">
        <f>VLOOKUP(U1016,Table!$A$2:$C$121,3,0)</f>
        <v>4</v>
      </c>
      <c r="Y1016" s="6" t="s">
        <v>2336</v>
      </c>
      <c r="Z1016" s="8" t="str">
        <f>LEFT(Y1016,MIN(FIND({0,1,2,3,4,5,6,7,8,9},ASC(Y1016)&amp;1234567890))-1)</f>
        <v>O</v>
      </c>
      <c r="AA1016" s="8">
        <f t="shared" si="79"/>
        <v>10</v>
      </c>
      <c r="AB1016" s="8">
        <f>VLOOKUP(Z1016,Table!$A$2:$C$121,2,0)</f>
        <v>16</v>
      </c>
      <c r="AC1016" s="7">
        <f>VLOOKUP(Z1016,Table!$A$2:$C$121,3,0)</f>
        <v>2</v>
      </c>
      <c r="AD1016" s="5" t="str">
        <f>VLOOKUP(A1016,Table!$U$1:$V$230,2,0)</f>
        <v>Tetragonal</v>
      </c>
    </row>
    <row r="1017" spans="1:30" ht="18.75" customHeight="1" x14ac:dyDescent="0.4">
      <c r="A1017" s="5">
        <v>139</v>
      </c>
      <c r="B1017" s="5">
        <v>65738</v>
      </c>
      <c r="C1017" s="5" t="s">
        <v>1364</v>
      </c>
      <c r="D1017" s="5" t="s">
        <v>1372</v>
      </c>
      <c r="E1017" s="6" t="s">
        <v>4008</v>
      </c>
      <c r="F1017" s="8" t="str">
        <f>LEFT(E1017,MIN(FIND({0,1,2,3,4,5,6,7,8,9},ASC(E1017)&amp;1234567890))-1)</f>
        <v>K</v>
      </c>
      <c r="G1017" s="8">
        <f t="shared" si="75"/>
        <v>4</v>
      </c>
      <c r="H1017" s="8">
        <f>VLOOKUP(F1017,Table!$A$2:$C$121,2,0)</f>
        <v>1</v>
      </c>
      <c r="I1017" s="7">
        <f>VLOOKUP(F1017,Table!$A$2:$C$121,3,0)</f>
        <v>4</v>
      </c>
      <c r="J1017" s="6" t="s">
        <v>2322</v>
      </c>
      <c r="K1017" s="8" t="str">
        <f>LEFT(J1017,MIN(FIND({0,1,2,3,4,5,6,7,8,9},ASC(J1017)&amp;1234567890))-1)</f>
        <v>Al</v>
      </c>
      <c r="L1017" s="8">
        <f t="shared" si="76"/>
        <v>2</v>
      </c>
      <c r="M1017" s="8">
        <f>VLOOKUP(K1017,Table!$A$2:$C$121,2,0)</f>
        <v>13</v>
      </c>
      <c r="N1017" s="7">
        <f>VLOOKUP(K1017,Table!$A$2:$C$121,3,0)</f>
        <v>3</v>
      </c>
      <c r="O1017" s="6" t="s">
        <v>4009</v>
      </c>
      <c r="P1017" s="8" t="str">
        <f>LEFT(O1017,MIN(FIND({0,1,2,3,4,5,6,7,8,9},ASC(O1017)&amp;1234567890))-1)</f>
        <v>Nb</v>
      </c>
      <c r="Q1017" s="8">
        <f t="shared" si="77"/>
        <v>11</v>
      </c>
      <c r="R1017" s="8">
        <f>VLOOKUP(P1017,Table!$A$2:$C$121,2,0)</f>
        <v>5</v>
      </c>
      <c r="S1017" s="7">
        <f>VLOOKUP(P1017,Table!$A$2:$C$121,3,0)</f>
        <v>5</v>
      </c>
      <c r="T1017" s="6" t="s">
        <v>2502</v>
      </c>
      <c r="U1017" s="8" t="str">
        <f>LEFT(T1017,MIN(FIND({0,1,2,3,4,5,6,7,8,9},ASC(T1017)&amp;1234567890))-1)</f>
        <v>O</v>
      </c>
      <c r="V1017" s="8">
        <f t="shared" si="78"/>
        <v>20</v>
      </c>
      <c r="W1017" s="8">
        <f>VLOOKUP(U1017,Table!$A$2:$C$121,2,0)</f>
        <v>16</v>
      </c>
      <c r="X1017" s="7">
        <f>VLOOKUP(U1017,Table!$A$2:$C$121,3,0)</f>
        <v>2</v>
      </c>
      <c r="Y1017" s="6" t="s">
        <v>2492</v>
      </c>
      <c r="Z1017" s="8" t="str">
        <f>LEFT(Y1017,MIN(FIND({0,1,2,3,4,5,6,7,8,9},ASC(Y1017)&amp;1234567890))-1)</f>
        <v>F</v>
      </c>
      <c r="AA1017" s="8">
        <f t="shared" si="79"/>
        <v>1</v>
      </c>
      <c r="AB1017" s="8">
        <f>VLOOKUP(Z1017,Table!$A$2:$C$121,2,0)</f>
        <v>17</v>
      </c>
      <c r="AC1017" s="7">
        <f>VLOOKUP(Z1017,Table!$A$2:$C$121,3,0)</f>
        <v>2</v>
      </c>
      <c r="AD1017" s="5" t="str">
        <f>VLOOKUP(A1017,Table!$U$1:$V$230,2,0)</f>
        <v>Tetragonal</v>
      </c>
    </row>
    <row r="1018" spans="1:30" x14ac:dyDescent="0.4">
      <c r="A1018" s="5">
        <v>139</v>
      </c>
      <c r="B1018" s="5">
        <v>65848</v>
      </c>
      <c r="C1018" s="5" t="s">
        <v>1364</v>
      </c>
      <c r="D1018" s="5" t="s">
        <v>5602</v>
      </c>
      <c r="E1018" s="6" t="s">
        <v>3354</v>
      </c>
      <c r="F1018" s="8" t="str">
        <f>LEFT(E1018,MIN(FIND({0,1,2,3,4,5,6,7,8,9},ASC(E1018)&amp;1234567890))-1)</f>
        <v>La</v>
      </c>
      <c r="G1018" s="8">
        <f t="shared" si="75"/>
        <v>1.8</v>
      </c>
      <c r="H1018" s="8">
        <f>VLOOKUP(F1018,Table!$A$2:$C$121,2,0)</f>
        <v>3</v>
      </c>
      <c r="I1018" s="7">
        <f>VLOOKUP(F1018,Table!$A$2:$C$121,3,0)</f>
        <v>6</v>
      </c>
      <c r="J1018" s="6" t="s">
        <v>2607</v>
      </c>
      <c r="K1018" s="8" t="str">
        <f>LEFT(J1018,MIN(FIND({0,1,2,3,4,5,6,7,8,9},ASC(J1018)&amp;1234567890))-1)</f>
        <v>Sr</v>
      </c>
      <c r="L1018" s="8">
        <f t="shared" si="76"/>
        <v>0.2</v>
      </c>
      <c r="M1018" s="8">
        <f>VLOOKUP(K1018,Table!$A$2:$C$121,2,0)</f>
        <v>2</v>
      </c>
      <c r="N1018" s="7">
        <f>VLOOKUP(K1018,Table!$A$2:$C$121,3,0)</f>
        <v>5</v>
      </c>
      <c r="O1018" s="6" t="s">
        <v>5455</v>
      </c>
      <c r="P1018" s="8" t="str">
        <f>LEFT(O1018,MIN(FIND({0,1,2,3,4,5,6,7,8,9},ASC(O1018)&amp;1234567890))-1)</f>
        <v>Cu</v>
      </c>
      <c r="Q1018" s="8">
        <f t="shared" si="77"/>
        <v>0.98499999999999999</v>
      </c>
      <c r="R1018" s="8">
        <f>VLOOKUP(P1018,Table!$A$2:$C$121,2,0)</f>
        <v>11</v>
      </c>
      <c r="S1018" s="7">
        <f>VLOOKUP(P1018,Table!$A$2:$C$121,3,0)</f>
        <v>4</v>
      </c>
      <c r="T1018" s="6" t="s">
        <v>5491</v>
      </c>
      <c r="U1018" s="8" t="str">
        <f>LEFT(T1018,MIN(FIND({0,1,2,3,4,5,6,7,8,9},ASC(T1018)&amp;1234567890))-1)</f>
        <v>Co</v>
      </c>
      <c r="V1018" s="8">
        <f t="shared" si="78"/>
        <v>1.4999999999999999E-2</v>
      </c>
      <c r="W1018" s="8">
        <f>VLOOKUP(U1018,Table!$A$2:$C$121,2,0)</f>
        <v>9</v>
      </c>
      <c r="X1018" s="7">
        <f>VLOOKUP(U1018,Table!$A$2:$C$121,3,0)</f>
        <v>4</v>
      </c>
      <c r="Y1018" s="6" t="s">
        <v>2317</v>
      </c>
      <c r="Z1018" s="8" t="str">
        <f>LEFT(Y1018,MIN(FIND({0,1,2,3,4,5,6,7,8,9},ASC(Y1018)&amp;1234567890))-1)</f>
        <v>O</v>
      </c>
      <c r="AA1018" s="8">
        <f t="shared" si="79"/>
        <v>4</v>
      </c>
      <c r="AB1018" s="8">
        <f>VLOOKUP(Z1018,Table!$A$2:$C$121,2,0)</f>
        <v>16</v>
      </c>
      <c r="AC1018" s="7">
        <f>VLOOKUP(Z1018,Table!$A$2:$C$121,3,0)</f>
        <v>2</v>
      </c>
      <c r="AD1018" s="5" t="str">
        <f>VLOOKUP(A1018,Table!$U$1:$V$230,2,0)</f>
        <v>Tetragonal</v>
      </c>
    </row>
    <row r="1019" spans="1:30" x14ac:dyDescent="0.4">
      <c r="A1019" s="5">
        <v>139</v>
      </c>
      <c r="B1019" s="5">
        <v>65849</v>
      </c>
      <c r="C1019" s="5" t="s">
        <v>1364</v>
      </c>
      <c r="D1019" s="5" t="s">
        <v>5603</v>
      </c>
      <c r="E1019" s="6" t="s">
        <v>3354</v>
      </c>
      <c r="F1019" s="8" t="str">
        <f>LEFT(E1019,MIN(FIND({0,1,2,3,4,5,6,7,8,9},ASC(E1019)&amp;1234567890))-1)</f>
        <v>La</v>
      </c>
      <c r="G1019" s="8">
        <f t="shared" si="75"/>
        <v>1.8</v>
      </c>
      <c r="H1019" s="8">
        <f>VLOOKUP(F1019,Table!$A$2:$C$121,2,0)</f>
        <v>3</v>
      </c>
      <c r="I1019" s="7">
        <f>VLOOKUP(F1019,Table!$A$2:$C$121,3,0)</f>
        <v>6</v>
      </c>
      <c r="J1019" s="6" t="s">
        <v>2607</v>
      </c>
      <c r="K1019" s="8" t="str">
        <f>LEFT(J1019,MIN(FIND({0,1,2,3,4,5,6,7,8,9},ASC(J1019)&amp;1234567890))-1)</f>
        <v>Sr</v>
      </c>
      <c r="L1019" s="8">
        <f t="shared" si="76"/>
        <v>0.2</v>
      </c>
      <c r="M1019" s="8">
        <f>VLOOKUP(K1019,Table!$A$2:$C$121,2,0)</f>
        <v>2</v>
      </c>
      <c r="N1019" s="7">
        <f>VLOOKUP(K1019,Table!$A$2:$C$121,3,0)</f>
        <v>5</v>
      </c>
      <c r="O1019" s="6" t="s">
        <v>5456</v>
      </c>
      <c r="P1019" s="8" t="str">
        <f>LEFT(O1019,MIN(FIND({0,1,2,3,4,5,6,7,8,9},ASC(O1019)&amp;1234567890))-1)</f>
        <v>Cu</v>
      </c>
      <c r="Q1019" s="8">
        <f t="shared" si="77"/>
        <v>0.97499999999999998</v>
      </c>
      <c r="R1019" s="8">
        <f>VLOOKUP(P1019,Table!$A$2:$C$121,2,0)</f>
        <v>11</v>
      </c>
      <c r="S1019" s="7">
        <f>VLOOKUP(P1019,Table!$A$2:$C$121,3,0)</f>
        <v>4</v>
      </c>
      <c r="T1019" s="6" t="s">
        <v>5492</v>
      </c>
      <c r="U1019" s="8" t="str">
        <f>LEFT(T1019,MIN(FIND({0,1,2,3,4,5,6,7,8,9},ASC(T1019)&amp;1234567890))-1)</f>
        <v>Co</v>
      </c>
      <c r="V1019" s="8">
        <f t="shared" si="78"/>
        <v>2.5000000000000001E-2</v>
      </c>
      <c r="W1019" s="8">
        <f>VLOOKUP(U1019,Table!$A$2:$C$121,2,0)</f>
        <v>9</v>
      </c>
      <c r="X1019" s="7">
        <f>VLOOKUP(U1019,Table!$A$2:$C$121,3,0)</f>
        <v>4</v>
      </c>
      <c r="Y1019" s="6" t="s">
        <v>2317</v>
      </c>
      <c r="Z1019" s="8" t="str">
        <f>LEFT(Y1019,MIN(FIND({0,1,2,3,4,5,6,7,8,9},ASC(Y1019)&amp;1234567890))-1)</f>
        <v>O</v>
      </c>
      <c r="AA1019" s="8">
        <f t="shared" si="79"/>
        <v>4</v>
      </c>
      <c r="AB1019" s="8">
        <f>VLOOKUP(Z1019,Table!$A$2:$C$121,2,0)</f>
        <v>16</v>
      </c>
      <c r="AC1019" s="7">
        <f>VLOOKUP(Z1019,Table!$A$2:$C$121,3,0)</f>
        <v>2</v>
      </c>
      <c r="AD1019" s="5" t="str">
        <f>VLOOKUP(A1019,Table!$U$1:$V$230,2,0)</f>
        <v>Tetragonal</v>
      </c>
    </row>
    <row r="1020" spans="1:30" x14ac:dyDescent="0.4">
      <c r="A1020" s="5">
        <v>139</v>
      </c>
      <c r="B1020" s="5">
        <v>65850</v>
      </c>
      <c r="C1020" s="5" t="s">
        <v>1364</v>
      </c>
      <c r="D1020" s="5" t="s">
        <v>5604</v>
      </c>
      <c r="E1020" s="6" t="s">
        <v>3354</v>
      </c>
      <c r="F1020" s="8" t="str">
        <f>LEFT(E1020,MIN(FIND({0,1,2,3,4,5,6,7,8,9},ASC(E1020)&amp;1234567890))-1)</f>
        <v>La</v>
      </c>
      <c r="G1020" s="8">
        <f t="shared" si="75"/>
        <v>1.8</v>
      </c>
      <c r="H1020" s="8">
        <f>VLOOKUP(F1020,Table!$A$2:$C$121,2,0)</f>
        <v>3</v>
      </c>
      <c r="I1020" s="7">
        <f>VLOOKUP(F1020,Table!$A$2:$C$121,3,0)</f>
        <v>6</v>
      </c>
      <c r="J1020" s="6" t="s">
        <v>2607</v>
      </c>
      <c r="K1020" s="8" t="str">
        <f>LEFT(J1020,MIN(FIND({0,1,2,3,4,5,6,7,8,9},ASC(J1020)&amp;1234567890))-1)</f>
        <v>Sr</v>
      </c>
      <c r="L1020" s="8">
        <f t="shared" si="76"/>
        <v>0.2</v>
      </c>
      <c r="M1020" s="8">
        <f>VLOOKUP(K1020,Table!$A$2:$C$121,2,0)</f>
        <v>2</v>
      </c>
      <c r="N1020" s="7">
        <f>VLOOKUP(K1020,Table!$A$2:$C$121,3,0)</f>
        <v>5</v>
      </c>
      <c r="O1020" s="6" t="s">
        <v>5457</v>
      </c>
      <c r="P1020" s="8" t="str">
        <f>LEFT(O1020,MIN(FIND({0,1,2,3,4,5,6,7,8,9},ASC(O1020)&amp;1234567890))-1)</f>
        <v>Cu</v>
      </c>
      <c r="Q1020" s="8">
        <f t="shared" si="77"/>
        <v>0.96499999999999997</v>
      </c>
      <c r="R1020" s="8">
        <f>VLOOKUP(P1020,Table!$A$2:$C$121,2,0)</f>
        <v>11</v>
      </c>
      <c r="S1020" s="7">
        <f>VLOOKUP(P1020,Table!$A$2:$C$121,3,0)</f>
        <v>4</v>
      </c>
      <c r="T1020" s="6" t="s">
        <v>5493</v>
      </c>
      <c r="U1020" s="8" t="str">
        <f>LEFT(T1020,MIN(FIND({0,1,2,3,4,5,6,7,8,9},ASC(T1020)&amp;1234567890))-1)</f>
        <v>Co</v>
      </c>
      <c r="V1020" s="8">
        <f t="shared" si="78"/>
        <v>3.5000000000000003E-2</v>
      </c>
      <c r="W1020" s="8">
        <f>VLOOKUP(U1020,Table!$A$2:$C$121,2,0)</f>
        <v>9</v>
      </c>
      <c r="X1020" s="7">
        <f>VLOOKUP(U1020,Table!$A$2:$C$121,3,0)</f>
        <v>4</v>
      </c>
      <c r="Y1020" s="6" t="s">
        <v>2317</v>
      </c>
      <c r="Z1020" s="8" t="str">
        <f>LEFT(Y1020,MIN(FIND({0,1,2,3,4,5,6,7,8,9},ASC(Y1020)&amp;1234567890))-1)</f>
        <v>O</v>
      </c>
      <c r="AA1020" s="8">
        <f t="shared" si="79"/>
        <v>4</v>
      </c>
      <c r="AB1020" s="8">
        <f>VLOOKUP(Z1020,Table!$A$2:$C$121,2,0)</f>
        <v>16</v>
      </c>
      <c r="AC1020" s="7">
        <f>VLOOKUP(Z1020,Table!$A$2:$C$121,3,0)</f>
        <v>2</v>
      </c>
      <c r="AD1020" s="5" t="str">
        <f>VLOOKUP(A1020,Table!$U$1:$V$230,2,0)</f>
        <v>Tetragonal</v>
      </c>
    </row>
    <row r="1021" spans="1:30" x14ac:dyDescent="0.4">
      <c r="A1021" s="5">
        <v>139</v>
      </c>
      <c r="B1021" s="5">
        <v>65851</v>
      </c>
      <c r="C1021" s="5" t="s">
        <v>1364</v>
      </c>
      <c r="D1021" s="5" t="s">
        <v>5605</v>
      </c>
      <c r="E1021" s="6" t="s">
        <v>3354</v>
      </c>
      <c r="F1021" s="8" t="str">
        <f>LEFT(E1021,MIN(FIND({0,1,2,3,4,5,6,7,8,9},ASC(E1021)&amp;1234567890))-1)</f>
        <v>La</v>
      </c>
      <c r="G1021" s="8">
        <f t="shared" si="75"/>
        <v>1.8</v>
      </c>
      <c r="H1021" s="8">
        <f>VLOOKUP(F1021,Table!$A$2:$C$121,2,0)</f>
        <v>3</v>
      </c>
      <c r="I1021" s="7">
        <f>VLOOKUP(F1021,Table!$A$2:$C$121,3,0)</f>
        <v>6</v>
      </c>
      <c r="J1021" s="6" t="s">
        <v>2607</v>
      </c>
      <c r="K1021" s="8" t="str">
        <f>LEFT(J1021,MIN(FIND({0,1,2,3,4,5,6,7,8,9},ASC(J1021)&amp;1234567890))-1)</f>
        <v>Sr</v>
      </c>
      <c r="L1021" s="8">
        <f t="shared" si="76"/>
        <v>0.2</v>
      </c>
      <c r="M1021" s="8">
        <f>VLOOKUP(K1021,Table!$A$2:$C$121,2,0)</f>
        <v>2</v>
      </c>
      <c r="N1021" s="7">
        <f>VLOOKUP(K1021,Table!$A$2:$C$121,3,0)</f>
        <v>5</v>
      </c>
      <c r="O1021" s="6" t="s">
        <v>3519</v>
      </c>
      <c r="P1021" s="8" t="str">
        <f>LEFT(O1021,MIN(FIND({0,1,2,3,4,5,6,7,8,9},ASC(O1021)&amp;1234567890))-1)</f>
        <v>Cu</v>
      </c>
      <c r="Q1021" s="8">
        <f t="shared" si="77"/>
        <v>0.9</v>
      </c>
      <c r="R1021" s="8">
        <f>VLOOKUP(P1021,Table!$A$2:$C$121,2,0)</f>
        <v>11</v>
      </c>
      <c r="S1021" s="7">
        <f>VLOOKUP(P1021,Table!$A$2:$C$121,3,0)</f>
        <v>4</v>
      </c>
      <c r="T1021" s="6" t="s">
        <v>2762</v>
      </c>
      <c r="U1021" s="8" t="str">
        <f>LEFT(T1021,MIN(FIND({0,1,2,3,4,5,6,7,8,9},ASC(T1021)&amp;1234567890))-1)</f>
        <v>Co</v>
      </c>
      <c r="V1021" s="8">
        <f t="shared" si="78"/>
        <v>0.1</v>
      </c>
      <c r="W1021" s="8">
        <f>VLOOKUP(U1021,Table!$A$2:$C$121,2,0)</f>
        <v>9</v>
      </c>
      <c r="X1021" s="7">
        <f>VLOOKUP(U1021,Table!$A$2:$C$121,3,0)</f>
        <v>4</v>
      </c>
      <c r="Y1021" s="6" t="s">
        <v>2317</v>
      </c>
      <c r="Z1021" s="8" t="str">
        <f>LEFT(Y1021,MIN(FIND({0,1,2,3,4,5,6,7,8,9},ASC(Y1021)&amp;1234567890))-1)</f>
        <v>O</v>
      </c>
      <c r="AA1021" s="8">
        <f t="shared" si="79"/>
        <v>4</v>
      </c>
      <c r="AB1021" s="8">
        <f>VLOOKUP(Z1021,Table!$A$2:$C$121,2,0)</f>
        <v>16</v>
      </c>
      <c r="AC1021" s="7">
        <f>VLOOKUP(Z1021,Table!$A$2:$C$121,3,0)</f>
        <v>2</v>
      </c>
      <c r="AD1021" s="5" t="str">
        <f>VLOOKUP(A1021,Table!$U$1:$V$230,2,0)</f>
        <v>Tetragonal</v>
      </c>
    </row>
    <row r="1022" spans="1:30" x14ac:dyDescent="0.4">
      <c r="A1022" s="5">
        <v>139</v>
      </c>
      <c r="B1022" s="5">
        <v>65852</v>
      </c>
      <c r="C1022" s="5" t="s">
        <v>1364</v>
      </c>
      <c r="D1022" s="5" t="s">
        <v>5606</v>
      </c>
      <c r="E1022" s="6" t="s">
        <v>3354</v>
      </c>
      <c r="F1022" s="8" t="str">
        <f>LEFT(E1022,MIN(FIND({0,1,2,3,4,5,6,7,8,9},ASC(E1022)&amp;1234567890))-1)</f>
        <v>La</v>
      </c>
      <c r="G1022" s="8">
        <f t="shared" si="75"/>
        <v>1.8</v>
      </c>
      <c r="H1022" s="8">
        <f>VLOOKUP(F1022,Table!$A$2:$C$121,2,0)</f>
        <v>3</v>
      </c>
      <c r="I1022" s="7">
        <f>VLOOKUP(F1022,Table!$A$2:$C$121,3,0)</f>
        <v>6</v>
      </c>
      <c r="J1022" s="6" t="s">
        <v>2607</v>
      </c>
      <c r="K1022" s="8" t="str">
        <f>LEFT(J1022,MIN(FIND({0,1,2,3,4,5,6,7,8,9},ASC(J1022)&amp;1234567890))-1)</f>
        <v>Sr</v>
      </c>
      <c r="L1022" s="8">
        <f t="shared" si="76"/>
        <v>0.2</v>
      </c>
      <c r="M1022" s="8">
        <f>VLOOKUP(K1022,Table!$A$2:$C$121,2,0)</f>
        <v>2</v>
      </c>
      <c r="N1022" s="7">
        <f>VLOOKUP(K1022,Table!$A$2:$C$121,3,0)</f>
        <v>5</v>
      </c>
      <c r="O1022" s="6" t="s">
        <v>2368</v>
      </c>
      <c r="P1022" s="8" t="str">
        <f>LEFT(O1022,MIN(FIND({0,1,2,3,4,5,6,7,8,9},ASC(O1022)&amp;1234567890))-1)</f>
        <v>Cu</v>
      </c>
      <c r="Q1022" s="8">
        <f t="shared" si="77"/>
        <v>0.5</v>
      </c>
      <c r="R1022" s="8">
        <f>VLOOKUP(P1022,Table!$A$2:$C$121,2,0)</f>
        <v>11</v>
      </c>
      <c r="S1022" s="7">
        <f>VLOOKUP(P1022,Table!$A$2:$C$121,3,0)</f>
        <v>4</v>
      </c>
      <c r="T1022" s="6" t="s">
        <v>3260</v>
      </c>
      <c r="U1022" s="8" t="str">
        <f>LEFT(T1022,MIN(FIND({0,1,2,3,4,5,6,7,8,9},ASC(T1022)&amp;1234567890))-1)</f>
        <v>Co</v>
      </c>
      <c r="V1022" s="8">
        <f t="shared" si="78"/>
        <v>0.5</v>
      </c>
      <c r="W1022" s="8">
        <f>VLOOKUP(U1022,Table!$A$2:$C$121,2,0)</f>
        <v>9</v>
      </c>
      <c r="X1022" s="7">
        <f>VLOOKUP(U1022,Table!$A$2:$C$121,3,0)</f>
        <v>4</v>
      </c>
      <c r="Y1022" s="6" t="s">
        <v>4010</v>
      </c>
      <c r="Z1022" s="8" t="str">
        <f>LEFT(Y1022,MIN(FIND({0,1,2,3,4,5,6,7,8,9},ASC(Y1022)&amp;1234567890))-1)</f>
        <v>O</v>
      </c>
      <c r="AA1022" s="8">
        <f t="shared" si="79"/>
        <v>3.96</v>
      </c>
      <c r="AB1022" s="8">
        <f>VLOOKUP(Z1022,Table!$A$2:$C$121,2,0)</f>
        <v>16</v>
      </c>
      <c r="AC1022" s="7">
        <f>VLOOKUP(Z1022,Table!$A$2:$C$121,3,0)</f>
        <v>2</v>
      </c>
      <c r="AD1022" s="5" t="str">
        <f>VLOOKUP(A1022,Table!$U$1:$V$230,2,0)</f>
        <v>Tetragonal</v>
      </c>
    </row>
    <row r="1023" spans="1:30" x14ac:dyDescent="0.4">
      <c r="A1023" s="5">
        <v>139</v>
      </c>
      <c r="B1023" s="5">
        <v>65858</v>
      </c>
      <c r="C1023" s="5" t="s">
        <v>1364</v>
      </c>
      <c r="D1023" s="5" t="s">
        <v>5607</v>
      </c>
      <c r="E1023" s="6" t="s">
        <v>3354</v>
      </c>
      <c r="F1023" s="8" t="str">
        <f>LEFT(E1023,MIN(FIND({0,1,2,3,4,5,6,7,8,9},ASC(E1023)&amp;1234567890))-1)</f>
        <v>La</v>
      </c>
      <c r="G1023" s="8">
        <f t="shared" si="75"/>
        <v>1.8</v>
      </c>
      <c r="H1023" s="8">
        <f>VLOOKUP(F1023,Table!$A$2:$C$121,2,0)</f>
        <v>3</v>
      </c>
      <c r="I1023" s="7">
        <f>VLOOKUP(F1023,Table!$A$2:$C$121,3,0)</f>
        <v>6</v>
      </c>
      <c r="J1023" s="6" t="s">
        <v>2607</v>
      </c>
      <c r="K1023" s="8" t="str">
        <f>LEFT(J1023,MIN(FIND({0,1,2,3,4,5,6,7,8,9},ASC(J1023)&amp;1234567890))-1)</f>
        <v>Sr</v>
      </c>
      <c r="L1023" s="8">
        <f t="shared" si="76"/>
        <v>0.2</v>
      </c>
      <c r="M1023" s="8">
        <f>VLOOKUP(K1023,Table!$A$2:$C$121,2,0)</f>
        <v>2</v>
      </c>
      <c r="N1023" s="7">
        <f>VLOOKUP(K1023,Table!$A$2:$C$121,3,0)</f>
        <v>5</v>
      </c>
      <c r="O1023" s="6" t="s">
        <v>2368</v>
      </c>
      <c r="P1023" s="8" t="str">
        <f>LEFT(O1023,MIN(FIND({0,1,2,3,4,5,6,7,8,9},ASC(O1023)&amp;1234567890))-1)</f>
        <v>Cu</v>
      </c>
      <c r="Q1023" s="8">
        <f t="shared" si="77"/>
        <v>0.5</v>
      </c>
      <c r="R1023" s="8">
        <f>VLOOKUP(P1023,Table!$A$2:$C$121,2,0)</f>
        <v>11</v>
      </c>
      <c r="S1023" s="7">
        <f>VLOOKUP(P1023,Table!$A$2:$C$121,3,0)</f>
        <v>4</v>
      </c>
      <c r="T1023" s="6" t="s">
        <v>3260</v>
      </c>
      <c r="U1023" s="8" t="str">
        <f>LEFT(T1023,MIN(FIND({0,1,2,3,4,5,6,7,8,9},ASC(T1023)&amp;1234567890))-1)</f>
        <v>Co</v>
      </c>
      <c r="V1023" s="8">
        <f t="shared" si="78"/>
        <v>0.5</v>
      </c>
      <c r="W1023" s="8">
        <f>VLOOKUP(U1023,Table!$A$2:$C$121,2,0)</f>
        <v>9</v>
      </c>
      <c r="X1023" s="7">
        <f>VLOOKUP(U1023,Table!$A$2:$C$121,3,0)</f>
        <v>4</v>
      </c>
      <c r="Y1023" s="6" t="s">
        <v>3932</v>
      </c>
      <c r="Z1023" s="8" t="str">
        <f>LEFT(Y1023,MIN(FIND({0,1,2,3,4,5,6,7,8,9},ASC(Y1023)&amp;1234567890))-1)</f>
        <v>O</v>
      </c>
      <c r="AA1023" s="8">
        <f t="shared" si="79"/>
        <v>3.95</v>
      </c>
      <c r="AB1023" s="8">
        <f>VLOOKUP(Z1023,Table!$A$2:$C$121,2,0)</f>
        <v>16</v>
      </c>
      <c r="AC1023" s="7">
        <f>VLOOKUP(Z1023,Table!$A$2:$C$121,3,0)</f>
        <v>2</v>
      </c>
      <c r="AD1023" s="5" t="str">
        <f>VLOOKUP(A1023,Table!$U$1:$V$230,2,0)</f>
        <v>Tetragonal</v>
      </c>
    </row>
    <row r="1024" spans="1:30" ht="18.75" customHeight="1" x14ac:dyDescent="0.4">
      <c r="A1024" s="5">
        <v>139</v>
      </c>
      <c r="B1024" s="5">
        <v>65879</v>
      </c>
      <c r="C1024" s="5" t="s">
        <v>1364</v>
      </c>
      <c r="D1024" s="5" t="s">
        <v>5608</v>
      </c>
      <c r="E1024" s="6" t="s">
        <v>4011</v>
      </c>
      <c r="F1024" s="8" t="str">
        <f>LEFT(E1024,MIN(FIND({0,1,2,3,4,5,6,7,8,9},ASC(E1024)&amp;1234567890))-1)</f>
        <v>Tl</v>
      </c>
      <c r="G1024" s="8">
        <f t="shared" si="75"/>
        <v>1.75</v>
      </c>
      <c r="H1024" s="8">
        <f>VLOOKUP(F1024,Table!$A$2:$C$121,2,0)</f>
        <v>13</v>
      </c>
      <c r="I1024" s="7">
        <f>VLOOKUP(F1024,Table!$A$2:$C$121,3,0)</f>
        <v>6</v>
      </c>
      <c r="J1024" s="6" t="s">
        <v>5404</v>
      </c>
      <c r="K1024" s="8" t="str">
        <f>LEFT(J1024,MIN(FIND({0,1,2,3,4,5,6,7,8,9},ASC(J1024)&amp;1234567890))-1)</f>
        <v>Cd</v>
      </c>
      <c r="L1024" s="8">
        <f t="shared" si="76"/>
        <v>0.25</v>
      </c>
      <c r="M1024" s="8">
        <f>VLOOKUP(K1024,Table!$A$2:$C$121,2,0)</f>
        <v>12</v>
      </c>
      <c r="N1024" s="7">
        <f>VLOOKUP(K1024,Table!$A$2:$C$121,3,0)</f>
        <v>5</v>
      </c>
      <c r="O1024" s="6" t="s">
        <v>2294</v>
      </c>
      <c r="P1024" s="8" t="str">
        <f>LEFT(O1024,MIN(FIND({0,1,2,3,4,5,6,7,8,9},ASC(O1024)&amp;1234567890))-1)</f>
        <v>Ba</v>
      </c>
      <c r="Q1024" s="8">
        <f t="shared" si="77"/>
        <v>2</v>
      </c>
      <c r="R1024" s="8">
        <f>VLOOKUP(P1024,Table!$A$2:$C$121,2,0)</f>
        <v>2</v>
      </c>
      <c r="S1024" s="7">
        <f>VLOOKUP(P1024,Table!$A$2:$C$121,3,0)</f>
        <v>6</v>
      </c>
      <c r="T1024" s="6" t="s">
        <v>2296</v>
      </c>
      <c r="U1024" s="8" t="str">
        <f>LEFT(T1024,MIN(FIND({0,1,2,3,4,5,6,7,8,9},ASC(T1024)&amp;1234567890))-1)</f>
        <v>Cu</v>
      </c>
      <c r="V1024" s="8">
        <f t="shared" si="78"/>
        <v>1</v>
      </c>
      <c r="W1024" s="8">
        <f>VLOOKUP(U1024,Table!$A$2:$C$121,2,0)</f>
        <v>11</v>
      </c>
      <c r="X1024" s="7">
        <f>VLOOKUP(U1024,Table!$A$2:$C$121,3,0)</f>
        <v>4</v>
      </c>
      <c r="Y1024" s="6" t="s">
        <v>2332</v>
      </c>
      <c r="Z1024" s="8" t="str">
        <f>LEFT(Y1024,MIN(FIND({0,1,2,3,4,5,6,7,8,9},ASC(Y1024)&amp;1234567890))-1)</f>
        <v>O</v>
      </c>
      <c r="AA1024" s="8">
        <f t="shared" si="79"/>
        <v>6</v>
      </c>
      <c r="AB1024" s="8">
        <f>VLOOKUP(Z1024,Table!$A$2:$C$121,2,0)</f>
        <v>16</v>
      </c>
      <c r="AC1024" s="7">
        <f>VLOOKUP(Z1024,Table!$A$2:$C$121,3,0)</f>
        <v>2</v>
      </c>
      <c r="AD1024" s="5" t="str">
        <f>VLOOKUP(A1024,Table!$U$1:$V$230,2,0)</f>
        <v>Tetragonal</v>
      </c>
    </row>
    <row r="1025" spans="1:30" ht="18.75" customHeight="1" x14ac:dyDescent="0.4">
      <c r="A1025" s="5">
        <v>139</v>
      </c>
      <c r="B1025" s="5">
        <v>68188</v>
      </c>
      <c r="C1025" s="5" t="s">
        <v>1364</v>
      </c>
      <c r="D1025" s="5" t="s">
        <v>901</v>
      </c>
      <c r="E1025" s="6" t="s">
        <v>2351</v>
      </c>
      <c r="F1025" s="8" t="str">
        <f>LEFT(E1025,MIN(FIND({0,1,2,3,4,5,6,7,8,9},ASC(E1025)&amp;1234567890))-1)</f>
        <v>Bi</v>
      </c>
      <c r="G1025" s="8">
        <f t="shared" si="75"/>
        <v>2</v>
      </c>
      <c r="H1025" s="8">
        <f>VLOOKUP(F1025,Table!$A$2:$C$121,2,0)</f>
        <v>15</v>
      </c>
      <c r="I1025" s="7">
        <f>VLOOKUP(F1025,Table!$A$2:$C$121,3,0)</f>
        <v>6</v>
      </c>
      <c r="J1025" s="6" t="s">
        <v>2299</v>
      </c>
      <c r="K1025" s="8" t="str">
        <f>LEFT(J1025,MIN(FIND({0,1,2,3,4,5,6,7,8,9},ASC(J1025)&amp;1234567890))-1)</f>
        <v>Sr</v>
      </c>
      <c r="L1025" s="8">
        <f t="shared" si="76"/>
        <v>2</v>
      </c>
      <c r="M1025" s="8">
        <f>VLOOKUP(K1025,Table!$A$2:$C$121,2,0)</f>
        <v>2</v>
      </c>
      <c r="N1025" s="7">
        <f>VLOOKUP(K1025,Table!$A$2:$C$121,3,0)</f>
        <v>5</v>
      </c>
      <c r="O1025" s="6" t="s">
        <v>2341</v>
      </c>
      <c r="P1025" s="8" t="str">
        <f>LEFT(O1025,MIN(FIND({0,1,2,3,4,5,6,7,8,9},ASC(O1025)&amp;1234567890))-1)</f>
        <v>Ca</v>
      </c>
      <c r="Q1025" s="8">
        <f t="shared" si="77"/>
        <v>1</v>
      </c>
      <c r="R1025" s="8">
        <f>VLOOKUP(P1025,Table!$A$2:$C$121,2,0)</f>
        <v>2</v>
      </c>
      <c r="S1025" s="7">
        <f>VLOOKUP(P1025,Table!$A$2:$C$121,3,0)</f>
        <v>4</v>
      </c>
      <c r="T1025" s="6" t="s">
        <v>2297</v>
      </c>
      <c r="U1025" s="8" t="str">
        <f>LEFT(T1025,MIN(FIND({0,1,2,3,4,5,6,7,8,9},ASC(T1025)&amp;1234567890))-1)</f>
        <v>Cu</v>
      </c>
      <c r="V1025" s="8">
        <f t="shared" si="78"/>
        <v>2</v>
      </c>
      <c r="W1025" s="8">
        <f>VLOOKUP(U1025,Table!$A$2:$C$121,2,0)</f>
        <v>11</v>
      </c>
      <c r="X1025" s="7">
        <f>VLOOKUP(U1025,Table!$A$2:$C$121,3,0)</f>
        <v>4</v>
      </c>
      <c r="Y1025" s="6" t="s">
        <v>2298</v>
      </c>
      <c r="Z1025" s="8" t="str">
        <f>LEFT(Y1025,MIN(FIND({0,1,2,3,4,5,6,7,8,9},ASC(Y1025)&amp;1234567890))-1)</f>
        <v>O</v>
      </c>
      <c r="AA1025" s="8">
        <f t="shared" si="79"/>
        <v>8</v>
      </c>
      <c r="AB1025" s="8">
        <f>VLOOKUP(Z1025,Table!$A$2:$C$121,2,0)</f>
        <v>16</v>
      </c>
      <c r="AC1025" s="7">
        <f>VLOOKUP(Z1025,Table!$A$2:$C$121,3,0)</f>
        <v>2</v>
      </c>
      <c r="AD1025" s="5" t="str">
        <f>VLOOKUP(A1025,Table!$U$1:$V$230,2,0)</f>
        <v>Tetragonal</v>
      </c>
    </row>
    <row r="1026" spans="1:30" ht="18.75" customHeight="1" x14ac:dyDescent="0.4">
      <c r="A1026" s="5">
        <v>139</v>
      </c>
      <c r="B1026" s="5">
        <v>68197</v>
      </c>
      <c r="C1026" s="5" t="s">
        <v>1364</v>
      </c>
      <c r="D1026" s="5" t="s">
        <v>1373</v>
      </c>
      <c r="E1026" s="6" t="s">
        <v>4012</v>
      </c>
      <c r="F1026" s="8" t="str">
        <f>LEFT(E1026,MIN(FIND({0,1,2,3,4,5,6,7,8,9},ASC(E1026)&amp;1234567890))-1)</f>
        <v>Tl</v>
      </c>
      <c r="G1026" s="8">
        <f t="shared" ref="G1026:G1089" si="80">IF(SUBSTITUTE(E1026,F1026,"")="",1,SUBSTITUTE(E1026,F1026,""))*1</f>
        <v>1.93</v>
      </c>
      <c r="H1026" s="8">
        <f>VLOOKUP(F1026,Table!$A$2:$C$121,2,0)</f>
        <v>13</v>
      </c>
      <c r="I1026" s="7">
        <f>VLOOKUP(F1026,Table!$A$2:$C$121,3,0)</f>
        <v>6</v>
      </c>
      <c r="J1026" s="6" t="s">
        <v>2294</v>
      </c>
      <c r="K1026" s="8" t="str">
        <f>LEFT(J1026,MIN(FIND({0,1,2,3,4,5,6,7,8,9},ASC(J1026)&amp;1234567890))-1)</f>
        <v>Ba</v>
      </c>
      <c r="L1026" s="8">
        <f t="shared" ref="L1026:L1089" si="81">IF(SUBSTITUTE(J1026,K1026,"")="",1,SUBSTITUTE(J1026,K1026,""))*1</f>
        <v>2</v>
      </c>
      <c r="M1026" s="8">
        <f>VLOOKUP(K1026,Table!$A$2:$C$121,2,0)</f>
        <v>2</v>
      </c>
      <c r="N1026" s="7">
        <f>VLOOKUP(K1026,Table!$A$2:$C$121,3,0)</f>
        <v>6</v>
      </c>
      <c r="O1026" s="6" t="s">
        <v>4013</v>
      </c>
      <c r="P1026" s="8" t="str">
        <f>LEFT(O1026,MIN(FIND({0,1,2,3,4,5,6,7,8,9},ASC(O1026)&amp;1234567890))-1)</f>
        <v>Ca</v>
      </c>
      <c r="Q1026" s="8">
        <f t="shared" ref="Q1026:Q1089" si="82">IF(SUBSTITUTE(O1026,P1026,"")="",1,SUBSTITUTE(O1026,P1026,""))*1</f>
        <v>1.07</v>
      </c>
      <c r="R1026" s="8">
        <f>VLOOKUP(P1026,Table!$A$2:$C$121,2,0)</f>
        <v>2</v>
      </c>
      <c r="S1026" s="7">
        <f>VLOOKUP(P1026,Table!$A$2:$C$121,3,0)</f>
        <v>4</v>
      </c>
      <c r="T1026" s="6" t="s">
        <v>2297</v>
      </c>
      <c r="U1026" s="8" t="str">
        <f>LEFT(T1026,MIN(FIND({0,1,2,3,4,5,6,7,8,9},ASC(T1026)&amp;1234567890))-1)</f>
        <v>Cu</v>
      </c>
      <c r="V1026" s="8">
        <f t="shared" ref="V1026:V1089" si="83">IF(SUBSTITUTE(T1026,U1026,"")="",1,SUBSTITUTE(T1026,U1026,""))*1</f>
        <v>2</v>
      </c>
      <c r="W1026" s="8">
        <f>VLOOKUP(U1026,Table!$A$2:$C$121,2,0)</f>
        <v>11</v>
      </c>
      <c r="X1026" s="7">
        <f>VLOOKUP(U1026,Table!$A$2:$C$121,3,0)</f>
        <v>4</v>
      </c>
      <c r="Y1026" s="6" t="s">
        <v>2298</v>
      </c>
      <c r="Z1026" s="8" t="str">
        <f>LEFT(Y1026,MIN(FIND({0,1,2,3,4,5,6,7,8,9},ASC(Y1026)&amp;1234567890))-1)</f>
        <v>O</v>
      </c>
      <c r="AA1026" s="8">
        <f t="shared" ref="AA1026:AA1089" si="84">IF(SUBSTITUTE(Y1026,Z1026,"")="",1,SUBSTITUTE(Y1026,Z1026,""))*1</f>
        <v>8</v>
      </c>
      <c r="AB1026" s="8">
        <f>VLOOKUP(Z1026,Table!$A$2:$C$121,2,0)</f>
        <v>16</v>
      </c>
      <c r="AC1026" s="7">
        <f>VLOOKUP(Z1026,Table!$A$2:$C$121,3,0)</f>
        <v>2</v>
      </c>
      <c r="AD1026" s="5" t="str">
        <f>VLOOKUP(A1026,Table!$U$1:$V$230,2,0)</f>
        <v>Tetragonal</v>
      </c>
    </row>
    <row r="1027" spans="1:30" ht="18.75" customHeight="1" x14ac:dyDescent="0.4">
      <c r="A1027" s="5">
        <v>139</v>
      </c>
      <c r="B1027" s="5">
        <v>68353</v>
      </c>
      <c r="C1027" s="5" t="s">
        <v>1364</v>
      </c>
      <c r="D1027" s="5" t="s">
        <v>1374</v>
      </c>
      <c r="E1027" s="6" t="s">
        <v>4014</v>
      </c>
      <c r="F1027" s="8" t="str">
        <f>LEFT(E1027,MIN(FIND({0,1,2,3,4,5,6,7,8,9},ASC(E1027)&amp;1234567890))-1)</f>
        <v>Tl</v>
      </c>
      <c r="G1027" s="8">
        <f t="shared" si="80"/>
        <v>1.87</v>
      </c>
      <c r="H1027" s="8">
        <f>VLOOKUP(F1027,Table!$A$2:$C$121,2,0)</f>
        <v>13</v>
      </c>
      <c r="I1027" s="7">
        <f>VLOOKUP(F1027,Table!$A$2:$C$121,3,0)</f>
        <v>6</v>
      </c>
      <c r="J1027" s="6" t="s">
        <v>4015</v>
      </c>
      <c r="K1027" s="8" t="str">
        <f>LEFT(J1027,MIN(FIND({0,1,2,3,4,5,6,7,8,9},ASC(J1027)&amp;1234567890))-1)</f>
        <v>Ca</v>
      </c>
      <c r="L1027" s="8">
        <f t="shared" si="81"/>
        <v>1.86</v>
      </c>
      <c r="M1027" s="8">
        <f>VLOOKUP(K1027,Table!$A$2:$C$121,2,0)</f>
        <v>2</v>
      </c>
      <c r="N1027" s="7">
        <f>VLOOKUP(K1027,Table!$A$2:$C$121,3,0)</f>
        <v>4</v>
      </c>
      <c r="O1027" s="6" t="s">
        <v>2294</v>
      </c>
      <c r="P1027" s="8" t="str">
        <f>LEFT(O1027,MIN(FIND({0,1,2,3,4,5,6,7,8,9},ASC(O1027)&amp;1234567890))-1)</f>
        <v>Ba</v>
      </c>
      <c r="Q1027" s="8">
        <f t="shared" si="82"/>
        <v>2</v>
      </c>
      <c r="R1027" s="8">
        <f>VLOOKUP(P1027,Table!$A$2:$C$121,2,0)</f>
        <v>2</v>
      </c>
      <c r="S1027" s="7">
        <f>VLOOKUP(P1027,Table!$A$2:$C$121,3,0)</f>
        <v>6</v>
      </c>
      <c r="T1027" s="6" t="s">
        <v>2300</v>
      </c>
      <c r="U1027" s="8" t="str">
        <f>LEFT(T1027,MIN(FIND({0,1,2,3,4,5,6,7,8,9},ASC(T1027)&amp;1234567890))-1)</f>
        <v>Cu</v>
      </c>
      <c r="V1027" s="8">
        <f t="shared" si="83"/>
        <v>3</v>
      </c>
      <c r="W1027" s="8">
        <f>VLOOKUP(U1027,Table!$A$2:$C$121,2,0)</f>
        <v>11</v>
      </c>
      <c r="X1027" s="7">
        <f>VLOOKUP(U1027,Table!$A$2:$C$121,3,0)</f>
        <v>4</v>
      </c>
      <c r="Y1027" s="6" t="s">
        <v>2336</v>
      </c>
      <c r="Z1027" s="8" t="str">
        <f>LEFT(Y1027,MIN(FIND({0,1,2,3,4,5,6,7,8,9},ASC(Y1027)&amp;1234567890))-1)</f>
        <v>O</v>
      </c>
      <c r="AA1027" s="8">
        <f t="shared" si="84"/>
        <v>10</v>
      </c>
      <c r="AB1027" s="8">
        <f>VLOOKUP(Z1027,Table!$A$2:$C$121,2,0)</f>
        <v>16</v>
      </c>
      <c r="AC1027" s="7">
        <f>VLOOKUP(Z1027,Table!$A$2:$C$121,3,0)</f>
        <v>2</v>
      </c>
      <c r="AD1027" s="5" t="str">
        <f>VLOOKUP(A1027,Table!$U$1:$V$230,2,0)</f>
        <v>Tetragonal</v>
      </c>
    </row>
    <row r="1028" spans="1:30" ht="18.75" customHeight="1" x14ac:dyDescent="0.4">
      <c r="A1028" s="5">
        <v>139</v>
      </c>
      <c r="B1028" s="5">
        <v>68397</v>
      </c>
      <c r="C1028" s="5" t="s">
        <v>1364</v>
      </c>
      <c r="D1028" s="5" t="s">
        <v>1375</v>
      </c>
      <c r="E1028" s="6" t="s">
        <v>3824</v>
      </c>
      <c r="F1028" s="8" t="str">
        <f>LEFT(E1028,MIN(FIND({0,1,2,3,4,5,6,7,8,9},ASC(E1028)&amp;1234567890))-1)</f>
        <v>Tl</v>
      </c>
      <c r="G1028" s="8">
        <f t="shared" si="80"/>
        <v>2</v>
      </c>
      <c r="H1028" s="8">
        <f>VLOOKUP(F1028,Table!$A$2:$C$121,2,0)</f>
        <v>13</v>
      </c>
      <c r="I1028" s="7">
        <f>VLOOKUP(F1028,Table!$A$2:$C$121,3,0)</f>
        <v>6</v>
      </c>
      <c r="J1028" s="6" t="s">
        <v>2294</v>
      </c>
      <c r="K1028" s="8" t="str">
        <f>LEFT(J1028,MIN(FIND({0,1,2,3,4,5,6,7,8,9},ASC(J1028)&amp;1234567890))-1)</f>
        <v>Ba</v>
      </c>
      <c r="L1028" s="8">
        <f t="shared" si="81"/>
        <v>2</v>
      </c>
      <c r="M1028" s="8">
        <f>VLOOKUP(K1028,Table!$A$2:$C$121,2,0)</f>
        <v>2</v>
      </c>
      <c r="N1028" s="7">
        <f>VLOOKUP(K1028,Table!$A$2:$C$121,3,0)</f>
        <v>6</v>
      </c>
      <c r="O1028" s="6" t="s">
        <v>2552</v>
      </c>
      <c r="P1028" s="8" t="str">
        <f>LEFT(O1028,MIN(FIND({0,1,2,3,4,5,6,7,8,9},ASC(O1028)&amp;1234567890))-1)</f>
        <v>Ca</v>
      </c>
      <c r="Q1028" s="8">
        <f t="shared" si="82"/>
        <v>2</v>
      </c>
      <c r="R1028" s="8">
        <f>VLOOKUP(P1028,Table!$A$2:$C$121,2,0)</f>
        <v>2</v>
      </c>
      <c r="S1028" s="7">
        <f>VLOOKUP(P1028,Table!$A$2:$C$121,3,0)</f>
        <v>4</v>
      </c>
      <c r="T1028" s="6" t="s">
        <v>2300</v>
      </c>
      <c r="U1028" s="8" t="str">
        <f>LEFT(T1028,MIN(FIND({0,1,2,3,4,5,6,7,8,9},ASC(T1028)&amp;1234567890))-1)</f>
        <v>Cu</v>
      </c>
      <c r="V1028" s="8">
        <f t="shared" si="83"/>
        <v>3</v>
      </c>
      <c r="W1028" s="8">
        <f>VLOOKUP(U1028,Table!$A$2:$C$121,2,0)</f>
        <v>11</v>
      </c>
      <c r="X1028" s="7">
        <f>VLOOKUP(U1028,Table!$A$2:$C$121,3,0)</f>
        <v>4</v>
      </c>
      <c r="Y1028" s="6" t="s">
        <v>2336</v>
      </c>
      <c r="Z1028" s="8" t="str">
        <f>LEFT(Y1028,MIN(FIND({0,1,2,3,4,5,6,7,8,9},ASC(Y1028)&amp;1234567890))-1)</f>
        <v>O</v>
      </c>
      <c r="AA1028" s="8">
        <f t="shared" si="84"/>
        <v>10</v>
      </c>
      <c r="AB1028" s="8">
        <f>VLOOKUP(Z1028,Table!$A$2:$C$121,2,0)</f>
        <v>16</v>
      </c>
      <c r="AC1028" s="7">
        <f>VLOOKUP(Z1028,Table!$A$2:$C$121,3,0)</f>
        <v>2</v>
      </c>
      <c r="AD1028" s="5" t="str">
        <f>VLOOKUP(A1028,Table!$U$1:$V$230,2,0)</f>
        <v>Tetragonal</v>
      </c>
    </row>
    <row r="1029" spans="1:30" ht="18.75" customHeight="1" x14ac:dyDescent="0.4">
      <c r="A1029" s="5">
        <v>139</v>
      </c>
      <c r="B1029" s="5">
        <v>68543</v>
      </c>
      <c r="C1029" s="5" t="s">
        <v>1364</v>
      </c>
      <c r="D1029" s="5" t="s">
        <v>1376</v>
      </c>
      <c r="E1029" s="6" t="s">
        <v>4016</v>
      </c>
      <c r="F1029" s="8" t="str">
        <f>LEFT(E1029,MIN(FIND({0,1,2,3,4,5,6,7,8,9},ASC(E1029)&amp;1234567890))-1)</f>
        <v>Tl</v>
      </c>
      <c r="G1029" s="8">
        <f t="shared" si="80"/>
        <v>1.72</v>
      </c>
      <c r="H1029" s="8">
        <f>VLOOKUP(F1029,Table!$A$2:$C$121,2,0)</f>
        <v>13</v>
      </c>
      <c r="I1029" s="7">
        <f>VLOOKUP(F1029,Table!$A$2:$C$121,3,0)</f>
        <v>6</v>
      </c>
      <c r="J1029" s="6" t="s">
        <v>4017</v>
      </c>
      <c r="K1029" s="8" t="str">
        <f>LEFT(J1029,MIN(FIND({0,1,2,3,4,5,6,7,8,9},ASC(J1029)&amp;1234567890))-1)</f>
        <v>Ba</v>
      </c>
      <c r="L1029" s="8">
        <f t="shared" si="81"/>
        <v>1.8</v>
      </c>
      <c r="M1029" s="8">
        <f>VLOOKUP(K1029,Table!$A$2:$C$121,2,0)</f>
        <v>2</v>
      </c>
      <c r="N1029" s="7">
        <f>VLOOKUP(K1029,Table!$A$2:$C$121,3,0)</f>
        <v>6</v>
      </c>
      <c r="O1029" s="6" t="s">
        <v>4018</v>
      </c>
      <c r="P1029" s="8" t="str">
        <f>LEFT(O1029,MIN(FIND({0,1,2,3,4,5,6,7,8,9},ASC(O1029)&amp;1234567890))-1)</f>
        <v>Ca</v>
      </c>
      <c r="Q1029" s="8">
        <f t="shared" si="82"/>
        <v>0.98</v>
      </c>
      <c r="R1029" s="8">
        <f>VLOOKUP(P1029,Table!$A$2:$C$121,2,0)</f>
        <v>2</v>
      </c>
      <c r="S1029" s="7">
        <f>VLOOKUP(P1029,Table!$A$2:$C$121,3,0)</f>
        <v>4</v>
      </c>
      <c r="T1029" s="6" t="s">
        <v>4019</v>
      </c>
      <c r="U1029" s="8" t="str">
        <f>LEFT(T1029,MIN(FIND({0,1,2,3,4,5,6,7,8,9},ASC(T1029)&amp;1234567890))-1)</f>
        <v>Cu</v>
      </c>
      <c r="V1029" s="8">
        <f t="shared" si="83"/>
        <v>1.76</v>
      </c>
      <c r="W1029" s="8">
        <f>VLOOKUP(U1029,Table!$A$2:$C$121,2,0)</f>
        <v>11</v>
      </c>
      <c r="X1029" s="7">
        <f>VLOOKUP(U1029,Table!$A$2:$C$121,3,0)</f>
        <v>4</v>
      </c>
      <c r="Y1029" s="6" t="s">
        <v>4020</v>
      </c>
      <c r="Z1029" s="8" t="str">
        <f>LEFT(Y1029,MIN(FIND({0,1,2,3,4,5,6,7,8,9},ASC(Y1029)&amp;1234567890))-1)</f>
        <v>O</v>
      </c>
      <c r="AA1029" s="8">
        <f t="shared" si="84"/>
        <v>7.62</v>
      </c>
      <c r="AB1029" s="8">
        <f>VLOOKUP(Z1029,Table!$A$2:$C$121,2,0)</f>
        <v>16</v>
      </c>
      <c r="AC1029" s="7">
        <f>VLOOKUP(Z1029,Table!$A$2:$C$121,3,0)</f>
        <v>2</v>
      </c>
      <c r="AD1029" s="5" t="str">
        <f>VLOOKUP(A1029,Table!$U$1:$V$230,2,0)</f>
        <v>Tetragonal</v>
      </c>
    </row>
    <row r="1030" spans="1:30" ht="18.75" customHeight="1" x14ac:dyDescent="0.4">
      <c r="A1030" s="5">
        <v>139</v>
      </c>
      <c r="B1030" s="5">
        <v>68544</v>
      </c>
      <c r="C1030" s="5" t="s">
        <v>1364</v>
      </c>
      <c r="D1030" s="5" t="s">
        <v>1377</v>
      </c>
      <c r="E1030" s="6" t="s">
        <v>4021</v>
      </c>
      <c r="F1030" s="8" t="str">
        <f>LEFT(E1030,MIN(FIND({0,1,2,3,4,5,6,7,8,9},ASC(E1030)&amp;1234567890))-1)</f>
        <v>Tl</v>
      </c>
      <c r="G1030" s="8">
        <f t="shared" si="80"/>
        <v>2.2999999999999998</v>
      </c>
      <c r="H1030" s="8">
        <f>VLOOKUP(F1030,Table!$A$2:$C$121,2,0)</f>
        <v>13</v>
      </c>
      <c r="I1030" s="7">
        <f>VLOOKUP(F1030,Table!$A$2:$C$121,3,0)</f>
        <v>6</v>
      </c>
      <c r="J1030" s="6" t="s">
        <v>2294</v>
      </c>
      <c r="K1030" s="8" t="str">
        <f>LEFT(J1030,MIN(FIND({0,1,2,3,4,5,6,7,8,9},ASC(J1030)&amp;1234567890))-1)</f>
        <v>Ba</v>
      </c>
      <c r="L1030" s="8">
        <f t="shared" si="81"/>
        <v>2</v>
      </c>
      <c r="M1030" s="8">
        <f>VLOOKUP(K1030,Table!$A$2:$C$121,2,0)</f>
        <v>2</v>
      </c>
      <c r="N1030" s="7">
        <f>VLOOKUP(K1030,Table!$A$2:$C$121,3,0)</f>
        <v>6</v>
      </c>
      <c r="O1030" s="6" t="s">
        <v>4022</v>
      </c>
      <c r="P1030" s="8" t="str">
        <f>LEFT(O1030,MIN(FIND({0,1,2,3,4,5,6,7,8,9},ASC(O1030)&amp;1234567890))-1)</f>
        <v>Ca</v>
      </c>
      <c r="Q1030" s="8">
        <f t="shared" si="82"/>
        <v>1.7</v>
      </c>
      <c r="R1030" s="8">
        <f>VLOOKUP(P1030,Table!$A$2:$C$121,2,0)</f>
        <v>2</v>
      </c>
      <c r="S1030" s="7">
        <f>VLOOKUP(P1030,Table!$A$2:$C$121,3,0)</f>
        <v>4</v>
      </c>
      <c r="T1030" s="6" t="s">
        <v>2300</v>
      </c>
      <c r="U1030" s="8" t="str">
        <f>LEFT(T1030,MIN(FIND({0,1,2,3,4,5,6,7,8,9},ASC(T1030)&amp;1234567890))-1)</f>
        <v>Cu</v>
      </c>
      <c r="V1030" s="8">
        <f t="shared" si="83"/>
        <v>3</v>
      </c>
      <c r="W1030" s="8">
        <f>VLOOKUP(U1030,Table!$A$2:$C$121,2,0)</f>
        <v>11</v>
      </c>
      <c r="X1030" s="7">
        <f>VLOOKUP(U1030,Table!$A$2:$C$121,3,0)</f>
        <v>4</v>
      </c>
      <c r="Y1030" s="6" t="s">
        <v>2336</v>
      </c>
      <c r="Z1030" s="8" t="str">
        <f>LEFT(Y1030,MIN(FIND({0,1,2,3,4,5,6,7,8,9},ASC(Y1030)&amp;1234567890))-1)</f>
        <v>O</v>
      </c>
      <c r="AA1030" s="8">
        <f t="shared" si="84"/>
        <v>10</v>
      </c>
      <c r="AB1030" s="8">
        <f>VLOOKUP(Z1030,Table!$A$2:$C$121,2,0)</f>
        <v>16</v>
      </c>
      <c r="AC1030" s="7">
        <f>VLOOKUP(Z1030,Table!$A$2:$C$121,3,0)</f>
        <v>2</v>
      </c>
      <c r="AD1030" s="5" t="str">
        <f>VLOOKUP(A1030,Table!$U$1:$V$230,2,0)</f>
        <v>Tetragonal</v>
      </c>
    </row>
    <row r="1031" spans="1:30" ht="18.75" customHeight="1" x14ac:dyDescent="0.4">
      <c r="A1031" s="5">
        <v>139</v>
      </c>
      <c r="B1031" s="5">
        <v>68585</v>
      </c>
      <c r="C1031" s="5" t="s">
        <v>1364</v>
      </c>
      <c r="D1031" s="5" t="s">
        <v>1378</v>
      </c>
      <c r="E1031" s="6" t="s">
        <v>3824</v>
      </c>
      <c r="F1031" s="8" t="str">
        <f>LEFT(E1031,MIN(FIND({0,1,2,3,4,5,6,7,8,9},ASC(E1031)&amp;1234567890))-1)</f>
        <v>Tl</v>
      </c>
      <c r="G1031" s="8">
        <f t="shared" si="80"/>
        <v>2</v>
      </c>
      <c r="H1031" s="8">
        <f>VLOOKUP(F1031,Table!$A$2:$C$121,2,0)</f>
        <v>13</v>
      </c>
      <c r="I1031" s="7">
        <f>VLOOKUP(F1031,Table!$A$2:$C$121,3,0)</f>
        <v>6</v>
      </c>
      <c r="J1031" s="6" t="s">
        <v>2294</v>
      </c>
      <c r="K1031" s="8" t="str">
        <f>LEFT(J1031,MIN(FIND({0,1,2,3,4,5,6,7,8,9},ASC(J1031)&amp;1234567890))-1)</f>
        <v>Ba</v>
      </c>
      <c r="L1031" s="8">
        <f t="shared" si="81"/>
        <v>2</v>
      </c>
      <c r="M1031" s="8">
        <f>VLOOKUP(K1031,Table!$A$2:$C$121,2,0)</f>
        <v>2</v>
      </c>
      <c r="N1031" s="7">
        <f>VLOOKUP(K1031,Table!$A$2:$C$121,3,0)</f>
        <v>6</v>
      </c>
      <c r="O1031" s="6" t="s">
        <v>2415</v>
      </c>
      <c r="P1031" s="8" t="str">
        <f>LEFT(O1031,MIN(FIND({0,1,2,3,4,5,6,7,8,9},ASC(O1031)&amp;1234567890))-1)</f>
        <v>Ca</v>
      </c>
      <c r="Q1031" s="8">
        <f t="shared" si="82"/>
        <v>3</v>
      </c>
      <c r="R1031" s="8">
        <f>VLOOKUP(P1031,Table!$A$2:$C$121,2,0)</f>
        <v>2</v>
      </c>
      <c r="S1031" s="7">
        <f>VLOOKUP(P1031,Table!$A$2:$C$121,3,0)</f>
        <v>4</v>
      </c>
      <c r="T1031" s="6" t="s">
        <v>2631</v>
      </c>
      <c r="U1031" s="8" t="str">
        <f>LEFT(T1031,MIN(FIND({0,1,2,3,4,5,6,7,8,9},ASC(T1031)&amp;1234567890))-1)</f>
        <v>Cu</v>
      </c>
      <c r="V1031" s="8">
        <f t="shared" si="83"/>
        <v>4</v>
      </c>
      <c r="W1031" s="8">
        <f>VLOOKUP(U1031,Table!$A$2:$C$121,2,0)</f>
        <v>11</v>
      </c>
      <c r="X1031" s="7">
        <f>VLOOKUP(U1031,Table!$A$2:$C$121,3,0)</f>
        <v>4</v>
      </c>
      <c r="Y1031" s="6" t="s">
        <v>2470</v>
      </c>
      <c r="Z1031" s="8" t="str">
        <f>LEFT(Y1031,MIN(FIND({0,1,2,3,4,5,6,7,8,9},ASC(Y1031)&amp;1234567890))-1)</f>
        <v>O</v>
      </c>
      <c r="AA1031" s="8">
        <f t="shared" si="84"/>
        <v>12</v>
      </c>
      <c r="AB1031" s="8">
        <f>VLOOKUP(Z1031,Table!$A$2:$C$121,2,0)</f>
        <v>16</v>
      </c>
      <c r="AC1031" s="7">
        <f>VLOOKUP(Z1031,Table!$A$2:$C$121,3,0)</f>
        <v>2</v>
      </c>
      <c r="AD1031" s="5" t="str">
        <f>VLOOKUP(A1031,Table!$U$1:$V$230,2,0)</f>
        <v>Tetragonal</v>
      </c>
    </row>
    <row r="1032" spans="1:30" ht="18.75" customHeight="1" x14ac:dyDescent="0.4">
      <c r="A1032" s="5">
        <v>139</v>
      </c>
      <c r="B1032" s="5">
        <v>69229</v>
      </c>
      <c r="C1032" s="5" t="s">
        <v>1364</v>
      </c>
      <c r="D1032" s="5" t="s">
        <v>1379</v>
      </c>
      <c r="E1032" s="6" t="s">
        <v>3824</v>
      </c>
      <c r="F1032" s="8" t="str">
        <f>LEFT(E1032,MIN(FIND({0,1,2,3,4,5,6,7,8,9},ASC(E1032)&amp;1234567890))-1)</f>
        <v>Tl</v>
      </c>
      <c r="G1032" s="8">
        <f t="shared" si="80"/>
        <v>2</v>
      </c>
      <c r="H1032" s="8">
        <f>VLOOKUP(F1032,Table!$A$2:$C$121,2,0)</f>
        <v>13</v>
      </c>
      <c r="I1032" s="7">
        <f>VLOOKUP(F1032,Table!$A$2:$C$121,3,0)</f>
        <v>6</v>
      </c>
      <c r="J1032" s="6" t="s">
        <v>2415</v>
      </c>
      <c r="K1032" s="8" t="str">
        <f>LEFT(J1032,MIN(FIND({0,1,2,3,4,5,6,7,8,9},ASC(J1032)&amp;1234567890))-1)</f>
        <v>Ca</v>
      </c>
      <c r="L1032" s="8">
        <f t="shared" si="81"/>
        <v>3</v>
      </c>
      <c r="M1032" s="8">
        <f>VLOOKUP(K1032,Table!$A$2:$C$121,2,0)</f>
        <v>2</v>
      </c>
      <c r="N1032" s="7">
        <f>VLOOKUP(K1032,Table!$A$2:$C$121,3,0)</f>
        <v>4</v>
      </c>
      <c r="O1032" s="6" t="s">
        <v>2294</v>
      </c>
      <c r="P1032" s="8" t="str">
        <f>LEFT(O1032,MIN(FIND({0,1,2,3,4,5,6,7,8,9},ASC(O1032)&amp;1234567890))-1)</f>
        <v>Ba</v>
      </c>
      <c r="Q1032" s="8">
        <f t="shared" si="82"/>
        <v>2</v>
      </c>
      <c r="R1032" s="8">
        <f>VLOOKUP(P1032,Table!$A$2:$C$121,2,0)</f>
        <v>2</v>
      </c>
      <c r="S1032" s="7">
        <f>VLOOKUP(P1032,Table!$A$2:$C$121,3,0)</f>
        <v>6</v>
      </c>
      <c r="T1032" s="6" t="s">
        <v>2631</v>
      </c>
      <c r="U1032" s="8" t="str">
        <f>LEFT(T1032,MIN(FIND({0,1,2,3,4,5,6,7,8,9},ASC(T1032)&amp;1234567890))-1)</f>
        <v>Cu</v>
      </c>
      <c r="V1032" s="8">
        <f t="shared" si="83"/>
        <v>4</v>
      </c>
      <c r="W1032" s="8">
        <f>VLOOKUP(U1032,Table!$A$2:$C$121,2,0)</f>
        <v>11</v>
      </c>
      <c r="X1032" s="7">
        <f>VLOOKUP(U1032,Table!$A$2:$C$121,3,0)</f>
        <v>4</v>
      </c>
      <c r="Y1032" s="6" t="s">
        <v>2470</v>
      </c>
      <c r="Z1032" s="8" t="str">
        <f>LEFT(Y1032,MIN(FIND({0,1,2,3,4,5,6,7,8,9},ASC(Y1032)&amp;1234567890))-1)</f>
        <v>O</v>
      </c>
      <c r="AA1032" s="8">
        <f t="shared" si="84"/>
        <v>12</v>
      </c>
      <c r="AB1032" s="8">
        <f>VLOOKUP(Z1032,Table!$A$2:$C$121,2,0)</f>
        <v>16</v>
      </c>
      <c r="AC1032" s="7">
        <f>VLOOKUP(Z1032,Table!$A$2:$C$121,3,0)</f>
        <v>2</v>
      </c>
      <c r="AD1032" s="5" t="str">
        <f>VLOOKUP(A1032,Table!$U$1:$V$230,2,0)</f>
        <v>Tetragonal</v>
      </c>
    </row>
    <row r="1033" spans="1:30" ht="18.75" customHeight="1" x14ac:dyDescent="0.4">
      <c r="A1033" s="5">
        <v>139</v>
      </c>
      <c r="B1033" s="5">
        <v>69268</v>
      </c>
      <c r="C1033" s="5" t="s">
        <v>1364</v>
      </c>
      <c r="D1033" s="5" t="s">
        <v>1380</v>
      </c>
      <c r="E1033" s="6" t="s">
        <v>4023</v>
      </c>
      <c r="F1033" s="8" t="str">
        <f>LEFT(E1033,MIN(FIND({0,1,2,3,4,5,6,7,8,9},ASC(E1033)&amp;1234567890))-1)</f>
        <v>La</v>
      </c>
      <c r="G1033" s="8">
        <f t="shared" si="80"/>
        <v>1.6</v>
      </c>
      <c r="H1033" s="8">
        <f>VLOOKUP(F1033,Table!$A$2:$C$121,2,0)</f>
        <v>3</v>
      </c>
      <c r="I1033" s="7">
        <f>VLOOKUP(F1033,Table!$A$2:$C$121,3,0)</f>
        <v>6</v>
      </c>
      <c r="J1033" s="6" t="s">
        <v>4024</v>
      </c>
      <c r="K1033" s="8" t="str">
        <f>LEFT(J1033,MIN(FIND({0,1,2,3,4,5,6,7,8,9},ASC(J1033)&amp;1234567890))-1)</f>
        <v>Sr</v>
      </c>
      <c r="L1033" s="8">
        <f t="shared" si="81"/>
        <v>0.4</v>
      </c>
      <c r="M1033" s="8">
        <f>VLOOKUP(K1033,Table!$A$2:$C$121,2,0)</f>
        <v>2</v>
      </c>
      <c r="N1033" s="7">
        <f>VLOOKUP(K1033,Table!$A$2:$C$121,3,0)</f>
        <v>5</v>
      </c>
      <c r="O1033" s="6" t="s">
        <v>2341</v>
      </c>
      <c r="P1033" s="8" t="str">
        <f>LEFT(O1033,MIN(FIND({0,1,2,3,4,5,6,7,8,9},ASC(O1033)&amp;1234567890))-1)</f>
        <v>Ca</v>
      </c>
      <c r="Q1033" s="8">
        <f t="shared" si="82"/>
        <v>1</v>
      </c>
      <c r="R1033" s="8">
        <f>VLOOKUP(P1033,Table!$A$2:$C$121,2,0)</f>
        <v>2</v>
      </c>
      <c r="S1033" s="7">
        <f>VLOOKUP(P1033,Table!$A$2:$C$121,3,0)</f>
        <v>4</v>
      </c>
      <c r="T1033" s="6" t="s">
        <v>2297</v>
      </c>
      <c r="U1033" s="8" t="str">
        <f>LEFT(T1033,MIN(FIND({0,1,2,3,4,5,6,7,8,9},ASC(T1033)&amp;1234567890))-1)</f>
        <v>Cu</v>
      </c>
      <c r="V1033" s="8">
        <f t="shared" si="83"/>
        <v>2</v>
      </c>
      <c r="W1033" s="8">
        <f>VLOOKUP(U1033,Table!$A$2:$C$121,2,0)</f>
        <v>11</v>
      </c>
      <c r="X1033" s="7">
        <f>VLOOKUP(U1033,Table!$A$2:$C$121,3,0)</f>
        <v>4</v>
      </c>
      <c r="Y1033" s="6" t="s">
        <v>2332</v>
      </c>
      <c r="Z1033" s="8" t="str">
        <f>LEFT(Y1033,MIN(FIND({0,1,2,3,4,5,6,7,8,9},ASC(Y1033)&amp;1234567890))-1)</f>
        <v>O</v>
      </c>
      <c r="AA1033" s="8">
        <f t="shared" si="84"/>
        <v>6</v>
      </c>
      <c r="AB1033" s="8">
        <f>VLOOKUP(Z1033,Table!$A$2:$C$121,2,0)</f>
        <v>16</v>
      </c>
      <c r="AC1033" s="7">
        <f>VLOOKUP(Z1033,Table!$A$2:$C$121,3,0)</f>
        <v>2</v>
      </c>
      <c r="AD1033" s="5" t="str">
        <f>VLOOKUP(A1033,Table!$U$1:$V$230,2,0)</f>
        <v>Tetragonal</v>
      </c>
    </row>
    <row r="1034" spans="1:30" ht="18.75" customHeight="1" x14ac:dyDescent="0.4">
      <c r="A1034" s="5">
        <v>139</v>
      </c>
      <c r="B1034" s="5">
        <v>69275</v>
      </c>
      <c r="C1034" s="5" t="s">
        <v>1364</v>
      </c>
      <c r="D1034" s="5" t="s">
        <v>1381</v>
      </c>
      <c r="E1034" s="6" t="s">
        <v>4023</v>
      </c>
      <c r="F1034" s="8" t="str">
        <f>LEFT(E1034,MIN(FIND({0,1,2,3,4,5,6,7,8,9},ASC(E1034)&amp;1234567890))-1)</f>
        <v>La</v>
      </c>
      <c r="G1034" s="8">
        <f t="shared" si="80"/>
        <v>1.6</v>
      </c>
      <c r="H1034" s="8">
        <f>VLOOKUP(F1034,Table!$A$2:$C$121,2,0)</f>
        <v>3</v>
      </c>
      <c r="I1034" s="7">
        <f>VLOOKUP(F1034,Table!$A$2:$C$121,3,0)</f>
        <v>6</v>
      </c>
      <c r="J1034" s="6" t="s">
        <v>4024</v>
      </c>
      <c r="K1034" s="8" t="str">
        <f>LEFT(J1034,MIN(FIND({0,1,2,3,4,5,6,7,8,9},ASC(J1034)&amp;1234567890))-1)</f>
        <v>Sr</v>
      </c>
      <c r="L1034" s="8">
        <f t="shared" si="81"/>
        <v>0.4</v>
      </c>
      <c r="M1034" s="8">
        <f>VLOOKUP(K1034,Table!$A$2:$C$121,2,0)</f>
        <v>2</v>
      </c>
      <c r="N1034" s="7">
        <f>VLOOKUP(K1034,Table!$A$2:$C$121,3,0)</f>
        <v>5</v>
      </c>
      <c r="O1034" s="6" t="s">
        <v>2341</v>
      </c>
      <c r="P1034" s="8" t="str">
        <f>LEFT(O1034,MIN(FIND({0,1,2,3,4,5,6,7,8,9},ASC(O1034)&amp;1234567890))-1)</f>
        <v>Ca</v>
      </c>
      <c r="Q1034" s="8">
        <f t="shared" si="82"/>
        <v>1</v>
      </c>
      <c r="R1034" s="8">
        <f>VLOOKUP(P1034,Table!$A$2:$C$121,2,0)</f>
        <v>2</v>
      </c>
      <c r="S1034" s="7">
        <f>VLOOKUP(P1034,Table!$A$2:$C$121,3,0)</f>
        <v>4</v>
      </c>
      <c r="T1034" s="6" t="s">
        <v>2297</v>
      </c>
      <c r="U1034" s="8" t="str">
        <f>LEFT(T1034,MIN(FIND({0,1,2,3,4,5,6,7,8,9},ASC(T1034)&amp;1234567890))-1)</f>
        <v>Cu</v>
      </c>
      <c r="V1034" s="8">
        <f t="shared" si="83"/>
        <v>2</v>
      </c>
      <c r="W1034" s="8">
        <f>VLOOKUP(U1034,Table!$A$2:$C$121,2,0)</f>
        <v>11</v>
      </c>
      <c r="X1034" s="7">
        <f>VLOOKUP(U1034,Table!$A$2:$C$121,3,0)</f>
        <v>4</v>
      </c>
      <c r="Y1034" s="6" t="s">
        <v>4025</v>
      </c>
      <c r="Z1034" s="8" t="str">
        <f>LEFT(Y1034,MIN(FIND({0,1,2,3,4,5,6,7,8,9},ASC(Y1034)&amp;1234567890))-1)</f>
        <v>O</v>
      </c>
      <c r="AA1034" s="8">
        <f t="shared" si="84"/>
        <v>5.99</v>
      </c>
      <c r="AB1034" s="8">
        <f>VLOOKUP(Z1034,Table!$A$2:$C$121,2,0)</f>
        <v>16</v>
      </c>
      <c r="AC1034" s="7">
        <f>VLOOKUP(Z1034,Table!$A$2:$C$121,3,0)</f>
        <v>2</v>
      </c>
      <c r="AD1034" s="5" t="str">
        <f>VLOOKUP(A1034,Table!$U$1:$V$230,2,0)</f>
        <v>Tetragonal</v>
      </c>
    </row>
    <row r="1035" spans="1:30" ht="18.75" customHeight="1" x14ac:dyDescent="0.4">
      <c r="A1035" s="5">
        <v>139</v>
      </c>
      <c r="B1035" s="5">
        <v>69361</v>
      </c>
      <c r="C1035" s="5" t="s">
        <v>1364</v>
      </c>
      <c r="D1035" s="5" t="s">
        <v>1382</v>
      </c>
      <c r="E1035" s="6" t="s">
        <v>2351</v>
      </c>
      <c r="F1035" s="8" t="str">
        <f>LEFT(E1035,MIN(FIND({0,1,2,3,4,5,6,7,8,9},ASC(E1035)&amp;1234567890))-1)</f>
        <v>Bi</v>
      </c>
      <c r="G1035" s="8">
        <f t="shared" si="80"/>
        <v>2</v>
      </c>
      <c r="H1035" s="8">
        <f>VLOOKUP(F1035,Table!$A$2:$C$121,2,0)</f>
        <v>15</v>
      </c>
      <c r="I1035" s="7">
        <f>VLOOKUP(F1035,Table!$A$2:$C$121,3,0)</f>
        <v>6</v>
      </c>
      <c r="J1035" s="6" t="s">
        <v>2299</v>
      </c>
      <c r="K1035" s="8" t="str">
        <f>LEFT(J1035,MIN(FIND({0,1,2,3,4,5,6,7,8,9},ASC(J1035)&amp;1234567890))-1)</f>
        <v>Sr</v>
      </c>
      <c r="L1035" s="8">
        <f t="shared" si="81"/>
        <v>2</v>
      </c>
      <c r="M1035" s="8">
        <f>VLOOKUP(K1035,Table!$A$2:$C$121,2,0)</f>
        <v>2</v>
      </c>
      <c r="N1035" s="7">
        <f>VLOOKUP(K1035,Table!$A$2:$C$121,3,0)</f>
        <v>5</v>
      </c>
      <c r="O1035" s="6" t="s">
        <v>2415</v>
      </c>
      <c r="P1035" s="8" t="str">
        <f>LEFT(O1035,MIN(FIND({0,1,2,3,4,5,6,7,8,9},ASC(O1035)&amp;1234567890))-1)</f>
        <v>Ca</v>
      </c>
      <c r="Q1035" s="8">
        <f t="shared" si="82"/>
        <v>3</v>
      </c>
      <c r="R1035" s="8">
        <f>VLOOKUP(P1035,Table!$A$2:$C$121,2,0)</f>
        <v>2</v>
      </c>
      <c r="S1035" s="7">
        <f>VLOOKUP(P1035,Table!$A$2:$C$121,3,0)</f>
        <v>4</v>
      </c>
      <c r="T1035" s="6" t="s">
        <v>2631</v>
      </c>
      <c r="U1035" s="8" t="str">
        <f>LEFT(T1035,MIN(FIND({0,1,2,3,4,5,6,7,8,9},ASC(T1035)&amp;1234567890))-1)</f>
        <v>Cu</v>
      </c>
      <c r="V1035" s="8">
        <f t="shared" si="83"/>
        <v>4</v>
      </c>
      <c r="W1035" s="8">
        <f>VLOOKUP(U1035,Table!$A$2:$C$121,2,0)</f>
        <v>11</v>
      </c>
      <c r="X1035" s="7">
        <f>VLOOKUP(U1035,Table!$A$2:$C$121,3,0)</f>
        <v>4</v>
      </c>
      <c r="Y1035" s="6" t="s">
        <v>2470</v>
      </c>
      <c r="Z1035" s="8" t="str">
        <f>LEFT(Y1035,MIN(FIND({0,1,2,3,4,5,6,7,8,9},ASC(Y1035)&amp;1234567890))-1)</f>
        <v>O</v>
      </c>
      <c r="AA1035" s="8">
        <f t="shared" si="84"/>
        <v>12</v>
      </c>
      <c r="AB1035" s="8">
        <f>VLOOKUP(Z1035,Table!$A$2:$C$121,2,0)</f>
        <v>16</v>
      </c>
      <c r="AC1035" s="7">
        <f>VLOOKUP(Z1035,Table!$A$2:$C$121,3,0)</f>
        <v>2</v>
      </c>
      <c r="AD1035" s="5" t="str">
        <f>VLOOKUP(A1035,Table!$U$1:$V$230,2,0)</f>
        <v>Tetragonal</v>
      </c>
    </row>
    <row r="1036" spans="1:30" ht="18.75" customHeight="1" x14ac:dyDescent="0.4">
      <c r="A1036" s="5">
        <v>139</v>
      </c>
      <c r="B1036" s="5">
        <v>69914</v>
      </c>
      <c r="C1036" s="5" t="s">
        <v>1364</v>
      </c>
      <c r="D1036" s="5" t="s">
        <v>1383</v>
      </c>
      <c r="E1036" s="6" t="s">
        <v>4026</v>
      </c>
      <c r="F1036" s="8" t="str">
        <f>LEFT(E1036,MIN(FIND({0,1,2,3,4,5,6,7,8,9},ASC(E1036)&amp;1234567890))-1)</f>
        <v>Tl</v>
      </c>
      <c r="G1036" s="8">
        <f t="shared" si="80"/>
        <v>2.1800000000000002</v>
      </c>
      <c r="H1036" s="8">
        <f>VLOOKUP(F1036,Table!$A$2:$C$121,2,0)</f>
        <v>13</v>
      </c>
      <c r="I1036" s="7">
        <f>VLOOKUP(F1036,Table!$A$2:$C$121,3,0)</f>
        <v>6</v>
      </c>
      <c r="J1036" s="6" t="s">
        <v>4027</v>
      </c>
      <c r="K1036" s="8" t="str">
        <f>LEFT(J1036,MIN(FIND({0,1,2,3,4,5,6,7,8,9},ASC(J1036)&amp;1234567890))-1)</f>
        <v>Ca</v>
      </c>
      <c r="L1036" s="8">
        <f t="shared" si="81"/>
        <v>1.82</v>
      </c>
      <c r="M1036" s="8">
        <f>VLOOKUP(K1036,Table!$A$2:$C$121,2,0)</f>
        <v>2</v>
      </c>
      <c r="N1036" s="7">
        <f>VLOOKUP(K1036,Table!$A$2:$C$121,3,0)</f>
        <v>4</v>
      </c>
      <c r="O1036" s="6" t="s">
        <v>2294</v>
      </c>
      <c r="P1036" s="8" t="str">
        <f>LEFT(O1036,MIN(FIND({0,1,2,3,4,5,6,7,8,9},ASC(O1036)&amp;1234567890))-1)</f>
        <v>Ba</v>
      </c>
      <c r="Q1036" s="8">
        <f t="shared" si="82"/>
        <v>2</v>
      </c>
      <c r="R1036" s="8">
        <f>VLOOKUP(P1036,Table!$A$2:$C$121,2,0)</f>
        <v>2</v>
      </c>
      <c r="S1036" s="7">
        <f>VLOOKUP(P1036,Table!$A$2:$C$121,3,0)</f>
        <v>6</v>
      </c>
      <c r="T1036" s="6" t="s">
        <v>2300</v>
      </c>
      <c r="U1036" s="8" t="str">
        <f>LEFT(T1036,MIN(FIND({0,1,2,3,4,5,6,7,8,9},ASC(T1036)&amp;1234567890))-1)</f>
        <v>Cu</v>
      </c>
      <c r="V1036" s="8">
        <f t="shared" si="83"/>
        <v>3</v>
      </c>
      <c r="W1036" s="8">
        <f>VLOOKUP(U1036,Table!$A$2:$C$121,2,0)</f>
        <v>11</v>
      </c>
      <c r="X1036" s="7">
        <f>VLOOKUP(U1036,Table!$A$2:$C$121,3,0)</f>
        <v>4</v>
      </c>
      <c r="Y1036" s="6" t="s">
        <v>4028</v>
      </c>
      <c r="Z1036" s="8" t="str">
        <f>LEFT(Y1036,MIN(FIND({0,1,2,3,4,5,6,7,8,9},ASC(Y1036)&amp;1234567890))-1)</f>
        <v>O</v>
      </c>
      <c r="AA1036" s="8">
        <f t="shared" si="84"/>
        <v>8.6</v>
      </c>
      <c r="AB1036" s="8">
        <f>VLOOKUP(Z1036,Table!$A$2:$C$121,2,0)</f>
        <v>16</v>
      </c>
      <c r="AC1036" s="7">
        <f>VLOOKUP(Z1036,Table!$A$2:$C$121,3,0)</f>
        <v>2</v>
      </c>
      <c r="AD1036" s="5" t="str">
        <f>VLOOKUP(A1036,Table!$U$1:$V$230,2,0)</f>
        <v>Tetragonal</v>
      </c>
    </row>
    <row r="1037" spans="1:30" ht="18.75" customHeight="1" x14ac:dyDescent="0.4">
      <c r="A1037" s="5">
        <v>139</v>
      </c>
      <c r="B1037" s="5">
        <v>69915</v>
      </c>
      <c r="C1037" s="5" t="s">
        <v>1364</v>
      </c>
      <c r="D1037" s="5" t="s">
        <v>1384</v>
      </c>
      <c r="E1037" s="6" t="s">
        <v>4026</v>
      </c>
      <c r="F1037" s="8" t="str">
        <f>LEFT(E1037,MIN(FIND({0,1,2,3,4,5,6,7,8,9},ASC(E1037)&amp;1234567890))-1)</f>
        <v>Tl</v>
      </c>
      <c r="G1037" s="8">
        <f t="shared" si="80"/>
        <v>2.1800000000000002</v>
      </c>
      <c r="H1037" s="8">
        <f>VLOOKUP(F1037,Table!$A$2:$C$121,2,0)</f>
        <v>13</v>
      </c>
      <c r="I1037" s="7">
        <f>VLOOKUP(F1037,Table!$A$2:$C$121,3,0)</f>
        <v>6</v>
      </c>
      <c r="J1037" s="6" t="s">
        <v>4027</v>
      </c>
      <c r="K1037" s="8" t="str">
        <f>LEFT(J1037,MIN(FIND({0,1,2,3,4,5,6,7,8,9},ASC(J1037)&amp;1234567890))-1)</f>
        <v>Ca</v>
      </c>
      <c r="L1037" s="8">
        <f t="shared" si="81"/>
        <v>1.82</v>
      </c>
      <c r="M1037" s="8">
        <f>VLOOKUP(K1037,Table!$A$2:$C$121,2,0)</f>
        <v>2</v>
      </c>
      <c r="N1037" s="7">
        <f>VLOOKUP(K1037,Table!$A$2:$C$121,3,0)</f>
        <v>4</v>
      </c>
      <c r="O1037" s="6" t="s">
        <v>2294</v>
      </c>
      <c r="P1037" s="8" t="str">
        <f>LEFT(O1037,MIN(FIND({0,1,2,3,4,5,6,7,8,9},ASC(O1037)&amp;1234567890))-1)</f>
        <v>Ba</v>
      </c>
      <c r="Q1037" s="8">
        <f t="shared" si="82"/>
        <v>2</v>
      </c>
      <c r="R1037" s="8">
        <f>VLOOKUP(P1037,Table!$A$2:$C$121,2,0)</f>
        <v>2</v>
      </c>
      <c r="S1037" s="7">
        <f>VLOOKUP(P1037,Table!$A$2:$C$121,3,0)</f>
        <v>6</v>
      </c>
      <c r="T1037" s="6" t="s">
        <v>2300</v>
      </c>
      <c r="U1037" s="8" t="str">
        <f>LEFT(T1037,MIN(FIND({0,1,2,3,4,5,6,7,8,9},ASC(T1037)&amp;1234567890))-1)</f>
        <v>Cu</v>
      </c>
      <c r="V1037" s="8">
        <f t="shared" si="83"/>
        <v>3</v>
      </c>
      <c r="W1037" s="8">
        <f>VLOOKUP(U1037,Table!$A$2:$C$121,2,0)</f>
        <v>11</v>
      </c>
      <c r="X1037" s="7">
        <f>VLOOKUP(U1037,Table!$A$2:$C$121,3,0)</f>
        <v>4</v>
      </c>
      <c r="Y1037" s="6" t="s">
        <v>4029</v>
      </c>
      <c r="Z1037" s="8" t="str">
        <f>LEFT(Y1037,MIN(FIND({0,1,2,3,4,5,6,7,8,9},ASC(Y1037)&amp;1234567890))-1)</f>
        <v>O</v>
      </c>
      <c r="AA1037" s="8">
        <f t="shared" si="84"/>
        <v>8.92</v>
      </c>
      <c r="AB1037" s="8">
        <f>VLOOKUP(Z1037,Table!$A$2:$C$121,2,0)</f>
        <v>16</v>
      </c>
      <c r="AC1037" s="7">
        <f>VLOOKUP(Z1037,Table!$A$2:$C$121,3,0)</f>
        <v>2</v>
      </c>
      <c r="AD1037" s="5" t="str">
        <f>VLOOKUP(A1037,Table!$U$1:$V$230,2,0)</f>
        <v>Tetragonal</v>
      </c>
    </row>
    <row r="1038" spans="1:30" ht="18.75" customHeight="1" x14ac:dyDescent="0.4">
      <c r="A1038" s="5">
        <v>139</v>
      </c>
      <c r="B1038" s="5">
        <v>69916</v>
      </c>
      <c r="C1038" s="5" t="s">
        <v>1364</v>
      </c>
      <c r="D1038" s="5" t="s">
        <v>1385</v>
      </c>
      <c r="E1038" s="6" t="s">
        <v>4012</v>
      </c>
      <c r="F1038" s="8" t="str">
        <f>LEFT(E1038,MIN(FIND({0,1,2,3,4,5,6,7,8,9},ASC(E1038)&amp;1234567890))-1)</f>
        <v>Tl</v>
      </c>
      <c r="G1038" s="8">
        <f t="shared" si="80"/>
        <v>1.93</v>
      </c>
      <c r="H1038" s="8">
        <f>VLOOKUP(F1038,Table!$A$2:$C$121,2,0)</f>
        <v>13</v>
      </c>
      <c r="I1038" s="7">
        <f>VLOOKUP(F1038,Table!$A$2:$C$121,3,0)</f>
        <v>6</v>
      </c>
      <c r="J1038" s="6" t="s">
        <v>2824</v>
      </c>
      <c r="K1038" s="8" t="str">
        <f>LEFT(J1038,MIN(FIND({0,1,2,3,4,5,6,7,8,9},ASC(J1038)&amp;1234567890))-1)</f>
        <v>Ca</v>
      </c>
      <c r="L1038" s="8">
        <f t="shared" si="81"/>
        <v>1.8</v>
      </c>
      <c r="M1038" s="8">
        <f>VLOOKUP(K1038,Table!$A$2:$C$121,2,0)</f>
        <v>2</v>
      </c>
      <c r="N1038" s="7">
        <f>VLOOKUP(K1038,Table!$A$2:$C$121,3,0)</f>
        <v>4</v>
      </c>
      <c r="O1038" s="6" t="s">
        <v>2294</v>
      </c>
      <c r="P1038" s="8" t="str">
        <f>LEFT(O1038,MIN(FIND({0,1,2,3,4,5,6,7,8,9},ASC(O1038)&amp;1234567890))-1)</f>
        <v>Ba</v>
      </c>
      <c r="Q1038" s="8">
        <f t="shared" si="82"/>
        <v>2</v>
      </c>
      <c r="R1038" s="8">
        <f>VLOOKUP(P1038,Table!$A$2:$C$121,2,0)</f>
        <v>2</v>
      </c>
      <c r="S1038" s="7">
        <f>VLOOKUP(P1038,Table!$A$2:$C$121,3,0)</f>
        <v>6</v>
      </c>
      <c r="T1038" s="6" t="s">
        <v>2300</v>
      </c>
      <c r="U1038" s="8" t="str">
        <f>LEFT(T1038,MIN(FIND({0,1,2,3,4,5,6,7,8,9},ASC(T1038)&amp;1234567890))-1)</f>
        <v>Cu</v>
      </c>
      <c r="V1038" s="8">
        <f t="shared" si="83"/>
        <v>3</v>
      </c>
      <c r="W1038" s="8">
        <f>VLOOKUP(U1038,Table!$A$2:$C$121,2,0)</f>
        <v>11</v>
      </c>
      <c r="X1038" s="7">
        <f>VLOOKUP(U1038,Table!$A$2:$C$121,3,0)</f>
        <v>4</v>
      </c>
      <c r="Y1038" s="6" t="s">
        <v>4030</v>
      </c>
      <c r="Z1038" s="8" t="str">
        <f>LEFT(Y1038,MIN(FIND({0,1,2,3,4,5,6,7,8,9},ASC(Y1038)&amp;1234567890))-1)</f>
        <v>O</v>
      </c>
      <c r="AA1038" s="8">
        <f t="shared" si="84"/>
        <v>9.5</v>
      </c>
      <c r="AB1038" s="8">
        <f>VLOOKUP(Z1038,Table!$A$2:$C$121,2,0)</f>
        <v>16</v>
      </c>
      <c r="AC1038" s="7">
        <f>VLOOKUP(Z1038,Table!$A$2:$C$121,3,0)</f>
        <v>2</v>
      </c>
      <c r="AD1038" s="5" t="str">
        <f>VLOOKUP(A1038,Table!$U$1:$V$230,2,0)</f>
        <v>Tetragonal</v>
      </c>
    </row>
    <row r="1039" spans="1:30" ht="18.75" customHeight="1" x14ac:dyDescent="0.4">
      <c r="A1039" s="5">
        <v>139</v>
      </c>
      <c r="B1039" s="5">
        <v>69917</v>
      </c>
      <c r="C1039" s="5" t="s">
        <v>1364</v>
      </c>
      <c r="D1039" s="5" t="s">
        <v>1386</v>
      </c>
      <c r="E1039" s="6" t="s">
        <v>3824</v>
      </c>
      <c r="F1039" s="8" t="str">
        <f>LEFT(E1039,MIN(FIND({0,1,2,3,4,5,6,7,8,9},ASC(E1039)&amp;1234567890))-1)</f>
        <v>Tl</v>
      </c>
      <c r="G1039" s="8">
        <f t="shared" si="80"/>
        <v>2</v>
      </c>
      <c r="H1039" s="8">
        <f>VLOOKUP(F1039,Table!$A$2:$C$121,2,0)</f>
        <v>13</v>
      </c>
      <c r="I1039" s="7">
        <f>VLOOKUP(F1039,Table!$A$2:$C$121,3,0)</f>
        <v>6</v>
      </c>
      <c r="J1039" s="6" t="s">
        <v>4031</v>
      </c>
      <c r="K1039" s="8" t="str">
        <f>LEFT(J1039,MIN(FIND({0,1,2,3,4,5,6,7,8,9},ASC(J1039)&amp;1234567890))-1)</f>
        <v>Ca</v>
      </c>
      <c r="L1039" s="8">
        <f t="shared" si="81"/>
        <v>1.84</v>
      </c>
      <c r="M1039" s="8">
        <f>VLOOKUP(K1039,Table!$A$2:$C$121,2,0)</f>
        <v>2</v>
      </c>
      <c r="N1039" s="7">
        <f>VLOOKUP(K1039,Table!$A$2:$C$121,3,0)</f>
        <v>4</v>
      </c>
      <c r="O1039" s="6" t="s">
        <v>2294</v>
      </c>
      <c r="P1039" s="8" t="str">
        <f>LEFT(O1039,MIN(FIND({0,1,2,3,4,5,6,7,8,9},ASC(O1039)&amp;1234567890))-1)</f>
        <v>Ba</v>
      </c>
      <c r="Q1039" s="8">
        <f t="shared" si="82"/>
        <v>2</v>
      </c>
      <c r="R1039" s="8">
        <f>VLOOKUP(P1039,Table!$A$2:$C$121,2,0)</f>
        <v>2</v>
      </c>
      <c r="S1039" s="7">
        <f>VLOOKUP(P1039,Table!$A$2:$C$121,3,0)</f>
        <v>6</v>
      </c>
      <c r="T1039" s="6" t="s">
        <v>2300</v>
      </c>
      <c r="U1039" s="8" t="str">
        <f>LEFT(T1039,MIN(FIND({0,1,2,3,4,5,6,7,8,9},ASC(T1039)&amp;1234567890))-1)</f>
        <v>Cu</v>
      </c>
      <c r="V1039" s="8">
        <f t="shared" si="83"/>
        <v>3</v>
      </c>
      <c r="W1039" s="8">
        <f>VLOOKUP(U1039,Table!$A$2:$C$121,2,0)</f>
        <v>11</v>
      </c>
      <c r="X1039" s="7">
        <f>VLOOKUP(U1039,Table!$A$2:$C$121,3,0)</f>
        <v>4</v>
      </c>
      <c r="Y1039" s="6" t="s">
        <v>4032</v>
      </c>
      <c r="Z1039" s="8" t="str">
        <f>LEFT(Y1039,MIN(FIND({0,1,2,3,4,5,6,7,8,9},ASC(Y1039)&amp;1234567890))-1)</f>
        <v>O</v>
      </c>
      <c r="AA1039" s="8">
        <f t="shared" si="84"/>
        <v>9.0399999999999991</v>
      </c>
      <c r="AB1039" s="8">
        <f>VLOOKUP(Z1039,Table!$A$2:$C$121,2,0)</f>
        <v>16</v>
      </c>
      <c r="AC1039" s="7">
        <f>VLOOKUP(Z1039,Table!$A$2:$C$121,3,0)</f>
        <v>2</v>
      </c>
      <c r="AD1039" s="5" t="str">
        <f>VLOOKUP(A1039,Table!$U$1:$V$230,2,0)</f>
        <v>Tetragonal</v>
      </c>
    </row>
    <row r="1040" spans="1:30" ht="18.75" customHeight="1" x14ac:dyDescent="0.4">
      <c r="A1040" s="5">
        <v>139</v>
      </c>
      <c r="B1040" s="5">
        <v>69918</v>
      </c>
      <c r="C1040" s="5" t="s">
        <v>1364</v>
      </c>
      <c r="D1040" s="5" t="s">
        <v>1387</v>
      </c>
      <c r="E1040" s="6" t="s">
        <v>2782</v>
      </c>
      <c r="F1040" s="8" t="str">
        <f>LEFT(E1040,MIN(FIND({0,1,2,3,4,5,6,7,8,9},ASC(E1040)&amp;1234567890))-1)</f>
        <v>Tl</v>
      </c>
      <c r="G1040" s="8">
        <f t="shared" si="80"/>
        <v>1</v>
      </c>
      <c r="H1040" s="8">
        <f>VLOOKUP(F1040,Table!$A$2:$C$121,2,0)</f>
        <v>13</v>
      </c>
      <c r="I1040" s="7">
        <f>VLOOKUP(F1040,Table!$A$2:$C$121,3,0)</f>
        <v>6</v>
      </c>
      <c r="J1040" s="6" t="s">
        <v>4033</v>
      </c>
      <c r="K1040" s="8" t="str">
        <f>LEFT(J1040,MIN(FIND({0,1,2,3,4,5,6,7,8,9},ASC(J1040)&amp;1234567890))-1)</f>
        <v>Ba</v>
      </c>
      <c r="L1040" s="8">
        <f t="shared" si="81"/>
        <v>1.6</v>
      </c>
      <c r="M1040" s="8">
        <f>VLOOKUP(K1040,Table!$A$2:$C$121,2,0)</f>
        <v>2</v>
      </c>
      <c r="N1040" s="7">
        <f>VLOOKUP(K1040,Table!$A$2:$C$121,3,0)</f>
        <v>6</v>
      </c>
      <c r="O1040" s="6" t="s">
        <v>4034</v>
      </c>
      <c r="P1040" s="8" t="str">
        <f>LEFT(O1040,MIN(FIND({0,1,2,3,4,5,6,7,8,9},ASC(O1040)&amp;1234567890))-1)</f>
        <v>La</v>
      </c>
      <c r="Q1040" s="8">
        <f t="shared" si="82"/>
        <v>2.4</v>
      </c>
      <c r="R1040" s="8">
        <f>VLOOKUP(P1040,Table!$A$2:$C$121,2,0)</f>
        <v>3</v>
      </c>
      <c r="S1040" s="7">
        <f>VLOOKUP(P1040,Table!$A$2:$C$121,3,0)</f>
        <v>6</v>
      </c>
      <c r="T1040" s="6" t="s">
        <v>2297</v>
      </c>
      <c r="U1040" s="8" t="str">
        <f>LEFT(T1040,MIN(FIND({0,1,2,3,4,5,6,7,8,9},ASC(T1040)&amp;1234567890))-1)</f>
        <v>Cu</v>
      </c>
      <c r="V1040" s="8">
        <f t="shared" si="83"/>
        <v>2</v>
      </c>
      <c r="W1040" s="8">
        <f>VLOOKUP(U1040,Table!$A$2:$C$121,2,0)</f>
        <v>11</v>
      </c>
      <c r="X1040" s="7">
        <f>VLOOKUP(U1040,Table!$A$2:$C$121,3,0)</f>
        <v>4</v>
      </c>
      <c r="Y1040" s="6" t="s">
        <v>2442</v>
      </c>
      <c r="Z1040" s="8" t="str">
        <f>LEFT(Y1040,MIN(FIND({0,1,2,3,4,5,6,7,8,9},ASC(Y1040)&amp;1234567890))-1)</f>
        <v>O</v>
      </c>
      <c r="AA1040" s="8">
        <f t="shared" si="84"/>
        <v>9</v>
      </c>
      <c r="AB1040" s="8">
        <f>VLOOKUP(Z1040,Table!$A$2:$C$121,2,0)</f>
        <v>16</v>
      </c>
      <c r="AC1040" s="7">
        <f>VLOOKUP(Z1040,Table!$A$2:$C$121,3,0)</f>
        <v>2</v>
      </c>
      <c r="AD1040" s="5" t="str">
        <f>VLOOKUP(A1040,Table!$U$1:$V$230,2,0)</f>
        <v>Tetragonal</v>
      </c>
    </row>
    <row r="1041" spans="1:30" ht="18.75" customHeight="1" x14ac:dyDescent="0.4">
      <c r="A1041" s="5">
        <v>139</v>
      </c>
      <c r="B1041" s="5">
        <v>66845</v>
      </c>
      <c r="C1041" s="5" t="s">
        <v>1364</v>
      </c>
      <c r="D1041" s="5" t="s">
        <v>1388</v>
      </c>
      <c r="E1041" s="6" t="s">
        <v>2363</v>
      </c>
      <c r="F1041" s="8" t="str">
        <f>LEFT(E1041,MIN(FIND({0,1,2,3,4,5,6,7,8,9},ASC(E1041)&amp;1234567890))-1)</f>
        <v>La</v>
      </c>
      <c r="G1041" s="8">
        <f t="shared" si="80"/>
        <v>1</v>
      </c>
      <c r="H1041" s="8">
        <f>VLOOKUP(F1041,Table!$A$2:$C$121,2,0)</f>
        <v>3</v>
      </c>
      <c r="I1041" s="7">
        <f>VLOOKUP(F1041,Table!$A$2:$C$121,3,0)</f>
        <v>6</v>
      </c>
      <c r="J1041" s="6" t="s">
        <v>2299</v>
      </c>
      <c r="K1041" s="8" t="str">
        <f>LEFT(J1041,MIN(FIND({0,1,2,3,4,5,6,7,8,9},ASC(J1041)&amp;1234567890))-1)</f>
        <v>Sr</v>
      </c>
      <c r="L1041" s="8">
        <f t="shared" si="81"/>
        <v>2</v>
      </c>
      <c r="M1041" s="8">
        <f>VLOOKUP(K1041,Table!$A$2:$C$121,2,0)</f>
        <v>2</v>
      </c>
      <c r="N1041" s="7">
        <f>VLOOKUP(K1041,Table!$A$2:$C$121,3,0)</f>
        <v>5</v>
      </c>
      <c r="O1041" s="6" t="s">
        <v>2296</v>
      </c>
      <c r="P1041" s="8" t="str">
        <f>LEFT(O1041,MIN(FIND({0,1,2,3,4,5,6,7,8,9},ASC(O1041)&amp;1234567890))-1)</f>
        <v>Cu</v>
      </c>
      <c r="Q1041" s="8">
        <f t="shared" si="82"/>
        <v>1</v>
      </c>
      <c r="R1041" s="8">
        <f>VLOOKUP(P1041,Table!$A$2:$C$121,2,0)</f>
        <v>11</v>
      </c>
      <c r="S1041" s="7">
        <f>VLOOKUP(P1041,Table!$A$2:$C$121,3,0)</f>
        <v>4</v>
      </c>
      <c r="T1041" s="6" t="s">
        <v>2608</v>
      </c>
      <c r="U1041" s="8" t="str">
        <f>LEFT(T1041,MIN(FIND({0,1,2,3,4,5,6,7,8,9},ASC(T1041)&amp;1234567890))-1)</f>
        <v>Ti</v>
      </c>
      <c r="V1041" s="8">
        <f t="shared" si="83"/>
        <v>1</v>
      </c>
      <c r="W1041" s="8">
        <f>VLOOKUP(U1041,Table!$A$2:$C$121,2,0)</f>
        <v>4</v>
      </c>
      <c r="X1041" s="7">
        <f>VLOOKUP(U1041,Table!$A$2:$C$121,3,0)</f>
        <v>4</v>
      </c>
      <c r="Y1041" s="6" t="s">
        <v>3509</v>
      </c>
      <c r="Z1041" s="8" t="str">
        <f>LEFT(Y1041,MIN(FIND({0,1,2,3,4,5,6,7,8,9},ASC(Y1041)&amp;1234567890))-1)</f>
        <v>O</v>
      </c>
      <c r="AA1041" s="8">
        <f t="shared" si="84"/>
        <v>6.5</v>
      </c>
      <c r="AB1041" s="8">
        <f>VLOOKUP(Z1041,Table!$A$2:$C$121,2,0)</f>
        <v>16</v>
      </c>
      <c r="AC1041" s="7">
        <f>VLOOKUP(Z1041,Table!$A$2:$C$121,3,0)</f>
        <v>2</v>
      </c>
      <c r="AD1041" s="5" t="str">
        <f>VLOOKUP(A1041,Table!$U$1:$V$230,2,0)</f>
        <v>Tetragonal</v>
      </c>
    </row>
    <row r="1042" spans="1:30" ht="18.75" customHeight="1" x14ac:dyDescent="0.4">
      <c r="A1042" s="5">
        <v>139</v>
      </c>
      <c r="B1042" s="5">
        <v>72231</v>
      </c>
      <c r="C1042" s="5" t="s">
        <v>1364</v>
      </c>
      <c r="D1042" s="5" t="s">
        <v>1389</v>
      </c>
      <c r="E1042" s="6" t="s">
        <v>4035</v>
      </c>
      <c r="F1042" s="8" t="str">
        <f>LEFT(E1042,MIN(FIND({0,1,2,3,4,5,6,7,8,9},ASC(E1042)&amp;1234567890))-1)</f>
        <v>Tl</v>
      </c>
      <c r="G1042" s="8">
        <f t="shared" si="80"/>
        <v>1.88</v>
      </c>
      <c r="H1042" s="8">
        <f>VLOOKUP(F1042,Table!$A$2:$C$121,2,0)</f>
        <v>13</v>
      </c>
      <c r="I1042" s="7">
        <f>VLOOKUP(F1042,Table!$A$2:$C$121,3,0)</f>
        <v>6</v>
      </c>
      <c r="J1042" s="6" t="s">
        <v>2294</v>
      </c>
      <c r="K1042" s="8" t="str">
        <f>LEFT(J1042,MIN(FIND({0,1,2,3,4,5,6,7,8,9},ASC(J1042)&amp;1234567890))-1)</f>
        <v>Ba</v>
      </c>
      <c r="L1042" s="8">
        <f t="shared" si="81"/>
        <v>2</v>
      </c>
      <c r="M1042" s="8">
        <f>VLOOKUP(K1042,Table!$A$2:$C$121,2,0)</f>
        <v>2</v>
      </c>
      <c r="N1042" s="7">
        <f>VLOOKUP(K1042,Table!$A$2:$C$121,3,0)</f>
        <v>6</v>
      </c>
      <c r="O1042" s="6" t="s">
        <v>2552</v>
      </c>
      <c r="P1042" s="8" t="str">
        <f>LEFT(O1042,MIN(FIND({0,1,2,3,4,5,6,7,8,9},ASC(O1042)&amp;1234567890))-1)</f>
        <v>Ca</v>
      </c>
      <c r="Q1042" s="8">
        <f t="shared" si="82"/>
        <v>2</v>
      </c>
      <c r="R1042" s="8">
        <f>VLOOKUP(P1042,Table!$A$2:$C$121,2,0)</f>
        <v>2</v>
      </c>
      <c r="S1042" s="7">
        <f>VLOOKUP(P1042,Table!$A$2:$C$121,3,0)</f>
        <v>4</v>
      </c>
      <c r="T1042" s="6" t="s">
        <v>2300</v>
      </c>
      <c r="U1042" s="8" t="str">
        <f>LEFT(T1042,MIN(FIND({0,1,2,3,4,5,6,7,8,9},ASC(T1042)&amp;1234567890))-1)</f>
        <v>Cu</v>
      </c>
      <c r="V1042" s="8">
        <f t="shared" si="83"/>
        <v>3</v>
      </c>
      <c r="W1042" s="8">
        <f>VLOOKUP(U1042,Table!$A$2:$C$121,2,0)</f>
        <v>11</v>
      </c>
      <c r="X1042" s="7">
        <f>VLOOKUP(U1042,Table!$A$2:$C$121,3,0)</f>
        <v>4</v>
      </c>
      <c r="Y1042" s="6" t="s">
        <v>2336</v>
      </c>
      <c r="Z1042" s="8" t="str">
        <f>LEFT(Y1042,MIN(FIND({0,1,2,3,4,5,6,7,8,9},ASC(Y1042)&amp;1234567890))-1)</f>
        <v>O</v>
      </c>
      <c r="AA1042" s="8">
        <f t="shared" si="84"/>
        <v>10</v>
      </c>
      <c r="AB1042" s="8">
        <f>VLOOKUP(Z1042,Table!$A$2:$C$121,2,0)</f>
        <v>16</v>
      </c>
      <c r="AC1042" s="7">
        <f>VLOOKUP(Z1042,Table!$A$2:$C$121,3,0)</f>
        <v>2</v>
      </c>
      <c r="AD1042" s="5" t="str">
        <f>VLOOKUP(A1042,Table!$U$1:$V$230,2,0)</f>
        <v>Tetragonal</v>
      </c>
    </row>
    <row r="1043" spans="1:30" ht="18.75" customHeight="1" x14ac:dyDescent="0.4">
      <c r="A1043" s="5">
        <v>139</v>
      </c>
      <c r="B1043" s="5">
        <v>72232</v>
      </c>
      <c r="C1043" s="5" t="s">
        <v>1364</v>
      </c>
      <c r="D1043" s="5" t="s">
        <v>1390</v>
      </c>
      <c r="E1043" s="6" t="s">
        <v>4036</v>
      </c>
      <c r="F1043" s="8" t="str">
        <f>LEFT(E1043,MIN(FIND({0,1,2,3,4,5,6,7,8,9},ASC(E1043)&amp;1234567890))-1)</f>
        <v>Tl</v>
      </c>
      <c r="G1043" s="8">
        <f t="shared" si="80"/>
        <v>1.82</v>
      </c>
      <c r="H1043" s="8">
        <f>VLOOKUP(F1043,Table!$A$2:$C$121,2,0)</f>
        <v>13</v>
      </c>
      <c r="I1043" s="7">
        <f>VLOOKUP(F1043,Table!$A$2:$C$121,3,0)</f>
        <v>6</v>
      </c>
      <c r="J1043" s="6" t="s">
        <v>2294</v>
      </c>
      <c r="K1043" s="8" t="str">
        <f>LEFT(J1043,MIN(FIND({0,1,2,3,4,5,6,7,8,9},ASC(J1043)&amp;1234567890))-1)</f>
        <v>Ba</v>
      </c>
      <c r="L1043" s="8">
        <f t="shared" si="81"/>
        <v>2</v>
      </c>
      <c r="M1043" s="8">
        <f>VLOOKUP(K1043,Table!$A$2:$C$121,2,0)</f>
        <v>2</v>
      </c>
      <c r="N1043" s="7">
        <f>VLOOKUP(K1043,Table!$A$2:$C$121,3,0)</f>
        <v>6</v>
      </c>
      <c r="O1043" s="6" t="s">
        <v>2552</v>
      </c>
      <c r="P1043" s="8" t="str">
        <f>LEFT(O1043,MIN(FIND({0,1,2,3,4,5,6,7,8,9},ASC(O1043)&amp;1234567890))-1)</f>
        <v>Ca</v>
      </c>
      <c r="Q1043" s="8">
        <f t="shared" si="82"/>
        <v>2</v>
      </c>
      <c r="R1043" s="8">
        <f>VLOOKUP(P1043,Table!$A$2:$C$121,2,0)</f>
        <v>2</v>
      </c>
      <c r="S1043" s="7">
        <f>VLOOKUP(P1043,Table!$A$2:$C$121,3,0)</f>
        <v>4</v>
      </c>
      <c r="T1043" s="6" t="s">
        <v>2300</v>
      </c>
      <c r="U1043" s="8" t="str">
        <f>LEFT(T1043,MIN(FIND({0,1,2,3,4,5,6,7,8,9},ASC(T1043)&amp;1234567890))-1)</f>
        <v>Cu</v>
      </c>
      <c r="V1043" s="8">
        <f t="shared" si="83"/>
        <v>3</v>
      </c>
      <c r="W1043" s="8">
        <f>VLOOKUP(U1043,Table!$A$2:$C$121,2,0)</f>
        <v>11</v>
      </c>
      <c r="X1043" s="7">
        <f>VLOOKUP(U1043,Table!$A$2:$C$121,3,0)</f>
        <v>4</v>
      </c>
      <c r="Y1043" s="6" t="s">
        <v>4037</v>
      </c>
      <c r="Z1043" s="8" t="str">
        <f>LEFT(Y1043,MIN(FIND({0,1,2,3,4,5,6,7,8,9},ASC(Y1043)&amp;1234567890))-1)</f>
        <v>O</v>
      </c>
      <c r="AA1043" s="8">
        <f t="shared" si="84"/>
        <v>9.7840000000000007</v>
      </c>
      <c r="AB1043" s="8">
        <f>VLOOKUP(Z1043,Table!$A$2:$C$121,2,0)</f>
        <v>16</v>
      </c>
      <c r="AC1043" s="7">
        <f>VLOOKUP(Z1043,Table!$A$2:$C$121,3,0)</f>
        <v>2</v>
      </c>
      <c r="AD1043" s="5" t="str">
        <f>VLOOKUP(A1043,Table!$U$1:$V$230,2,0)</f>
        <v>Tetragonal</v>
      </c>
    </row>
    <row r="1044" spans="1:30" ht="18.75" customHeight="1" x14ac:dyDescent="0.4">
      <c r="A1044" s="5">
        <v>139</v>
      </c>
      <c r="B1044" s="5">
        <v>72233</v>
      </c>
      <c r="C1044" s="5" t="s">
        <v>1364</v>
      </c>
      <c r="D1044" s="5" t="s">
        <v>1391</v>
      </c>
      <c r="E1044" s="6" t="s">
        <v>4035</v>
      </c>
      <c r="F1044" s="8" t="str">
        <f>LEFT(E1044,MIN(FIND({0,1,2,3,4,5,6,7,8,9},ASC(E1044)&amp;1234567890))-1)</f>
        <v>Tl</v>
      </c>
      <c r="G1044" s="8">
        <f t="shared" si="80"/>
        <v>1.88</v>
      </c>
      <c r="H1044" s="8">
        <f>VLOOKUP(F1044,Table!$A$2:$C$121,2,0)</f>
        <v>13</v>
      </c>
      <c r="I1044" s="7">
        <f>VLOOKUP(F1044,Table!$A$2:$C$121,3,0)</f>
        <v>6</v>
      </c>
      <c r="J1044" s="6" t="s">
        <v>2294</v>
      </c>
      <c r="K1044" s="8" t="str">
        <f>LEFT(J1044,MIN(FIND({0,1,2,3,4,5,6,7,8,9},ASC(J1044)&amp;1234567890))-1)</f>
        <v>Ba</v>
      </c>
      <c r="L1044" s="8">
        <f t="shared" si="81"/>
        <v>2</v>
      </c>
      <c r="M1044" s="8">
        <f>VLOOKUP(K1044,Table!$A$2:$C$121,2,0)</f>
        <v>2</v>
      </c>
      <c r="N1044" s="7">
        <f>VLOOKUP(K1044,Table!$A$2:$C$121,3,0)</f>
        <v>6</v>
      </c>
      <c r="O1044" s="6" t="s">
        <v>2552</v>
      </c>
      <c r="P1044" s="8" t="str">
        <f>LEFT(O1044,MIN(FIND({0,1,2,3,4,5,6,7,8,9},ASC(O1044)&amp;1234567890))-1)</f>
        <v>Ca</v>
      </c>
      <c r="Q1044" s="8">
        <f t="shared" si="82"/>
        <v>2</v>
      </c>
      <c r="R1044" s="8">
        <f>VLOOKUP(P1044,Table!$A$2:$C$121,2,0)</f>
        <v>2</v>
      </c>
      <c r="S1044" s="7">
        <f>VLOOKUP(P1044,Table!$A$2:$C$121,3,0)</f>
        <v>4</v>
      </c>
      <c r="T1044" s="6" t="s">
        <v>2300</v>
      </c>
      <c r="U1044" s="8" t="str">
        <f>LEFT(T1044,MIN(FIND({0,1,2,3,4,5,6,7,8,9},ASC(T1044)&amp;1234567890))-1)</f>
        <v>Cu</v>
      </c>
      <c r="V1044" s="8">
        <f t="shared" si="83"/>
        <v>3</v>
      </c>
      <c r="W1044" s="8">
        <f>VLOOKUP(U1044,Table!$A$2:$C$121,2,0)</f>
        <v>11</v>
      </c>
      <c r="X1044" s="7">
        <f>VLOOKUP(U1044,Table!$A$2:$C$121,3,0)</f>
        <v>4</v>
      </c>
      <c r="Y1044" s="6" t="s">
        <v>4038</v>
      </c>
      <c r="Z1044" s="8" t="str">
        <f>LEFT(Y1044,MIN(FIND({0,1,2,3,4,5,6,7,8,9},ASC(Y1044)&amp;1234567890))-1)</f>
        <v>O</v>
      </c>
      <c r="AA1044" s="8">
        <f t="shared" si="84"/>
        <v>9.8719999999999999</v>
      </c>
      <c r="AB1044" s="8">
        <f>VLOOKUP(Z1044,Table!$A$2:$C$121,2,0)</f>
        <v>16</v>
      </c>
      <c r="AC1044" s="7">
        <f>VLOOKUP(Z1044,Table!$A$2:$C$121,3,0)</f>
        <v>2</v>
      </c>
      <c r="AD1044" s="5" t="str">
        <f>VLOOKUP(A1044,Table!$U$1:$V$230,2,0)</f>
        <v>Tetragonal</v>
      </c>
    </row>
    <row r="1045" spans="1:30" ht="18.75" customHeight="1" x14ac:dyDescent="0.4">
      <c r="A1045" s="5">
        <v>139</v>
      </c>
      <c r="B1045" s="5">
        <v>72234</v>
      </c>
      <c r="C1045" s="5" t="s">
        <v>1364</v>
      </c>
      <c r="D1045" s="5" t="s">
        <v>1392</v>
      </c>
      <c r="E1045" s="6" t="s">
        <v>4039</v>
      </c>
      <c r="F1045" s="8" t="str">
        <f>LEFT(E1045,MIN(FIND({0,1,2,3,4,5,6,7,8,9},ASC(E1045)&amp;1234567890))-1)</f>
        <v>Tl</v>
      </c>
      <c r="G1045" s="8">
        <f t="shared" si="80"/>
        <v>1.86</v>
      </c>
      <c r="H1045" s="8">
        <f>VLOOKUP(F1045,Table!$A$2:$C$121,2,0)</f>
        <v>13</v>
      </c>
      <c r="I1045" s="7">
        <f>VLOOKUP(F1045,Table!$A$2:$C$121,3,0)</f>
        <v>6</v>
      </c>
      <c r="J1045" s="6" t="s">
        <v>2294</v>
      </c>
      <c r="K1045" s="8" t="str">
        <f>LEFT(J1045,MIN(FIND({0,1,2,3,4,5,6,7,8,9},ASC(J1045)&amp;1234567890))-1)</f>
        <v>Ba</v>
      </c>
      <c r="L1045" s="8">
        <f t="shared" si="81"/>
        <v>2</v>
      </c>
      <c r="M1045" s="8">
        <f>VLOOKUP(K1045,Table!$A$2:$C$121,2,0)</f>
        <v>2</v>
      </c>
      <c r="N1045" s="7">
        <f>VLOOKUP(K1045,Table!$A$2:$C$121,3,0)</f>
        <v>6</v>
      </c>
      <c r="O1045" s="6" t="s">
        <v>2341</v>
      </c>
      <c r="P1045" s="8" t="str">
        <f>LEFT(O1045,MIN(FIND({0,1,2,3,4,5,6,7,8,9},ASC(O1045)&amp;1234567890))-1)</f>
        <v>Ca</v>
      </c>
      <c r="Q1045" s="8">
        <f t="shared" si="82"/>
        <v>1</v>
      </c>
      <c r="R1045" s="8">
        <f>VLOOKUP(P1045,Table!$A$2:$C$121,2,0)</f>
        <v>2</v>
      </c>
      <c r="S1045" s="7">
        <f>VLOOKUP(P1045,Table!$A$2:$C$121,3,0)</f>
        <v>4</v>
      </c>
      <c r="T1045" s="6" t="s">
        <v>2297</v>
      </c>
      <c r="U1045" s="8" t="str">
        <f>LEFT(T1045,MIN(FIND({0,1,2,3,4,5,6,7,8,9},ASC(T1045)&amp;1234567890))-1)</f>
        <v>Cu</v>
      </c>
      <c r="V1045" s="8">
        <f t="shared" si="83"/>
        <v>2</v>
      </c>
      <c r="W1045" s="8">
        <f>VLOOKUP(U1045,Table!$A$2:$C$121,2,0)</f>
        <v>11</v>
      </c>
      <c r="X1045" s="7">
        <f>VLOOKUP(U1045,Table!$A$2:$C$121,3,0)</f>
        <v>4</v>
      </c>
      <c r="Y1045" s="6" t="s">
        <v>4040</v>
      </c>
      <c r="Z1045" s="8" t="str">
        <f>LEFT(Y1045,MIN(FIND({0,1,2,3,4,5,6,7,8,9},ASC(Y1045)&amp;1234567890))-1)</f>
        <v>O</v>
      </c>
      <c r="AA1045" s="8">
        <f t="shared" si="84"/>
        <v>8.016</v>
      </c>
      <c r="AB1045" s="8">
        <f>VLOOKUP(Z1045,Table!$A$2:$C$121,2,0)</f>
        <v>16</v>
      </c>
      <c r="AC1045" s="7">
        <f>VLOOKUP(Z1045,Table!$A$2:$C$121,3,0)</f>
        <v>2</v>
      </c>
      <c r="AD1045" s="5" t="str">
        <f>VLOOKUP(A1045,Table!$U$1:$V$230,2,0)</f>
        <v>Tetragonal</v>
      </c>
    </row>
    <row r="1046" spans="1:30" ht="18.75" customHeight="1" x14ac:dyDescent="0.4">
      <c r="A1046" s="5">
        <v>139</v>
      </c>
      <c r="B1046" s="5">
        <v>72235</v>
      </c>
      <c r="C1046" s="5" t="s">
        <v>1364</v>
      </c>
      <c r="D1046" s="5" t="s">
        <v>1393</v>
      </c>
      <c r="E1046" s="6" t="s">
        <v>4039</v>
      </c>
      <c r="F1046" s="8" t="str">
        <f>LEFT(E1046,MIN(FIND({0,1,2,3,4,5,6,7,8,9},ASC(E1046)&amp;1234567890))-1)</f>
        <v>Tl</v>
      </c>
      <c r="G1046" s="8">
        <f t="shared" si="80"/>
        <v>1.86</v>
      </c>
      <c r="H1046" s="8">
        <f>VLOOKUP(F1046,Table!$A$2:$C$121,2,0)</f>
        <v>13</v>
      </c>
      <c r="I1046" s="7">
        <f>VLOOKUP(F1046,Table!$A$2:$C$121,3,0)</f>
        <v>6</v>
      </c>
      <c r="J1046" s="6" t="s">
        <v>2294</v>
      </c>
      <c r="K1046" s="8" t="str">
        <f>LEFT(J1046,MIN(FIND({0,1,2,3,4,5,6,7,8,9},ASC(J1046)&amp;1234567890))-1)</f>
        <v>Ba</v>
      </c>
      <c r="L1046" s="8">
        <f t="shared" si="81"/>
        <v>2</v>
      </c>
      <c r="M1046" s="8">
        <f>VLOOKUP(K1046,Table!$A$2:$C$121,2,0)</f>
        <v>2</v>
      </c>
      <c r="N1046" s="7">
        <f>VLOOKUP(K1046,Table!$A$2:$C$121,3,0)</f>
        <v>6</v>
      </c>
      <c r="O1046" s="6" t="s">
        <v>2341</v>
      </c>
      <c r="P1046" s="8" t="str">
        <f>LEFT(O1046,MIN(FIND({0,1,2,3,4,5,6,7,8,9},ASC(O1046)&amp;1234567890))-1)</f>
        <v>Ca</v>
      </c>
      <c r="Q1046" s="8">
        <f t="shared" si="82"/>
        <v>1</v>
      </c>
      <c r="R1046" s="8">
        <f>VLOOKUP(P1046,Table!$A$2:$C$121,2,0)</f>
        <v>2</v>
      </c>
      <c r="S1046" s="7">
        <f>VLOOKUP(P1046,Table!$A$2:$C$121,3,0)</f>
        <v>4</v>
      </c>
      <c r="T1046" s="6" t="s">
        <v>2297</v>
      </c>
      <c r="U1046" s="8" t="str">
        <f>LEFT(T1046,MIN(FIND({0,1,2,3,4,5,6,7,8,9},ASC(T1046)&amp;1234567890))-1)</f>
        <v>Cu</v>
      </c>
      <c r="V1046" s="8">
        <f t="shared" si="83"/>
        <v>2</v>
      </c>
      <c r="W1046" s="8">
        <f>VLOOKUP(U1046,Table!$A$2:$C$121,2,0)</f>
        <v>11</v>
      </c>
      <c r="X1046" s="7">
        <f>VLOOKUP(U1046,Table!$A$2:$C$121,3,0)</f>
        <v>4</v>
      </c>
      <c r="Y1046" s="6" t="s">
        <v>4041</v>
      </c>
      <c r="Z1046" s="8" t="str">
        <f>LEFT(Y1046,MIN(FIND({0,1,2,3,4,5,6,7,8,9},ASC(Y1046)&amp;1234567890))-1)</f>
        <v>O</v>
      </c>
      <c r="AA1046" s="8">
        <f t="shared" si="84"/>
        <v>7.9039999999999999</v>
      </c>
      <c r="AB1046" s="8">
        <f>VLOOKUP(Z1046,Table!$A$2:$C$121,2,0)</f>
        <v>16</v>
      </c>
      <c r="AC1046" s="7">
        <f>VLOOKUP(Z1046,Table!$A$2:$C$121,3,0)</f>
        <v>2</v>
      </c>
      <c r="AD1046" s="5" t="str">
        <f>VLOOKUP(A1046,Table!$U$1:$V$230,2,0)</f>
        <v>Tetragonal</v>
      </c>
    </row>
    <row r="1047" spans="1:30" ht="18.75" customHeight="1" x14ac:dyDescent="0.4">
      <c r="A1047" s="5">
        <v>139</v>
      </c>
      <c r="B1047" s="5">
        <v>72236</v>
      </c>
      <c r="C1047" s="5" t="s">
        <v>1364</v>
      </c>
      <c r="D1047" s="5" t="s">
        <v>1394</v>
      </c>
      <c r="E1047" s="6" t="s">
        <v>4039</v>
      </c>
      <c r="F1047" s="8" t="str">
        <f>LEFT(E1047,MIN(FIND({0,1,2,3,4,5,6,7,8,9},ASC(E1047)&amp;1234567890))-1)</f>
        <v>Tl</v>
      </c>
      <c r="G1047" s="8">
        <f t="shared" si="80"/>
        <v>1.86</v>
      </c>
      <c r="H1047" s="8">
        <f>VLOOKUP(F1047,Table!$A$2:$C$121,2,0)</f>
        <v>13</v>
      </c>
      <c r="I1047" s="7">
        <f>VLOOKUP(F1047,Table!$A$2:$C$121,3,0)</f>
        <v>6</v>
      </c>
      <c r="J1047" s="6" t="s">
        <v>2294</v>
      </c>
      <c r="K1047" s="8" t="str">
        <f>LEFT(J1047,MIN(FIND({0,1,2,3,4,5,6,7,8,9},ASC(J1047)&amp;1234567890))-1)</f>
        <v>Ba</v>
      </c>
      <c r="L1047" s="8">
        <f t="shared" si="81"/>
        <v>2</v>
      </c>
      <c r="M1047" s="8">
        <f>VLOOKUP(K1047,Table!$A$2:$C$121,2,0)</f>
        <v>2</v>
      </c>
      <c r="N1047" s="7">
        <f>VLOOKUP(K1047,Table!$A$2:$C$121,3,0)</f>
        <v>6</v>
      </c>
      <c r="O1047" s="6" t="s">
        <v>2341</v>
      </c>
      <c r="P1047" s="8" t="str">
        <f>LEFT(O1047,MIN(FIND({0,1,2,3,4,5,6,7,8,9},ASC(O1047)&amp;1234567890))-1)</f>
        <v>Ca</v>
      </c>
      <c r="Q1047" s="8">
        <f t="shared" si="82"/>
        <v>1</v>
      </c>
      <c r="R1047" s="8">
        <f>VLOOKUP(P1047,Table!$A$2:$C$121,2,0)</f>
        <v>2</v>
      </c>
      <c r="S1047" s="7">
        <f>VLOOKUP(P1047,Table!$A$2:$C$121,3,0)</f>
        <v>4</v>
      </c>
      <c r="T1047" s="6" t="s">
        <v>2297</v>
      </c>
      <c r="U1047" s="8" t="str">
        <f>LEFT(T1047,MIN(FIND({0,1,2,3,4,5,6,7,8,9},ASC(T1047)&amp;1234567890))-1)</f>
        <v>Cu</v>
      </c>
      <c r="V1047" s="8">
        <f t="shared" si="83"/>
        <v>2</v>
      </c>
      <c r="W1047" s="8">
        <f>VLOOKUP(U1047,Table!$A$2:$C$121,2,0)</f>
        <v>11</v>
      </c>
      <c r="X1047" s="7">
        <f>VLOOKUP(U1047,Table!$A$2:$C$121,3,0)</f>
        <v>4</v>
      </c>
      <c r="Y1047" s="6" t="s">
        <v>4042</v>
      </c>
      <c r="Z1047" s="8" t="str">
        <f>LEFT(Y1047,MIN(FIND({0,1,2,3,4,5,6,7,8,9},ASC(Y1047)&amp;1234567890))-1)</f>
        <v>O</v>
      </c>
      <c r="AA1047" s="8">
        <f t="shared" si="84"/>
        <v>7.8719999999999999</v>
      </c>
      <c r="AB1047" s="8">
        <f>VLOOKUP(Z1047,Table!$A$2:$C$121,2,0)</f>
        <v>16</v>
      </c>
      <c r="AC1047" s="7">
        <f>VLOOKUP(Z1047,Table!$A$2:$C$121,3,0)</f>
        <v>2</v>
      </c>
      <c r="AD1047" s="5" t="str">
        <f>VLOOKUP(A1047,Table!$U$1:$V$230,2,0)</f>
        <v>Tetragonal</v>
      </c>
    </row>
    <row r="1048" spans="1:30" ht="18.75" customHeight="1" x14ac:dyDescent="0.4">
      <c r="A1048" s="5">
        <v>139</v>
      </c>
      <c r="B1048" s="5">
        <v>72251</v>
      </c>
      <c r="C1048" s="5" t="s">
        <v>1364</v>
      </c>
      <c r="D1048" s="5" t="s">
        <v>1395</v>
      </c>
      <c r="E1048" s="6" t="s">
        <v>4043</v>
      </c>
      <c r="F1048" s="8" t="str">
        <f>LEFT(E1048,MIN(FIND({0,1,2,3,4,5,6,7,8,9},ASC(E1048)&amp;1234567890))-1)</f>
        <v>Tl</v>
      </c>
      <c r="G1048" s="8">
        <f t="shared" si="80"/>
        <v>1.64</v>
      </c>
      <c r="H1048" s="8">
        <f>VLOOKUP(F1048,Table!$A$2:$C$121,2,0)</f>
        <v>13</v>
      </c>
      <c r="I1048" s="7">
        <f>VLOOKUP(F1048,Table!$A$2:$C$121,3,0)</f>
        <v>6</v>
      </c>
      <c r="J1048" s="6" t="s">
        <v>2294</v>
      </c>
      <c r="K1048" s="8" t="str">
        <f>LEFT(J1048,MIN(FIND({0,1,2,3,4,5,6,7,8,9},ASC(J1048)&amp;1234567890))-1)</f>
        <v>Ba</v>
      </c>
      <c r="L1048" s="8">
        <f t="shared" si="81"/>
        <v>2</v>
      </c>
      <c r="M1048" s="8">
        <f>VLOOKUP(K1048,Table!$A$2:$C$121,2,0)</f>
        <v>2</v>
      </c>
      <c r="N1048" s="7">
        <f>VLOOKUP(K1048,Table!$A$2:$C$121,3,0)</f>
        <v>6</v>
      </c>
      <c r="O1048" s="6" t="s">
        <v>2415</v>
      </c>
      <c r="P1048" s="8" t="str">
        <f>LEFT(O1048,MIN(FIND({0,1,2,3,4,5,6,7,8,9},ASC(O1048)&amp;1234567890))-1)</f>
        <v>Ca</v>
      </c>
      <c r="Q1048" s="8">
        <f t="shared" si="82"/>
        <v>3</v>
      </c>
      <c r="R1048" s="8">
        <f>VLOOKUP(P1048,Table!$A$2:$C$121,2,0)</f>
        <v>2</v>
      </c>
      <c r="S1048" s="7">
        <f>VLOOKUP(P1048,Table!$A$2:$C$121,3,0)</f>
        <v>4</v>
      </c>
      <c r="T1048" s="6" t="s">
        <v>2631</v>
      </c>
      <c r="U1048" s="8" t="str">
        <f>LEFT(T1048,MIN(FIND({0,1,2,3,4,5,6,7,8,9},ASC(T1048)&amp;1234567890))-1)</f>
        <v>Cu</v>
      </c>
      <c r="V1048" s="8">
        <f t="shared" si="83"/>
        <v>4</v>
      </c>
      <c r="W1048" s="8">
        <f>VLOOKUP(U1048,Table!$A$2:$C$121,2,0)</f>
        <v>11</v>
      </c>
      <c r="X1048" s="7">
        <f>VLOOKUP(U1048,Table!$A$2:$C$121,3,0)</f>
        <v>4</v>
      </c>
      <c r="Y1048" s="6" t="s">
        <v>2470</v>
      </c>
      <c r="Z1048" s="8" t="str">
        <f>LEFT(Y1048,MIN(FIND({0,1,2,3,4,5,6,7,8,9},ASC(Y1048)&amp;1234567890))-1)</f>
        <v>O</v>
      </c>
      <c r="AA1048" s="8">
        <f t="shared" si="84"/>
        <v>12</v>
      </c>
      <c r="AB1048" s="8">
        <f>VLOOKUP(Z1048,Table!$A$2:$C$121,2,0)</f>
        <v>16</v>
      </c>
      <c r="AC1048" s="7">
        <f>VLOOKUP(Z1048,Table!$A$2:$C$121,3,0)</f>
        <v>2</v>
      </c>
      <c r="AD1048" s="5" t="str">
        <f>VLOOKUP(A1048,Table!$U$1:$V$230,2,0)</f>
        <v>Tetragonal</v>
      </c>
    </row>
    <row r="1049" spans="1:30" ht="18.75" customHeight="1" x14ac:dyDescent="0.4">
      <c r="A1049" s="5">
        <v>139</v>
      </c>
      <c r="B1049" s="5">
        <v>74106</v>
      </c>
      <c r="C1049" s="5" t="s">
        <v>1364</v>
      </c>
      <c r="D1049" s="5" t="s">
        <v>1396</v>
      </c>
      <c r="E1049" s="6" t="s">
        <v>3824</v>
      </c>
      <c r="F1049" s="8" t="str">
        <f>LEFT(E1049,MIN(FIND({0,1,2,3,4,5,6,7,8,9},ASC(E1049)&amp;1234567890))-1)</f>
        <v>Tl</v>
      </c>
      <c r="G1049" s="8">
        <f t="shared" si="80"/>
        <v>2</v>
      </c>
      <c r="H1049" s="8">
        <f>VLOOKUP(F1049,Table!$A$2:$C$121,2,0)</f>
        <v>13</v>
      </c>
      <c r="I1049" s="7">
        <f>VLOOKUP(F1049,Table!$A$2:$C$121,3,0)</f>
        <v>6</v>
      </c>
      <c r="J1049" s="6" t="s">
        <v>2619</v>
      </c>
      <c r="K1049" s="8" t="str">
        <f>LEFT(J1049,MIN(FIND({0,1,2,3,4,5,6,7,8,9},ASC(J1049)&amp;1234567890))-1)</f>
        <v>Hg</v>
      </c>
      <c r="L1049" s="8">
        <f t="shared" si="81"/>
        <v>1</v>
      </c>
      <c r="M1049" s="8">
        <f>VLOOKUP(K1049,Table!$A$2:$C$121,2,0)</f>
        <v>12</v>
      </c>
      <c r="N1049" s="7">
        <f>VLOOKUP(K1049,Table!$A$2:$C$121,3,0)</f>
        <v>6</v>
      </c>
      <c r="O1049" s="6" t="s">
        <v>2394</v>
      </c>
      <c r="P1049" s="8" t="str">
        <f>LEFT(O1049,MIN(FIND({0,1,2,3,4,5,6,7,8,9},ASC(O1049)&amp;1234567890))-1)</f>
        <v>Ba</v>
      </c>
      <c r="Q1049" s="8">
        <f t="shared" si="82"/>
        <v>4</v>
      </c>
      <c r="R1049" s="8">
        <f>VLOOKUP(P1049,Table!$A$2:$C$121,2,0)</f>
        <v>2</v>
      </c>
      <c r="S1049" s="7">
        <f>VLOOKUP(P1049,Table!$A$2:$C$121,3,0)</f>
        <v>6</v>
      </c>
      <c r="T1049" s="6" t="s">
        <v>2297</v>
      </c>
      <c r="U1049" s="8" t="str">
        <f>LEFT(T1049,MIN(FIND({0,1,2,3,4,5,6,7,8,9},ASC(T1049)&amp;1234567890))-1)</f>
        <v>Cu</v>
      </c>
      <c r="V1049" s="8">
        <f t="shared" si="83"/>
        <v>2</v>
      </c>
      <c r="W1049" s="8">
        <f>VLOOKUP(U1049,Table!$A$2:$C$121,2,0)</f>
        <v>11</v>
      </c>
      <c r="X1049" s="7">
        <f>VLOOKUP(U1049,Table!$A$2:$C$121,3,0)</f>
        <v>4</v>
      </c>
      <c r="Y1049" s="6" t="s">
        <v>2336</v>
      </c>
      <c r="Z1049" s="8" t="str">
        <f>LEFT(Y1049,MIN(FIND({0,1,2,3,4,5,6,7,8,9},ASC(Y1049)&amp;1234567890))-1)</f>
        <v>O</v>
      </c>
      <c r="AA1049" s="8">
        <f t="shared" si="84"/>
        <v>10</v>
      </c>
      <c r="AB1049" s="8">
        <f>VLOOKUP(Z1049,Table!$A$2:$C$121,2,0)</f>
        <v>16</v>
      </c>
      <c r="AC1049" s="7">
        <f>VLOOKUP(Z1049,Table!$A$2:$C$121,3,0)</f>
        <v>2</v>
      </c>
      <c r="AD1049" s="5" t="str">
        <f>VLOOKUP(A1049,Table!$U$1:$V$230,2,0)</f>
        <v>Tetragonal</v>
      </c>
    </row>
    <row r="1050" spans="1:30" ht="18.75" customHeight="1" x14ac:dyDescent="0.4">
      <c r="A1050" s="5">
        <v>139</v>
      </c>
      <c r="B1050" s="5">
        <v>75155</v>
      </c>
      <c r="C1050" s="5" t="s">
        <v>1364</v>
      </c>
      <c r="D1050" s="5" t="s">
        <v>1397</v>
      </c>
      <c r="E1050" s="6" t="s">
        <v>4044</v>
      </c>
      <c r="F1050" s="8" t="str">
        <f>LEFT(E1050,MIN(FIND({0,1,2,3,4,5,6,7,8,9},ASC(E1050)&amp;1234567890))-1)</f>
        <v>Bi</v>
      </c>
      <c r="G1050" s="8">
        <f t="shared" si="80"/>
        <v>1.5</v>
      </c>
      <c r="H1050" s="8">
        <f>VLOOKUP(F1050,Table!$A$2:$C$121,2,0)</f>
        <v>15</v>
      </c>
      <c r="I1050" s="7">
        <f>VLOOKUP(F1050,Table!$A$2:$C$121,3,0)</f>
        <v>6</v>
      </c>
      <c r="J1050" s="6" t="s">
        <v>3360</v>
      </c>
      <c r="K1050" s="8" t="str">
        <f>LEFT(J1050,MIN(FIND({0,1,2,3,4,5,6,7,8,9},ASC(J1050)&amp;1234567890))-1)</f>
        <v>Ba</v>
      </c>
      <c r="L1050" s="8">
        <f t="shared" si="81"/>
        <v>2.5</v>
      </c>
      <c r="M1050" s="8">
        <f>VLOOKUP(K1050,Table!$A$2:$C$121,2,0)</f>
        <v>2</v>
      </c>
      <c r="N1050" s="7">
        <f>VLOOKUP(K1050,Table!$A$2:$C$121,3,0)</f>
        <v>6</v>
      </c>
      <c r="O1050" s="6" t="s">
        <v>2363</v>
      </c>
      <c r="P1050" s="8" t="str">
        <f>LEFT(O1050,MIN(FIND({0,1,2,3,4,5,6,7,8,9},ASC(O1050)&amp;1234567890))-1)</f>
        <v>La</v>
      </c>
      <c r="Q1050" s="8">
        <f t="shared" si="82"/>
        <v>1</v>
      </c>
      <c r="R1050" s="8">
        <f>VLOOKUP(P1050,Table!$A$2:$C$121,2,0)</f>
        <v>3</v>
      </c>
      <c r="S1050" s="7">
        <f>VLOOKUP(P1050,Table!$A$2:$C$121,3,0)</f>
        <v>6</v>
      </c>
      <c r="T1050" s="6" t="s">
        <v>2297</v>
      </c>
      <c r="U1050" s="8" t="str">
        <f>LEFT(T1050,MIN(FIND({0,1,2,3,4,5,6,7,8,9},ASC(T1050)&amp;1234567890))-1)</f>
        <v>Cu</v>
      </c>
      <c r="V1050" s="8">
        <f t="shared" si="83"/>
        <v>2</v>
      </c>
      <c r="W1050" s="8">
        <f>VLOOKUP(U1050,Table!$A$2:$C$121,2,0)</f>
        <v>11</v>
      </c>
      <c r="X1050" s="7">
        <f>VLOOKUP(U1050,Table!$A$2:$C$121,3,0)</f>
        <v>4</v>
      </c>
      <c r="Y1050" s="6" t="s">
        <v>3745</v>
      </c>
      <c r="Z1050" s="8" t="str">
        <f>LEFT(Y1050,MIN(FIND({0,1,2,3,4,5,6,7,8,9},ASC(Y1050)&amp;1234567890))-1)</f>
        <v>O</v>
      </c>
      <c r="AA1050" s="8">
        <f t="shared" si="84"/>
        <v>8.24</v>
      </c>
      <c r="AB1050" s="8">
        <f>VLOOKUP(Z1050,Table!$A$2:$C$121,2,0)</f>
        <v>16</v>
      </c>
      <c r="AC1050" s="7">
        <f>VLOOKUP(Z1050,Table!$A$2:$C$121,3,0)</f>
        <v>2</v>
      </c>
      <c r="AD1050" s="5" t="str">
        <f>VLOOKUP(A1050,Table!$U$1:$V$230,2,0)</f>
        <v>Tetragonal</v>
      </c>
    </row>
    <row r="1051" spans="1:30" ht="18.75" customHeight="1" x14ac:dyDescent="0.4">
      <c r="A1051" s="5">
        <v>139</v>
      </c>
      <c r="B1051" s="5">
        <v>78100</v>
      </c>
      <c r="C1051" s="5" t="s">
        <v>1364</v>
      </c>
      <c r="D1051" s="5" t="s">
        <v>1398</v>
      </c>
      <c r="E1051" s="6" t="s">
        <v>4045</v>
      </c>
      <c r="F1051" s="8" t="str">
        <f>LEFT(E1051,MIN(FIND({0,1,2,3,4,5,6,7,8,9},ASC(E1051)&amp;1234567890))-1)</f>
        <v>Tl</v>
      </c>
      <c r="G1051" s="8">
        <f t="shared" si="80"/>
        <v>1.99</v>
      </c>
      <c r="H1051" s="8">
        <f>VLOOKUP(F1051,Table!$A$2:$C$121,2,0)</f>
        <v>13</v>
      </c>
      <c r="I1051" s="7">
        <f>VLOOKUP(F1051,Table!$A$2:$C$121,3,0)</f>
        <v>6</v>
      </c>
      <c r="J1051" s="6" t="s">
        <v>2294</v>
      </c>
      <c r="K1051" s="8" t="str">
        <f>LEFT(J1051,MIN(FIND({0,1,2,3,4,5,6,7,8,9},ASC(J1051)&amp;1234567890))-1)</f>
        <v>Ba</v>
      </c>
      <c r="L1051" s="8">
        <f t="shared" si="81"/>
        <v>2</v>
      </c>
      <c r="M1051" s="8">
        <f>VLOOKUP(K1051,Table!$A$2:$C$121,2,0)</f>
        <v>2</v>
      </c>
      <c r="N1051" s="7">
        <f>VLOOKUP(K1051,Table!$A$2:$C$121,3,0)</f>
        <v>6</v>
      </c>
      <c r="O1051" s="6" t="s">
        <v>2341</v>
      </c>
      <c r="P1051" s="8" t="str">
        <f>LEFT(O1051,MIN(FIND({0,1,2,3,4,5,6,7,8,9},ASC(O1051)&amp;1234567890))-1)</f>
        <v>Ca</v>
      </c>
      <c r="Q1051" s="8">
        <f t="shared" si="82"/>
        <v>1</v>
      </c>
      <c r="R1051" s="8">
        <f>VLOOKUP(P1051,Table!$A$2:$C$121,2,0)</f>
        <v>2</v>
      </c>
      <c r="S1051" s="7">
        <f>VLOOKUP(P1051,Table!$A$2:$C$121,3,0)</f>
        <v>4</v>
      </c>
      <c r="T1051" s="6" t="s">
        <v>2297</v>
      </c>
      <c r="U1051" s="8" t="str">
        <f>LEFT(T1051,MIN(FIND({0,1,2,3,4,5,6,7,8,9},ASC(T1051)&amp;1234567890))-1)</f>
        <v>Cu</v>
      </c>
      <c r="V1051" s="8">
        <f t="shared" si="83"/>
        <v>2</v>
      </c>
      <c r="W1051" s="8">
        <f>VLOOKUP(U1051,Table!$A$2:$C$121,2,0)</f>
        <v>11</v>
      </c>
      <c r="X1051" s="7">
        <f>VLOOKUP(U1051,Table!$A$2:$C$121,3,0)</f>
        <v>4</v>
      </c>
      <c r="Y1051" s="6" t="s">
        <v>4046</v>
      </c>
      <c r="Z1051" s="8" t="str">
        <f>LEFT(Y1051,MIN(FIND({0,1,2,3,4,5,6,7,8,9},ASC(Y1051)&amp;1234567890))-1)</f>
        <v>O</v>
      </c>
      <c r="AA1051" s="8">
        <f t="shared" si="84"/>
        <v>7.84</v>
      </c>
      <c r="AB1051" s="8">
        <f>VLOOKUP(Z1051,Table!$A$2:$C$121,2,0)</f>
        <v>16</v>
      </c>
      <c r="AC1051" s="7">
        <f>VLOOKUP(Z1051,Table!$A$2:$C$121,3,0)</f>
        <v>2</v>
      </c>
      <c r="AD1051" s="5" t="str">
        <f>VLOOKUP(A1051,Table!$U$1:$V$230,2,0)</f>
        <v>Tetragonal</v>
      </c>
    </row>
    <row r="1052" spans="1:30" ht="18.75" customHeight="1" x14ac:dyDescent="0.4">
      <c r="A1052" s="5">
        <v>139</v>
      </c>
      <c r="B1052" s="5">
        <v>78101</v>
      </c>
      <c r="C1052" s="5" t="s">
        <v>1364</v>
      </c>
      <c r="D1052" s="5" t="s">
        <v>1399</v>
      </c>
      <c r="E1052" s="6" t="s">
        <v>4045</v>
      </c>
      <c r="F1052" s="8" t="str">
        <f>LEFT(E1052,MIN(FIND({0,1,2,3,4,5,6,7,8,9},ASC(E1052)&amp;1234567890))-1)</f>
        <v>Tl</v>
      </c>
      <c r="G1052" s="8">
        <f t="shared" si="80"/>
        <v>1.99</v>
      </c>
      <c r="H1052" s="8">
        <f>VLOOKUP(F1052,Table!$A$2:$C$121,2,0)</f>
        <v>13</v>
      </c>
      <c r="I1052" s="7">
        <f>VLOOKUP(F1052,Table!$A$2:$C$121,3,0)</f>
        <v>6</v>
      </c>
      <c r="J1052" s="6" t="s">
        <v>2294</v>
      </c>
      <c r="K1052" s="8" t="str">
        <f>LEFT(J1052,MIN(FIND({0,1,2,3,4,5,6,7,8,9},ASC(J1052)&amp;1234567890))-1)</f>
        <v>Ba</v>
      </c>
      <c r="L1052" s="8">
        <f t="shared" si="81"/>
        <v>2</v>
      </c>
      <c r="M1052" s="8">
        <f>VLOOKUP(K1052,Table!$A$2:$C$121,2,0)</f>
        <v>2</v>
      </c>
      <c r="N1052" s="7">
        <f>VLOOKUP(K1052,Table!$A$2:$C$121,3,0)</f>
        <v>6</v>
      </c>
      <c r="O1052" s="6" t="s">
        <v>2341</v>
      </c>
      <c r="P1052" s="8" t="str">
        <f>LEFT(O1052,MIN(FIND({0,1,2,3,4,5,6,7,8,9},ASC(O1052)&amp;1234567890))-1)</f>
        <v>Ca</v>
      </c>
      <c r="Q1052" s="8">
        <f t="shared" si="82"/>
        <v>1</v>
      </c>
      <c r="R1052" s="8">
        <f>VLOOKUP(P1052,Table!$A$2:$C$121,2,0)</f>
        <v>2</v>
      </c>
      <c r="S1052" s="7">
        <f>VLOOKUP(P1052,Table!$A$2:$C$121,3,0)</f>
        <v>4</v>
      </c>
      <c r="T1052" s="6" t="s">
        <v>2297</v>
      </c>
      <c r="U1052" s="8" t="str">
        <f>LEFT(T1052,MIN(FIND({0,1,2,3,4,5,6,7,8,9},ASC(T1052)&amp;1234567890))-1)</f>
        <v>Cu</v>
      </c>
      <c r="V1052" s="8">
        <f t="shared" si="83"/>
        <v>2</v>
      </c>
      <c r="W1052" s="8">
        <f>VLOOKUP(U1052,Table!$A$2:$C$121,2,0)</f>
        <v>11</v>
      </c>
      <c r="X1052" s="7">
        <f>VLOOKUP(U1052,Table!$A$2:$C$121,3,0)</f>
        <v>4</v>
      </c>
      <c r="Y1052" s="6" t="s">
        <v>4047</v>
      </c>
      <c r="Z1052" s="8" t="str">
        <f>LEFT(Y1052,MIN(FIND({0,1,2,3,4,5,6,7,8,9},ASC(Y1052)&amp;1234567890))-1)</f>
        <v>O</v>
      </c>
      <c r="AA1052" s="8">
        <f t="shared" si="84"/>
        <v>7.76</v>
      </c>
      <c r="AB1052" s="8">
        <f>VLOOKUP(Z1052,Table!$A$2:$C$121,2,0)</f>
        <v>16</v>
      </c>
      <c r="AC1052" s="7">
        <f>VLOOKUP(Z1052,Table!$A$2:$C$121,3,0)</f>
        <v>2</v>
      </c>
      <c r="AD1052" s="5" t="str">
        <f>VLOOKUP(A1052,Table!$U$1:$V$230,2,0)</f>
        <v>Tetragonal</v>
      </c>
    </row>
    <row r="1053" spans="1:30" ht="18.75" customHeight="1" x14ac:dyDescent="0.4">
      <c r="A1053" s="5">
        <v>139</v>
      </c>
      <c r="B1053" s="5">
        <v>75694</v>
      </c>
      <c r="C1053" s="5" t="s">
        <v>1364</v>
      </c>
      <c r="D1053" s="5" t="s">
        <v>1400</v>
      </c>
      <c r="E1053" s="6" t="s">
        <v>4048</v>
      </c>
      <c r="F1053" s="8" t="str">
        <f>LEFT(E1053,MIN(FIND({0,1,2,3,4,5,6,7,8,9},ASC(E1053)&amp;1234567890))-1)</f>
        <v>Eu</v>
      </c>
      <c r="G1053" s="8">
        <f t="shared" si="80"/>
        <v>1.6</v>
      </c>
      <c r="H1053" s="8">
        <f>VLOOKUP(F1053,Table!$A$2:$C$121,2,0)</f>
        <v>3</v>
      </c>
      <c r="I1053" s="7">
        <f>VLOOKUP(F1053,Table!$A$2:$C$121,3,0)</f>
        <v>6</v>
      </c>
      <c r="J1053" s="6" t="s">
        <v>2882</v>
      </c>
      <c r="K1053" s="8" t="str">
        <f>LEFT(J1053,MIN(FIND({0,1,2,3,4,5,6,7,8,9},ASC(J1053)&amp;1234567890))-1)</f>
        <v>Sr</v>
      </c>
      <c r="L1053" s="8">
        <f t="shared" si="81"/>
        <v>1.8</v>
      </c>
      <c r="M1053" s="8">
        <f>VLOOKUP(K1053,Table!$A$2:$C$121,2,0)</f>
        <v>2</v>
      </c>
      <c r="N1053" s="7">
        <f>VLOOKUP(K1053,Table!$A$2:$C$121,3,0)</f>
        <v>5</v>
      </c>
      <c r="O1053" s="6" t="s">
        <v>4049</v>
      </c>
      <c r="P1053" s="8" t="str">
        <f>LEFT(O1053,MIN(FIND({0,1,2,3,4,5,6,7,8,9},ASC(O1053)&amp;1234567890))-1)</f>
        <v>Ce</v>
      </c>
      <c r="Q1053" s="8">
        <f t="shared" si="82"/>
        <v>0.6</v>
      </c>
      <c r="R1053" s="8">
        <f>VLOOKUP(P1053,Table!$A$2:$C$121,2,0)</f>
        <v>3</v>
      </c>
      <c r="S1053" s="7">
        <f>VLOOKUP(P1053,Table!$A$2:$C$121,3,0)</f>
        <v>6</v>
      </c>
      <c r="T1053" s="6" t="s">
        <v>4050</v>
      </c>
      <c r="U1053" s="8" t="str">
        <f>LEFT(T1053,MIN(FIND({0,1,2,3,4,5,6,7,8,9},ASC(T1053)&amp;1234567890))-1)</f>
        <v>Cu</v>
      </c>
      <c r="V1053" s="8">
        <f t="shared" si="83"/>
        <v>3</v>
      </c>
      <c r="W1053" s="8">
        <f>VLOOKUP(U1053,Table!$A$2:$C$121,2,0)</f>
        <v>11</v>
      </c>
      <c r="X1053" s="7">
        <f>VLOOKUP(U1053,Table!$A$2:$C$121,3,0)</f>
        <v>4</v>
      </c>
      <c r="Y1053" s="6" t="s">
        <v>4028</v>
      </c>
      <c r="Z1053" s="8" t="str">
        <f>LEFT(Y1053,MIN(FIND({0,1,2,3,4,5,6,7,8,9},ASC(Y1053)&amp;1234567890))-1)</f>
        <v>O</v>
      </c>
      <c r="AA1053" s="8">
        <f t="shared" si="84"/>
        <v>8.6</v>
      </c>
      <c r="AB1053" s="8">
        <f>VLOOKUP(Z1053,Table!$A$2:$C$121,2,0)</f>
        <v>16</v>
      </c>
      <c r="AC1053" s="7">
        <f>VLOOKUP(Z1053,Table!$A$2:$C$121,3,0)</f>
        <v>2</v>
      </c>
      <c r="AD1053" s="5" t="str">
        <f>VLOOKUP(A1053,Table!$U$1:$V$230,2,0)</f>
        <v>Tetragonal</v>
      </c>
    </row>
    <row r="1054" spans="1:30" ht="18.75" customHeight="1" x14ac:dyDescent="0.4">
      <c r="A1054" s="5">
        <v>139</v>
      </c>
      <c r="B1054" s="5">
        <v>75695</v>
      </c>
      <c r="C1054" s="5" t="s">
        <v>1364</v>
      </c>
      <c r="D1054" s="5" t="s">
        <v>1401</v>
      </c>
      <c r="E1054" s="6" t="s">
        <v>4051</v>
      </c>
      <c r="F1054" s="8" t="str">
        <f>LEFT(E1054,MIN(FIND({0,1,2,3,4,5,6,7,8,9},ASC(E1054)&amp;1234567890))-1)</f>
        <v>Y</v>
      </c>
      <c r="G1054" s="8">
        <f t="shared" si="80"/>
        <v>1.5</v>
      </c>
      <c r="H1054" s="8">
        <f>VLOOKUP(F1054,Table!$A$2:$C$121,2,0)</f>
        <v>3</v>
      </c>
      <c r="I1054" s="7">
        <f>VLOOKUP(F1054,Table!$A$2:$C$121,3,0)</f>
        <v>5</v>
      </c>
      <c r="J1054" s="6" t="s">
        <v>2882</v>
      </c>
      <c r="K1054" s="8" t="str">
        <f>LEFT(J1054,MIN(FIND({0,1,2,3,4,5,6,7,8,9},ASC(J1054)&amp;1234567890))-1)</f>
        <v>Sr</v>
      </c>
      <c r="L1054" s="8">
        <f t="shared" si="81"/>
        <v>1.8</v>
      </c>
      <c r="M1054" s="8">
        <f>VLOOKUP(K1054,Table!$A$2:$C$121,2,0)</f>
        <v>2</v>
      </c>
      <c r="N1054" s="7">
        <f>VLOOKUP(K1054,Table!$A$2:$C$121,3,0)</f>
        <v>5</v>
      </c>
      <c r="O1054" s="6" t="s">
        <v>4052</v>
      </c>
      <c r="P1054" s="8" t="str">
        <f>LEFT(O1054,MIN(FIND({0,1,2,3,4,5,6,7,8,9},ASC(O1054)&amp;1234567890))-1)</f>
        <v>Ce</v>
      </c>
      <c r="Q1054" s="8">
        <f t="shared" si="82"/>
        <v>1</v>
      </c>
      <c r="R1054" s="8">
        <f>VLOOKUP(P1054,Table!$A$2:$C$121,2,0)</f>
        <v>3</v>
      </c>
      <c r="S1054" s="7">
        <f>VLOOKUP(P1054,Table!$A$2:$C$121,3,0)</f>
        <v>6</v>
      </c>
      <c r="T1054" s="6" t="s">
        <v>2971</v>
      </c>
      <c r="U1054" s="8" t="str">
        <f>LEFT(T1054,MIN(FIND({0,1,2,3,4,5,6,7,8,9},ASC(T1054)&amp;1234567890))-1)</f>
        <v>Cu</v>
      </c>
      <c r="V1054" s="8">
        <f t="shared" si="83"/>
        <v>2.7</v>
      </c>
      <c r="W1054" s="8">
        <f>VLOOKUP(U1054,Table!$A$2:$C$121,2,0)</f>
        <v>11</v>
      </c>
      <c r="X1054" s="7">
        <f>VLOOKUP(U1054,Table!$A$2:$C$121,3,0)</f>
        <v>4</v>
      </c>
      <c r="Y1054" s="6" t="s">
        <v>4028</v>
      </c>
      <c r="Z1054" s="8" t="str">
        <f>LEFT(Y1054,MIN(FIND({0,1,2,3,4,5,6,7,8,9},ASC(Y1054)&amp;1234567890))-1)</f>
        <v>O</v>
      </c>
      <c r="AA1054" s="8">
        <f t="shared" si="84"/>
        <v>8.6</v>
      </c>
      <c r="AB1054" s="8">
        <f>VLOOKUP(Z1054,Table!$A$2:$C$121,2,0)</f>
        <v>16</v>
      </c>
      <c r="AC1054" s="7">
        <f>VLOOKUP(Z1054,Table!$A$2:$C$121,3,0)</f>
        <v>2</v>
      </c>
      <c r="AD1054" s="5" t="str">
        <f>VLOOKUP(A1054,Table!$U$1:$V$230,2,0)</f>
        <v>Tetragonal</v>
      </c>
    </row>
    <row r="1055" spans="1:30" ht="18.75" customHeight="1" x14ac:dyDescent="0.4">
      <c r="A1055" s="5">
        <v>139</v>
      </c>
      <c r="B1055" s="5">
        <v>75702</v>
      </c>
      <c r="C1055" s="5" t="s">
        <v>1364</v>
      </c>
      <c r="D1055" s="5" t="s">
        <v>1402</v>
      </c>
      <c r="E1055" s="6" t="s">
        <v>3824</v>
      </c>
      <c r="F1055" s="8" t="str">
        <f>LEFT(E1055,MIN(FIND({0,1,2,3,4,5,6,7,8,9},ASC(E1055)&amp;1234567890))-1)</f>
        <v>Tl</v>
      </c>
      <c r="G1055" s="8">
        <f t="shared" si="80"/>
        <v>2</v>
      </c>
      <c r="H1055" s="8">
        <f>VLOOKUP(F1055,Table!$A$2:$C$121,2,0)</f>
        <v>13</v>
      </c>
      <c r="I1055" s="7">
        <f>VLOOKUP(F1055,Table!$A$2:$C$121,3,0)</f>
        <v>6</v>
      </c>
      <c r="J1055" s="6" t="s">
        <v>2294</v>
      </c>
      <c r="K1055" s="8" t="str">
        <f>LEFT(J1055,MIN(FIND({0,1,2,3,4,5,6,7,8,9},ASC(J1055)&amp;1234567890))-1)</f>
        <v>Ba</v>
      </c>
      <c r="L1055" s="8">
        <f t="shared" si="81"/>
        <v>2</v>
      </c>
      <c r="M1055" s="8">
        <f>VLOOKUP(K1055,Table!$A$2:$C$121,2,0)</f>
        <v>2</v>
      </c>
      <c r="N1055" s="7">
        <f>VLOOKUP(K1055,Table!$A$2:$C$121,3,0)</f>
        <v>6</v>
      </c>
      <c r="O1055" s="6" t="s">
        <v>2341</v>
      </c>
      <c r="P1055" s="8" t="str">
        <f>LEFT(O1055,MIN(FIND({0,1,2,3,4,5,6,7,8,9},ASC(O1055)&amp;1234567890))-1)</f>
        <v>Ca</v>
      </c>
      <c r="Q1055" s="8">
        <f t="shared" si="82"/>
        <v>1</v>
      </c>
      <c r="R1055" s="8">
        <f>VLOOKUP(P1055,Table!$A$2:$C$121,2,0)</f>
        <v>2</v>
      </c>
      <c r="S1055" s="7">
        <f>VLOOKUP(P1055,Table!$A$2:$C$121,3,0)</f>
        <v>4</v>
      </c>
      <c r="T1055" s="6" t="s">
        <v>2297</v>
      </c>
      <c r="U1055" s="8" t="str">
        <f>LEFT(T1055,MIN(FIND({0,1,2,3,4,5,6,7,8,9},ASC(T1055)&amp;1234567890))-1)</f>
        <v>Cu</v>
      </c>
      <c r="V1055" s="8">
        <f t="shared" si="83"/>
        <v>2</v>
      </c>
      <c r="W1055" s="8">
        <f>VLOOKUP(U1055,Table!$A$2:$C$121,2,0)</f>
        <v>11</v>
      </c>
      <c r="X1055" s="7">
        <f>VLOOKUP(U1055,Table!$A$2:$C$121,3,0)</f>
        <v>4</v>
      </c>
      <c r="Y1055" s="6" t="s">
        <v>4053</v>
      </c>
      <c r="Z1055" s="8" t="str">
        <f>LEFT(Y1055,MIN(FIND({0,1,2,3,4,5,6,7,8,9},ASC(Y1055)&amp;1234567890))-1)</f>
        <v>O</v>
      </c>
      <c r="AA1055" s="8">
        <f t="shared" si="84"/>
        <v>7.68</v>
      </c>
      <c r="AB1055" s="8">
        <f>VLOOKUP(Z1055,Table!$A$2:$C$121,2,0)</f>
        <v>16</v>
      </c>
      <c r="AC1055" s="7">
        <f>VLOOKUP(Z1055,Table!$A$2:$C$121,3,0)</f>
        <v>2</v>
      </c>
      <c r="AD1055" s="5" t="str">
        <f>VLOOKUP(A1055,Table!$U$1:$V$230,2,0)</f>
        <v>Tetragonal</v>
      </c>
    </row>
    <row r="1056" spans="1:30" ht="18.75" customHeight="1" x14ac:dyDescent="0.4">
      <c r="A1056" s="5">
        <v>139</v>
      </c>
      <c r="B1056" s="5">
        <v>75703</v>
      </c>
      <c r="C1056" s="5" t="s">
        <v>1364</v>
      </c>
      <c r="D1056" s="5" t="s">
        <v>1403</v>
      </c>
      <c r="E1056" s="6" t="s">
        <v>4054</v>
      </c>
      <c r="F1056" s="8" t="str">
        <f>LEFT(E1056,MIN(FIND({0,1,2,3,4,5,6,7,8,9},ASC(E1056)&amp;1234567890))-1)</f>
        <v>Tl</v>
      </c>
      <c r="G1056" s="8">
        <f t="shared" si="80"/>
        <v>1.98</v>
      </c>
      <c r="H1056" s="8">
        <f>VLOOKUP(F1056,Table!$A$2:$C$121,2,0)</f>
        <v>13</v>
      </c>
      <c r="I1056" s="7">
        <f>VLOOKUP(F1056,Table!$A$2:$C$121,3,0)</f>
        <v>6</v>
      </c>
      <c r="J1056" s="6" t="s">
        <v>2294</v>
      </c>
      <c r="K1056" s="8" t="str">
        <f>LEFT(J1056,MIN(FIND({0,1,2,3,4,5,6,7,8,9},ASC(J1056)&amp;1234567890))-1)</f>
        <v>Ba</v>
      </c>
      <c r="L1056" s="8">
        <f t="shared" si="81"/>
        <v>2</v>
      </c>
      <c r="M1056" s="8">
        <f>VLOOKUP(K1056,Table!$A$2:$C$121,2,0)</f>
        <v>2</v>
      </c>
      <c r="N1056" s="7">
        <f>VLOOKUP(K1056,Table!$A$2:$C$121,3,0)</f>
        <v>6</v>
      </c>
      <c r="O1056" s="6" t="s">
        <v>3474</v>
      </c>
      <c r="P1056" s="8" t="str">
        <f>LEFT(O1056,MIN(FIND({0,1,2,3,4,5,6,7,8,9},ASC(O1056)&amp;1234567890))-1)</f>
        <v>Ca</v>
      </c>
      <c r="Q1056" s="8">
        <f t="shared" si="82"/>
        <v>1.02</v>
      </c>
      <c r="R1056" s="8">
        <f>VLOOKUP(P1056,Table!$A$2:$C$121,2,0)</f>
        <v>2</v>
      </c>
      <c r="S1056" s="7">
        <f>VLOOKUP(P1056,Table!$A$2:$C$121,3,0)</f>
        <v>4</v>
      </c>
      <c r="T1056" s="6" t="s">
        <v>2297</v>
      </c>
      <c r="U1056" s="8" t="str">
        <f>LEFT(T1056,MIN(FIND({0,1,2,3,4,5,6,7,8,9},ASC(T1056)&amp;1234567890))-1)</f>
        <v>Cu</v>
      </c>
      <c r="V1056" s="8">
        <f t="shared" si="83"/>
        <v>2</v>
      </c>
      <c r="W1056" s="8">
        <f>VLOOKUP(U1056,Table!$A$2:$C$121,2,0)</f>
        <v>11</v>
      </c>
      <c r="X1056" s="7">
        <f>VLOOKUP(U1056,Table!$A$2:$C$121,3,0)</f>
        <v>4</v>
      </c>
      <c r="Y1056" s="6" t="s">
        <v>4055</v>
      </c>
      <c r="Z1056" s="8" t="str">
        <f>LEFT(Y1056,MIN(FIND({0,1,2,3,4,5,6,7,8,9},ASC(Y1056)&amp;1234567890))-1)</f>
        <v>O</v>
      </c>
      <c r="AA1056" s="8">
        <f t="shared" si="84"/>
        <v>7.6879999999999997</v>
      </c>
      <c r="AB1056" s="8">
        <f>VLOOKUP(Z1056,Table!$A$2:$C$121,2,0)</f>
        <v>16</v>
      </c>
      <c r="AC1056" s="7">
        <f>VLOOKUP(Z1056,Table!$A$2:$C$121,3,0)</f>
        <v>2</v>
      </c>
      <c r="AD1056" s="5" t="str">
        <f>VLOOKUP(A1056,Table!$U$1:$V$230,2,0)</f>
        <v>Tetragonal</v>
      </c>
    </row>
    <row r="1057" spans="1:30" ht="18.75" customHeight="1" x14ac:dyDescent="0.4">
      <c r="A1057" s="5">
        <v>139</v>
      </c>
      <c r="B1057" s="5">
        <v>75704</v>
      </c>
      <c r="C1057" s="5" t="s">
        <v>1364</v>
      </c>
      <c r="D1057" s="5" t="s">
        <v>1404</v>
      </c>
      <c r="E1057" s="6" t="s">
        <v>3824</v>
      </c>
      <c r="F1057" s="8" t="str">
        <f>LEFT(E1057,MIN(FIND({0,1,2,3,4,5,6,7,8,9},ASC(E1057)&amp;1234567890))-1)</f>
        <v>Tl</v>
      </c>
      <c r="G1057" s="8">
        <f t="shared" si="80"/>
        <v>2</v>
      </c>
      <c r="H1057" s="8">
        <f>VLOOKUP(F1057,Table!$A$2:$C$121,2,0)</f>
        <v>13</v>
      </c>
      <c r="I1057" s="7">
        <f>VLOOKUP(F1057,Table!$A$2:$C$121,3,0)</f>
        <v>6</v>
      </c>
      <c r="J1057" s="6" t="s">
        <v>2294</v>
      </c>
      <c r="K1057" s="8" t="str">
        <f>LEFT(J1057,MIN(FIND({0,1,2,3,4,5,6,7,8,9},ASC(J1057)&amp;1234567890))-1)</f>
        <v>Ba</v>
      </c>
      <c r="L1057" s="8">
        <f t="shared" si="81"/>
        <v>2</v>
      </c>
      <c r="M1057" s="8">
        <f>VLOOKUP(K1057,Table!$A$2:$C$121,2,0)</f>
        <v>2</v>
      </c>
      <c r="N1057" s="7">
        <f>VLOOKUP(K1057,Table!$A$2:$C$121,3,0)</f>
        <v>6</v>
      </c>
      <c r="O1057" s="6" t="s">
        <v>2341</v>
      </c>
      <c r="P1057" s="8" t="str">
        <f>LEFT(O1057,MIN(FIND({0,1,2,3,4,5,6,7,8,9},ASC(O1057)&amp;1234567890))-1)</f>
        <v>Ca</v>
      </c>
      <c r="Q1057" s="8">
        <f t="shared" si="82"/>
        <v>1</v>
      </c>
      <c r="R1057" s="8">
        <f>VLOOKUP(P1057,Table!$A$2:$C$121,2,0)</f>
        <v>2</v>
      </c>
      <c r="S1057" s="7">
        <f>VLOOKUP(P1057,Table!$A$2:$C$121,3,0)</f>
        <v>4</v>
      </c>
      <c r="T1057" s="6" t="s">
        <v>2297</v>
      </c>
      <c r="U1057" s="8" t="str">
        <f>LEFT(T1057,MIN(FIND({0,1,2,3,4,5,6,7,8,9},ASC(T1057)&amp;1234567890))-1)</f>
        <v>Cu</v>
      </c>
      <c r="V1057" s="8">
        <f t="shared" si="83"/>
        <v>2</v>
      </c>
      <c r="W1057" s="8">
        <f>VLOOKUP(U1057,Table!$A$2:$C$121,2,0)</f>
        <v>11</v>
      </c>
      <c r="X1057" s="7">
        <f>VLOOKUP(U1057,Table!$A$2:$C$121,3,0)</f>
        <v>4</v>
      </c>
      <c r="Y1057" s="6" t="s">
        <v>4056</v>
      </c>
      <c r="Z1057" s="8" t="str">
        <f>LEFT(Y1057,MIN(FIND({0,1,2,3,4,5,6,7,8,9},ASC(Y1057)&amp;1234567890))-1)</f>
        <v>O</v>
      </c>
      <c r="AA1057" s="8">
        <f t="shared" si="84"/>
        <v>7.7679999999999998</v>
      </c>
      <c r="AB1057" s="8">
        <f>VLOOKUP(Z1057,Table!$A$2:$C$121,2,0)</f>
        <v>16</v>
      </c>
      <c r="AC1057" s="7">
        <f>VLOOKUP(Z1057,Table!$A$2:$C$121,3,0)</f>
        <v>2</v>
      </c>
      <c r="AD1057" s="5" t="str">
        <f>VLOOKUP(A1057,Table!$U$1:$V$230,2,0)</f>
        <v>Tetragonal</v>
      </c>
    </row>
    <row r="1058" spans="1:30" ht="18.75" customHeight="1" x14ac:dyDescent="0.4">
      <c r="A1058" s="5">
        <v>139</v>
      </c>
      <c r="B1058" s="5">
        <v>75991</v>
      </c>
      <c r="C1058" s="5" t="s">
        <v>1364</v>
      </c>
      <c r="D1058" s="5" t="s">
        <v>1405</v>
      </c>
      <c r="E1058" s="6" t="s">
        <v>4057</v>
      </c>
      <c r="F1058" s="8" t="str">
        <f>LEFT(E1058,MIN(FIND({0,1,2,3,4,5,6,7,8,9},ASC(E1058)&amp;1234567890))-1)</f>
        <v>La</v>
      </c>
      <c r="G1058" s="8">
        <f t="shared" si="80"/>
        <v>1.214</v>
      </c>
      <c r="H1058" s="8">
        <f>VLOOKUP(F1058,Table!$A$2:$C$121,2,0)</f>
        <v>3</v>
      </c>
      <c r="I1058" s="7">
        <f>VLOOKUP(F1058,Table!$A$2:$C$121,3,0)</f>
        <v>6</v>
      </c>
      <c r="J1058" s="6" t="s">
        <v>4058</v>
      </c>
      <c r="K1058" s="8" t="str">
        <f>LEFT(J1058,MIN(FIND({0,1,2,3,4,5,6,7,8,9},ASC(J1058)&amp;1234567890))-1)</f>
        <v>Sr</v>
      </c>
      <c r="L1058" s="8">
        <f t="shared" si="81"/>
        <v>0.89200000000000002</v>
      </c>
      <c r="M1058" s="8">
        <f>VLOOKUP(K1058,Table!$A$2:$C$121,2,0)</f>
        <v>2</v>
      </c>
      <c r="N1058" s="7">
        <f>VLOOKUP(K1058,Table!$A$2:$C$121,3,0)</f>
        <v>5</v>
      </c>
      <c r="O1058" s="6" t="s">
        <v>4059</v>
      </c>
      <c r="P1058" s="8" t="str">
        <f>LEFT(O1058,MIN(FIND({0,1,2,3,4,5,6,7,8,9},ASC(O1058)&amp;1234567890))-1)</f>
        <v>Y</v>
      </c>
      <c r="Q1058" s="8">
        <f t="shared" si="82"/>
        <v>0.89400000000000002</v>
      </c>
      <c r="R1058" s="8">
        <f>VLOOKUP(P1058,Table!$A$2:$C$121,2,0)</f>
        <v>3</v>
      </c>
      <c r="S1058" s="7">
        <f>VLOOKUP(P1058,Table!$A$2:$C$121,3,0)</f>
        <v>5</v>
      </c>
      <c r="T1058" s="6" t="s">
        <v>2297</v>
      </c>
      <c r="U1058" s="8" t="str">
        <f>LEFT(T1058,MIN(FIND({0,1,2,3,4,5,6,7,8,9},ASC(T1058)&amp;1234567890))-1)</f>
        <v>Cu</v>
      </c>
      <c r="V1058" s="8">
        <f t="shared" si="83"/>
        <v>2</v>
      </c>
      <c r="W1058" s="8">
        <f>VLOOKUP(U1058,Table!$A$2:$C$121,2,0)</f>
        <v>11</v>
      </c>
      <c r="X1058" s="7">
        <f>VLOOKUP(U1058,Table!$A$2:$C$121,3,0)</f>
        <v>4</v>
      </c>
      <c r="Y1058" s="6" t="s">
        <v>4060</v>
      </c>
      <c r="Z1058" s="8" t="str">
        <f>LEFT(Y1058,MIN(FIND({0,1,2,3,4,5,6,7,8,9},ASC(Y1058)&amp;1234567890))-1)</f>
        <v>O</v>
      </c>
      <c r="AA1058" s="8">
        <f t="shared" si="84"/>
        <v>5.58</v>
      </c>
      <c r="AB1058" s="8">
        <f>VLOOKUP(Z1058,Table!$A$2:$C$121,2,0)</f>
        <v>16</v>
      </c>
      <c r="AC1058" s="7">
        <f>VLOOKUP(Z1058,Table!$A$2:$C$121,3,0)</f>
        <v>2</v>
      </c>
      <c r="AD1058" s="5" t="str">
        <f>VLOOKUP(A1058,Table!$U$1:$V$230,2,0)</f>
        <v>Tetragonal</v>
      </c>
    </row>
    <row r="1059" spans="1:30" ht="18.75" customHeight="1" x14ac:dyDescent="0.4">
      <c r="A1059" s="5">
        <v>139</v>
      </c>
      <c r="B1059" s="5">
        <v>75992</v>
      </c>
      <c r="C1059" s="5" t="s">
        <v>1364</v>
      </c>
      <c r="D1059" s="5" t="s">
        <v>1406</v>
      </c>
      <c r="E1059" s="6" t="s">
        <v>4061</v>
      </c>
      <c r="F1059" s="8" t="str">
        <f>LEFT(E1059,MIN(FIND({0,1,2,3,4,5,6,7,8,9},ASC(E1059)&amp;1234567890))-1)</f>
        <v>La</v>
      </c>
      <c r="G1059" s="8">
        <f t="shared" si="80"/>
        <v>1.044</v>
      </c>
      <c r="H1059" s="8">
        <f>VLOOKUP(F1059,Table!$A$2:$C$121,2,0)</f>
        <v>3</v>
      </c>
      <c r="I1059" s="7">
        <f>VLOOKUP(F1059,Table!$A$2:$C$121,3,0)</f>
        <v>6</v>
      </c>
      <c r="J1059" s="6" t="s">
        <v>4062</v>
      </c>
      <c r="K1059" s="8" t="str">
        <f>LEFT(J1059,MIN(FIND({0,1,2,3,4,5,6,7,8,9},ASC(J1059)&amp;1234567890))-1)</f>
        <v>Sr</v>
      </c>
      <c r="L1059" s="8">
        <f t="shared" si="81"/>
        <v>1.056</v>
      </c>
      <c r="M1059" s="8">
        <f>VLOOKUP(K1059,Table!$A$2:$C$121,2,0)</f>
        <v>2</v>
      </c>
      <c r="N1059" s="7">
        <f>VLOOKUP(K1059,Table!$A$2:$C$121,3,0)</f>
        <v>5</v>
      </c>
      <c r="O1059" s="6" t="s">
        <v>4063</v>
      </c>
      <c r="P1059" s="8" t="str">
        <f>LEFT(O1059,MIN(FIND({0,1,2,3,4,5,6,7,8,9},ASC(O1059)&amp;1234567890))-1)</f>
        <v>Y</v>
      </c>
      <c r="Q1059" s="8">
        <f t="shared" si="82"/>
        <v>0.9</v>
      </c>
      <c r="R1059" s="8">
        <f>VLOOKUP(P1059,Table!$A$2:$C$121,2,0)</f>
        <v>3</v>
      </c>
      <c r="S1059" s="7">
        <f>VLOOKUP(P1059,Table!$A$2:$C$121,3,0)</f>
        <v>5</v>
      </c>
      <c r="T1059" s="6" t="s">
        <v>2297</v>
      </c>
      <c r="U1059" s="8" t="str">
        <f>LEFT(T1059,MIN(FIND({0,1,2,3,4,5,6,7,8,9},ASC(T1059)&amp;1234567890))-1)</f>
        <v>Cu</v>
      </c>
      <c r="V1059" s="8">
        <f t="shared" si="83"/>
        <v>2</v>
      </c>
      <c r="W1059" s="8">
        <f>VLOOKUP(U1059,Table!$A$2:$C$121,2,0)</f>
        <v>11</v>
      </c>
      <c r="X1059" s="7">
        <f>VLOOKUP(U1059,Table!$A$2:$C$121,3,0)</f>
        <v>4</v>
      </c>
      <c r="Y1059" s="6" t="s">
        <v>4064</v>
      </c>
      <c r="Z1059" s="8" t="str">
        <f>LEFT(Y1059,MIN(FIND({0,1,2,3,4,5,6,7,8,9},ASC(Y1059)&amp;1234567890))-1)</f>
        <v>O</v>
      </c>
      <c r="AA1059" s="8">
        <f t="shared" si="84"/>
        <v>5.2720000000000002</v>
      </c>
      <c r="AB1059" s="8">
        <f>VLOOKUP(Z1059,Table!$A$2:$C$121,2,0)</f>
        <v>16</v>
      </c>
      <c r="AC1059" s="7">
        <f>VLOOKUP(Z1059,Table!$A$2:$C$121,3,0)</f>
        <v>2</v>
      </c>
      <c r="AD1059" s="5" t="str">
        <f>VLOOKUP(A1059,Table!$U$1:$V$230,2,0)</f>
        <v>Tetragonal</v>
      </c>
    </row>
    <row r="1060" spans="1:30" ht="18.75" customHeight="1" x14ac:dyDescent="0.4">
      <c r="A1060" s="5">
        <v>139</v>
      </c>
      <c r="B1060" s="5">
        <v>78315</v>
      </c>
      <c r="C1060" s="5" t="s">
        <v>1364</v>
      </c>
      <c r="D1060" s="5" t="s">
        <v>1407</v>
      </c>
      <c r="E1060" s="6" t="s">
        <v>4065</v>
      </c>
      <c r="F1060" s="8" t="str">
        <f>LEFT(E1060,MIN(FIND({0,1,2,3,4,5,6,7,8,9},ASC(E1060)&amp;1234567890))-1)</f>
        <v>Hg</v>
      </c>
      <c r="G1060" s="8">
        <f t="shared" si="80"/>
        <v>2</v>
      </c>
      <c r="H1060" s="8">
        <f>VLOOKUP(F1060,Table!$A$2:$C$121,2,0)</f>
        <v>12</v>
      </c>
      <c r="I1060" s="7">
        <f>VLOOKUP(F1060,Table!$A$2:$C$121,3,0)</f>
        <v>6</v>
      </c>
      <c r="J1060" s="6" t="s">
        <v>2294</v>
      </c>
      <c r="K1060" s="8" t="str">
        <f>LEFT(J1060,MIN(FIND({0,1,2,3,4,5,6,7,8,9},ASC(J1060)&amp;1234567890))-1)</f>
        <v>Ba</v>
      </c>
      <c r="L1060" s="8">
        <f t="shared" si="81"/>
        <v>2</v>
      </c>
      <c r="M1060" s="8">
        <f>VLOOKUP(K1060,Table!$A$2:$C$121,2,0)</f>
        <v>2</v>
      </c>
      <c r="N1060" s="7">
        <f>VLOOKUP(K1060,Table!$A$2:$C$121,3,0)</f>
        <v>6</v>
      </c>
      <c r="O1060" s="6" t="s">
        <v>2295</v>
      </c>
      <c r="P1060" s="8" t="str">
        <f>LEFT(O1060,MIN(FIND({0,1,2,3,4,5,6,7,8,9},ASC(O1060)&amp;1234567890))-1)</f>
        <v>Y</v>
      </c>
      <c r="Q1060" s="8">
        <f t="shared" si="82"/>
        <v>1</v>
      </c>
      <c r="R1060" s="8">
        <f>VLOOKUP(P1060,Table!$A$2:$C$121,2,0)</f>
        <v>3</v>
      </c>
      <c r="S1060" s="7">
        <f>VLOOKUP(P1060,Table!$A$2:$C$121,3,0)</f>
        <v>5</v>
      </c>
      <c r="T1060" s="6" t="s">
        <v>2297</v>
      </c>
      <c r="U1060" s="8" t="str">
        <f>LEFT(T1060,MIN(FIND({0,1,2,3,4,5,6,7,8,9},ASC(T1060)&amp;1234567890))-1)</f>
        <v>Cu</v>
      </c>
      <c r="V1060" s="8">
        <f t="shared" si="83"/>
        <v>2</v>
      </c>
      <c r="W1060" s="8">
        <f>VLOOKUP(U1060,Table!$A$2:$C$121,2,0)</f>
        <v>11</v>
      </c>
      <c r="X1060" s="7">
        <f>VLOOKUP(U1060,Table!$A$2:$C$121,3,0)</f>
        <v>4</v>
      </c>
      <c r="Y1060" s="6" t="s">
        <v>4066</v>
      </c>
      <c r="Z1060" s="8" t="str">
        <f>LEFT(Y1060,MIN(FIND({0,1,2,3,4,5,6,7,8,9},ASC(Y1060)&amp;1234567890))-1)</f>
        <v>O</v>
      </c>
      <c r="AA1060" s="8">
        <f t="shared" si="84"/>
        <v>7.5503999999999998</v>
      </c>
      <c r="AB1060" s="8">
        <f>VLOOKUP(Z1060,Table!$A$2:$C$121,2,0)</f>
        <v>16</v>
      </c>
      <c r="AC1060" s="7">
        <f>VLOOKUP(Z1060,Table!$A$2:$C$121,3,0)</f>
        <v>2</v>
      </c>
      <c r="AD1060" s="5" t="str">
        <f>VLOOKUP(A1060,Table!$U$1:$V$230,2,0)</f>
        <v>Tetragonal</v>
      </c>
    </row>
    <row r="1061" spans="1:30" ht="18.75" customHeight="1" x14ac:dyDescent="0.4">
      <c r="A1061" s="5">
        <v>139</v>
      </c>
      <c r="B1061" s="5">
        <v>79399</v>
      </c>
      <c r="C1061" s="5" t="s">
        <v>1364</v>
      </c>
      <c r="D1061" s="5" t="s">
        <v>1408</v>
      </c>
      <c r="E1061" s="6" t="s">
        <v>4067</v>
      </c>
      <c r="F1061" s="8" t="str">
        <f>LEFT(E1061,MIN(FIND({0,1,2,3,4,5,6,7,8,9},ASC(E1061)&amp;1234567890))-1)</f>
        <v>Eu</v>
      </c>
      <c r="G1061" s="8">
        <f t="shared" si="80"/>
        <v>3</v>
      </c>
      <c r="H1061" s="8">
        <f>VLOOKUP(F1061,Table!$A$2:$C$121,2,0)</f>
        <v>3</v>
      </c>
      <c r="I1061" s="7">
        <f>VLOOKUP(F1061,Table!$A$2:$C$121,3,0)</f>
        <v>6</v>
      </c>
      <c r="J1061" s="6" t="s">
        <v>2294</v>
      </c>
      <c r="K1061" s="8" t="str">
        <f>LEFT(J1061,MIN(FIND({0,1,2,3,4,5,6,7,8,9},ASC(J1061)&amp;1234567890))-1)</f>
        <v>Ba</v>
      </c>
      <c r="L1061" s="8">
        <f t="shared" si="81"/>
        <v>2</v>
      </c>
      <c r="M1061" s="8">
        <f>VLOOKUP(K1061,Table!$A$2:$C$121,2,0)</f>
        <v>2</v>
      </c>
      <c r="N1061" s="7">
        <f>VLOOKUP(K1061,Table!$A$2:$C$121,3,0)</f>
        <v>6</v>
      </c>
      <c r="O1061" s="6" t="s">
        <v>3941</v>
      </c>
      <c r="P1061" s="8" t="str">
        <f>LEFT(O1061,MIN(FIND({0,1,2,3,4,5,6,7,8,9},ASC(O1061)&amp;1234567890))-1)</f>
        <v>Mn</v>
      </c>
      <c r="Q1061" s="8">
        <f t="shared" si="82"/>
        <v>2</v>
      </c>
      <c r="R1061" s="8">
        <f>VLOOKUP(P1061,Table!$A$2:$C$121,2,0)</f>
        <v>7</v>
      </c>
      <c r="S1061" s="7">
        <f>VLOOKUP(P1061,Table!$A$2:$C$121,3,0)</f>
        <v>4</v>
      </c>
      <c r="T1061" s="6" t="s">
        <v>2297</v>
      </c>
      <c r="U1061" s="8" t="str">
        <f>LEFT(T1061,MIN(FIND({0,1,2,3,4,5,6,7,8,9},ASC(T1061)&amp;1234567890))-1)</f>
        <v>Cu</v>
      </c>
      <c r="V1061" s="8">
        <f t="shared" si="83"/>
        <v>2</v>
      </c>
      <c r="W1061" s="8">
        <f>VLOOKUP(U1061,Table!$A$2:$C$121,2,0)</f>
        <v>11</v>
      </c>
      <c r="X1061" s="7">
        <f>VLOOKUP(U1061,Table!$A$2:$C$121,3,0)</f>
        <v>4</v>
      </c>
      <c r="Y1061" s="6" t="s">
        <v>2470</v>
      </c>
      <c r="Z1061" s="8" t="str">
        <f>LEFT(Y1061,MIN(FIND({0,1,2,3,4,5,6,7,8,9},ASC(Y1061)&amp;1234567890))-1)</f>
        <v>O</v>
      </c>
      <c r="AA1061" s="8">
        <f t="shared" si="84"/>
        <v>12</v>
      </c>
      <c r="AB1061" s="8">
        <f>VLOOKUP(Z1061,Table!$A$2:$C$121,2,0)</f>
        <v>16</v>
      </c>
      <c r="AC1061" s="7">
        <f>VLOOKUP(Z1061,Table!$A$2:$C$121,3,0)</f>
        <v>2</v>
      </c>
      <c r="AD1061" s="5" t="str">
        <f>VLOOKUP(A1061,Table!$U$1:$V$230,2,0)</f>
        <v>Tetragonal</v>
      </c>
    </row>
    <row r="1062" spans="1:30" ht="18.75" customHeight="1" x14ac:dyDescent="0.4">
      <c r="A1062" s="5">
        <v>139</v>
      </c>
      <c r="B1062" s="5">
        <v>78604</v>
      </c>
      <c r="C1062" s="5" t="s">
        <v>1364</v>
      </c>
      <c r="D1062" s="5" t="s">
        <v>1409</v>
      </c>
      <c r="E1062" s="6" t="s">
        <v>3352</v>
      </c>
      <c r="F1062" s="8" t="str">
        <f>LEFT(E1062,MIN(FIND({0,1,2,3,4,5,6,7,8,9},ASC(E1062)&amp;1234567890))-1)</f>
        <v>La</v>
      </c>
      <c r="G1062" s="8">
        <f t="shared" si="80"/>
        <v>1.9</v>
      </c>
      <c r="H1062" s="8">
        <f>VLOOKUP(F1062,Table!$A$2:$C$121,2,0)</f>
        <v>3</v>
      </c>
      <c r="I1062" s="7">
        <f>VLOOKUP(F1062,Table!$A$2:$C$121,3,0)</f>
        <v>6</v>
      </c>
      <c r="J1062" s="6" t="s">
        <v>4068</v>
      </c>
      <c r="K1062" s="8" t="str">
        <f>LEFT(J1062,MIN(FIND({0,1,2,3,4,5,6,7,8,9},ASC(J1062)&amp;1234567890))-1)</f>
        <v>Sr</v>
      </c>
      <c r="L1062" s="8">
        <f t="shared" si="81"/>
        <v>0.9</v>
      </c>
      <c r="M1062" s="8">
        <f>VLOOKUP(K1062,Table!$A$2:$C$121,2,0)</f>
        <v>2</v>
      </c>
      <c r="N1062" s="7">
        <f>VLOOKUP(K1062,Table!$A$2:$C$121,3,0)</f>
        <v>5</v>
      </c>
      <c r="O1062" s="6" t="s">
        <v>3047</v>
      </c>
      <c r="P1062" s="8" t="str">
        <f>LEFT(O1062,MIN(FIND({0,1,2,3,4,5,6,7,8,9},ASC(O1062)&amp;1234567890))-1)</f>
        <v>Ca</v>
      </c>
      <c r="Q1062" s="8">
        <f t="shared" si="82"/>
        <v>0.2</v>
      </c>
      <c r="R1062" s="8">
        <f>VLOOKUP(P1062,Table!$A$2:$C$121,2,0)</f>
        <v>2</v>
      </c>
      <c r="S1062" s="7">
        <f>VLOOKUP(P1062,Table!$A$2:$C$121,3,0)</f>
        <v>4</v>
      </c>
      <c r="T1062" s="6" t="s">
        <v>2297</v>
      </c>
      <c r="U1062" s="8" t="str">
        <f>LEFT(T1062,MIN(FIND({0,1,2,3,4,5,6,7,8,9},ASC(T1062)&amp;1234567890))-1)</f>
        <v>Cu</v>
      </c>
      <c r="V1062" s="8">
        <f t="shared" si="83"/>
        <v>2</v>
      </c>
      <c r="W1062" s="8">
        <f>VLOOKUP(U1062,Table!$A$2:$C$121,2,0)</f>
        <v>11</v>
      </c>
      <c r="X1062" s="7">
        <f>VLOOKUP(U1062,Table!$A$2:$C$121,3,0)</f>
        <v>4</v>
      </c>
      <c r="Y1062" s="6" t="s">
        <v>3744</v>
      </c>
      <c r="Z1062" s="8" t="str">
        <f>LEFT(Y1062,MIN(FIND({0,1,2,3,4,5,6,7,8,9},ASC(Y1062)&amp;1234567890))-1)</f>
        <v>O</v>
      </c>
      <c r="AA1062" s="8">
        <f t="shared" si="84"/>
        <v>6.21</v>
      </c>
      <c r="AB1062" s="8">
        <f>VLOOKUP(Z1062,Table!$A$2:$C$121,2,0)</f>
        <v>16</v>
      </c>
      <c r="AC1062" s="7">
        <f>VLOOKUP(Z1062,Table!$A$2:$C$121,3,0)</f>
        <v>2</v>
      </c>
      <c r="AD1062" s="5" t="str">
        <f>VLOOKUP(A1062,Table!$U$1:$V$230,2,0)</f>
        <v>Tetragonal</v>
      </c>
    </row>
    <row r="1063" spans="1:30" ht="18.75" customHeight="1" x14ac:dyDescent="0.4">
      <c r="A1063" s="5">
        <v>139</v>
      </c>
      <c r="B1063" s="5">
        <v>78606</v>
      </c>
      <c r="C1063" s="5" t="s">
        <v>1364</v>
      </c>
      <c r="D1063" s="5" t="s">
        <v>1410</v>
      </c>
      <c r="E1063" s="6" t="s">
        <v>3352</v>
      </c>
      <c r="F1063" s="8" t="str">
        <f>LEFT(E1063,MIN(FIND({0,1,2,3,4,5,6,7,8,9},ASC(E1063)&amp;1234567890))-1)</f>
        <v>La</v>
      </c>
      <c r="G1063" s="8">
        <f t="shared" si="80"/>
        <v>1.9</v>
      </c>
      <c r="H1063" s="8">
        <f>VLOOKUP(F1063,Table!$A$2:$C$121,2,0)</f>
        <v>3</v>
      </c>
      <c r="I1063" s="7">
        <f>VLOOKUP(F1063,Table!$A$2:$C$121,3,0)</f>
        <v>6</v>
      </c>
      <c r="J1063" s="6" t="s">
        <v>2320</v>
      </c>
      <c r="K1063" s="8" t="str">
        <f>LEFT(J1063,MIN(FIND({0,1,2,3,4,5,6,7,8,9},ASC(J1063)&amp;1234567890))-1)</f>
        <v>Sr</v>
      </c>
      <c r="L1063" s="8">
        <f t="shared" si="81"/>
        <v>1</v>
      </c>
      <c r="M1063" s="8">
        <f>VLOOKUP(K1063,Table!$A$2:$C$121,2,0)</f>
        <v>2</v>
      </c>
      <c r="N1063" s="7">
        <f>VLOOKUP(K1063,Table!$A$2:$C$121,3,0)</f>
        <v>5</v>
      </c>
      <c r="O1063" s="6" t="s">
        <v>4069</v>
      </c>
      <c r="P1063" s="8" t="str">
        <f>LEFT(O1063,MIN(FIND({0,1,2,3,4,5,6,7,8,9},ASC(O1063)&amp;1234567890))-1)</f>
        <v>Ca</v>
      </c>
      <c r="Q1063" s="8">
        <f t="shared" si="82"/>
        <v>0.1</v>
      </c>
      <c r="R1063" s="8">
        <f>VLOOKUP(P1063,Table!$A$2:$C$121,2,0)</f>
        <v>2</v>
      </c>
      <c r="S1063" s="7">
        <f>VLOOKUP(P1063,Table!$A$2:$C$121,3,0)</f>
        <v>4</v>
      </c>
      <c r="T1063" s="6" t="s">
        <v>2297</v>
      </c>
      <c r="U1063" s="8" t="str">
        <f>LEFT(T1063,MIN(FIND({0,1,2,3,4,5,6,7,8,9},ASC(T1063)&amp;1234567890))-1)</f>
        <v>Cu</v>
      </c>
      <c r="V1063" s="8">
        <f t="shared" si="83"/>
        <v>2</v>
      </c>
      <c r="W1063" s="8">
        <f>VLOOKUP(U1063,Table!$A$2:$C$121,2,0)</f>
        <v>11</v>
      </c>
      <c r="X1063" s="7">
        <f>VLOOKUP(U1063,Table!$A$2:$C$121,3,0)</f>
        <v>4</v>
      </c>
      <c r="Y1063" s="6" t="s">
        <v>4070</v>
      </c>
      <c r="Z1063" s="8" t="str">
        <f>LEFT(Y1063,MIN(FIND({0,1,2,3,4,5,6,7,8,9},ASC(Y1063)&amp;1234567890))-1)</f>
        <v>O</v>
      </c>
      <c r="AA1063" s="8">
        <f t="shared" si="84"/>
        <v>6.2460000000000004</v>
      </c>
      <c r="AB1063" s="8">
        <f>VLOOKUP(Z1063,Table!$A$2:$C$121,2,0)</f>
        <v>16</v>
      </c>
      <c r="AC1063" s="7">
        <f>VLOOKUP(Z1063,Table!$A$2:$C$121,3,0)</f>
        <v>2</v>
      </c>
      <c r="AD1063" s="5" t="str">
        <f>VLOOKUP(A1063,Table!$U$1:$V$230,2,0)</f>
        <v>Tetragonal</v>
      </c>
    </row>
    <row r="1064" spans="1:30" ht="18.75" customHeight="1" x14ac:dyDescent="0.4">
      <c r="A1064" s="5">
        <v>139</v>
      </c>
      <c r="B1064" s="5">
        <v>78607</v>
      </c>
      <c r="C1064" s="5" t="s">
        <v>1364</v>
      </c>
      <c r="D1064" s="5" t="s">
        <v>1411</v>
      </c>
      <c r="E1064" s="6" t="s">
        <v>3352</v>
      </c>
      <c r="F1064" s="8" t="str">
        <f>LEFT(E1064,MIN(FIND({0,1,2,3,4,5,6,7,8,9},ASC(E1064)&amp;1234567890))-1)</f>
        <v>La</v>
      </c>
      <c r="G1064" s="8">
        <f t="shared" si="80"/>
        <v>1.9</v>
      </c>
      <c r="H1064" s="8">
        <f>VLOOKUP(F1064,Table!$A$2:$C$121,2,0)</f>
        <v>3</v>
      </c>
      <c r="I1064" s="7">
        <f>VLOOKUP(F1064,Table!$A$2:$C$121,3,0)</f>
        <v>6</v>
      </c>
      <c r="J1064" s="6" t="s">
        <v>4068</v>
      </c>
      <c r="K1064" s="8" t="str">
        <f>LEFT(J1064,MIN(FIND({0,1,2,3,4,5,6,7,8,9},ASC(J1064)&amp;1234567890))-1)</f>
        <v>Sr</v>
      </c>
      <c r="L1064" s="8">
        <f t="shared" si="81"/>
        <v>0.9</v>
      </c>
      <c r="M1064" s="8">
        <f>VLOOKUP(K1064,Table!$A$2:$C$121,2,0)</f>
        <v>2</v>
      </c>
      <c r="N1064" s="7">
        <f>VLOOKUP(K1064,Table!$A$2:$C$121,3,0)</f>
        <v>5</v>
      </c>
      <c r="O1064" s="6" t="s">
        <v>3047</v>
      </c>
      <c r="P1064" s="8" t="str">
        <f>LEFT(O1064,MIN(FIND({0,1,2,3,4,5,6,7,8,9},ASC(O1064)&amp;1234567890))-1)</f>
        <v>Ca</v>
      </c>
      <c r="Q1064" s="8">
        <f t="shared" si="82"/>
        <v>0.2</v>
      </c>
      <c r="R1064" s="8">
        <f>VLOOKUP(P1064,Table!$A$2:$C$121,2,0)</f>
        <v>2</v>
      </c>
      <c r="S1064" s="7">
        <f>VLOOKUP(P1064,Table!$A$2:$C$121,3,0)</f>
        <v>4</v>
      </c>
      <c r="T1064" s="6" t="s">
        <v>2297</v>
      </c>
      <c r="U1064" s="8" t="str">
        <f>LEFT(T1064,MIN(FIND({0,1,2,3,4,5,6,7,8,9},ASC(T1064)&amp;1234567890))-1)</f>
        <v>Cu</v>
      </c>
      <c r="V1064" s="8">
        <f t="shared" si="83"/>
        <v>2</v>
      </c>
      <c r="W1064" s="8">
        <f>VLOOKUP(U1064,Table!$A$2:$C$121,2,0)</f>
        <v>11</v>
      </c>
      <c r="X1064" s="7">
        <f>VLOOKUP(U1064,Table!$A$2:$C$121,3,0)</f>
        <v>4</v>
      </c>
      <c r="Y1064" s="6" t="s">
        <v>4071</v>
      </c>
      <c r="Z1064" s="8" t="str">
        <f>LEFT(Y1064,MIN(FIND({0,1,2,3,4,5,6,7,8,9},ASC(Y1064)&amp;1234567890))-1)</f>
        <v>O</v>
      </c>
      <c r="AA1064" s="8">
        <f t="shared" si="84"/>
        <v>6.2050000000000001</v>
      </c>
      <c r="AB1064" s="8">
        <f>VLOOKUP(Z1064,Table!$A$2:$C$121,2,0)</f>
        <v>16</v>
      </c>
      <c r="AC1064" s="7">
        <f>VLOOKUP(Z1064,Table!$A$2:$C$121,3,0)</f>
        <v>2</v>
      </c>
      <c r="AD1064" s="5" t="str">
        <f>VLOOKUP(A1064,Table!$U$1:$V$230,2,0)</f>
        <v>Tetragonal</v>
      </c>
    </row>
    <row r="1065" spans="1:30" ht="18.75" customHeight="1" x14ac:dyDescent="0.4">
      <c r="A1065" s="5">
        <v>139</v>
      </c>
      <c r="B1065" s="5">
        <v>78608</v>
      </c>
      <c r="C1065" s="5" t="s">
        <v>1364</v>
      </c>
      <c r="D1065" s="5" t="s">
        <v>1412</v>
      </c>
      <c r="E1065" s="6" t="s">
        <v>3352</v>
      </c>
      <c r="F1065" s="8" t="str">
        <f>LEFT(E1065,MIN(FIND({0,1,2,3,4,5,6,7,8,9},ASC(E1065)&amp;1234567890))-1)</f>
        <v>La</v>
      </c>
      <c r="G1065" s="8">
        <f t="shared" si="80"/>
        <v>1.9</v>
      </c>
      <c r="H1065" s="8">
        <f>VLOOKUP(F1065,Table!$A$2:$C$121,2,0)</f>
        <v>3</v>
      </c>
      <c r="I1065" s="7">
        <f>VLOOKUP(F1065,Table!$A$2:$C$121,3,0)</f>
        <v>6</v>
      </c>
      <c r="J1065" s="6" t="s">
        <v>4072</v>
      </c>
      <c r="K1065" s="8" t="str">
        <f>LEFT(J1065,MIN(FIND({0,1,2,3,4,5,6,7,8,9},ASC(J1065)&amp;1234567890))-1)</f>
        <v>Sr</v>
      </c>
      <c r="L1065" s="8">
        <f t="shared" si="81"/>
        <v>0.7</v>
      </c>
      <c r="M1065" s="8">
        <f>VLOOKUP(K1065,Table!$A$2:$C$121,2,0)</f>
        <v>2</v>
      </c>
      <c r="N1065" s="7">
        <f>VLOOKUP(K1065,Table!$A$2:$C$121,3,0)</f>
        <v>5</v>
      </c>
      <c r="O1065" s="6" t="s">
        <v>3267</v>
      </c>
      <c r="P1065" s="8" t="str">
        <f>LEFT(O1065,MIN(FIND({0,1,2,3,4,5,6,7,8,9},ASC(O1065)&amp;1234567890))-1)</f>
        <v>Ca</v>
      </c>
      <c r="Q1065" s="8">
        <f t="shared" si="82"/>
        <v>0.4</v>
      </c>
      <c r="R1065" s="8">
        <f>VLOOKUP(P1065,Table!$A$2:$C$121,2,0)</f>
        <v>2</v>
      </c>
      <c r="S1065" s="7">
        <f>VLOOKUP(P1065,Table!$A$2:$C$121,3,0)</f>
        <v>4</v>
      </c>
      <c r="T1065" s="6" t="s">
        <v>2297</v>
      </c>
      <c r="U1065" s="8" t="str">
        <f>LEFT(T1065,MIN(FIND({0,1,2,3,4,5,6,7,8,9},ASC(T1065)&amp;1234567890))-1)</f>
        <v>Cu</v>
      </c>
      <c r="V1065" s="8">
        <f t="shared" si="83"/>
        <v>2</v>
      </c>
      <c r="W1065" s="8">
        <f>VLOOKUP(U1065,Table!$A$2:$C$121,2,0)</f>
        <v>11</v>
      </c>
      <c r="X1065" s="7">
        <f>VLOOKUP(U1065,Table!$A$2:$C$121,3,0)</f>
        <v>4</v>
      </c>
      <c r="Y1065" s="6" t="s">
        <v>4073</v>
      </c>
      <c r="Z1065" s="8" t="str">
        <f>LEFT(Y1065,MIN(FIND({0,1,2,3,4,5,6,7,8,9},ASC(Y1065)&amp;1234567890))-1)</f>
        <v>O</v>
      </c>
      <c r="AA1065" s="8">
        <f t="shared" si="84"/>
        <v>6.093</v>
      </c>
      <c r="AB1065" s="8">
        <f>VLOOKUP(Z1065,Table!$A$2:$C$121,2,0)</f>
        <v>16</v>
      </c>
      <c r="AC1065" s="7">
        <f>VLOOKUP(Z1065,Table!$A$2:$C$121,3,0)</f>
        <v>2</v>
      </c>
      <c r="AD1065" s="5" t="str">
        <f>VLOOKUP(A1065,Table!$U$1:$V$230,2,0)</f>
        <v>Tetragonal</v>
      </c>
    </row>
    <row r="1066" spans="1:30" ht="18.75" customHeight="1" x14ac:dyDescent="0.4">
      <c r="A1066" s="5">
        <v>139</v>
      </c>
      <c r="B1066" s="5">
        <v>78609</v>
      </c>
      <c r="C1066" s="5" t="s">
        <v>1364</v>
      </c>
      <c r="D1066" s="5" t="s">
        <v>1413</v>
      </c>
      <c r="E1066" s="6" t="s">
        <v>3352</v>
      </c>
      <c r="F1066" s="8" t="str">
        <f>LEFT(E1066,MIN(FIND({0,1,2,3,4,5,6,7,8,9},ASC(E1066)&amp;1234567890))-1)</f>
        <v>La</v>
      </c>
      <c r="G1066" s="8">
        <f t="shared" si="80"/>
        <v>1.9</v>
      </c>
      <c r="H1066" s="8">
        <f>VLOOKUP(F1066,Table!$A$2:$C$121,2,0)</f>
        <v>3</v>
      </c>
      <c r="I1066" s="7">
        <f>VLOOKUP(F1066,Table!$A$2:$C$121,3,0)</f>
        <v>6</v>
      </c>
      <c r="J1066" s="6" t="s">
        <v>3268</v>
      </c>
      <c r="K1066" s="8" t="str">
        <f>LEFT(J1066,MIN(FIND({0,1,2,3,4,5,6,7,8,9},ASC(J1066)&amp;1234567890))-1)</f>
        <v>Sr</v>
      </c>
      <c r="L1066" s="8">
        <f t="shared" si="81"/>
        <v>0.6</v>
      </c>
      <c r="M1066" s="8">
        <f>VLOOKUP(K1066,Table!$A$2:$C$121,2,0)</f>
        <v>2</v>
      </c>
      <c r="N1066" s="7">
        <f>VLOOKUP(K1066,Table!$A$2:$C$121,3,0)</f>
        <v>5</v>
      </c>
      <c r="O1066" s="6" t="s">
        <v>3313</v>
      </c>
      <c r="P1066" s="8" t="str">
        <f>LEFT(O1066,MIN(FIND({0,1,2,3,4,5,6,7,8,9},ASC(O1066)&amp;1234567890))-1)</f>
        <v>Ca</v>
      </c>
      <c r="Q1066" s="8">
        <f t="shared" si="82"/>
        <v>0.5</v>
      </c>
      <c r="R1066" s="8">
        <f>VLOOKUP(P1066,Table!$A$2:$C$121,2,0)</f>
        <v>2</v>
      </c>
      <c r="S1066" s="7">
        <f>VLOOKUP(P1066,Table!$A$2:$C$121,3,0)</f>
        <v>4</v>
      </c>
      <c r="T1066" s="6" t="s">
        <v>2297</v>
      </c>
      <c r="U1066" s="8" t="str">
        <f>LEFT(T1066,MIN(FIND({0,1,2,3,4,5,6,7,8,9},ASC(T1066)&amp;1234567890))-1)</f>
        <v>Cu</v>
      </c>
      <c r="V1066" s="8">
        <f t="shared" si="83"/>
        <v>2</v>
      </c>
      <c r="W1066" s="8">
        <f>VLOOKUP(U1066,Table!$A$2:$C$121,2,0)</f>
        <v>11</v>
      </c>
      <c r="X1066" s="7">
        <f>VLOOKUP(U1066,Table!$A$2:$C$121,3,0)</f>
        <v>4</v>
      </c>
      <c r="Y1066" s="6" t="s">
        <v>4074</v>
      </c>
      <c r="Z1066" s="8" t="str">
        <f>LEFT(Y1066,MIN(FIND({0,1,2,3,4,5,6,7,8,9},ASC(Y1066)&amp;1234567890))-1)</f>
        <v>O</v>
      </c>
      <c r="AA1066" s="8">
        <f t="shared" si="84"/>
        <v>6.0629999999999997</v>
      </c>
      <c r="AB1066" s="8">
        <f>VLOOKUP(Z1066,Table!$A$2:$C$121,2,0)</f>
        <v>16</v>
      </c>
      <c r="AC1066" s="7">
        <f>VLOOKUP(Z1066,Table!$A$2:$C$121,3,0)</f>
        <v>2</v>
      </c>
      <c r="AD1066" s="5" t="str">
        <f>VLOOKUP(A1066,Table!$U$1:$V$230,2,0)</f>
        <v>Tetragonal</v>
      </c>
    </row>
    <row r="1067" spans="1:30" ht="18.75" customHeight="1" x14ac:dyDescent="0.4">
      <c r="A1067" s="5">
        <v>139</v>
      </c>
      <c r="B1067" s="5">
        <v>78610</v>
      </c>
      <c r="C1067" s="5" t="s">
        <v>1364</v>
      </c>
      <c r="D1067" s="5" t="s">
        <v>1414</v>
      </c>
      <c r="E1067" s="6" t="s">
        <v>3352</v>
      </c>
      <c r="F1067" s="8" t="str">
        <f>LEFT(E1067,MIN(FIND({0,1,2,3,4,5,6,7,8,9},ASC(E1067)&amp;1234567890))-1)</f>
        <v>La</v>
      </c>
      <c r="G1067" s="8">
        <f t="shared" si="80"/>
        <v>1.9</v>
      </c>
      <c r="H1067" s="8">
        <f>VLOOKUP(F1067,Table!$A$2:$C$121,2,0)</f>
        <v>3</v>
      </c>
      <c r="I1067" s="7">
        <f>VLOOKUP(F1067,Table!$A$2:$C$121,3,0)</f>
        <v>6</v>
      </c>
      <c r="J1067" s="6" t="s">
        <v>4024</v>
      </c>
      <c r="K1067" s="8" t="str">
        <f>LEFT(J1067,MIN(FIND({0,1,2,3,4,5,6,7,8,9},ASC(J1067)&amp;1234567890))-1)</f>
        <v>Sr</v>
      </c>
      <c r="L1067" s="8">
        <f t="shared" si="81"/>
        <v>0.4</v>
      </c>
      <c r="M1067" s="8">
        <f>VLOOKUP(K1067,Table!$A$2:$C$121,2,0)</f>
        <v>2</v>
      </c>
      <c r="N1067" s="7">
        <f>VLOOKUP(K1067,Table!$A$2:$C$121,3,0)</f>
        <v>5</v>
      </c>
      <c r="O1067" s="6" t="s">
        <v>4075</v>
      </c>
      <c r="P1067" s="8" t="str">
        <f>LEFT(O1067,MIN(FIND({0,1,2,3,4,5,6,7,8,9},ASC(O1067)&amp;1234567890))-1)</f>
        <v>Ca</v>
      </c>
      <c r="Q1067" s="8">
        <f t="shared" si="82"/>
        <v>0.7</v>
      </c>
      <c r="R1067" s="8">
        <f>VLOOKUP(P1067,Table!$A$2:$C$121,2,0)</f>
        <v>2</v>
      </c>
      <c r="S1067" s="7">
        <f>VLOOKUP(P1067,Table!$A$2:$C$121,3,0)</f>
        <v>4</v>
      </c>
      <c r="T1067" s="6" t="s">
        <v>2297</v>
      </c>
      <c r="U1067" s="8" t="str">
        <f>LEFT(T1067,MIN(FIND({0,1,2,3,4,5,6,7,8,9},ASC(T1067)&amp;1234567890))-1)</f>
        <v>Cu</v>
      </c>
      <c r="V1067" s="8">
        <f t="shared" si="83"/>
        <v>2</v>
      </c>
      <c r="W1067" s="8">
        <f>VLOOKUP(U1067,Table!$A$2:$C$121,2,0)</f>
        <v>11</v>
      </c>
      <c r="X1067" s="7">
        <f>VLOOKUP(U1067,Table!$A$2:$C$121,3,0)</f>
        <v>4</v>
      </c>
      <c r="Y1067" s="6" t="s">
        <v>4076</v>
      </c>
      <c r="Z1067" s="8" t="str">
        <f>LEFT(Y1067,MIN(FIND({0,1,2,3,4,5,6,7,8,9},ASC(Y1067)&amp;1234567890))-1)</f>
        <v>O</v>
      </c>
      <c r="AA1067" s="8">
        <f t="shared" si="84"/>
        <v>6.0439999999999996</v>
      </c>
      <c r="AB1067" s="8">
        <f>VLOOKUP(Z1067,Table!$A$2:$C$121,2,0)</f>
        <v>16</v>
      </c>
      <c r="AC1067" s="7">
        <f>VLOOKUP(Z1067,Table!$A$2:$C$121,3,0)</f>
        <v>2</v>
      </c>
      <c r="AD1067" s="5" t="str">
        <f>VLOOKUP(A1067,Table!$U$1:$V$230,2,0)</f>
        <v>Tetragonal</v>
      </c>
    </row>
    <row r="1068" spans="1:30" ht="18.75" customHeight="1" x14ac:dyDescent="0.4">
      <c r="A1068" s="5">
        <v>139</v>
      </c>
      <c r="B1068" s="5">
        <v>78611</v>
      </c>
      <c r="C1068" s="5" t="s">
        <v>1364</v>
      </c>
      <c r="D1068" s="5" t="s">
        <v>1415</v>
      </c>
      <c r="E1068" s="6" t="s">
        <v>3352</v>
      </c>
      <c r="F1068" s="8" t="str">
        <f>LEFT(E1068,MIN(FIND({0,1,2,3,4,5,6,7,8,9},ASC(E1068)&amp;1234567890))-1)</f>
        <v>La</v>
      </c>
      <c r="G1068" s="8">
        <f t="shared" si="80"/>
        <v>1.9</v>
      </c>
      <c r="H1068" s="8">
        <f>VLOOKUP(F1068,Table!$A$2:$C$121,2,0)</f>
        <v>3</v>
      </c>
      <c r="I1068" s="7">
        <f>VLOOKUP(F1068,Table!$A$2:$C$121,3,0)</f>
        <v>6</v>
      </c>
      <c r="J1068" s="6" t="s">
        <v>3259</v>
      </c>
      <c r="K1068" s="8" t="str">
        <f>LEFT(J1068,MIN(FIND({0,1,2,3,4,5,6,7,8,9},ASC(J1068)&amp;1234567890))-1)</f>
        <v>Sr</v>
      </c>
      <c r="L1068" s="8">
        <f t="shared" si="81"/>
        <v>0.3</v>
      </c>
      <c r="M1068" s="8">
        <f>VLOOKUP(K1068,Table!$A$2:$C$121,2,0)</f>
        <v>2</v>
      </c>
      <c r="N1068" s="7">
        <f>VLOOKUP(K1068,Table!$A$2:$C$121,3,0)</f>
        <v>5</v>
      </c>
      <c r="O1068" s="6" t="s">
        <v>2513</v>
      </c>
      <c r="P1068" s="8" t="str">
        <f>LEFT(O1068,MIN(FIND({0,1,2,3,4,5,6,7,8,9},ASC(O1068)&amp;1234567890))-1)</f>
        <v>Ca</v>
      </c>
      <c r="Q1068" s="8">
        <f t="shared" si="82"/>
        <v>0.8</v>
      </c>
      <c r="R1068" s="8">
        <f>VLOOKUP(P1068,Table!$A$2:$C$121,2,0)</f>
        <v>2</v>
      </c>
      <c r="S1068" s="7">
        <f>VLOOKUP(P1068,Table!$A$2:$C$121,3,0)</f>
        <v>4</v>
      </c>
      <c r="T1068" s="6" t="s">
        <v>2297</v>
      </c>
      <c r="U1068" s="8" t="str">
        <f>LEFT(T1068,MIN(FIND({0,1,2,3,4,5,6,7,8,9},ASC(T1068)&amp;1234567890))-1)</f>
        <v>Cu</v>
      </c>
      <c r="V1068" s="8">
        <f t="shared" si="83"/>
        <v>2</v>
      </c>
      <c r="W1068" s="8">
        <f>VLOOKUP(U1068,Table!$A$2:$C$121,2,0)</f>
        <v>11</v>
      </c>
      <c r="X1068" s="7">
        <f>VLOOKUP(U1068,Table!$A$2:$C$121,3,0)</f>
        <v>4</v>
      </c>
      <c r="Y1068" s="6" t="s">
        <v>4076</v>
      </c>
      <c r="Z1068" s="8" t="str">
        <f>LEFT(Y1068,MIN(FIND({0,1,2,3,4,5,6,7,8,9},ASC(Y1068)&amp;1234567890))-1)</f>
        <v>O</v>
      </c>
      <c r="AA1068" s="8">
        <f t="shared" si="84"/>
        <v>6.0439999999999996</v>
      </c>
      <c r="AB1068" s="8">
        <f>VLOOKUP(Z1068,Table!$A$2:$C$121,2,0)</f>
        <v>16</v>
      </c>
      <c r="AC1068" s="7">
        <f>VLOOKUP(Z1068,Table!$A$2:$C$121,3,0)</f>
        <v>2</v>
      </c>
      <c r="AD1068" s="5" t="str">
        <f>VLOOKUP(A1068,Table!$U$1:$V$230,2,0)</f>
        <v>Tetragonal</v>
      </c>
    </row>
    <row r="1069" spans="1:30" ht="18.75" customHeight="1" x14ac:dyDescent="0.4">
      <c r="A1069" s="5">
        <v>139</v>
      </c>
      <c r="B1069" s="5">
        <v>78612</v>
      </c>
      <c r="C1069" s="5" t="s">
        <v>1364</v>
      </c>
      <c r="D1069" s="5" t="s">
        <v>1416</v>
      </c>
      <c r="E1069" s="6" t="s">
        <v>3352</v>
      </c>
      <c r="F1069" s="8" t="str">
        <f>LEFT(E1069,MIN(FIND({0,1,2,3,4,5,6,7,8,9},ASC(E1069)&amp;1234567890))-1)</f>
        <v>La</v>
      </c>
      <c r="G1069" s="8">
        <f t="shared" si="80"/>
        <v>1.9</v>
      </c>
      <c r="H1069" s="8">
        <f>VLOOKUP(F1069,Table!$A$2:$C$121,2,0)</f>
        <v>3</v>
      </c>
      <c r="I1069" s="7">
        <f>VLOOKUP(F1069,Table!$A$2:$C$121,3,0)</f>
        <v>6</v>
      </c>
      <c r="J1069" s="6" t="s">
        <v>2607</v>
      </c>
      <c r="K1069" s="8" t="str">
        <f>LEFT(J1069,MIN(FIND({0,1,2,3,4,5,6,7,8,9},ASC(J1069)&amp;1234567890))-1)</f>
        <v>Sr</v>
      </c>
      <c r="L1069" s="8">
        <f t="shared" si="81"/>
        <v>0.2</v>
      </c>
      <c r="M1069" s="8">
        <f>VLOOKUP(K1069,Table!$A$2:$C$121,2,0)</f>
        <v>2</v>
      </c>
      <c r="N1069" s="7">
        <f>VLOOKUP(K1069,Table!$A$2:$C$121,3,0)</f>
        <v>5</v>
      </c>
      <c r="O1069" s="6" t="s">
        <v>3992</v>
      </c>
      <c r="P1069" s="8" t="str">
        <f>LEFT(O1069,MIN(FIND({0,1,2,3,4,5,6,7,8,9},ASC(O1069)&amp;1234567890))-1)</f>
        <v>Ca</v>
      </c>
      <c r="Q1069" s="8">
        <f t="shared" si="82"/>
        <v>0.9</v>
      </c>
      <c r="R1069" s="8">
        <f>VLOOKUP(P1069,Table!$A$2:$C$121,2,0)</f>
        <v>2</v>
      </c>
      <c r="S1069" s="7">
        <f>VLOOKUP(P1069,Table!$A$2:$C$121,3,0)</f>
        <v>4</v>
      </c>
      <c r="T1069" s="6" t="s">
        <v>2297</v>
      </c>
      <c r="U1069" s="8" t="str">
        <f>LEFT(T1069,MIN(FIND({0,1,2,3,4,5,6,7,8,9},ASC(T1069)&amp;1234567890))-1)</f>
        <v>Cu</v>
      </c>
      <c r="V1069" s="8">
        <f t="shared" si="83"/>
        <v>2</v>
      </c>
      <c r="W1069" s="8">
        <f>VLOOKUP(U1069,Table!$A$2:$C$121,2,0)</f>
        <v>11</v>
      </c>
      <c r="X1069" s="7">
        <f>VLOOKUP(U1069,Table!$A$2:$C$121,3,0)</f>
        <v>4</v>
      </c>
      <c r="Y1069" s="6" t="s">
        <v>4077</v>
      </c>
      <c r="Z1069" s="8" t="str">
        <f>LEFT(Y1069,MIN(FIND({0,1,2,3,4,5,6,7,8,9},ASC(Y1069)&amp;1234567890))-1)</f>
        <v>O</v>
      </c>
      <c r="AA1069" s="8">
        <f t="shared" si="84"/>
        <v>6.03</v>
      </c>
      <c r="AB1069" s="8">
        <f>VLOOKUP(Z1069,Table!$A$2:$C$121,2,0)</f>
        <v>16</v>
      </c>
      <c r="AC1069" s="7">
        <f>VLOOKUP(Z1069,Table!$A$2:$C$121,3,0)</f>
        <v>2</v>
      </c>
      <c r="AD1069" s="5" t="str">
        <f>VLOOKUP(A1069,Table!$U$1:$V$230,2,0)</f>
        <v>Tetragonal</v>
      </c>
    </row>
    <row r="1070" spans="1:30" ht="18.75" customHeight="1" x14ac:dyDescent="0.4">
      <c r="A1070" s="5">
        <v>139</v>
      </c>
      <c r="B1070" s="5">
        <v>78613</v>
      </c>
      <c r="C1070" s="5" t="s">
        <v>1364</v>
      </c>
      <c r="D1070" s="5" t="s">
        <v>1417</v>
      </c>
      <c r="E1070" s="6" t="s">
        <v>3352</v>
      </c>
      <c r="F1070" s="8" t="str">
        <f>LEFT(E1070,MIN(FIND({0,1,2,3,4,5,6,7,8,9},ASC(E1070)&amp;1234567890))-1)</f>
        <v>La</v>
      </c>
      <c r="G1070" s="8">
        <f t="shared" si="80"/>
        <v>1.9</v>
      </c>
      <c r="H1070" s="8">
        <f>VLOOKUP(F1070,Table!$A$2:$C$121,2,0)</f>
        <v>3</v>
      </c>
      <c r="I1070" s="7">
        <f>VLOOKUP(F1070,Table!$A$2:$C$121,3,0)</f>
        <v>6</v>
      </c>
      <c r="J1070" s="6" t="s">
        <v>2940</v>
      </c>
      <c r="K1070" s="8" t="str">
        <f>LEFT(J1070,MIN(FIND({0,1,2,3,4,5,6,7,8,9},ASC(J1070)&amp;1234567890))-1)</f>
        <v>Sr</v>
      </c>
      <c r="L1070" s="8">
        <f t="shared" si="81"/>
        <v>0.1</v>
      </c>
      <c r="M1070" s="8">
        <f>VLOOKUP(K1070,Table!$A$2:$C$121,2,0)</f>
        <v>2</v>
      </c>
      <c r="N1070" s="7">
        <f>VLOOKUP(K1070,Table!$A$2:$C$121,3,0)</f>
        <v>5</v>
      </c>
      <c r="O1070" s="6" t="s">
        <v>2341</v>
      </c>
      <c r="P1070" s="8" t="str">
        <f>LEFT(O1070,MIN(FIND({0,1,2,3,4,5,6,7,8,9},ASC(O1070)&amp;1234567890))-1)</f>
        <v>Ca</v>
      </c>
      <c r="Q1070" s="8">
        <f t="shared" si="82"/>
        <v>1</v>
      </c>
      <c r="R1070" s="8">
        <f>VLOOKUP(P1070,Table!$A$2:$C$121,2,0)</f>
        <v>2</v>
      </c>
      <c r="S1070" s="7">
        <f>VLOOKUP(P1070,Table!$A$2:$C$121,3,0)</f>
        <v>4</v>
      </c>
      <c r="T1070" s="6" t="s">
        <v>2297</v>
      </c>
      <c r="U1070" s="8" t="str">
        <f>LEFT(T1070,MIN(FIND({0,1,2,3,4,5,6,7,8,9},ASC(T1070)&amp;1234567890))-1)</f>
        <v>Cu</v>
      </c>
      <c r="V1070" s="8">
        <f t="shared" si="83"/>
        <v>2</v>
      </c>
      <c r="W1070" s="8">
        <f>VLOOKUP(U1070,Table!$A$2:$C$121,2,0)</f>
        <v>11</v>
      </c>
      <c r="X1070" s="7">
        <f>VLOOKUP(U1070,Table!$A$2:$C$121,3,0)</f>
        <v>4</v>
      </c>
      <c r="Y1070" s="6" t="s">
        <v>4078</v>
      </c>
      <c r="Z1070" s="8" t="str">
        <f>LEFT(Y1070,MIN(FIND({0,1,2,3,4,5,6,7,8,9},ASC(Y1070)&amp;1234567890))-1)</f>
        <v>O</v>
      </c>
      <c r="AA1070" s="8">
        <f t="shared" si="84"/>
        <v>6.0229999999999997</v>
      </c>
      <c r="AB1070" s="8">
        <f>VLOOKUP(Z1070,Table!$A$2:$C$121,2,0)</f>
        <v>16</v>
      </c>
      <c r="AC1070" s="7">
        <f>VLOOKUP(Z1070,Table!$A$2:$C$121,3,0)</f>
        <v>2</v>
      </c>
      <c r="AD1070" s="5" t="str">
        <f>VLOOKUP(A1070,Table!$U$1:$V$230,2,0)</f>
        <v>Tetragonal</v>
      </c>
    </row>
    <row r="1071" spans="1:30" ht="18.75" customHeight="1" x14ac:dyDescent="0.4">
      <c r="A1071" s="5">
        <v>139</v>
      </c>
      <c r="B1071" s="5">
        <v>80031</v>
      </c>
      <c r="C1071" s="5" t="s">
        <v>1364</v>
      </c>
      <c r="D1071" s="5" t="s">
        <v>1418</v>
      </c>
      <c r="E1071" s="6" t="s">
        <v>2700</v>
      </c>
      <c r="F1071" s="8" t="str">
        <f>LEFT(E1071,MIN(FIND({0,1,2,3,4,5,6,7,8,9},ASC(E1071)&amp;1234567890))-1)</f>
        <v>Nd</v>
      </c>
      <c r="G1071" s="8">
        <f t="shared" si="80"/>
        <v>1</v>
      </c>
      <c r="H1071" s="8">
        <f>VLOOKUP(F1071,Table!$A$2:$C$121,2,0)</f>
        <v>3</v>
      </c>
      <c r="I1071" s="7">
        <f>VLOOKUP(F1071,Table!$A$2:$C$121,3,0)</f>
        <v>6</v>
      </c>
      <c r="J1071" s="6" t="s">
        <v>2851</v>
      </c>
      <c r="K1071" s="8" t="str">
        <f>LEFT(J1071,MIN(FIND({0,1,2,3,4,5,6,7,8,9},ASC(J1071)&amp;1234567890))-1)</f>
        <v>Fe</v>
      </c>
      <c r="L1071" s="8">
        <f t="shared" si="81"/>
        <v>8</v>
      </c>
      <c r="M1071" s="8">
        <f>VLOOKUP(K1071,Table!$A$2:$C$121,2,0)</f>
        <v>8</v>
      </c>
      <c r="N1071" s="7">
        <f>VLOOKUP(K1071,Table!$A$2:$C$121,3,0)</f>
        <v>4</v>
      </c>
      <c r="O1071" s="6" t="s">
        <v>4079</v>
      </c>
      <c r="P1071" s="8" t="str">
        <f>LEFT(O1071,MIN(FIND({0,1,2,3,4,5,6,7,8,9},ASC(O1071)&amp;1234567890))-1)</f>
        <v>Co</v>
      </c>
      <c r="Q1071" s="8">
        <f t="shared" si="82"/>
        <v>2.94</v>
      </c>
      <c r="R1071" s="8">
        <f>VLOOKUP(P1071,Table!$A$2:$C$121,2,0)</f>
        <v>9</v>
      </c>
      <c r="S1071" s="7">
        <f>VLOOKUP(P1071,Table!$A$2:$C$121,3,0)</f>
        <v>4</v>
      </c>
      <c r="T1071" s="6" t="s">
        <v>2608</v>
      </c>
      <c r="U1071" s="8" t="str">
        <f>LEFT(T1071,MIN(FIND({0,1,2,3,4,5,6,7,8,9},ASC(T1071)&amp;1234567890))-1)</f>
        <v>Ti</v>
      </c>
      <c r="V1071" s="8">
        <f t="shared" si="83"/>
        <v>1</v>
      </c>
      <c r="W1071" s="8">
        <f>VLOOKUP(U1071,Table!$A$2:$C$121,2,0)</f>
        <v>4</v>
      </c>
      <c r="X1071" s="7">
        <f>VLOOKUP(U1071,Table!$A$2:$C$121,3,0)</f>
        <v>4</v>
      </c>
      <c r="Y1071" s="6" t="s">
        <v>2313</v>
      </c>
      <c r="Z1071" s="8" t="str">
        <f>LEFT(Y1071,MIN(FIND({0,1,2,3,4,5,6,7,8,9},ASC(Y1071)&amp;1234567890))-1)</f>
        <v>N</v>
      </c>
      <c r="AA1071" s="8">
        <f t="shared" si="84"/>
        <v>1</v>
      </c>
      <c r="AB1071" s="8">
        <f>VLOOKUP(Z1071,Table!$A$2:$C$121,2,0)</f>
        <v>15</v>
      </c>
      <c r="AC1071" s="7">
        <f>VLOOKUP(Z1071,Table!$A$2:$C$121,3,0)</f>
        <v>2</v>
      </c>
      <c r="AD1071" s="5" t="str">
        <f>VLOOKUP(A1071,Table!$U$1:$V$230,2,0)</f>
        <v>Tetragonal</v>
      </c>
    </row>
    <row r="1072" spans="1:30" ht="18.75" customHeight="1" x14ac:dyDescent="0.4">
      <c r="A1072" s="5">
        <v>139</v>
      </c>
      <c r="B1072" s="5">
        <v>80070</v>
      </c>
      <c r="C1072" s="5" t="s">
        <v>1364</v>
      </c>
      <c r="D1072" s="5" t="s">
        <v>1419</v>
      </c>
      <c r="E1072" s="6" t="s">
        <v>4065</v>
      </c>
      <c r="F1072" s="8" t="str">
        <f>LEFT(E1072,MIN(FIND({0,1,2,3,4,5,6,7,8,9},ASC(E1072)&amp;1234567890))-1)</f>
        <v>Hg</v>
      </c>
      <c r="G1072" s="8">
        <f t="shared" si="80"/>
        <v>2</v>
      </c>
      <c r="H1072" s="8">
        <f>VLOOKUP(F1072,Table!$A$2:$C$121,2,0)</f>
        <v>12</v>
      </c>
      <c r="I1072" s="7">
        <f>VLOOKUP(F1072,Table!$A$2:$C$121,3,0)</f>
        <v>6</v>
      </c>
      <c r="J1072" s="6" t="s">
        <v>2294</v>
      </c>
      <c r="K1072" s="8" t="str">
        <f>LEFT(J1072,MIN(FIND({0,1,2,3,4,5,6,7,8,9},ASC(J1072)&amp;1234567890))-1)</f>
        <v>Ba</v>
      </c>
      <c r="L1072" s="8">
        <f t="shared" si="81"/>
        <v>2</v>
      </c>
      <c r="M1072" s="8">
        <f>VLOOKUP(K1072,Table!$A$2:$C$121,2,0)</f>
        <v>2</v>
      </c>
      <c r="N1072" s="7">
        <f>VLOOKUP(K1072,Table!$A$2:$C$121,3,0)</f>
        <v>6</v>
      </c>
      <c r="O1072" s="6" t="s">
        <v>2295</v>
      </c>
      <c r="P1072" s="8" t="str">
        <f>LEFT(O1072,MIN(FIND({0,1,2,3,4,5,6,7,8,9},ASC(O1072)&amp;1234567890))-1)</f>
        <v>Y</v>
      </c>
      <c r="Q1072" s="8">
        <f t="shared" si="82"/>
        <v>1</v>
      </c>
      <c r="R1072" s="8">
        <f>VLOOKUP(P1072,Table!$A$2:$C$121,2,0)</f>
        <v>3</v>
      </c>
      <c r="S1072" s="7">
        <f>VLOOKUP(P1072,Table!$A$2:$C$121,3,0)</f>
        <v>5</v>
      </c>
      <c r="T1072" s="6" t="s">
        <v>2297</v>
      </c>
      <c r="U1072" s="8" t="str">
        <f>LEFT(T1072,MIN(FIND({0,1,2,3,4,5,6,7,8,9},ASC(T1072)&amp;1234567890))-1)</f>
        <v>Cu</v>
      </c>
      <c r="V1072" s="8">
        <f t="shared" si="83"/>
        <v>2</v>
      </c>
      <c r="W1072" s="8">
        <f>VLOOKUP(U1072,Table!$A$2:$C$121,2,0)</f>
        <v>11</v>
      </c>
      <c r="X1072" s="7">
        <f>VLOOKUP(U1072,Table!$A$2:$C$121,3,0)</f>
        <v>4</v>
      </c>
      <c r="Y1072" s="6" t="s">
        <v>4080</v>
      </c>
      <c r="Z1072" s="8" t="str">
        <f>LEFT(Y1072,MIN(FIND({0,1,2,3,4,5,6,7,8,9},ASC(Y1072)&amp;1234567890))-1)</f>
        <v>O</v>
      </c>
      <c r="AA1072" s="8">
        <f t="shared" si="84"/>
        <v>7.55</v>
      </c>
      <c r="AB1072" s="8">
        <f>VLOOKUP(Z1072,Table!$A$2:$C$121,2,0)</f>
        <v>16</v>
      </c>
      <c r="AC1072" s="7">
        <f>VLOOKUP(Z1072,Table!$A$2:$C$121,3,0)</f>
        <v>2</v>
      </c>
      <c r="AD1072" s="5" t="str">
        <f>VLOOKUP(A1072,Table!$U$1:$V$230,2,0)</f>
        <v>Tetragonal</v>
      </c>
    </row>
    <row r="1073" spans="1:30" ht="18.75" customHeight="1" x14ac:dyDescent="0.4">
      <c r="A1073" s="5">
        <v>139</v>
      </c>
      <c r="B1073" s="5">
        <v>82918</v>
      </c>
      <c r="C1073" s="5" t="s">
        <v>1364</v>
      </c>
      <c r="D1073" s="5" t="s">
        <v>1420</v>
      </c>
      <c r="E1073" s="6" t="s">
        <v>2383</v>
      </c>
      <c r="F1073" s="8" t="str">
        <f>LEFT(E1073,MIN(FIND({0,1,2,3,4,5,6,7,8,9},ASC(E1073)&amp;1234567890))-1)</f>
        <v>La</v>
      </c>
      <c r="G1073" s="8">
        <f t="shared" si="80"/>
        <v>2</v>
      </c>
      <c r="H1073" s="8">
        <f>VLOOKUP(F1073,Table!$A$2:$C$121,2,0)</f>
        <v>3</v>
      </c>
      <c r="I1073" s="7">
        <f>VLOOKUP(F1073,Table!$A$2:$C$121,3,0)</f>
        <v>6</v>
      </c>
      <c r="J1073" s="6" t="s">
        <v>2948</v>
      </c>
      <c r="K1073" s="8" t="str">
        <f>LEFT(J1073,MIN(FIND({0,1,2,3,4,5,6,7,8,9},ASC(J1073)&amp;1234567890))-1)</f>
        <v>Sr</v>
      </c>
      <c r="L1073" s="8">
        <f t="shared" si="81"/>
        <v>4</v>
      </c>
      <c r="M1073" s="8">
        <f>VLOOKUP(K1073,Table!$A$2:$C$121,2,0)</f>
        <v>2</v>
      </c>
      <c r="N1073" s="7">
        <f>VLOOKUP(K1073,Table!$A$2:$C$121,3,0)</f>
        <v>5</v>
      </c>
      <c r="O1073" s="6" t="s">
        <v>2297</v>
      </c>
      <c r="P1073" s="8" t="str">
        <f>LEFT(O1073,MIN(FIND({0,1,2,3,4,5,6,7,8,9},ASC(O1073)&amp;1234567890))-1)</f>
        <v>Cu</v>
      </c>
      <c r="Q1073" s="8">
        <f t="shared" si="82"/>
        <v>2</v>
      </c>
      <c r="R1073" s="8">
        <f>VLOOKUP(P1073,Table!$A$2:$C$121,2,0)</f>
        <v>11</v>
      </c>
      <c r="S1073" s="7">
        <f>VLOOKUP(P1073,Table!$A$2:$C$121,3,0)</f>
        <v>4</v>
      </c>
      <c r="T1073" s="6" t="s">
        <v>2756</v>
      </c>
      <c r="U1073" s="8" t="str">
        <f>LEFT(T1073,MIN(FIND({0,1,2,3,4,5,6,7,8,9},ASC(T1073)&amp;1234567890))-1)</f>
        <v>Ti</v>
      </c>
      <c r="V1073" s="8">
        <f t="shared" si="83"/>
        <v>2</v>
      </c>
      <c r="W1073" s="8">
        <f>VLOOKUP(U1073,Table!$A$2:$C$121,2,0)</f>
        <v>4</v>
      </c>
      <c r="X1073" s="7">
        <f>VLOOKUP(U1073,Table!$A$2:$C$121,3,0)</f>
        <v>4</v>
      </c>
      <c r="Y1073" s="6" t="s">
        <v>4081</v>
      </c>
      <c r="Z1073" s="8" t="str">
        <f>LEFT(Y1073,MIN(FIND({0,1,2,3,4,5,6,7,8,9},ASC(Y1073)&amp;1234567890))-1)</f>
        <v>O</v>
      </c>
      <c r="AA1073" s="8">
        <f t="shared" si="84"/>
        <v>13.4</v>
      </c>
      <c r="AB1073" s="8">
        <f>VLOOKUP(Z1073,Table!$A$2:$C$121,2,0)</f>
        <v>16</v>
      </c>
      <c r="AC1073" s="7">
        <f>VLOOKUP(Z1073,Table!$A$2:$C$121,3,0)</f>
        <v>2</v>
      </c>
      <c r="AD1073" s="5" t="str">
        <f>VLOOKUP(A1073,Table!$U$1:$V$230,2,0)</f>
        <v>Tetragonal</v>
      </c>
    </row>
    <row r="1074" spans="1:30" ht="18.75" customHeight="1" x14ac:dyDescent="0.4">
      <c r="A1074" s="5">
        <v>139</v>
      </c>
      <c r="B1074" s="5">
        <v>83170</v>
      </c>
      <c r="C1074" s="5" t="s">
        <v>1364</v>
      </c>
      <c r="D1074" s="5" t="s">
        <v>1421</v>
      </c>
      <c r="E1074" s="6" t="s">
        <v>2299</v>
      </c>
      <c r="F1074" s="8" t="str">
        <f>LEFT(E1074,MIN(FIND({0,1,2,3,4,5,6,7,8,9},ASC(E1074)&amp;1234567890))-1)</f>
        <v>Sr</v>
      </c>
      <c r="G1074" s="8">
        <f t="shared" si="80"/>
        <v>2</v>
      </c>
      <c r="H1074" s="8">
        <f>VLOOKUP(F1074,Table!$A$2:$C$121,2,0)</f>
        <v>2</v>
      </c>
      <c r="I1074" s="7">
        <f>VLOOKUP(F1074,Table!$A$2:$C$121,3,0)</f>
        <v>5</v>
      </c>
      <c r="J1074" s="6" t="s">
        <v>2700</v>
      </c>
      <c r="K1074" s="8" t="str">
        <f>LEFT(J1074,MIN(FIND({0,1,2,3,4,5,6,7,8,9},ASC(J1074)&amp;1234567890))-1)</f>
        <v>Nd</v>
      </c>
      <c r="L1074" s="8">
        <f t="shared" si="81"/>
        <v>1</v>
      </c>
      <c r="M1074" s="8">
        <f>VLOOKUP(K1074,Table!$A$2:$C$121,2,0)</f>
        <v>3</v>
      </c>
      <c r="N1074" s="7">
        <f>VLOOKUP(K1074,Table!$A$2:$C$121,3,0)</f>
        <v>6</v>
      </c>
      <c r="O1074" s="6" t="s">
        <v>2297</v>
      </c>
      <c r="P1074" s="8" t="str">
        <f>LEFT(O1074,MIN(FIND({0,1,2,3,4,5,6,7,8,9},ASC(O1074)&amp;1234567890))-1)</f>
        <v>Cu</v>
      </c>
      <c r="Q1074" s="8">
        <f t="shared" si="82"/>
        <v>2</v>
      </c>
      <c r="R1074" s="8">
        <f>VLOOKUP(P1074,Table!$A$2:$C$121,2,0)</f>
        <v>11</v>
      </c>
      <c r="S1074" s="7">
        <f>VLOOKUP(P1074,Table!$A$2:$C$121,3,0)</f>
        <v>4</v>
      </c>
      <c r="T1074" s="6" t="s">
        <v>2863</v>
      </c>
      <c r="U1074" s="8" t="str">
        <f>LEFT(T1074,MIN(FIND({0,1,2,3,4,5,6,7,8,9},ASC(T1074)&amp;1234567890))-1)</f>
        <v>O</v>
      </c>
      <c r="V1074" s="8">
        <f t="shared" si="83"/>
        <v>5</v>
      </c>
      <c r="W1074" s="8">
        <f>VLOOKUP(U1074,Table!$A$2:$C$121,2,0)</f>
        <v>16</v>
      </c>
      <c r="X1074" s="7">
        <f>VLOOKUP(U1074,Table!$A$2:$C$121,3,0)</f>
        <v>2</v>
      </c>
      <c r="Y1074" s="6" t="s">
        <v>2492</v>
      </c>
      <c r="Z1074" s="8" t="str">
        <f>LEFT(Y1074,MIN(FIND({0,1,2,3,4,5,6,7,8,9},ASC(Y1074)&amp;1234567890))-1)</f>
        <v>F</v>
      </c>
      <c r="AA1074" s="8">
        <f t="shared" si="84"/>
        <v>1</v>
      </c>
      <c r="AB1074" s="8">
        <f>VLOOKUP(Z1074,Table!$A$2:$C$121,2,0)</f>
        <v>17</v>
      </c>
      <c r="AC1074" s="7">
        <f>VLOOKUP(Z1074,Table!$A$2:$C$121,3,0)</f>
        <v>2</v>
      </c>
      <c r="AD1074" s="5" t="str">
        <f>VLOOKUP(A1074,Table!$U$1:$V$230,2,0)</f>
        <v>Tetragonal</v>
      </c>
    </row>
    <row r="1075" spans="1:30" ht="18.75" customHeight="1" x14ac:dyDescent="0.4">
      <c r="A1075" s="5">
        <v>139</v>
      </c>
      <c r="B1075" s="5">
        <v>83085</v>
      </c>
      <c r="C1075" s="5" t="s">
        <v>1364</v>
      </c>
      <c r="D1075" s="5" t="s">
        <v>1422</v>
      </c>
      <c r="E1075" s="6" t="s">
        <v>2619</v>
      </c>
      <c r="F1075" s="8" t="str">
        <f>LEFT(E1075,MIN(FIND({0,1,2,3,4,5,6,7,8,9},ASC(E1075)&amp;1234567890))-1)</f>
        <v>Hg</v>
      </c>
      <c r="G1075" s="8">
        <f t="shared" si="80"/>
        <v>1</v>
      </c>
      <c r="H1075" s="8">
        <f>VLOOKUP(F1075,Table!$A$2:$C$121,2,0)</f>
        <v>12</v>
      </c>
      <c r="I1075" s="7">
        <f>VLOOKUP(F1075,Table!$A$2:$C$121,3,0)</f>
        <v>6</v>
      </c>
      <c r="J1075" s="6" t="s">
        <v>2782</v>
      </c>
      <c r="K1075" s="8" t="str">
        <f>LEFT(J1075,MIN(FIND({0,1,2,3,4,5,6,7,8,9},ASC(J1075)&amp;1234567890))-1)</f>
        <v>Tl</v>
      </c>
      <c r="L1075" s="8">
        <f t="shared" si="81"/>
        <v>1</v>
      </c>
      <c r="M1075" s="8">
        <f>VLOOKUP(K1075,Table!$A$2:$C$121,2,0)</f>
        <v>13</v>
      </c>
      <c r="N1075" s="7">
        <f>VLOOKUP(K1075,Table!$A$2:$C$121,3,0)</f>
        <v>6</v>
      </c>
      <c r="O1075" s="6" t="s">
        <v>2294</v>
      </c>
      <c r="P1075" s="8" t="str">
        <f>LEFT(O1075,MIN(FIND({0,1,2,3,4,5,6,7,8,9},ASC(O1075)&amp;1234567890))-1)</f>
        <v>Ba</v>
      </c>
      <c r="Q1075" s="8">
        <f t="shared" si="82"/>
        <v>2</v>
      </c>
      <c r="R1075" s="8">
        <f>VLOOKUP(P1075,Table!$A$2:$C$121,2,0)</f>
        <v>2</v>
      </c>
      <c r="S1075" s="7">
        <f>VLOOKUP(P1075,Table!$A$2:$C$121,3,0)</f>
        <v>6</v>
      </c>
      <c r="T1075" s="6" t="s">
        <v>2296</v>
      </c>
      <c r="U1075" s="8" t="str">
        <f>LEFT(T1075,MIN(FIND({0,1,2,3,4,5,6,7,8,9},ASC(T1075)&amp;1234567890))-1)</f>
        <v>Cu</v>
      </c>
      <c r="V1075" s="8">
        <f t="shared" si="83"/>
        <v>1</v>
      </c>
      <c r="W1075" s="8">
        <f>VLOOKUP(U1075,Table!$A$2:$C$121,2,0)</f>
        <v>11</v>
      </c>
      <c r="X1075" s="7">
        <f>VLOOKUP(U1075,Table!$A$2:$C$121,3,0)</f>
        <v>4</v>
      </c>
      <c r="Y1075" s="6" t="s">
        <v>2332</v>
      </c>
      <c r="Z1075" s="8" t="str">
        <f>LEFT(Y1075,MIN(FIND({0,1,2,3,4,5,6,7,8,9},ASC(Y1075)&amp;1234567890))-1)</f>
        <v>O</v>
      </c>
      <c r="AA1075" s="8">
        <f t="shared" si="84"/>
        <v>6</v>
      </c>
      <c r="AB1075" s="8">
        <f>VLOOKUP(Z1075,Table!$A$2:$C$121,2,0)</f>
        <v>16</v>
      </c>
      <c r="AC1075" s="7">
        <f>VLOOKUP(Z1075,Table!$A$2:$C$121,3,0)</f>
        <v>2</v>
      </c>
      <c r="AD1075" s="5" t="str">
        <f>VLOOKUP(A1075,Table!$U$1:$V$230,2,0)</f>
        <v>Tetragonal</v>
      </c>
    </row>
    <row r="1076" spans="1:30" ht="18.75" customHeight="1" x14ac:dyDescent="0.4">
      <c r="A1076" s="5">
        <v>139</v>
      </c>
      <c r="B1076" s="5">
        <v>84734</v>
      </c>
      <c r="C1076" s="5" t="s">
        <v>1364</v>
      </c>
      <c r="D1076" s="5" t="s">
        <v>1423</v>
      </c>
      <c r="E1076" s="6" t="s">
        <v>2299</v>
      </c>
      <c r="F1076" s="8" t="str">
        <f>LEFT(E1076,MIN(FIND({0,1,2,3,4,5,6,7,8,9},ASC(E1076)&amp;1234567890))-1)</f>
        <v>Sr</v>
      </c>
      <c r="G1076" s="8">
        <f t="shared" si="80"/>
        <v>2</v>
      </c>
      <c r="H1076" s="8">
        <f>VLOOKUP(F1076,Table!$A$2:$C$121,2,0)</f>
        <v>2</v>
      </c>
      <c r="I1076" s="7">
        <f>VLOOKUP(F1076,Table!$A$2:$C$121,3,0)</f>
        <v>5</v>
      </c>
      <c r="J1076" s="6" t="s">
        <v>2297</v>
      </c>
      <c r="K1076" s="8" t="str">
        <f>LEFT(J1076,MIN(FIND({0,1,2,3,4,5,6,7,8,9},ASC(J1076)&amp;1234567890))-1)</f>
        <v>Cu</v>
      </c>
      <c r="L1076" s="8">
        <f t="shared" si="81"/>
        <v>2</v>
      </c>
      <c r="M1076" s="8">
        <f>VLOOKUP(K1076,Table!$A$2:$C$121,2,0)</f>
        <v>11</v>
      </c>
      <c r="N1076" s="7">
        <f>VLOOKUP(K1076,Table!$A$2:$C$121,3,0)</f>
        <v>4</v>
      </c>
      <c r="O1076" s="6" t="s">
        <v>2598</v>
      </c>
      <c r="P1076" s="8" t="str">
        <f>LEFT(O1076,MIN(FIND({0,1,2,3,4,5,6,7,8,9},ASC(O1076)&amp;1234567890))-1)</f>
        <v>Mn</v>
      </c>
      <c r="Q1076" s="8">
        <f t="shared" si="82"/>
        <v>1</v>
      </c>
      <c r="R1076" s="8">
        <f>VLOOKUP(P1076,Table!$A$2:$C$121,2,0)</f>
        <v>7</v>
      </c>
      <c r="S1076" s="7">
        <f>VLOOKUP(P1076,Table!$A$2:$C$121,3,0)</f>
        <v>4</v>
      </c>
      <c r="T1076" s="6" t="s">
        <v>2493</v>
      </c>
      <c r="U1076" s="8" t="str">
        <f>LEFT(T1076,MIN(FIND({0,1,2,3,4,5,6,7,8,9},ASC(T1076)&amp;1234567890))-1)</f>
        <v>O</v>
      </c>
      <c r="V1076" s="8">
        <f t="shared" si="83"/>
        <v>2</v>
      </c>
      <c r="W1076" s="8">
        <f>VLOOKUP(U1076,Table!$A$2:$C$121,2,0)</f>
        <v>16</v>
      </c>
      <c r="X1076" s="7">
        <f>VLOOKUP(U1076,Table!$A$2:$C$121,3,0)</f>
        <v>2</v>
      </c>
      <c r="Y1076" s="6" t="s">
        <v>2815</v>
      </c>
      <c r="Z1076" s="8" t="str">
        <f>LEFT(Y1076,MIN(FIND({0,1,2,3,4,5,6,7,8,9},ASC(Y1076)&amp;1234567890))-1)</f>
        <v>S</v>
      </c>
      <c r="AA1076" s="8">
        <f t="shared" si="84"/>
        <v>2</v>
      </c>
      <c r="AB1076" s="8">
        <f>VLOOKUP(Z1076,Table!$A$2:$C$121,2,0)</f>
        <v>16</v>
      </c>
      <c r="AC1076" s="7">
        <f>VLOOKUP(Z1076,Table!$A$2:$C$121,3,0)</f>
        <v>3</v>
      </c>
      <c r="AD1076" s="5" t="str">
        <f>VLOOKUP(A1076,Table!$U$1:$V$230,2,0)</f>
        <v>Tetragonal</v>
      </c>
    </row>
    <row r="1077" spans="1:30" ht="18.75" customHeight="1" x14ac:dyDescent="0.4">
      <c r="A1077" s="5">
        <v>139</v>
      </c>
      <c r="B1077" s="5">
        <v>84735</v>
      </c>
      <c r="C1077" s="5" t="s">
        <v>1364</v>
      </c>
      <c r="D1077" s="5" t="s">
        <v>1424</v>
      </c>
      <c r="E1077" s="6" t="s">
        <v>2299</v>
      </c>
      <c r="F1077" s="8" t="str">
        <f>LEFT(E1077,MIN(FIND({0,1,2,3,4,5,6,7,8,9},ASC(E1077)&amp;1234567890))-1)</f>
        <v>Sr</v>
      </c>
      <c r="G1077" s="8">
        <f t="shared" si="80"/>
        <v>2</v>
      </c>
      <c r="H1077" s="8">
        <f>VLOOKUP(F1077,Table!$A$2:$C$121,2,0)</f>
        <v>2</v>
      </c>
      <c r="I1077" s="7">
        <f>VLOOKUP(F1077,Table!$A$2:$C$121,3,0)</f>
        <v>5</v>
      </c>
      <c r="J1077" s="6" t="s">
        <v>2297</v>
      </c>
      <c r="K1077" s="8" t="str">
        <f>LEFT(J1077,MIN(FIND({0,1,2,3,4,5,6,7,8,9},ASC(J1077)&amp;1234567890))-1)</f>
        <v>Cu</v>
      </c>
      <c r="L1077" s="8">
        <f t="shared" si="81"/>
        <v>2</v>
      </c>
      <c r="M1077" s="8">
        <f>VLOOKUP(K1077,Table!$A$2:$C$121,2,0)</f>
        <v>11</v>
      </c>
      <c r="N1077" s="7">
        <f>VLOOKUP(K1077,Table!$A$2:$C$121,3,0)</f>
        <v>4</v>
      </c>
      <c r="O1077" s="6" t="s">
        <v>2379</v>
      </c>
      <c r="P1077" s="8" t="str">
        <f>LEFT(O1077,MIN(FIND({0,1,2,3,4,5,6,7,8,9},ASC(O1077)&amp;1234567890))-1)</f>
        <v>Zn</v>
      </c>
      <c r="Q1077" s="8">
        <f t="shared" si="82"/>
        <v>1</v>
      </c>
      <c r="R1077" s="8">
        <f>VLOOKUP(P1077,Table!$A$2:$C$121,2,0)</f>
        <v>12</v>
      </c>
      <c r="S1077" s="7">
        <f>VLOOKUP(P1077,Table!$A$2:$C$121,3,0)</f>
        <v>4</v>
      </c>
      <c r="T1077" s="6" t="s">
        <v>2493</v>
      </c>
      <c r="U1077" s="8" t="str">
        <f>LEFT(T1077,MIN(FIND({0,1,2,3,4,5,6,7,8,9},ASC(T1077)&amp;1234567890))-1)</f>
        <v>O</v>
      </c>
      <c r="V1077" s="8">
        <f t="shared" si="83"/>
        <v>2</v>
      </c>
      <c r="W1077" s="8">
        <f>VLOOKUP(U1077,Table!$A$2:$C$121,2,0)</f>
        <v>16</v>
      </c>
      <c r="X1077" s="7">
        <f>VLOOKUP(U1077,Table!$A$2:$C$121,3,0)</f>
        <v>2</v>
      </c>
      <c r="Y1077" s="6" t="s">
        <v>2815</v>
      </c>
      <c r="Z1077" s="8" t="str">
        <f>LEFT(Y1077,MIN(FIND({0,1,2,3,4,5,6,7,8,9},ASC(Y1077)&amp;1234567890))-1)</f>
        <v>S</v>
      </c>
      <c r="AA1077" s="8">
        <f t="shared" si="84"/>
        <v>2</v>
      </c>
      <c r="AB1077" s="8">
        <f>VLOOKUP(Z1077,Table!$A$2:$C$121,2,0)</f>
        <v>16</v>
      </c>
      <c r="AC1077" s="7">
        <f>VLOOKUP(Z1077,Table!$A$2:$C$121,3,0)</f>
        <v>3</v>
      </c>
      <c r="AD1077" s="5" t="str">
        <f>VLOOKUP(A1077,Table!$U$1:$V$230,2,0)</f>
        <v>Tetragonal</v>
      </c>
    </row>
    <row r="1078" spans="1:30" ht="18.75" customHeight="1" x14ac:dyDescent="0.4">
      <c r="A1078" s="5">
        <v>139</v>
      </c>
      <c r="B1078" s="5">
        <v>84961</v>
      </c>
      <c r="C1078" s="5" t="s">
        <v>1364</v>
      </c>
      <c r="D1078" s="5" t="s">
        <v>1425</v>
      </c>
      <c r="E1078" s="6" t="s">
        <v>2424</v>
      </c>
      <c r="F1078" s="8" t="str">
        <f>LEFT(E1078,MIN(FIND({0,1,2,3,4,5,6,7,8,9},ASC(E1078)&amp;1234567890))-1)</f>
        <v>Sr</v>
      </c>
      <c r="G1078" s="8">
        <f t="shared" si="80"/>
        <v>3</v>
      </c>
      <c r="H1078" s="8">
        <f>VLOOKUP(F1078,Table!$A$2:$C$121,2,0)</f>
        <v>2</v>
      </c>
      <c r="I1078" s="7">
        <f>VLOOKUP(F1078,Table!$A$2:$C$121,3,0)</f>
        <v>5</v>
      </c>
      <c r="J1078" s="6" t="s">
        <v>2297</v>
      </c>
      <c r="K1078" s="8" t="str">
        <f>LEFT(J1078,MIN(FIND({0,1,2,3,4,5,6,7,8,9},ASC(J1078)&amp;1234567890))-1)</f>
        <v>Cu</v>
      </c>
      <c r="L1078" s="8">
        <f t="shared" si="81"/>
        <v>2</v>
      </c>
      <c r="M1078" s="8">
        <f>VLOOKUP(K1078,Table!$A$2:$C$121,2,0)</f>
        <v>11</v>
      </c>
      <c r="N1078" s="7">
        <f>VLOOKUP(K1078,Table!$A$2:$C$121,3,0)</f>
        <v>4</v>
      </c>
      <c r="O1078" s="6" t="s">
        <v>2668</v>
      </c>
      <c r="P1078" s="8" t="str">
        <f>LEFT(O1078,MIN(FIND({0,1,2,3,4,5,6,7,8,9},ASC(O1078)&amp;1234567890))-1)</f>
        <v>Fe</v>
      </c>
      <c r="Q1078" s="8">
        <f t="shared" si="82"/>
        <v>2</v>
      </c>
      <c r="R1078" s="8">
        <f>VLOOKUP(P1078,Table!$A$2:$C$121,2,0)</f>
        <v>8</v>
      </c>
      <c r="S1078" s="7">
        <f>VLOOKUP(P1078,Table!$A$2:$C$121,3,0)</f>
        <v>4</v>
      </c>
      <c r="T1078" s="6" t="s">
        <v>2863</v>
      </c>
      <c r="U1078" s="8" t="str">
        <f>LEFT(T1078,MIN(FIND({0,1,2,3,4,5,6,7,8,9},ASC(T1078)&amp;1234567890))-1)</f>
        <v>O</v>
      </c>
      <c r="V1078" s="8">
        <f t="shared" si="83"/>
        <v>5</v>
      </c>
      <c r="W1078" s="8">
        <f>VLOOKUP(U1078,Table!$A$2:$C$121,2,0)</f>
        <v>16</v>
      </c>
      <c r="X1078" s="7">
        <f>VLOOKUP(U1078,Table!$A$2:$C$121,3,0)</f>
        <v>2</v>
      </c>
      <c r="Y1078" s="6" t="s">
        <v>2815</v>
      </c>
      <c r="Z1078" s="8" t="str">
        <f>LEFT(Y1078,MIN(FIND({0,1,2,3,4,5,6,7,8,9},ASC(Y1078)&amp;1234567890))-1)</f>
        <v>S</v>
      </c>
      <c r="AA1078" s="8">
        <f t="shared" si="84"/>
        <v>2</v>
      </c>
      <c r="AB1078" s="8">
        <f>VLOOKUP(Z1078,Table!$A$2:$C$121,2,0)</f>
        <v>16</v>
      </c>
      <c r="AC1078" s="7">
        <f>VLOOKUP(Z1078,Table!$A$2:$C$121,3,0)</f>
        <v>3</v>
      </c>
      <c r="AD1078" s="5" t="str">
        <f>VLOOKUP(A1078,Table!$U$1:$V$230,2,0)</f>
        <v>Tetragonal</v>
      </c>
    </row>
    <row r="1079" spans="1:30" ht="18.75" customHeight="1" x14ac:dyDescent="0.4">
      <c r="A1079" s="5">
        <v>139</v>
      </c>
      <c r="B1079" s="5">
        <v>202628</v>
      </c>
      <c r="C1079" s="5" t="s">
        <v>1364</v>
      </c>
      <c r="D1079" s="5" t="s">
        <v>1426</v>
      </c>
      <c r="E1079" s="6" t="s">
        <v>4036</v>
      </c>
      <c r="F1079" s="8" t="str">
        <f>LEFT(E1079,MIN(FIND({0,1,2,3,4,5,6,7,8,9},ASC(E1079)&amp;1234567890))-1)</f>
        <v>Tl</v>
      </c>
      <c r="G1079" s="8">
        <f t="shared" si="80"/>
        <v>1.82</v>
      </c>
      <c r="H1079" s="8">
        <f>VLOOKUP(F1079,Table!$A$2:$C$121,2,0)</f>
        <v>13</v>
      </c>
      <c r="I1079" s="7">
        <f>VLOOKUP(F1079,Table!$A$2:$C$121,3,0)</f>
        <v>6</v>
      </c>
      <c r="J1079" s="6" t="s">
        <v>2294</v>
      </c>
      <c r="K1079" s="8" t="str">
        <f>LEFT(J1079,MIN(FIND({0,1,2,3,4,5,6,7,8,9},ASC(J1079)&amp;1234567890))-1)</f>
        <v>Ba</v>
      </c>
      <c r="L1079" s="8">
        <f t="shared" si="81"/>
        <v>2</v>
      </c>
      <c r="M1079" s="8">
        <f>VLOOKUP(K1079,Table!$A$2:$C$121,2,0)</f>
        <v>2</v>
      </c>
      <c r="N1079" s="7">
        <f>VLOOKUP(K1079,Table!$A$2:$C$121,3,0)</f>
        <v>6</v>
      </c>
      <c r="O1079" s="6" t="s">
        <v>3784</v>
      </c>
      <c r="P1079" s="8" t="str">
        <f>LEFT(O1079,MIN(FIND({0,1,2,3,4,5,6,7,8,9},ASC(O1079)&amp;1234567890))-1)</f>
        <v>Ca</v>
      </c>
      <c r="Q1079" s="8">
        <f t="shared" si="82"/>
        <v>1.9</v>
      </c>
      <c r="R1079" s="8">
        <f>VLOOKUP(P1079,Table!$A$2:$C$121,2,0)</f>
        <v>2</v>
      </c>
      <c r="S1079" s="7">
        <f>VLOOKUP(P1079,Table!$A$2:$C$121,3,0)</f>
        <v>4</v>
      </c>
      <c r="T1079" s="6" t="s">
        <v>2300</v>
      </c>
      <c r="U1079" s="8" t="str">
        <f>LEFT(T1079,MIN(FIND({0,1,2,3,4,5,6,7,8,9},ASC(T1079)&amp;1234567890))-1)</f>
        <v>Cu</v>
      </c>
      <c r="V1079" s="8">
        <f t="shared" si="83"/>
        <v>3</v>
      </c>
      <c r="W1079" s="8">
        <f>VLOOKUP(U1079,Table!$A$2:$C$121,2,0)</f>
        <v>11</v>
      </c>
      <c r="X1079" s="7">
        <f>VLOOKUP(U1079,Table!$A$2:$C$121,3,0)</f>
        <v>4</v>
      </c>
      <c r="Y1079" s="6" t="s">
        <v>4082</v>
      </c>
      <c r="Z1079" s="8" t="str">
        <f>LEFT(Y1079,MIN(FIND({0,1,2,3,4,5,6,7,8,9},ASC(Y1079)&amp;1234567890))-1)</f>
        <v>O</v>
      </c>
      <c r="AA1079" s="8">
        <f t="shared" si="84"/>
        <v>10.94</v>
      </c>
      <c r="AB1079" s="8">
        <f>VLOOKUP(Z1079,Table!$A$2:$C$121,2,0)</f>
        <v>16</v>
      </c>
      <c r="AC1079" s="7">
        <f>VLOOKUP(Z1079,Table!$A$2:$C$121,3,0)</f>
        <v>2</v>
      </c>
      <c r="AD1079" s="5" t="str">
        <f>VLOOKUP(A1079,Table!$U$1:$V$230,2,0)</f>
        <v>Tetragonal</v>
      </c>
    </row>
    <row r="1080" spans="1:30" ht="18.75" customHeight="1" x14ac:dyDescent="0.4">
      <c r="A1080" s="5">
        <v>139</v>
      </c>
      <c r="B1080" s="5">
        <v>202975</v>
      </c>
      <c r="C1080" s="5" t="s">
        <v>1364</v>
      </c>
      <c r="D1080" s="5" t="s">
        <v>1427</v>
      </c>
      <c r="E1080" s="6" t="s">
        <v>2697</v>
      </c>
      <c r="F1080" s="8" t="str">
        <f>LEFT(E1080,MIN(FIND({0,1,2,3,4,5,6,7,8,9},ASC(E1080)&amp;1234567890))-1)</f>
        <v>Bi</v>
      </c>
      <c r="G1080" s="8">
        <f t="shared" si="80"/>
        <v>3.5</v>
      </c>
      <c r="H1080" s="8">
        <f>VLOOKUP(F1080,Table!$A$2:$C$121,2,0)</f>
        <v>15</v>
      </c>
      <c r="I1080" s="7">
        <f>VLOOKUP(F1080,Table!$A$2:$C$121,3,0)</f>
        <v>6</v>
      </c>
      <c r="J1080" s="6" t="s">
        <v>4083</v>
      </c>
      <c r="K1080" s="8" t="str">
        <f>LEFT(J1080,MIN(FIND({0,1,2,3,4,5,6,7,8,9},ASC(J1080)&amp;1234567890))-1)</f>
        <v>Pb</v>
      </c>
      <c r="L1080" s="8">
        <f t="shared" si="81"/>
        <v>0.5</v>
      </c>
      <c r="M1080" s="8">
        <f>VLOOKUP(K1080,Table!$A$2:$C$121,2,0)</f>
        <v>14</v>
      </c>
      <c r="N1080" s="7">
        <f>VLOOKUP(K1080,Table!$A$2:$C$121,3,0)</f>
        <v>6</v>
      </c>
      <c r="O1080" s="6" t="s">
        <v>2299</v>
      </c>
      <c r="P1080" s="8" t="str">
        <f>LEFT(O1080,MIN(FIND({0,1,2,3,4,5,6,7,8,9},ASC(O1080)&amp;1234567890))-1)</f>
        <v>Sr</v>
      </c>
      <c r="Q1080" s="8">
        <f t="shared" si="82"/>
        <v>2</v>
      </c>
      <c r="R1080" s="8">
        <f>VLOOKUP(P1080,Table!$A$2:$C$121,2,0)</f>
        <v>2</v>
      </c>
      <c r="S1080" s="7">
        <f>VLOOKUP(P1080,Table!$A$2:$C$121,3,0)</f>
        <v>5</v>
      </c>
      <c r="T1080" s="6" t="s">
        <v>2432</v>
      </c>
      <c r="U1080" s="8" t="str">
        <f>LEFT(T1080,MIN(FIND({0,1,2,3,4,5,6,7,8,9},ASC(T1080)&amp;1234567890))-1)</f>
        <v>Fe</v>
      </c>
      <c r="V1080" s="8">
        <f t="shared" si="83"/>
        <v>3</v>
      </c>
      <c r="W1080" s="8">
        <f>VLOOKUP(U1080,Table!$A$2:$C$121,2,0)</f>
        <v>8</v>
      </c>
      <c r="X1080" s="7">
        <f>VLOOKUP(U1080,Table!$A$2:$C$121,3,0)</f>
        <v>4</v>
      </c>
      <c r="Y1080" s="6" t="s">
        <v>2470</v>
      </c>
      <c r="Z1080" s="8" t="str">
        <f>LEFT(Y1080,MIN(FIND({0,1,2,3,4,5,6,7,8,9},ASC(Y1080)&amp;1234567890))-1)</f>
        <v>O</v>
      </c>
      <c r="AA1080" s="8">
        <f t="shared" si="84"/>
        <v>12</v>
      </c>
      <c r="AB1080" s="8">
        <f>VLOOKUP(Z1080,Table!$A$2:$C$121,2,0)</f>
        <v>16</v>
      </c>
      <c r="AC1080" s="7">
        <f>VLOOKUP(Z1080,Table!$A$2:$C$121,3,0)</f>
        <v>2</v>
      </c>
      <c r="AD1080" s="5" t="str">
        <f>VLOOKUP(A1080,Table!$U$1:$V$230,2,0)</f>
        <v>Tetragonal</v>
      </c>
    </row>
    <row r="1081" spans="1:30" ht="18.75" customHeight="1" x14ac:dyDescent="0.4">
      <c r="A1081" s="5">
        <v>139</v>
      </c>
      <c r="B1081" s="5">
        <v>202987</v>
      </c>
      <c r="C1081" s="5" t="s">
        <v>1364</v>
      </c>
      <c r="D1081" s="5" t="s">
        <v>1428</v>
      </c>
      <c r="E1081" s="6" t="s">
        <v>4084</v>
      </c>
      <c r="F1081" s="8" t="str">
        <f>LEFT(E1081,MIN(FIND({0,1,2,3,4,5,6,7,8,9},ASC(E1081)&amp;1234567890))-1)</f>
        <v>Bi</v>
      </c>
      <c r="G1081" s="8">
        <f t="shared" si="80"/>
        <v>4.1500000000000004</v>
      </c>
      <c r="H1081" s="8">
        <f>VLOOKUP(F1081,Table!$A$2:$C$121,2,0)</f>
        <v>15</v>
      </c>
      <c r="I1081" s="7">
        <f>VLOOKUP(F1081,Table!$A$2:$C$121,3,0)</f>
        <v>6</v>
      </c>
      <c r="J1081" s="6" t="s">
        <v>4085</v>
      </c>
      <c r="K1081" s="8" t="str">
        <f>LEFT(J1081,MIN(FIND({0,1,2,3,4,5,6,7,8,9},ASC(J1081)&amp;1234567890))-1)</f>
        <v>Pb</v>
      </c>
      <c r="L1081" s="8">
        <f t="shared" si="81"/>
        <v>0.45</v>
      </c>
      <c r="M1081" s="8">
        <f>VLOOKUP(K1081,Table!$A$2:$C$121,2,0)</f>
        <v>14</v>
      </c>
      <c r="N1081" s="7">
        <f>VLOOKUP(K1081,Table!$A$2:$C$121,3,0)</f>
        <v>6</v>
      </c>
      <c r="O1081" s="6" t="s">
        <v>2299</v>
      </c>
      <c r="P1081" s="8" t="str">
        <f>LEFT(O1081,MIN(FIND({0,1,2,3,4,5,6,7,8,9},ASC(O1081)&amp;1234567890))-1)</f>
        <v>Sr</v>
      </c>
      <c r="Q1081" s="8">
        <f t="shared" si="82"/>
        <v>2</v>
      </c>
      <c r="R1081" s="8">
        <f>VLOOKUP(P1081,Table!$A$2:$C$121,2,0)</f>
        <v>2</v>
      </c>
      <c r="S1081" s="7">
        <f>VLOOKUP(P1081,Table!$A$2:$C$121,3,0)</f>
        <v>5</v>
      </c>
      <c r="T1081" s="6" t="s">
        <v>3169</v>
      </c>
      <c r="U1081" s="8" t="str">
        <f>LEFT(T1081,MIN(FIND({0,1,2,3,4,5,6,7,8,9},ASC(T1081)&amp;1234567890))-1)</f>
        <v>Fe</v>
      </c>
      <c r="V1081" s="8">
        <f t="shared" si="83"/>
        <v>4</v>
      </c>
      <c r="W1081" s="8">
        <f>VLOOKUP(U1081,Table!$A$2:$C$121,2,0)</f>
        <v>8</v>
      </c>
      <c r="X1081" s="7">
        <f>VLOOKUP(U1081,Table!$A$2:$C$121,3,0)</f>
        <v>4</v>
      </c>
      <c r="Y1081" s="6" t="s">
        <v>2506</v>
      </c>
      <c r="Z1081" s="8" t="str">
        <f>LEFT(Y1081,MIN(FIND({0,1,2,3,4,5,6,7,8,9},ASC(Y1081)&amp;1234567890))-1)</f>
        <v>O</v>
      </c>
      <c r="AA1081" s="8">
        <f t="shared" si="84"/>
        <v>15</v>
      </c>
      <c r="AB1081" s="8">
        <f>VLOOKUP(Z1081,Table!$A$2:$C$121,2,0)</f>
        <v>16</v>
      </c>
      <c r="AC1081" s="7">
        <f>VLOOKUP(Z1081,Table!$A$2:$C$121,3,0)</f>
        <v>2</v>
      </c>
      <c r="AD1081" s="5" t="str">
        <f>VLOOKUP(A1081,Table!$U$1:$V$230,2,0)</f>
        <v>Tetragonal</v>
      </c>
    </row>
    <row r="1082" spans="1:30" ht="18.75" customHeight="1" x14ac:dyDescent="0.4">
      <c r="A1082" s="5">
        <v>139</v>
      </c>
      <c r="B1082" s="5">
        <v>203005</v>
      </c>
      <c r="C1082" s="5" t="s">
        <v>1364</v>
      </c>
      <c r="D1082" s="5" t="s">
        <v>1429</v>
      </c>
      <c r="E1082" s="6" t="s">
        <v>2575</v>
      </c>
      <c r="F1082" s="8" t="str">
        <f>LEFT(E1082,MIN(FIND({0,1,2,3,4,5,6,7,8,9},ASC(E1082)&amp;1234567890))-1)</f>
        <v>Bi</v>
      </c>
      <c r="G1082" s="8">
        <f t="shared" si="80"/>
        <v>2.5</v>
      </c>
      <c r="H1082" s="8">
        <f>VLOOKUP(F1082,Table!$A$2:$C$121,2,0)</f>
        <v>15</v>
      </c>
      <c r="I1082" s="7">
        <f>VLOOKUP(F1082,Table!$A$2:$C$121,3,0)</f>
        <v>6</v>
      </c>
      <c r="J1082" s="6" t="s">
        <v>4083</v>
      </c>
      <c r="K1082" s="8" t="str">
        <f>LEFT(J1082,MIN(FIND({0,1,2,3,4,5,6,7,8,9},ASC(J1082)&amp;1234567890))-1)</f>
        <v>Pb</v>
      </c>
      <c r="L1082" s="8">
        <f t="shared" si="81"/>
        <v>0.5</v>
      </c>
      <c r="M1082" s="8">
        <f>VLOOKUP(K1082,Table!$A$2:$C$121,2,0)</f>
        <v>14</v>
      </c>
      <c r="N1082" s="7">
        <f>VLOOKUP(K1082,Table!$A$2:$C$121,3,0)</f>
        <v>6</v>
      </c>
      <c r="O1082" s="6" t="s">
        <v>2299</v>
      </c>
      <c r="P1082" s="8" t="str">
        <f>LEFT(O1082,MIN(FIND({0,1,2,3,4,5,6,7,8,9},ASC(O1082)&amp;1234567890))-1)</f>
        <v>Sr</v>
      </c>
      <c r="Q1082" s="8">
        <f t="shared" si="82"/>
        <v>2</v>
      </c>
      <c r="R1082" s="8">
        <f>VLOOKUP(P1082,Table!$A$2:$C$121,2,0)</f>
        <v>2</v>
      </c>
      <c r="S1082" s="7">
        <f>VLOOKUP(P1082,Table!$A$2:$C$121,3,0)</f>
        <v>5</v>
      </c>
      <c r="T1082" s="6" t="s">
        <v>2668</v>
      </c>
      <c r="U1082" s="8" t="str">
        <f>LEFT(T1082,MIN(FIND({0,1,2,3,4,5,6,7,8,9},ASC(T1082)&amp;1234567890))-1)</f>
        <v>Fe</v>
      </c>
      <c r="V1082" s="8">
        <f t="shared" si="83"/>
        <v>2</v>
      </c>
      <c r="W1082" s="8">
        <f>VLOOKUP(U1082,Table!$A$2:$C$121,2,0)</f>
        <v>8</v>
      </c>
      <c r="X1082" s="7">
        <f>VLOOKUP(U1082,Table!$A$2:$C$121,3,0)</f>
        <v>4</v>
      </c>
      <c r="Y1082" s="6" t="s">
        <v>2442</v>
      </c>
      <c r="Z1082" s="8" t="str">
        <f>LEFT(Y1082,MIN(FIND({0,1,2,3,4,5,6,7,8,9},ASC(Y1082)&amp;1234567890))-1)</f>
        <v>O</v>
      </c>
      <c r="AA1082" s="8">
        <f t="shared" si="84"/>
        <v>9</v>
      </c>
      <c r="AB1082" s="8">
        <f>VLOOKUP(Z1082,Table!$A$2:$C$121,2,0)</f>
        <v>16</v>
      </c>
      <c r="AC1082" s="7">
        <f>VLOOKUP(Z1082,Table!$A$2:$C$121,3,0)</f>
        <v>2</v>
      </c>
      <c r="AD1082" s="5" t="str">
        <f>VLOOKUP(A1082,Table!$U$1:$V$230,2,0)</f>
        <v>Tetragonal</v>
      </c>
    </row>
    <row r="1083" spans="1:30" ht="18.75" customHeight="1" x14ac:dyDescent="0.4">
      <c r="A1083" s="5">
        <v>139</v>
      </c>
      <c r="B1083" s="5">
        <v>100476</v>
      </c>
      <c r="C1083" s="5" t="s">
        <v>1364</v>
      </c>
      <c r="D1083" s="5" t="s">
        <v>5609</v>
      </c>
      <c r="E1083" s="6" t="s">
        <v>4086</v>
      </c>
      <c r="F1083" s="8" t="str">
        <f>LEFT(E1083,MIN(FIND({0,1,2,3,4,5,6,7,8,9},ASC(E1083)&amp;1234567890))-1)</f>
        <v>Tl</v>
      </c>
      <c r="G1083" s="8">
        <f t="shared" si="80"/>
        <v>1.7849999999999999</v>
      </c>
      <c r="H1083" s="8">
        <f>VLOOKUP(F1083,Table!$A$2:$C$121,2,0)</f>
        <v>13</v>
      </c>
      <c r="I1083" s="7">
        <f>VLOOKUP(F1083,Table!$A$2:$C$121,3,0)</f>
        <v>6</v>
      </c>
      <c r="J1083" s="6" t="s">
        <v>5405</v>
      </c>
      <c r="K1083" s="8" t="str">
        <f>LEFT(J1083,MIN(FIND({0,1,2,3,4,5,6,7,8,9},ASC(J1083)&amp;1234567890))-1)</f>
        <v>K</v>
      </c>
      <c r="L1083" s="8">
        <f t="shared" si="81"/>
        <v>0.215</v>
      </c>
      <c r="M1083" s="8">
        <f>VLOOKUP(K1083,Table!$A$2:$C$121,2,0)</f>
        <v>1</v>
      </c>
      <c r="N1083" s="7">
        <f>VLOOKUP(K1083,Table!$A$2:$C$121,3,0)</f>
        <v>4</v>
      </c>
      <c r="O1083" s="6" t="s">
        <v>4087</v>
      </c>
      <c r="P1083" s="8" t="str">
        <f>LEFT(O1083,MIN(FIND({0,1,2,3,4,5,6,7,8,9},ASC(O1083)&amp;1234567890))-1)</f>
        <v>Cu</v>
      </c>
      <c r="Q1083" s="8">
        <f t="shared" si="82"/>
        <v>6.35</v>
      </c>
      <c r="R1083" s="8">
        <f>VLOOKUP(P1083,Table!$A$2:$C$121,2,0)</f>
        <v>11</v>
      </c>
      <c r="S1083" s="7">
        <f>VLOOKUP(P1083,Table!$A$2:$C$121,3,0)</f>
        <v>4</v>
      </c>
      <c r="T1083" s="6" t="s">
        <v>2318</v>
      </c>
      <c r="U1083" s="8" t="str">
        <f>LEFT(T1083,MIN(FIND({0,1,2,3,4,5,6,7,8,9},ASC(T1083)&amp;1234567890))-1)</f>
        <v>Sb</v>
      </c>
      <c r="V1083" s="8">
        <f t="shared" si="83"/>
        <v>1</v>
      </c>
      <c r="W1083" s="8">
        <f>VLOOKUP(U1083,Table!$A$2:$C$121,2,0)</f>
        <v>15</v>
      </c>
      <c r="X1083" s="7">
        <f>VLOOKUP(U1083,Table!$A$2:$C$121,3,0)</f>
        <v>5</v>
      </c>
      <c r="Y1083" s="6" t="s">
        <v>2303</v>
      </c>
      <c r="Z1083" s="8" t="str">
        <f>LEFT(Y1083,MIN(FIND({0,1,2,3,4,5,6,7,8,9},ASC(Y1083)&amp;1234567890))-1)</f>
        <v>S</v>
      </c>
      <c r="AA1083" s="8">
        <f t="shared" si="84"/>
        <v>4</v>
      </c>
      <c r="AB1083" s="8">
        <f>VLOOKUP(Z1083,Table!$A$2:$C$121,2,0)</f>
        <v>16</v>
      </c>
      <c r="AC1083" s="7">
        <f>VLOOKUP(Z1083,Table!$A$2:$C$121,3,0)</f>
        <v>3</v>
      </c>
      <c r="AD1083" s="5" t="str">
        <f>VLOOKUP(A1083,Table!$U$1:$V$230,2,0)</f>
        <v>Tetragonal</v>
      </c>
    </row>
    <row r="1084" spans="1:30" ht="18.75" customHeight="1" x14ac:dyDescent="0.4">
      <c r="A1084" s="5">
        <v>139</v>
      </c>
      <c r="B1084" s="5">
        <v>88764</v>
      </c>
      <c r="C1084" s="5" t="s">
        <v>1364</v>
      </c>
      <c r="D1084" s="5" t="s">
        <v>1430</v>
      </c>
      <c r="E1084" s="6" t="s">
        <v>4088</v>
      </c>
      <c r="F1084" s="8" t="str">
        <f>LEFT(E1084,MIN(FIND({0,1,2,3,4,5,6,7,8,9},ASC(E1084)&amp;1234567890))-1)</f>
        <v>Pb</v>
      </c>
      <c r="G1084" s="8">
        <f t="shared" si="80"/>
        <v>0.6</v>
      </c>
      <c r="H1084" s="8">
        <f>VLOOKUP(F1084,Table!$A$2:$C$121,2,0)</f>
        <v>14</v>
      </c>
      <c r="I1084" s="7">
        <f>VLOOKUP(F1084,Table!$A$2:$C$121,3,0)</f>
        <v>6</v>
      </c>
      <c r="J1084" s="6" t="s">
        <v>4089</v>
      </c>
      <c r="K1084" s="8" t="str">
        <f>LEFT(J1084,MIN(FIND({0,1,2,3,4,5,6,7,8,9},ASC(J1084)&amp;1234567890))-1)</f>
        <v>Bi</v>
      </c>
      <c r="L1084" s="8">
        <f t="shared" si="81"/>
        <v>1.4</v>
      </c>
      <c r="M1084" s="8">
        <f>VLOOKUP(K1084,Table!$A$2:$C$121,2,0)</f>
        <v>15</v>
      </c>
      <c r="N1084" s="7">
        <f>VLOOKUP(K1084,Table!$A$2:$C$121,3,0)</f>
        <v>6</v>
      </c>
      <c r="O1084" s="6" t="s">
        <v>4090</v>
      </c>
      <c r="P1084" s="8" t="str">
        <f>LEFT(O1084,MIN(FIND({0,1,2,3,4,5,6,7,8,9},ASC(O1084)&amp;1234567890))-1)</f>
        <v>Cs</v>
      </c>
      <c r="Q1084" s="8">
        <f t="shared" si="82"/>
        <v>0.6</v>
      </c>
      <c r="R1084" s="8">
        <f>VLOOKUP(P1084,Table!$A$2:$C$121,2,0)</f>
        <v>1</v>
      </c>
      <c r="S1084" s="7">
        <f>VLOOKUP(P1084,Table!$A$2:$C$121,3,0)</f>
        <v>6</v>
      </c>
      <c r="T1084" s="6" t="s">
        <v>2493</v>
      </c>
      <c r="U1084" s="8" t="str">
        <f>LEFT(T1084,MIN(FIND({0,1,2,3,4,5,6,7,8,9},ASC(T1084)&amp;1234567890))-1)</f>
        <v>O</v>
      </c>
      <c r="V1084" s="8">
        <f t="shared" si="83"/>
        <v>2</v>
      </c>
      <c r="W1084" s="8">
        <f>VLOOKUP(U1084,Table!$A$2:$C$121,2,0)</f>
        <v>16</v>
      </c>
      <c r="X1084" s="7">
        <f>VLOOKUP(U1084,Table!$A$2:$C$121,3,0)</f>
        <v>2</v>
      </c>
      <c r="Y1084" s="6" t="s">
        <v>2360</v>
      </c>
      <c r="Z1084" s="8" t="str">
        <f>LEFT(Y1084,MIN(FIND({0,1,2,3,4,5,6,7,8,9},ASC(Y1084)&amp;1234567890))-1)</f>
        <v>Cl</v>
      </c>
      <c r="AA1084" s="8">
        <f t="shared" si="84"/>
        <v>2</v>
      </c>
      <c r="AB1084" s="8">
        <f>VLOOKUP(Z1084,Table!$A$2:$C$121,2,0)</f>
        <v>17</v>
      </c>
      <c r="AC1084" s="7">
        <f>VLOOKUP(Z1084,Table!$A$2:$C$121,3,0)</f>
        <v>3</v>
      </c>
      <c r="AD1084" s="5" t="str">
        <f>VLOOKUP(A1084,Table!$U$1:$V$230,2,0)</f>
        <v>Tetragonal</v>
      </c>
    </row>
    <row r="1085" spans="1:30" ht="18.75" customHeight="1" x14ac:dyDescent="0.4">
      <c r="A1085" s="5">
        <v>139</v>
      </c>
      <c r="B1085" s="5">
        <v>88765</v>
      </c>
      <c r="C1085" s="5" t="s">
        <v>1364</v>
      </c>
      <c r="D1085" s="5" t="s">
        <v>1431</v>
      </c>
      <c r="E1085" s="6" t="s">
        <v>4088</v>
      </c>
      <c r="F1085" s="8" t="str">
        <f>LEFT(E1085,MIN(FIND({0,1,2,3,4,5,6,7,8,9},ASC(E1085)&amp;1234567890))-1)</f>
        <v>Pb</v>
      </c>
      <c r="G1085" s="8">
        <f t="shared" si="80"/>
        <v>0.6</v>
      </c>
      <c r="H1085" s="8">
        <f>VLOOKUP(F1085,Table!$A$2:$C$121,2,0)</f>
        <v>14</v>
      </c>
      <c r="I1085" s="7">
        <f>VLOOKUP(F1085,Table!$A$2:$C$121,3,0)</f>
        <v>6</v>
      </c>
      <c r="J1085" s="6" t="s">
        <v>4091</v>
      </c>
      <c r="K1085" s="8" t="str">
        <f>LEFT(J1085,MIN(FIND({0,1,2,3,4,5,6,7,8,9},ASC(J1085)&amp;1234567890))-1)</f>
        <v>Bi</v>
      </c>
      <c r="L1085" s="8">
        <f t="shared" si="81"/>
        <v>3.4</v>
      </c>
      <c r="M1085" s="8">
        <f>VLOOKUP(K1085,Table!$A$2:$C$121,2,0)</f>
        <v>15</v>
      </c>
      <c r="N1085" s="7">
        <f>VLOOKUP(K1085,Table!$A$2:$C$121,3,0)</f>
        <v>6</v>
      </c>
      <c r="O1085" s="6" t="s">
        <v>4090</v>
      </c>
      <c r="P1085" s="8" t="str">
        <f>LEFT(O1085,MIN(FIND({0,1,2,3,4,5,6,7,8,9},ASC(O1085)&amp;1234567890))-1)</f>
        <v>Cs</v>
      </c>
      <c r="Q1085" s="8">
        <f t="shared" si="82"/>
        <v>0.6</v>
      </c>
      <c r="R1085" s="8">
        <f>VLOOKUP(P1085,Table!$A$2:$C$121,2,0)</f>
        <v>1</v>
      </c>
      <c r="S1085" s="7">
        <f>VLOOKUP(P1085,Table!$A$2:$C$121,3,0)</f>
        <v>6</v>
      </c>
      <c r="T1085" s="6" t="s">
        <v>2317</v>
      </c>
      <c r="U1085" s="8" t="str">
        <f>LEFT(T1085,MIN(FIND({0,1,2,3,4,5,6,7,8,9},ASC(T1085)&amp;1234567890))-1)</f>
        <v>O</v>
      </c>
      <c r="V1085" s="8">
        <f t="shared" si="83"/>
        <v>4</v>
      </c>
      <c r="W1085" s="8">
        <f>VLOOKUP(U1085,Table!$A$2:$C$121,2,0)</f>
        <v>16</v>
      </c>
      <c r="X1085" s="7">
        <f>VLOOKUP(U1085,Table!$A$2:$C$121,3,0)</f>
        <v>2</v>
      </c>
      <c r="Y1085" s="6" t="s">
        <v>2511</v>
      </c>
      <c r="Z1085" s="8" t="str">
        <f>LEFT(Y1085,MIN(FIND({0,1,2,3,4,5,6,7,8,9},ASC(Y1085)&amp;1234567890))-1)</f>
        <v>Cl</v>
      </c>
      <c r="AA1085" s="8">
        <f t="shared" si="84"/>
        <v>4</v>
      </c>
      <c r="AB1085" s="8">
        <f>VLOOKUP(Z1085,Table!$A$2:$C$121,2,0)</f>
        <v>17</v>
      </c>
      <c r="AC1085" s="7">
        <f>VLOOKUP(Z1085,Table!$A$2:$C$121,3,0)</f>
        <v>3</v>
      </c>
      <c r="AD1085" s="5" t="str">
        <f>VLOOKUP(A1085,Table!$U$1:$V$230,2,0)</f>
        <v>Tetragonal</v>
      </c>
    </row>
    <row r="1086" spans="1:30" ht="18.75" customHeight="1" x14ac:dyDescent="0.4">
      <c r="A1086" s="5">
        <v>139</v>
      </c>
      <c r="B1086" s="5">
        <v>89109</v>
      </c>
      <c r="C1086" s="5" t="s">
        <v>1364</v>
      </c>
      <c r="D1086" s="5" t="s">
        <v>930</v>
      </c>
      <c r="E1086" s="6" t="s">
        <v>2363</v>
      </c>
      <c r="F1086" s="8" t="str">
        <f>LEFT(E1086,MIN(FIND({0,1,2,3,4,5,6,7,8,9},ASC(E1086)&amp;1234567890))-1)</f>
        <v>La</v>
      </c>
      <c r="G1086" s="8">
        <f t="shared" si="80"/>
        <v>1</v>
      </c>
      <c r="H1086" s="8">
        <f>VLOOKUP(F1086,Table!$A$2:$C$121,2,0)</f>
        <v>3</v>
      </c>
      <c r="I1086" s="7">
        <f>VLOOKUP(F1086,Table!$A$2:$C$121,3,0)</f>
        <v>6</v>
      </c>
      <c r="J1086" s="6" t="s">
        <v>2597</v>
      </c>
      <c r="K1086" s="8" t="str">
        <f>LEFT(J1086,MIN(FIND({0,1,2,3,4,5,6,7,8,9},ASC(J1086)&amp;1234567890))-1)</f>
        <v>Ba</v>
      </c>
      <c r="L1086" s="8">
        <f t="shared" si="81"/>
        <v>1</v>
      </c>
      <c r="M1086" s="8">
        <f>VLOOKUP(K1086,Table!$A$2:$C$121,2,0)</f>
        <v>2</v>
      </c>
      <c r="N1086" s="7">
        <f>VLOOKUP(K1086,Table!$A$2:$C$121,3,0)</f>
        <v>6</v>
      </c>
      <c r="O1086" s="6" t="s">
        <v>2330</v>
      </c>
      <c r="P1086" s="8" t="str">
        <f>LEFT(O1086,MIN(FIND({0,1,2,3,4,5,6,7,8,9},ASC(O1086)&amp;1234567890))-1)</f>
        <v>Fe</v>
      </c>
      <c r="Q1086" s="8">
        <f t="shared" si="82"/>
        <v>1</v>
      </c>
      <c r="R1086" s="8">
        <f>VLOOKUP(P1086,Table!$A$2:$C$121,2,0)</f>
        <v>8</v>
      </c>
      <c r="S1086" s="7">
        <f>VLOOKUP(P1086,Table!$A$2:$C$121,3,0)</f>
        <v>4</v>
      </c>
      <c r="T1086" s="6" t="s">
        <v>2296</v>
      </c>
      <c r="U1086" s="8" t="str">
        <f>LEFT(T1086,MIN(FIND({0,1,2,3,4,5,6,7,8,9},ASC(T1086)&amp;1234567890))-1)</f>
        <v>Cu</v>
      </c>
      <c r="V1086" s="8">
        <f t="shared" si="83"/>
        <v>1</v>
      </c>
      <c r="W1086" s="8">
        <f>VLOOKUP(U1086,Table!$A$2:$C$121,2,0)</f>
        <v>11</v>
      </c>
      <c r="X1086" s="7">
        <f>VLOOKUP(U1086,Table!$A$2:$C$121,3,0)</f>
        <v>4</v>
      </c>
      <c r="Y1086" s="6" t="s">
        <v>2923</v>
      </c>
      <c r="Z1086" s="8" t="str">
        <f>LEFT(Y1086,MIN(FIND({0,1,2,3,4,5,6,7,8,9},ASC(Y1086)&amp;1234567890))-1)</f>
        <v>O</v>
      </c>
      <c r="AA1086" s="8">
        <f t="shared" si="84"/>
        <v>5.5</v>
      </c>
      <c r="AB1086" s="8">
        <f>VLOOKUP(Z1086,Table!$A$2:$C$121,2,0)</f>
        <v>16</v>
      </c>
      <c r="AC1086" s="7">
        <f>VLOOKUP(Z1086,Table!$A$2:$C$121,3,0)</f>
        <v>2</v>
      </c>
      <c r="AD1086" s="5" t="str">
        <f>VLOOKUP(A1086,Table!$U$1:$V$230,2,0)</f>
        <v>Tetragonal</v>
      </c>
    </row>
    <row r="1087" spans="1:30" ht="18.75" customHeight="1" x14ac:dyDescent="0.4">
      <c r="A1087" s="5">
        <v>139</v>
      </c>
      <c r="B1087" s="5">
        <v>91200</v>
      </c>
      <c r="C1087" s="5" t="s">
        <v>1364</v>
      </c>
      <c r="D1087" s="5" t="s">
        <v>1432</v>
      </c>
      <c r="E1087" s="6" t="s">
        <v>2948</v>
      </c>
      <c r="F1087" s="8" t="str">
        <f>LEFT(E1087,MIN(FIND({0,1,2,3,4,5,6,7,8,9},ASC(E1087)&amp;1234567890))-1)</f>
        <v>Sr</v>
      </c>
      <c r="G1087" s="8">
        <f t="shared" si="80"/>
        <v>4</v>
      </c>
      <c r="H1087" s="8">
        <f>VLOOKUP(F1087,Table!$A$2:$C$121,2,0)</f>
        <v>2</v>
      </c>
      <c r="I1087" s="7">
        <f>VLOOKUP(F1087,Table!$A$2:$C$121,3,0)</f>
        <v>5</v>
      </c>
      <c r="J1087" s="6" t="s">
        <v>2297</v>
      </c>
      <c r="K1087" s="8" t="str">
        <f>LEFT(J1087,MIN(FIND({0,1,2,3,4,5,6,7,8,9},ASC(J1087)&amp;1234567890))-1)</f>
        <v>Cu</v>
      </c>
      <c r="L1087" s="8">
        <f t="shared" si="81"/>
        <v>2</v>
      </c>
      <c r="M1087" s="8">
        <f>VLOOKUP(K1087,Table!$A$2:$C$121,2,0)</f>
        <v>11</v>
      </c>
      <c r="N1087" s="7">
        <f>VLOOKUP(K1087,Table!$A$2:$C$121,3,0)</f>
        <v>4</v>
      </c>
      <c r="O1087" s="6" t="s">
        <v>2423</v>
      </c>
      <c r="P1087" s="8" t="str">
        <f>LEFT(O1087,MIN(FIND({0,1,2,3,4,5,6,7,8,9},ASC(O1087)&amp;1234567890))-1)</f>
        <v>Mn</v>
      </c>
      <c r="Q1087" s="8">
        <f t="shared" si="82"/>
        <v>3</v>
      </c>
      <c r="R1087" s="8">
        <f>VLOOKUP(P1087,Table!$A$2:$C$121,2,0)</f>
        <v>7</v>
      </c>
      <c r="S1087" s="7">
        <f>VLOOKUP(P1087,Table!$A$2:$C$121,3,0)</f>
        <v>4</v>
      </c>
      <c r="T1087" s="6" t="s">
        <v>3034</v>
      </c>
      <c r="U1087" s="8" t="str">
        <f>LEFT(T1087,MIN(FIND({0,1,2,3,4,5,6,7,8,9},ASC(T1087)&amp;1234567890))-1)</f>
        <v>O</v>
      </c>
      <c r="V1087" s="8">
        <f t="shared" si="83"/>
        <v>7.5</v>
      </c>
      <c r="W1087" s="8">
        <f>VLOOKUP(U1087,Table!$A$2:$C$121,2,0)</f>
        <v>16</v>
      </c>
      <c r="X1087" s="7">
        <f>VLOOKUP(U1087,Table!$A$2:$C$121,3,0)</f>
        <v>2</v>
      </c>
      <c r="Y1087" s="6" t="s">
        <v>2815</v>
      </c>
      <c r="Z1087" s="8" t="str">
        <f>LEFT(Y1087,MIN(FIND({0,1,2,3,4,5,6,7,8,9},ASC(Y1087)&amp;1234567890))-1)</f>
        <v>S</v>
      </c>
      <c r="AA1087" s="8">
        <f t="shared" si="84"/>
        <v>2</v>
      </c>
      <c r="AB1087" s="8">
        <f>VLOOKUP(Z1087,Table!$A$2:$C$121,2,0)</f>
        <v>16</v>
      </c>
      <c r="AC1087" s="7">
        <f>VLOOKUP(Z1087,Table!$A$2:$C$121,3,0)</f>
        <v>3</v>
      </c>
      <c r="AD1087" s="5" t="str">
        <f>VLOOKUP(A1087,Table!$U$1:$V$230,2,0)</f>
        <v>Tetragonal</v>
      </c>
    </row>
    <row r="1088" spans="1:30" ht="18.75" customHeight="1" x14ac:dyDescent="0.4">
      <c r="A1088" s="5">
        <v>139</v>
      </c>
      <c r="B1088" s="5">
        <v>91201</v>
      </c>
      <c r="C1088" s="5" t="s">
        <v>1364</v>
      </c>
      <c r="D1088" s="5" t="s">
        <v>1433</v>
      </c>
      <c r="E1088" s="6" t="s">
        <v>2948</v>
      </c>
      <c r="F1088" s="8" t="str">
        <f>LEFT(E1088,MIN(FIND({0,1,2,3,4,5,6,7,8,9},ASC(E1088)&amp;1234567890))-1)</f>
        <v>Sr</v>
      </c>
      <c r="G1088" s="8">
        <f t="shared" si="80"/>
        <v>4</v>
      </c>
      <c r="H1088" s="8">
        <f>VLOOKUP(F1088,Table!$A$2:$C$121,2,0)</f>
        <v>2</v>
      </c>
      <c r="I1088" s="7">
        <f>VLOOKUP(F1088,Table!$A$2:$C$121,3,0)</f>
        <v>5</v>
      </c>
      <c r="J1088" s="6" t="s">
        <v>2297</v>
      </c>
      <c r="K1088" s="8" t="str">
        <f>LEFT(J1088,MIN(FIND({0,1,2,3,4,5,6,7,8,9},ASC(J1088)&amp;1234567890))-1)</f>
        <v>Cu</v>
      </c>
      <c r="L1088" s="8">
        <f t="shared" si="81"/>
        <v>2</v>
      </c>
      <c r="M1088" s="8">
        <f>VLOOKUP(K1088,Table!$A$2:$C$121,2,0)</f>
        <v>11</v>
      </c>
      <c r="N1088" s="7">
        <f>VLOOKUP(K1088,Table!$A$2:$C$121,3,0)</f>
        <v>4</v>
      </c>
      <c r="O1088" s="6" t="s">
        <v>2423</v>
      </c>
      <c r="P1088" s="8" t="str">
        <f>LEFT(O1088,MIN(FIND({0,1,2,3,4,5,6,7,8,9},ASC(O1088)&amp;1234567890))-1)</f>
        <v>Mn</v>
      </c>
      <c r="Q1088" s="8">
        <f t="shared" si="82"/>
        <v>3</v>
      </c>
      <c r="R1088" s="8">
        <f>VLOOKUP(P1088,Table!$A$2:$C$121,2,0)</f>
        <v>7</v>
      </c>
      <c r="S1088" s="7">
        <f>VLOOKUP(P1088,Table!$A$2:$C$121,3,0)</f>
        <v>4</v>
      </c>
      <c r="T1088" s="6" t="s">
        <v>3034</v>
      </c>
      <c r="U1088" s="8" t="str">
        <f>LEFT(T1088,MIN(FIND({0,1,2,3,4,5,6,7,8,9},ASC(T1088)&amp;1234567890))-1)</f>
        <v>O</v>
      </c>
      <c r="V1088" s="8">
        <f t="shared" si="83"/>
        <v>7.5</v>
      </c>
      <c r="W1088" s="8">
        <f>VLOOKUP(U1088,Table!$A$2:$C$121,2,0)</f>
        <v>16</v>
      </c>
      <c r="X1088" s="7">
        <f>VLOOKUP(U1088,Table!$A$2:$C$121,3,0)</f>
        <v>2</v>
      </c>
      <c r="Y1088" s="6" t="s">
        <v>3251</v>
      </c>
      <c r="Z1088" s="8" t="str">
        <f>LEFT(Y1088,MIN(FIND({0,1,2,3,4,5,6,7,8,9},ASC(Y1088)&amp;1234567890))-1)</f>
        <v>Se</v>
      </c>
      <c r="AA1088" s="8">
        <f t="shared" si="84"/>
        <v>2</v>
      </c>
      <c r="AB1088" s="8">
        <f>VLOOKUP(Z1088,Table!$A$2:$C$121,2,0)</f>
        <v>16</v>
      </c>
      <c r="AC1088" s="7">
        <f>VLOOKUP(Z1088,Table!$A$2:$C$121,3,0)</f>
        <v>4</v>
      </c>
      <c r="AD1088" s="5" t="str">
        <f>VLOOKUP(A1088,Table!$U$1:$V$230,2,0)</f>
        <v>Tetragonal</v>
      </c>
    </row>
    <row r="1089" spans="1:30" ht="18.75" customHeight="1" x14ac:dyDescent="0.4">
      <c r="A1089" s="5">
        <v>139</v>
      </c>
      <c r="B1089" s="5">
        <v>91333</v>
      </c>
      <c r="C1089" s="5" t="s">
        <v>1364</v>
      </c>
      <c r="D1089" s="5" t="s">
        <v>1434</v>
      </c>
      <c r="E1089" s="6" t="s">
        <v>4092</v>
      </c>
      <c r="F1089" s="8" t="str">
        <f>LEFT(E1089,MIN(FIND({0,1,2,3,4,5,6,7,8,9},ASC(E1089)&amp;1234567890))-1)</f>
        <v>K</v>
      </c>
      <c r="G1089" s="8">
        <f t="shared" si="80"/>
        <v>2.1800000000000002</v>
      </c>
      <c r="H1089" s="8">
        <f>VLOOKUP(F1089,Table!$A$2:$C$121,2,0)</f>
        <v>1</v>
      </c>
      <c r="I1089" s="7">
        <f>VLOOKUP(F1089,Table!$A$2:$C$121,3,0)</f>
        <v>4</v>
      </c>
      <c r="J1089" s="6" t="s">
        <v>4093</v>
      </c>
      <c r="K1089" s="8" t="str">
        <f>LEFT(J1089,MIN(FIND({0,1,2,3,4,5,6,7,8,9},ASC(J1089)&amp;1234567890))-1)</f>
        <v>Ca</v>
      </c>
      <c r="L1089" s="8">
        <f t="shared" si="81"/>
        <v>1.1000000000000001</v>
      </c>
      <c r="M1089" s="8">
        <f>VLOOKUP(K1089,Table!$A$2:$C$121,2,0)</f>
        <v>2</v>
      </c>
      <c r="N1089" s="7">
        <f>VLOOKUP(K1089,Table!$A$2:$C$121,3,0)</f>
        <v>4</v>
      </c>
      <c r="O1089" s="6" t="s">
        <v>4094</v>
      </c>
      <c r="P1089" s="8" t="str">
        <f>LEFT(O1089,MIN(FIND({0,1,2,3,4,5,6,7,8,9},ASC(O1089)&amp;1234567890))-1)</f>
        <v>Na</v>
      </c>
      <c r="Q1089" s="8">
        <f t="shared" si="82"/>
        <v>1.1200000000000001</v>
      </c>
      <c r="R1089" s="8">
        <f>VLOOKUP(P1089,Table!$A$2:$C$121,2,0)</f>
        <v>1</v>
      </c>
      <c r="S1089" s="7">
        <f>VLOOKUP(P1089,Table!$A$2:$C$121,3,0)</f>
        <v>3</v>
      </c>
      <c r="T1089" s="6" t="s">
        <v>4095</v>
      </c>
      <c r="U1089" s="8" t="str">
        <f>LEFT(T1089,MIN(FIND({0,1,2,3,4,5,6,7,8,9},ASC(T1089)&amp;1234567890))-1)</f>
        <v>Ta</v>
      </c>
      <c r="V1089" s="8">
        <f t="shared" si="83"/>
        <v>2.93</v>
      </c>
      <c r="W1089" s="8">
        <f>VLOOKUP(U1089,Table!$A$2:$C$121,2,0)</f>
        <v>5</v>
      </c>
      <c r="X1089" s="7">
        <f>VLOOKUP(U1089,Table!$A$2:$C$121,3,0)</f>
        <v>6</v>
      </c>
      <c r="Y1089" s="6" t="s">
        <v>4096</v>
      </c>
      <c r="Z1089" s="8" t="str">
        <f>LEFT(Y1089,MIN(FIND({0,1,2,3,4,5,6,7,8,9},ASC(Y1089)&amp;1234567890))-1)</f>
        <v>O</v>
      </c>
      <c r="AA1089" s="8">
        <f t="shared" si="84"/>
        <v>9.5399999999999991</v>
      </c>
      <c r="AB1089" s="8">
        <f>VLOOKUP(Z1089,Table!$A$2:$C$121,2,0)</f>
        <v>16</v>
      </c>
      <c r="AC1089" s="7">
        <f>VLOOKUP(Z1089,Table!$A$2:$C$121,3,0)</f>
        <v>2</v>
      </c>
      <c r="AD1089" s="5" t="str">
        <f>VLOOKUP(A1089,Table!$U$1:$V$230,2,0)</f>
        <v>Tetragonal</v>
      </c>
    </row>
    <row r="1090" spans="1:30" ht="18.75" customHeight="1" x14ac:dyDescent="0.4">
      <c r="A1090" s="5">
        <v>139</v>
      </c>
      <c r="B1090" s="5">
        <v>93673</v>
      </c>
      <c r="C1090" s="5" t="s">
        <v>1364</v>
      </c>
      <c r="D1090" s="5" t="s">
        <v>1435</v>
      </c>
      <c r="E1090" s="6" t="s">
        <v>2315</v>
      </c>
      <c r="F1090" s="8" t="str">
        <f>LEFT(E1090,MIN(FIND({0,1,2,3,4,5,6,7,8,9},ASC(E1090)&amp;1234567890))-1)</f>
        <v>Na</v>
      </c>
      <c r="G1090" s="8">
        <f t="shared" ref="G1090:G1153" si="85">IF(SUBSTITUTE(E1090,F1090,"")="",1,SUBSTITUTE(E1090,F1090,""))*1</f>
        <v>1</v>
      </c>
      <c r="H1090" s="8">
        <f>VLOOKUP(F1090,Table!$A$2:$C$121,2,0)</f>
        <v>1</v>
      </c>
      <c r="I1090" s="7">
        <f>VLOOKUP(F1090,Table!$A$2:$C$121,3,0)</f>
        <v>3</v>
      </c>
      <c r="J1090" s="6" t="s">
        <v>2383</v>
      </c>
      <c r="K1090" s="8" t="str">
        <f>LEFT(J1090,MIN(FIND({0,1,2,3,4,5,6,7,8,9},ASC(J1090)&amp;1234567890))-1)</f>
        <v>La</v>
      </c>
      <c r="L1090" s="8">
        <f t="shared" ref="L1090:L1153" si="86">IF(SUBSTITUTE(J1090,K1090,"")="",1,SUBSTITUTE(J1090,K1090,""))*1</f>
        <v>2</v>
      </c>
      <c r="M1090" s="8">
        <f>VLOOKUP(K1090,Table!$A$2:$C$121,2,0)</f>
        <v>3</v>
      </c>
      <c r="N1090" s="7">
        <f>VLOOKUP(K1090,Table!$A$2:$C$121,3,0)</f>
        <v>6</v>
      </c>
      <c r="O1090" s="6" t="s">
        <v>2756</v>
      </c>
      <c r="P1090" s="8" t="str">
        <f>LEFT(O1090,MIN(FIND({0,1,2,3,4,5,6,7,8,9},ASC(O1090)&amp;1234567890))-1)</f>
        <v>Ti</v>
      </c>
      <c r="Q1090" s="8">
        <f t="shared" ref="Q1090:Q1153" si="87">IF(SUBSTITUTE(O1090,P1090,"")="",1,SUBSTITUTE(O1090,P1090,""))*1</f>
        <v>2</v>
      </c>
      <c r="R1090" s="8">
        <f>VLOOKUP(P1090,Table!$A$2:$C$121,2,0)</f>
        <v>4</v>
      </c>
      <c r="S1090" s="7">
        <f>VLOOKUP(P1090,Table!$A$2:$C$121,3,0)</f>
        <v>4</v>
      </c>
      <c r="T1090" s="6" t="s">
        <v>2416</v>
      </c>
      <c r="U1090" s="8" t="str">
        <f>LEFT(T1090,MIN(FIND({0,1,2,3,4,5,6,7,8,9},ASC(T1090)&amp;1234567890))-1)</f>
        <v>Ta</v>
      </c>
      <c r="V1090" s="8">
        <f t="shared" ref="V1090:V1153" si="88">IF(SUBSTITUTE(T1090,U1090,"")="",1,SUBSTITUTE(T1090,U1090,""))*1</f>
        <v>1</v>
      </c>
      <c r="W1090" s="8">
        <f>VLOOKUP(U1090,Table!$A$2:$C$121,2,0)</f>
        <v>5</v>
      </c>
      <c r="X1090" s="7">
        <f>VLOOKUP(U1090,Table!$A$2:$C$121,3,0)</f>
        <v>6</v>
      </c>
      <c r="Y1090" s="6" t="s">
        <v>2336</v>
      </c>
      <c r="Z1090" s="8" t="str">
        <f>LEFT(Y1090,MIN(FIND({0,1,2,3,4,5,6,7,8,9},ASC(Y1090)&amp;1234567890))-1)</f>
        <v>O</v>
      </c>
      <c r="AA1090" s="8">
        <f t="shared" ref="AA1090:AA1153" si="89">IF(SUBSTITUTE(Y1090,Z1090,"")="",1,SUBSTITUTE(Y1090,Z1090,""))*1</f>
        <v>10</v>
      </c>
      <c r="AB1090" s="8">
        <f>VLOOKUP(Z1090,Table!$A$2:$C$121,2,0)</f>
        <v>16</v>
      </c>
      <c r="AC1090" s="7">
        <f>VLOOKUP(Z1090,Table!$A$2:$C$121,3,0)</f>
        <v>2</v>
      </c>
      <c r="AD1090" s="5" t="str">
        <f>VLOOKUP(A1090,Table!$U$1:$V$230,2,0)</f>
        <v>Tetragonal</v>
      </c>
    </row>
    <row r="1091" spans="1:30" ht="18.75" customHeight="1" x14ac:dyDescent="0.4">
      <c r="A1091" s="5">
        <v>139</v>
      </c>
      <c r="B1091" s="5">
        <v>94778</v>
      </c>
      <c r="C1091" s="5" t="s">
        <v>1364</v>
      </c>
      <c r="D1091" s="5" t="s">
        <v>1436</v>
      </c>
      <c r="E1091" s="6" t="s">
        <v>2366</v>
      </c>
      <c r="F1091" s="8" t="str">
        <f>LEFT(E1091,MIN(FIND({0,1,2,3,4,5,6,7,8,9},ASC(E1091)&amp;1234567890))-1)</f>
        <v>Sr</v>
      </c>
      <c r="G1091" s="8">
        <f t="shared" si="85"/>
        <v>1.5</v>
      </c>
      <c r="H1091" s="8">
        <f>VLOOKUP(F1091,Table!$A$2:$C$121,2,0)</f>
        <v>2</v>
      </c>
      <c r="I1091" s="7">
        <f>VLOOKUP(F1091,Table!$A$2:$C$121,3,0)</f>
        <v>5</v>
      </c>
      <c r="J1091" s="6" t="s">
        <v>2367</v>
      </c>
      <c r="K1091" s="8" t="str">
        <f>LEFT(J1091,MIN(FIND({0,1,2,3,4,5,6,7,8,9},ASC(J1091)&amp;1234567890))-1)</f>
        <v>La</v>
      </c>
      <c r="L1091" s="8">
        <f t="shared" si="86"/>
        <v>0.5</v>
      </c>
      <c r="M1091" s="8">
        <f>VLOOKUP(K1091,Table!$A$2:$C$121,2,0)</f>
        <v>3</v>
      </c>
      <c r="N1091" s="7">
        <f>VLOOKUP(K1091,Table!$A$2:$C$121,3,0)</f>
        <v>6</v>
      </c>
      <c r="O1091" s="6" t="s">
        <v>2368</v>
      </c>
      <c r="P1091" s="8" t="str">
        <f>LEFT(O1091,MIN(FIND({0,1,2,3,4,5,6,7,8,9},ASC(O1091)&amp;1234567890))-1)</f>
        <v>Cu</v>
      </c>
      <c r="Q1091" s="8">
        <f t="shared" si="87"/>
        <v>0.5</v>
      </c>
      <c r="R1091" s="8">
        <f>VLOOKUP(P1091,Table!$A$2:$C$121,2,0)</f>
        <v>11</v>
      </c>
      <c r="S1091" s="7">
        <f>VLOOKUP(P1091,Table!$A$2:$C$121,3,0)</f>
        <v>4</v>
      </c>
      <c r="T1091" s="6" t="s">
        <v>2369</v>
      </c>
      <c r="U1091" s="8" t="str">
        <f>LEFT(T1091,MIN(FIND({0,1,2,3,4,5,6,7,8,9},ASC(T1091)&amp;1234567890))-1)</f>
        <v>Ti</v>
      </c>
      <c r="V1091" s="8">
        <f t="shared" si="88"/>
        <v>0.5</v>
      </c>
      <c r="W1091" s="8">
        <f>VLOOKUP(U1091,Table!$A$2:$C$121,2,0)</f>
        <v>4</v>
      </c>
      <c r="X1091" s="7">
        <f>VLOOKUP(U1091,Table!$A$2:$C$121,3,0)</f>
        <v>4</v>
      </c>
      <c r="Y1091" s="6" t="s">
        <v>4097</v>
      </c>
      <c r="Z1091" s="8" t="str">
        <f>LEFT(Y1091,MIN(FIND({0,1,2,3,4,5,6,7,8,9},ASC(Y1091)&amp;1234567890))-1)</f>
        <v>O</v>
      </c>
      <c r="AA1091" s="8">
        <f t="shared" si="89"/>
        <v>3.82</v>
      </c>
      <c r="AB1091" s="8">
        <f>VLOOKUP(Z1091,Table!$A$2:$C$121,2,0)</f>
        <v>16</v>
      </c>
      <c r="AC1091" s="7">
        <f>VLOOKUP(Z1091,Table!$A$2:$C$121,3,0)</f>
        <v>2</v>
      </c>
      <c r="AD1091" s="5" t="str">
        <f>VLOOKUP(A1091,Table!$U$1:$V$230,2,0)</f>
        <v>Tetragonal</v>
      </c>
    </row>
    <row r="1092" spans="1:30" ht="18.75" customHeight="1" x14ac:dyDescent="0.4">
      <c r="A1092" s="5">
        <v>139</v>
      </c>
      <c r="B1092" s="5">
        <v>94929</v>
      </c>
      <c r="C1092" s="5" t="s">
        <v>1364</v>
      </c>
      <c r="D1092" s="5" t="s">
        <v>1437</v>
      </c>
      <c r="E1092" s="6" t="s">
        <v>2417</v>
      </c>
      <c r="F1092" s="8" t="str">
        <f>LEFT(E1092,MIN(FIND({0,1,2,3,4,5,6,7,8,9},ASC(E1092)&amp;1234567890))-1)</f>
        <v>La</v>
      </c>
      <c r="G1092" s="8">
        <f t="shared" si="85"/>
        <v>3</v>
      </c>
      <c r="H1092" s="8">
        <f>VLOOKUP(F1092,Table!$A$2:$C$121,2,0)</f>
        <v>3</v>
      </c>
      <c r="I1092" s="7">
        <f>VLOOKUP(F1092,Table!$A$2:$C$121,3,0)</f>
        <v>6</v>
      </c>
      <c r="J1092" s="6" t="s">
        <v>2320</v>
      </c>
      <c r="K1092" s="8" t="str">
        <f>LEFT(J1092,MIN(FIND({0,1,2,3,4,5,6,7,8,9},ASC(J1092)&amp;1234567890))-1)</f>
        <v>Sr</v>
      </c>
      <c r="L1092" s="8">
        <f t="shared" si="86"/>
        <v>1</v>
      </c>
      <c r="M1092" s="8">
        <f>VLOOKUP(K1092,Table!$A$2:$C$121,2,0)</f>
        <v>2</v>
      </c>
      <c r="N1092" s="7">
        <f>VLOOKUP(K1092,Table!$A$2:$C$121,3,0)</f>
        <v>5</v>
      </c>
      <c r="O1092" s="6" t="s">
        <v>2329</v>
      </c>
      <c r="P1092" s="8" t="str">
        <f>LEFT(O1092,MIN(FIND({0,1,2,3,4,5,6,7,8,9},ASC(O1092)&amp;1234567890))-1)</f>
        <v>Li</v>
      </c>
      <c r="Q1092" s="8">
        <f t="shared" si="87"/>
        <v>1</v>
      </c>
      <c r="R1092" s="8">
        <f>VLOOKUP(P1092,Table!$A$2:$C$121,2,0)</f>
        <v>1</v>
      </c>
      <c r="S1092" s="7">
        <f>VLOOKUP(P1092,Table!$A$2:$C$121,3,0)</f>
        <v>2</v>
      </c>
      <c r="T1092" s="6" t="s">
        <v>2598</v>
      </c>
      <c r="U1092" s="8" t="str">
        <f>LEFT(T1092,MIN(FIND({0,1,2,3,4,5,6,7,8,9},ASC(T1092)&amp;1234567890))-1)</f>
        <v>Mn</v>
      </c>
      <c r="V1092" s="8">
        <f t="shared" si="88"/>
        <v>1</v>
      </c>
      <c r="W1092" s="8">
        <f>VLOOKUP(U1092,Table!$A$2:$C$121,2,0)</f>
        <v>7</v>
      </c>
      <c r="X1092" s="7">
        <f>VLOOKUP(U1092,Table!$A$2:$C$121,3,0)</f>
        <v>4</v>
      </c>
      <c r="Y1092" s="6" t="s">
        <v>2298</v>
      </c>
      <c r="Z1092" s="8" t="str">
        <f>LEFT(Y1092,MIN(FIND({0,1,2,3,4,5,6,7,8,9},ASC(Y1092)&amp;1234567890))-1)</f>
        <v>O</v>
      </c>
      <c r="AA1092" s="8">
        <f t="shared" si="89"/>
        <v>8</v>
      </c>
      <c r="AB1092" s="8">
        <f>VLOOKUP(Z1092,Table!$A$2:$C$121,2,0)</f>
        <v>16</v>
      </c>
      <c r="AC1092" s="7">
        <f>VLOOKUP(Z1092,Table!$A$2:$C$121,3,0)</f>
        <v>2</v>
      </c>
      <c r="AD1092" s="5" t="str">
        <f>VLOOKUP(A1092,Table!$U$1:$V$230,2,0)</f>
        <v>Tetragonal</v>
      </c>
    </row>
    <row r="1093" spans="1:30" ht="18.75" customHeight="1" x14ac:dyDescent="0.4">
      <c r="A1093" s="5">
        <v>139</v>
      </c>
      <c r="B1093" s="5">
        <v>94969</v>
      </c>
      <c r="C1093" s="5" t="s">
        <v>1364</v>
      </c>
      <c r="D1093" s="5" t="s">
        <v>1438</v>
      </c>
      <c r="E1093" s="6" t="s">
        <v>4098</v>
      </c>
      <c r="F1093" s="8" t="str">
        <f>LEFT(E1093,MIN(FIND({0,1,2,3,4,5,6,7,8,9},ASC(E1093)&amp;1234567890))-1)</f>
        <v>Tl</v>
      </c>
      <c r="G1093" s="8">
        <f t="shared" si="85"/>
        <v>3</v>
      </c>
      <c r="H1093" s="8">
        <f>VLOOKUP(F1093,Table!$A$2:$C$121,2,0)</f>
        <v>13</v>
      </c>
      <c r="I1093" s="7">
        <f>VLOOKUP(F1093,Table!$A$2:$C$121,3,0)</f>
        <v>6</v>
      </c>
      <c r="J1093" s="6" t="s">
        <v>2394</v>
      </c>
      <c r="K1093" s="8" t="str">
        <f>LEFT(J1093,MIN(FIND({0,1,2,3,4,5,6,7,8,9},ASC(J1093)&amp;1234567890))-1)</f>
        <v>Ba</v>
      </c>
      <c r="L1093" s="8">
        <f t="shared" si="86"/>
        <v>4</v>
      </c>
      <c r="M1093" s="8">
        <f>VLOOKUP(K1093,Table!$A$2:$C$121,2,0)</f>
        <v>2</v>
      </c>
      <c r="N1093" s="7">
        <f>VLOOKUP(K1093,Table!$A$2:$C$121,3,0)</f>
        <v>6</v>
      </c>
      <c r="O1093" s="6" t="s">
        <v>3403</v>
      </c>
      <c r="P1093" s="8" t="str">
        <f>LEFT(O1093,MIN(FIND({0,1,2,3,4,5,6,7,8,9},ASC(O1093)&amp;1234567890))-1)</f>
        <v>Ca</v>
      </c>
      <c r="Q1093" s="8">
        <f t="shared" si="87"/>
        <v>4</v>
      </c>
      <c r="R1093" s="8">
        <f>VLOOKUP(P1093,Table!$A$2:$C$121,2,0)</f>
        <v>2</v>
      </c>
      <c r="S1093" s="7">
        <f>VLOOKUP(P1093,Table!$A$2:$C$121,3,0)</f>
        <v>4</v>
      </c>
      <c r="T1093" s="6" t="s">
        <v>2621</v>
      </c>
      <c r="U1093" s="8" t="str">
        <f>LEFT(T1093,MIN(FIND({0,1,2,3,4,5,6,7,8,9},ASC(T1093)&amp;1234567890))-1)</f>
        <v>Cu</v>
      </c>
      <c r="V1093" s="8">
        <f t="shared" si="88"/>
        <v>6</v>
      </c>
      <c r="W1093" s="8">
        <f>VLOOKUP(U1093,Table!$A$2:$C$121,2,0)</f>
        <v>11</v>
      </c>
      <c r="X1093" s="7">
        <f>VLOOKUP(U1093,Table!$A$2:$C$121,3,0)</f>
        <v>4</v>
      </c>
      <c r="Y1093" s="6" t="s">
        <v>4099</v>
      </c>
      <c r="Z1093" s="8" t="str">
        <f>LEFT(Y1093,MIN(FIND({0,1,2,3,4,5,6,7,8,9},ASC(Y1093)&amp;1234567890))-1)</f>
        <v>O</v>
      </c>
      <c r="AA1093" s="8">
        <f t="shared" si="89"/>
        <v>19</v>
      </c>
      <c r="AB1093" s="8">
        <f>VLOOKUP(Z1093,Table!$A$2:$C$121,2,0)</f>
        <v>16</v>
      </c>
      <c r="AC1093" s="7">
        <f>VLOOKUP(Z1093,Table!$A$2:$C$121,3,0)</f>
        <v>2</v>
      </c>
      <c r="AD1093" s="5" t="str">
        <f>VLOOKUP(A1093,Table!$U$1:$V$230,2,0)</f>
        <v>Tetragonal</v>
      </c>
    </row>
    <row r="1094" spans="1:30" ht="18.75" customHeight="1" x14ac:dyDescent="0.4">
      <c r="A1094" s="5">
        <v>139</v>
      </c>
      <c r="B1094" s="5">
        <v>94971</v>
      </c>
      <c r="C1094" s="5" t="s">
        <v>1364</v>
      </c>
      <c r="D1094" s="5" t="s">
        <v>1439</v>
      </c>
      <c r="E1094" s="6" t="s">
        <v>4100</v>
      </c>
      <c r="F1094" s="8" t="str">
        <f>LEFT(E1094,MIN(FIND({0,1,2,3,4,5,6,7,8,9},ASC(E1094)&amp;1234567890))-1)</f>
        <v>Tl</v>
      </c>
      <c r="G1094" s="8">
        <f t="shared" si="85"/>
        <v>7</v>
      </c>
      <c r="H1094" s="8">
        <f>VLOOKUP(F1094,Table!$A$2:$C$121,2,0)</f>
        <v>13</v>
      </c>
      <c r="I1094" s="7">
        <f>VLOOKUP(F1094,Table!$A$2:$C$121,3,0)</f>
        <v>6</v>
      </c>
      <c r="J1094" s="6" t="s">
        <v>2966</v>
      </c>
      <c r="K1094" s="8" t="str">
        <f>LEFT(J1094,MIN(FIND({0,1,2,3,4,5,6,7,8,9},ASC(J1094)&amp;1234567890))-1)</f>
        <v>Ba</v>
      </c>
      <c r="L1094" s="8">
        <f t="shared" si="86"/>
        <v>8</v>
      </c>
      <c r="M1094" s="8">
        <f>VLOOKUP(K1094,Table!$A$2:$C$121,2,0)</f>
        <v>2</v>
      </c>
      <c r="N1094" s="7">
        <f>VLOOKUP(K1094,Table!$A$2:$C$121,3,0)</f>
        <v>6</v>
      </c>
      <c r="O1094" s="6" t="s">
        <v>4101</v>
      </c>
      <c r="P1094" s="8" t="str">
        <f>LEFT(O1094,MIN(FIND({0,1,2,3,4,5,6,7,8,9},ASC(O1094)&amp;1234567890))-1)</f>
        <v>Ca</v>
      </c>
      <c r="Q1094" s="8">
        <f t="shared" si="87"/>
        <v>8</v>
      </c>
      <c r="R1094" s="8">
        <f>VLOOKUP(P1094,Table!$A$2:$C$121,2,0)</f>
        <v>2</v>
      </c>
      <c r="S1094" s="7">
        <f>VLOOKUP(P1094,Table!$A$2:$C$121,3,0)</f>
        <v>4</v>
      </c>
      <c r="T1094" s="6" t="s">
        <v>4102</v>
      </c>
      <c r="U1094" s="8" t="str">
        <f>LEFT(T1094,MIN(FIND({0,1,2,3,4,5,6,7,8,9},ASC(T1094)&amp;1234567890))-1)</f>
        <v>Cu</v>
      </c>
      <c r="V1094" s="8">
        <f t="shared" si="88"/>
        <v>12</v>
      </c>
      <c r="W1094" s="8">
        <f>VLOOKUP(U1094,Table!$A$2:$C$121,2,0)</f>
        <v>11</v>
      </c>
      <c r="X1094" s="7">
        <f>VLOOKUP(U1094,Table!$A$2:$C$121,3,0)</f>
        <v>4</v>
      </c>
      <c r="Y1094" s="6" t="s">
        <v>4103</v>
      </c>
      <c r="Z1094" s="8" t="str">
        <f>LEFT(Y1094,MIN(FIND({0,1,2,3,4,5,6,7,8,9},ASC(Y1094)&amp;1234567890))-1)</f>
        <v>O</v>
      </c>
      <c r="AA1094" s="8">
        <f t="shared" si="89"/>
        <v>39</v>
      </c>
      <c r="AB1094" s="8">
        <f>VLOOKUP(Z1094,Table!$A$2:$C$121,2,0)</f>
        <v>16</v>
      </c>
      <c r="AC1094" s="7">
        <f>VLOOKUP(Z1094,Table!$A$2:$C$121,3,0)</f>
        <v>2</v>
      </c>
      <c r="AD1094" s="5" t="str">
        <f>VLOOKUP(A1094,Table!$U$1:$V$230,2,0)</f>
        <v>Tetragonal</v>
      </c>
    </row>
    <row r="1095" spans="1:30" ht="18.75" customHeight="1" x14ac:dyDescent="0.4">
      <c r="A1095" s="5">
        <v>139</v>
      </c>
      <c r="B1095" s="5">
        <v>95369</v>
      </c>
      <c r="C1095" s="5" t="s">
        <v>1364</v>
      </c>
      <c r="D1095" s="5" t="s">
        <v>1440</v>
      </c>
      <c r="E1095" s="6" t="s">
        <v>2351</v>
      </c>
      <c r="F1095" s="8" t="str">
        <f>LEFT(E1095,MIN(FIND({0,1,2,3,4,5,6,7,8,9},ASC(E1095)&amp;1234567890))-1)</f>
        <v>Bi</v>
      </c>
      <c r="G1095" s="8">
        <f t="shared" si="85"/>
        <v>2</v>
      </c>
      <c r="H1095" s="8">
        <f>VLOOKUP(F1095,Table!$A$2:$C$121,2,0)</f>
        <v>15</v>
      </c>
      <c r="I1095" s="7">
        <f>VLOOKUP(F1095,Table!$A$2:$C$121,3,0)</f>
        <v>6</v>
      </c>
      <c r="J1095" s="6" t="s">
        <v>2295</v>
      </c>
      <c r="K1095" s="8" t="str">
        <f>LEFT(J1095,MIN(FIND({0,1,2,3,4,5,6,7,8,9},ASC(J1095)&amp;1234567890))-1)</f>
        <v>Y</v>
      </c>
      <c r="L1095" s="8">
        <f t="shared" si="86"/>
        <v>1</v>
      </c>
      <c r="M1095" s="8">
        <f>VLOOKUP(K1095,Table!$A$2:$C$121,2,0)</f>
        <v>3</v>
      </c>
      <c r="N1095" s="7">
        <f>VLOOKUP(K1095,Table!$A$2:$C$121,3,0)</f>
        <v>5</v>
      </c>
      <c r="O1095" s="6" t="s">
        <v>2297</v>
      </c>
      <c r="P1095" s="8" t="str">
        <f>LEFT(O1095,MIN(FIND({0,1,2,3,4,5,6,7,8,9},ASC(O1095)&amp;1234567890))-1)</f>
        <v>Cu</v>
      </c>
      <c r="Q1095" s="8">
        <f t="shared" si="87"/>
        <v>2</v>
      </c>
      <c r="R1095" s="8">
        <f>VLOOKUP(P1095,Table!$A$2:$C$121,2,0)</f>
        <v>11</v>
      </c>
      <c r="S1095" s="7">
        <f>VLOOKUP(P1095,Table!$A$2:$C$121,3,0)</f>
        <v>4</v>
      </c>
      <c r="T1095" s="6" t="s">
        <v>2317</v>
      </c>
      <c r="U1095" s="8" t="str">
        <f>LEFT(T1095,MIN(FIND({0,1,2,3,4,5,6,7,8,9},ASC(T1095)&amp;1234567890))-1)</f>
        <v>O</v>
      </c>
      <c r="V1095" s="8">
        <f t="shared" si="88"/>
        <v>4</v>
      </c>
      <c r="W1095" s="8">
        <f>VLOOKUP(U1095,Table!$A$2:$C$121,2,0)</f>
        <v>16</v>
      </c>
      <c r="X1095" s="7">
        <f>VLOOKUP(U1095,Table!$A$2:$C$121,3,0)</f>
        <v>2</v>
      </c>
      <c r="Y1095" s="6" t="s">
        <v>3251</v>
      </c>
      <c r="Z1095" s="8" t="str">
        <f>LEFT(Y1095,MIN(FIND({0,1,2,3,4,5,6,7,8,9},ASC(Y1095)&amp;1234567890))-1)</f>
        <v>Se</v>
      </c>
      <c r="AA1095" s="8">
        <f t="shared" si="89"/>
        <v>2</v>
      </c>
      <c r="AB1095" s="8">
        <f>VLOOKUP(Z1095,Table!$A$2:$C$121,2,0)</f>
        <v>16</v>
      </c>
      <c r="AC1095" s="7">
        <f>VLOOKUP(Z1095,Table!$A$2:$C$121,3,0)</f>
        <v>4</v>
      </c>
      <c r="AD1095" s="5" t="str">
        <f>VLOOKUP(A1095,Table!$U$1:$V$230,2,0)</f>
        <v>Tetragonal</v>
      </c>
    </row>
    <row r="1096" spans="1:30" ht="18.75" customHeight="1" x14ac:dyDescent="0.4">
      <c r="A1096" s="5">
        <v>139</v>
      </c>
      <c r="B1096" s="5">
        <v>95815</v>
      </c>
      <c r="C1096" s="5" t="s">
        <v>1364</v>
      </c>
      <c r="D1096" s="5" t="s">
        <v>1441</v>
      </c>
      <c r="E1096" s="6" t="s">
        <v>3843</v>
      </c>
      <c r="F1096" s="8" t="str">
        <f>LEFT(E1096,MIN(FIND({0,1,2,3,4,5,6,7,8,9},ASC(E1096)&amp;1234567890))-1)</f>
        <v>Tl</v>
      </c>
      <c r="G1096" s="8">
        <f t="shared" si="85"/>
        <v>0.9</v>
      </c>
      <c r="H1096" s="8">
        <f>VLOOKUP(F1096,Table!$A$2:$C$121,2,0)</f>
        <v>13</v>
      </c>
      <c r="I1096" s="7">
        <f>VLOOKUP(F1096,Table!$A$2:$C$121,3,0)</f>
        <v>6</v>
      </c>
      <c r="J1096" s="6" t="s">
        <v>2424</v>
      </c>
      <c r="K1096" s="8" t="str">
        <f>LEFT(J1096,MIN(FIND({0,1,2,3,4,5,6,7,8,9},ASC(J1096)&amp;1234567890))-1)</f>
        <v>Sr</v>
      </c>
      <c r="L1096" s="8">
        <f t="shared" si="86"/>
        <v>3</v>
      </c>
      <c r="M1096" s="8">
        <f>VLOOKUP(K1096,Table!$A$2:$C$121,2,0)</f>
        <v>2</v>
      </c>
      <c r="N1096" s="7">
        <f>VLOOKUP(K1096,Table!$A$2:$C$121,3,0)</f>
        <v>5</v>
      </c>
      <c r="O1096" s="6" t="s">
        <v>2363</v>
      </c>
      <c r="P1096" s="8" t="str">
        <f>LEFT(O1096,MIN(FIND({0,1,2,3,4,5,6,7,8,9},ASC(O1096)&amp;1234567890))-1)</f>
        <v>La</v>
      </c>
      <c r="Q1096" s="8">
        <f t="shared" si="87"/>
        <v>1</v>
      </c>
      <c r="R1096" s="8">
        <f>VLOOKUP(P1096,Table!$A$2:$C$121,2,0)</f>
        <v>3</v>
      </c>
      <c r="S1096" s="7">
        <f>VLOOKUP(P1096,Table!$A$2:$C$121,3,0)</f>
        <v>6</v>
      </c>
      <c r="T1096" s="6" t="s">
        <v>2652</v>
      </c>
      <c r="U1096" s="8" t="str">
        <f>LEFT(T1096,MIN(FIND({0,1,2,3,4,5,6,7,8,9},ASC(T1096)&amp;1234567890))-1)</f>
        <v>Co</v>
      </c>
      <c r="V1096" s="8">
        <f t="shared" si="88"/>
        <v>2</v>
      </c>
      <c r="W1096" s="8">
        <f>VLOOKUP(U1096,Table!$A$2:$C$121,2,0)</f>
        <v>9</v>
      </c>
      <c r="X1096" s="7">
        <f>VLOOKUP(U1096,Table!$A$2:$C$121,3,0)</f>
        <v>4</v>
      </c>
      <c r="Y1096" s="6" t="s">
        <v>4028</v>
      </c>
      <c r="Z1096" s="8" t="str">
        <f>LEFT(Y1096,MIN(FIND({0,1,2,3,4,5,6,7,8,9},ASC(Y1096)&amp;1234567890))-1)</f>
        <v>O</v>
      </c>
      <c r="AA1096" s="8">
        <f t="shared" si="89"/>
        <v>8.6</v>
      </c>
      <c r="AB1096" s="8">
        <f>VLOOKUP(Z1096,Table!$A$2:$C$121,2,0)</f>
        <v>16</v>
      </c>
      <c r="AC1096" s="7">
        <f>VLOOKUP(Z1096,Table!$A$2:$C$121,3,0)</f>
        <v>2</v>
      </c>
      <c r="AD1096" s="5" t="str">
        <f>VLOOKUP(A1096,Table!$U$1:$V$230,2,0)</f>
        <v>Tetragonal</v>
      </c>
    </row>
    <row r="1097" spans="1:30" ht="18.75" customHeight="1" x14ac:dyDescent="0.4">
      <c r="A1097" s="5">
        <v>139</v>
      </c>
      <c r="B1097" s="5">
        <v>99033</v>
      </c>
      <c r="C1097" s="5" t="s">
        <v>1364</v>
      </c>
      <c r="D1097" s="5" t="s">
        <v>1442</v>
      </c>
      <c r="E1097" s="6" t="s">
        <v>4104</v>
      </c>
      <c r="F1097" s="8" t="str">
        <f>LEFT(E1097,MIN(FIND({0,1,2,3,4,5,6,7,8,9},ASC(E1097)&amp;1234567890))-1)</f>
        <v>Li</v>
      </c>
      <c r="G1097" s="8">
        <f t="shared" si="85"/>
        <v>0.3</v>
      </c>
      <c r="H1097" s="8">
        <f>VLOOKUP(F1097,Table!$A$2:$C$121,2,0)</f>
        <v>1</v>
      </c>
      <c r="I1097" s="7">
        <f>VLOOKUP(F1097,Table!$A$2:$C$121,3,0)</f>
        <v>2</v>
      </c>
      <c r="J1097" s="6" t="s">
        <v>2691</v>
      </c>
      <c r="K1097" s="8" t="str">
        <f>LEFT(J1097,MIN(FIND({0,1,2,3,4,5,6,7,8,9},ASC(J1097)&amp;1234567890))-1)</f>
        <v>Y</v>
      </c>
      <c r="L1097" s="8">
        <f t="shared" si="86"/>
        <v>2</v>
      </c>
      <c r="M1097" s="8">
        <f>VLOOKUP(K1097,Table!$A$2:$C$121,2,0)</f>
        <v>3</v>
      </c>
      <c r="N1097" s="7">
        <f>VLOOKUP(K1097,Table!$A$2:$C$121,3,0)</f>
        <v>5</v>
      </c>
      <c r="O1097" s="6" t="s">
        <v>2756</v>
      </c>
      <c r="P1097" s="8" t="str">
        <f>LEFT(O1097,MIN(FIND({0,1,2,3,4,5,6,7,8,9},ASC(O1097)&amp;1234567890))-1)</f>
        <v>Ti</v>
      </c>
      <c r="Q1097" s="8">
        <f t="shared" si="87"/>
        <v>2</v>
      </c>
      <c r="R1097" s="8">
        <f>VLOOKUP(P1097,Table!$A$2:$C$121,2,0)</f>
        <v>4</v>
      </c>
      <c r="S1097" s="7">
        <f>VLOOKUP(P1097,Table!$A$2:$C$121,3,0)</f>
        <v>4</v>
      </c>
      <c r="T1097" s="6" t="s">
        <v>2863</v>
      </c>
      <c r="U1097" s="8" t="str">
        <f>LEFT(T1097,MIN(FIND({0,1,2,3,4,5,6,7,8,9},ASC(T1097)&amp;1234567890))-1)</f>
        <v>O</v>
      </c>
      <c r="V1097" s="8">
        <f t="shared" si="88"/>
        <v>5</v>
      </c>
      <c r="W1097" s="8">
        <f>VLOOKUP(U1097,Table!$A$2:$C$121,2,0)</f>
        <v>16</v>
      </c>
      <c r="X1097" s="7">
        <f>VLOOKUP(U1097,Table!$A$2:$C$121,3,0)</f>
        <v>2</v>
      </c>
      <c r="Y1097" s="6" t="s">
        <v>2815</v>
      </c>
      <c r="Z1097" s="8" t="str">
        <f>LEFT(Y1097,MIN(FIND({0,1,2,3,4,5,6,7,8,9},ASC(Y1097)&amp;1234567890))-1)</f>
        <v>S</v>
      </c>
      <c r="AA1097" s="8">
        <f t="shared" si="89"/>
        <v>2</v>
      </c>
      <c r="AB1097" s="8">
        <f>VLOOKUP(Z1097,Table!$A$2:$C$121,2,0)</f>
        <v>16</v>
      </c>
      <c r="AC1097" s="7">
        <f>VLOOKUP(Z1097,Table!$A$2:$C$121,3,0)</f>
        <v>3</v>
      </c>
      <c r="AD1097" s="5" t="str">
        <f>VLOOKUP(A1097,Table!$U$1:$V$230,2,0)</f>
        <v>Tetragonal</v>
      </c>
    </row>
    <row r="1098" spans="1:30" ht="18.75" customHeight="1" x14ac:dyDescent="0.4">
      <c r="A1098" s="5">
        <v>139</v>
      </c>
      <c r="B1098" s="5">
        <v>99035</v>
      </c>
      <c r="C1098" s="5" t="s">
        <v>1364</v>
      </c>
      <c r="D1098" s="5" t="s">
        <v>1443</v>
      </c>
      <c r="E1098" s="6" t="s">
        <v>4105</v>
      </c>
      <c r="F1098" s="8" t="str">
        <f>LEFT(E1098,MIN(FIND({0,1,2,3,4,5,6,7,8,9},ASC(E1098)&amp;1234567890))-1)</f>
        <v>Li</v>
      </c>
      <c r="G1098" s="8">
        <f t="shared" si="85"/>
        <v>1.56</v>
      </c>
      <c r="H1098" s="8">
        <f>VLOOKUP(F1098,Table!$A$2:$C$121,2,0)</f>
        <v>1</v>
      </c>
      <c r="I1098" s="7">
        <f>VLOOKUP(F1098,Table!$A$2:$C$121,3,0)</f>
        <v>2</v>
      </c>
      <c r="J1098" s="6" t="s">
        <v>2691</v>
      </c>
      <c r="K1098" s="8" t="str">
        <f>LEFT(J1098,MIN(FIND({0,1,2,3,4,5,6,7,8,9},ASC(J1098)&amp;1234567890))-1)</f>
        <v>Y</v>
      </c>
      <c r="L1098" s="8">
        <f t="shared" si="86"/>
        <v>2</v>
      </c>
      <c r="M1098" s="8">
        <f>VLOOKUP(K1098,Table!$A$2:$C$121,2,0)</f>
        <v>3</v>
      </c>
      <c r="N1098" s="7">
        <f>VLOOKUP(K1098,Table!$A$2:$C$121,3,0)</f>
        <v>5</v>
      </c>
      <c r="O1098" s="6" t="s">
        <v>2756</v>
      </c>
      <c r="P1098" s="8" t="str">
        <f>LEFT(O1098,MIN(FIND({0,1,2,3,4,5,6,7,8,9},ASC(O1098)&amp;1234567890))-1)</f>
        <v>Ti</v>
      </c>
      <c r="Q1098" s="8">
        <f t="shared" si="87"/>
        <v>2</v>
      </c>
      <c r="R1098" s="8">
        <f>VLOOKUP(P1098,Table!$A$2:$C$121,2,0)</f>
        <v>4</v>
      </c>
      <c r="S1098" s="7">
        <f>VLOOKUP(P1098,Table!$A$2:$C$121,3,0)</f>
        <v>4</v>
      </c>
      <c r="T1098" s="6" t="s">
        <v>2863</v>
      </c>
      <c r="U1098" s="8" t="str">
        <f>LEFT(T1098,MIN(FIND({0,1,2,3,4,5,6,7,8,9},ASC(T1098)&amp;1234567890))-1)</f>
        <v>O</v>
      </c>
      <c r="V1098" s="8">
        <f t="shared" si="88"/>
        <v>5</v>
      </c>
      <c r="W1098" s="8">
        <f>VLOOKUP(U1098,Table!$A$2:$C$121,2,0)</f>
        <v>16</v>
      </c>
      <c r="X1098" s="7">
        <f>VLOOKUP(U1098,Table!$A$2:$C$121,3,0)</f>
        <v>2</v>
      </c>
      <c r="Y1098" s="6" t="s">
        <v>2815</v>
      </c>
      <c r="Z1098" s="8" t="str">
        <f>LEFT(Y1098,MIN(FIND({0,1,2,3,4,5,6,7,8,9},ASC(Y1098)&amp;1234567890))-1)</f>
        <v>S</v>
      </c>
      <c r="AA1098" s="8">
        <f t="shared" si="89"/>
        <v>2</v>
      </c>
      <c r="AB1098" s="8">
        <f>VLOOKUP(Z1098,Table!$A$2:$C$121,2,0)</f>
        <v>16</v>
      </c>
      <c r="AC1098" s="7">
        <f>VLOOKUP(Z1098,Table!$A$2:$C$121,3,0)</f>
        <v>3</v>
      </c>
      <c r="AD1098" s="5" t="str">
        <f>VLOOKUP(A1098,Table!$U$1:$V$230,2,0)</f>
        <v>Tetragonal</v>
      </c>
    </row>
    <row r="1099" spans="1:30" ht="18.75" customHeight="1" x14ac:dyDescent="0.4">
      <c r="A1099" s="5">
        <v>139</v>
      </c>
      <c r="B1099" s="5">
        <v>99036</v>
      </c>
      <c r="C1099" s="5" t="s">
        <v>1364</v>
      </c>
      <c r="D1099" s="5" t="s">
        <v>1444</v>
      </c>
      <c r="E1099" s="6" t="s">
        <v>4106</v>
      </c>
      <c r="F1099" s="8" t="str">
        <f>LEFT(E1099,MIN(FIND({0,1,2,3,4,5,6,7,8,9},ASC(E1099)&amp;1234567890))-1)</f>
        <v>Li</v>
      </c>
      <c r="G1099" s="8">
        <f t="shared" si="85"/>
        <v>1.96</v>
      </c>
      <c r="H1099" s="8">
        <f>VLOOKUP(F1099,Table!$A$2:$C$121,2,0)</f>
        <v>1</v>
      </c>
      <c r="I1099" s="7">
        <f>VLOOKUP(F1099,Table!$A$2:$C$121,3,0)</f>
        <v>2</v>
      </c>
      <c r="J1099" s="6" t="s">
        <v>2691</v>
      </c>
      <c r="K1099" s="8" t="str">
        <f>LEFT(J1099,MIN(FIND({0,1,2,3,4,5,6,7,8,9},ASC(J1099)&amp;1234567890))-1)</f>
        <v>Y</v>
      </c>
      <c r="L1099" s="8">
        <f t="shared" si="86"/>
        <v>2</v>
      </c>
      <c r="M1099" s="8">
        <f>VLOOKUP(K1099,Table!$A$2:$C$121,2,0)</f>
        <v>3</v>
      </c>
      <c r="N1099" s="7">
        <f>VLOOKUP(K1099,Table!$A$2:$C$121,3,0)</f>
        <v>5</v>
      </c>
      <c r="O1099" s="6" t="s">
        <v>2756</v>
      </c>
      <c r="P1099" s="8" t="str">
        <f>LEFT(O1099,MIN(FIND({0,1,2,3,4,5,6,7,8,9},ASC(O1099)&amp;1234567890))-1)</f>
        <v>Ti</v>
      </c>
      <c r="Q1099" s="8">
        <f t="shared" si="87"/>
        <v>2</v>
      </c>
      <c r="R1099" s="8">
        <f>VLOOKUP(P1099,Table!$A$2:$C$121,2,0)</f>
        <v>4</v>
      </c>
      <c r="S1099" s="7">
        <f>VLOOKUP(P1099,Table!$A$2:$C$121,3,0)</f>
        <v>4</v>
      </c>
      <c r="T1099" s="6" t="s">
        <v>2863</v>
      </c>
      <c r="U1099" s="8" t="str">
        <f>LEFT(T1099,MIN(FIND({0,1,2,3,4,5,6,7,8,9},ASC(T1099)&amp;1234567890))-1)</f>
        <v>O</v>
      </c>
      <c r="V1099" s="8">
        <f t="shared" si="88"/>
        <v>5</v>
      </c>
      <c r="W1099" s="8">
        <f>VLOOKUP(U1099,Table!$A$2:$C$121,2,0)</f>
        <v>16</v>
      </c>
      <c r="X1099" s="7">
        <f>VLOOKUP(U1099,Table!$A$2:$C$121,3,0)</f>
        <v>2</v>
      </c>
      <c r="Y1099" s="6" t="s">
        <v>2815</v>
      </c>
      <c r="Z1099" s="8" t="str">
        <f>LEFT(Y1099,MIN(FIND({0,1,2,3,4,5,6,7,8,9},ASC(Y1099)&amp;1234567890))-1)</f>
        <v>S</v>
      </c>
      <c r="AA1099" s="8">
        <f t="shared" si="89"/>
        <v>2</v>
      </c>
      <c r="AB1099" s="8">
        <f>VLOOKUP(Z1099,Table!$A$2:$C$121,2,0)</f>
        <v>16</v>
      </c>
      <c r="AC1099" s="7">
        <f>VLOOKUP(Z1099,Table!$A$2:$C$121,3,0)</f>
        <v>3</v>
      </c>
      <c r="AD1099" s="5" t="str">
        <f>VLOOKUP(A1099,Table!$U$1:$V$230,2,0)</f>
        <v>Tetragonal</v>
      </c>
    </row>
    <row r="1100" spans="1:30" ht="18.75" customHeight="1" x14ac:dyDescent="0.4">
      <c r="A1100" s="5">
        <v>139</v>
      </c>
      <c r="B1100" s="5">
        <v>99037</v>
      </c>
      <c r="C1100" s="5" t="s">
        <v>1364</v>
      </c>
      <c r="D1100" s="5" t="s">
        <v>1445</v>
      </c>
      <c r="E1100" s="6" t="s">
        <v>4107</v>
      </c>
      <c r="F1100" s="8" t="str">
        <f>LEFT(E1100,MIN(FIND({0,1,2,3,4,5,6,7,8,9},ASC(E1100)&amp;1234567890))-1)</f>
        <v>Li</v>
      </c>
      <c r="G1100" s="8">
        <f t="shared" si="85"/>
        <v>0.46</v>
      </c>
      <c r="H1100" s="8">
        <f>VLOOKUP(F1100,Table!$A$2:$C$121,2,0)</f>
        <v>1</v>
      </c>
      <c r="I1100" s="7">
        <f>VLOOKUP(F1100,Table!$A$2:$C$121,3,0)</f>
        <v>2</v>
      </c>
      <c r="J1100" s="6" t="s">
        <v>2691</v>
      </c>
      <c r="K1100" s="8" t="str">
        <f>LEFT(J1100,MIN(FIND({0,1,2,3,4,5,6,7,8,9},ASC(J1100)&amp;1234567890))-1)</f>
        <v>Y</v>
      </c>
      <c r="L1100" s="8">
        <f t="shared" si="86"/>
        <v>2</v>
      </c>
      <c r="M1100" s="8">
        <f>VLOOKUP(K1100,Table!$A$2:$C$121,2,0)</f>
        <v>3</v>
      </c>
      <c r="N1100" s="7">
        <f>VLOOKUP(K1100,Table!$A$2:$C$121,3,0)</f>
        <v>5</v>
      </c>
      <c r="O1100" s="6" t="s">
        <v>2756</v>
      </c>
      <c r="P1100" s="8" t="str">
        <f>LEFT(O1100,MIN(FIND({0,1,2,3,4,5,6,7,8,9},ASC(O1100)&amp;1234567890))-1)</f>
        <v>Ti</v>
      </c>
      <c r="Q1100" s="8">
        <f t="shared" si="87"/>
        <v>2</v>
      </c>
      <c r="R1100" s="8">
        <f>VLOOKUP(P1100,Table!$A$2:$C$121,2,0)</f>
        <v>4</v>
      </c>
      <c r="S1100" s="7">
        <f>VLOOKUP(P1100,Table!$A$2:$C$121,3,0)</f>
        <v>4</v>
      </c>
      <c r="T1100" s="6" t="s">
        <v>2863</v>
      </c>
      <c r="U1100" s="8" t="str">
        <f>LEFT(T1100,MIN(FIND({0,1,2,3,4,5,6,7,8,9},ASC(T1100)&amp;1234567890))-1)</f>
        <v>O</v>
      </c>
      <c r="V1100" s="8">
        <f t="shared" si="88"/>
        <v>5</v>
      </c>
      <c r="W1100" s="8">
        <f>VLOOKUP(U1100,Table!$A$2:$C$121,2,0)</f>
        <v>16</v>
      </c>
      <c r="X1100" s="7">
        <f>VLOOKUP(U1100,Table!$A$2:$C$121,3,0)</f>
        <v>2</v>
      </c>
      <c r="Y1100" s="6" t="s">
        <v>2815</v>
      </c>
      <c r="Z1100" s="8" t="str">
        <f>LEFT(Y1100,MIN(FIND({0,1,2,3,4,5,6,7,8,9},ASC(Y1100)&amp;1234567890))-1)</f>
        <v>S</v>
      </c>
      <c r="AA1100" s="8">
        <f t="shared" si="89"/>
        <v>2</v>
      </c>
      <c r="AB1100" s="8">
        <f>VLOOKUP(Z1100,Table!$A$2:$C$121,2,0)</f>
        <v>16</v>
      </c>
      <c r="AC1100" s="7">
        <f>VLOOKUP(Z1100,Table!$A$2:$C$121,3,0)</f>
        <v>3</v>
      </c>
      <c r="AD1100" s="5" t="str">
        <f>VLOOKUP(A1100,Table!$U$1:$V$230,2,0)</f>
        <v>Tetragonal</v>
      </c>
    </row>
    <row r="1101" spans="1:30" ht="18.75" customHeight="1" x14ac:dyDescent="0.4">
      <c r="A1101" s="5">
        <v>139</v>
      </c>
      <c r="B1101" s="5">
        <v>99039</v>
      </c>
      <c r="C1101" s="5" t="s">
        <v>1364</v>
      </c>
      <c r="D1101" s="5" t="s">
        <v>1446</v>
      </c>
      <c r="E1101" s="6" t="s">
        <v>4108</v>
      </c>
      <c r="F1101" s="8" t="str">
        <f>LEFT(E1101,MIN(FIND({0,1,2,3,4,5,6,7,8,9},ASC(E1101)&amp;1234567890))-1)</f>
        <v>Li</v>
      </c>
      <c r="G1101" s="8">
        <f t="shared" si="85"/>
        <v>0.68</v>
      </c>
      <c r="H1101" s="8">
        <f>VLOOKUP(F1101,Table!$A$2:$C$121,2,0)</f>
        <v>1</v>
      </c>
      <c r="I1101" s="7">
        <f>VLOOKUP(F1101,Table!$A$2:$C$121,3,0)</f>
        <v>2</v>
      </c>
      <c r="J1101" s="6" t="s">
        <v>2691</v>
      </c>
      <c r="K1101" s="8" t="str">
        <f>LEFT(J1101,MIN(FIND({0,1,2,3,4,5,6,7,8,9},ASC(J1101)&amp;1234567890))-1)</f>
        <v>Y</v>
      </c>
      <c r="L1101" s="8">
        <f t="shared" si="86"/>
        <v>2</v>
      </c>
      <c r="M1101" s="8">
        <f>VLOOKUP(K1101,Table!$A$2:$C$121,2,0)</f>
        <v>3</v>
      </c>
      <c r="N1101" s="7">
        <f>VLOOKUP(K1101,Table!$A$2:$C$121,3,0)</f>
        <v>5</v>
      </c>
      <c r="O1101" s="6" t="s">
        <v>2756</v>
      </c>
      <c r="P1101" s="8" t="str">
        <f>LEFT(O1101,MIN(FIND({0,1,2,3,4,5,6,7,8,9},ASC(O1101)&amp;1234567890))-1)</f>
        <v>Ti</v>
      </c>
      <c r="Q1101" s="8">
        <f t="shared" si="87"/>
        <v>2</v>
      </c>
      <c r="R1101" s="8">
        <f>VLOOKUP(P1101,Table!$A$2:$C$121,2,0)</f>
        <v>4</v>
      </c>
      <c r="S1101" s="7">
        <f>VLOOKUP(P1101,Table!$A$2:$C$121,3,0)</f>
        <v>4</v>
      </c>
      <c r="T1101" s="6" t="s">
        <v>2863</v>
      </c>
      <c r="U1101" s="8" t="str">
        <f>LEFT(T1101,MIN(FIND({0,1,2,3,4,5,6,7,8,9},ASC(T1101)&amp;1234567890))-1)</f>
        <v>O</v>
      </c>
      <c r="V1101" s="8">
        <f t="shared" si="88"/>
        <v>5</v>
      </c>
      <c r="W1101" s="8">
        <f>VLOOKUP(U1101,Table!$A$2:$C$121,2,0)</f>
        <v>16</v>
      </c>
      <c r="X1101" s="7">
        <f>VLOOKUP(U1101,Table!$A$2:$C$121,3,0)</f>
        <v>2</v>
      </c>
      <c r="Y1101" s="6" t="s">
        <v>2815</v>
      </c>
      <c r="Z1101" s="8" t="str">
        <f>LEFT(Y1101,MIN(FIND({0,1,2,3,4,5,6,7,8,9},ASC(Y1101)&amp;1234567890))-1)</f>
        <v>S</v>
      </c>
      <c r="AA1101" s="8">
        <f t="shared" si="89"/>
        <v>2</v>
      </c>
      <c r="AB1101" s="8">
        <f>VLOOKUP(Z1101,Table!$A$2:$C$121,2,0)</f>
        <v>16</v>
      </c>
      <c r="AC1101" s="7">
        <f>VLOOKUP(Z1101,Table!$A$2:$C$121,3,0)</f>
        <v>3</v>
      </c>
      <c r="AD1101" s="5" t="str">
        <f>VLOOKUP(A1101,Table!$U$1:$V$230,2,0)</f>
        <v>Tetragonal</v>
      </c>
    </row>
    <row r="1102" spans="1:30" ht="18.75" customHeight="1" x14ac:dyDescent="0.4">
      <c r="A1102" s="5">
        <v>139</v>
      </c>
      <c r="B1102" s="5">
        <v>622793</v>
      </c>
      <c r="C1102" s="5" t="s">
        <v>1364</v>
      </c>
      <c r="D1102" s="5" t="s">
        <v>1447</v>
      </c>
      <c r="E1102" s="6" t="s">
        <v>4109</v>
      </c>
      <c r="F1102" s="8" t="str">
        <f>LEFT(E1102,MIN(FIND({0,1,2,3,4,5,6,7,8,9},ASC(E1102)&amp;1234567890))-1)</f>
        <v>Co</v>
      </c>
      <c r="G1102" s="8">
        <f t="shared" si="85"/>
        <v>6</v>
      </c>
      <c r="H1102" s="8">
        <f>VLOOKUP(F1102,Table!$A$2:$C$121,2,0)</f>
        <v>9</v>
      </c>
      <c r="I1102" s="7">
        <f>VLOOKUP(F1102,Table!$A$2:$C$121,3,0)</f>
        <v>4</v>
      </c>
      <c r="J1102" s="6" t="s">
        <v>2809</v>
      </c>
      <c r="K1102" s="8" t="str">
        <f>LEFT(J1102,MIN(FIND({0,1,2,3,4,5,6,7,8,9},ASC(J1102)&amp;1234567890))-1)</f>
        <v>Er</v>
      </c>
      <c r="L1102" s="8">
        <f t="shared" si="86"/>
        <v>1</v>
      </c>
      <c r="M1102" s="8">
        <f>VLOOKUP(K1102,Table!$A$2:$C$121,2,0)</f>
        <v>3</v>
      </c>
      <c r="N1102" s="7">
        <f>VLOOKUP(K1102,Table!$A$2:$C$121,3,0)</f>
        <v>6</v>
      </c>
      <c r="O1102" s="6" t="s">
        <v>4110</v>
      </c>
      <c r="P1102" s="8" t="str">
        <f>LEFT(O1102,MIN(FIND({0,1,2,3,4,5,6,7,8,9},ASC(O1102)&amp;1234567890))-1)</f>
        <v>Fe</v>
      </c>
      <c r="Q1102" s="8">
        <f t="shared" si="87"/>
        <v>16</v>
      </c>
      <c r="R1102" s="8">
        <f>VLOOKUP(P1102,Table!$A$2:$C$121,2,0)</f>
        <v>8</v>
      </c>
      <c r="S1102" s="7">
        <f>VLOOKUP(P1102,Table!$A$2:$C$121,3,0)</f>
        <v>4</v>
      </c>
      <c r="T1102" s="6" t="s">
        <v>2850</v>
      </c>
      <c r="U1102" s="8" t="str">
        <f>LEFT(T1102,MIN(FIND({0,1,2,3,4,5,6,7,8,9},ASC(T1102)&amp;1234567890))-1)</f>
        <v>Sm</v>
      </c>
      <c r="V1102" s="8">
        <f t="shared" si="88"/>
        <v>1</v>
      </c>
      <c r="W1102" s="8">
        <f>VLOOKUP(U1102,Table!$A$2:$C$121,2,0)</f>
        <v>3</v>
      </c>
      <c r="X1102" s="7">
        <f>VLOOKUP(U1102,Table!$A$2:$C$121,3,0)</f>
        <v>6</v>
      </c>
      <c r="Y1102" s="6" t="s">
        <v>2756</v>
      </c>
      <c r="Z1102" s="8" t="str">
        <f>LEFT(Y1102,MIN(FIND({0,1,2,3,4,5,6,7,8,9},ASC(Y1102)&amp;1234567890))-1)</f>
        <v>Ti</v>
      </c>
      <c r="AA1102" s="8">
        <f t="shared" si="89"/>
        <v>2</v>
      </c>
      <c r="AB1102" s="8">
        <f>VLOOKUP(Z1102,Table!$A$2:$C$121,2,0)</f>
        <v>4</v>
      </c>
      <c r="AC1102" s="7">
        <f>VLOOKUP(Z1102,Table!$A$2:$C$121,3,0)</f>
        <v>4</v>
      </c>
      <c r="AD1102" s="5" t="str">
        <f>VLOOKUP(A1102,Table!$U$1:$V$230,2,0)</f>
        <v>Tetragonal</v>
      </c>
    </row>
    <row r="1103" spans="1:30" ht="18.75" customHeight="1" x14ac:dyDescent="0.4">
      <c r="A1103" s="5">
        <v>139</v>
      </c>
      <c r="B1103" s="5">
        <v>59668</v>
      </c>
      <c r="C1103" s="5" t="s">
        <v>1364</v>
      </c>
      <c r="D1103" s="5" t="s">
        <v>1448</v>
      </c>
      <c r="E1103" s="6" t="s">
        <v>4067</v>
      </c>
      <c r="F1103" s="8" t="str">
        <f>LEFT(E1103,MIN(FIND({0,1,2,3,4,5,6,7,8,9},ASC(E1103)&amp;1234567890))-1)</f>
        <v>Eu</v>
      </c>
      <c r="G1103" s="8">
        <f t="shared" si="85"/>
        <v>3</v>
      </c>
      <c r="H1103" s="8">
        <f>VLOOKUP(F1103,Table!$A$2:$C$121,2,0)</f>
        <v>3</v>
      </c>
      <c r="I1103" s="7">
        <f>VLOOKUP(F1103,Table!$A$2:$C$121,3,0)</f>
        <v>6</v>
      </c>
      <c r="J1103" s="6" t="s">
        <v>2294</v>
      </c>
      <c r="K1103" s="8" t="str">
        <f>LEFT(J1103,MIN(FIND({0,1,2,3,4,5,6,7,8,9},ASC(J1103)&amp;1234567890))-1)</f>
        <v>Ba</v>
      </c>
      <c r="L1103" s="8">
        <f t="shared" si="86"/>
        <v>2</v>
      </c>
      <c r="M1103" s="8">
        <f>VLOOKUP(K1103,Table!$A$2:$C$121,2,0)</f>
        <v>2</v>
      </c>
      <c r="N1103" s="7">
        <f>VLOOKUP(K1103,Table!$A$2:$C$121,3,0)</f>
        <v>6</v>
      </c>
      <c r="O1103" s="6" t="s">
        <v>3941</v>
      </c>
      <c r="P1103" s="8" t="str">
        <f>LEFT(O1103,MIN(FIND({0,1,2,3,4,5,6,7,8,9},ASC(O1103)&amp;1234567890))-1)</f>
        <v>Mn</v>
      </c>
      <c r="Q1103" s="8">
        <f t="shared" si="87"/>
        <v>2</v>
      </c>
      <c r="R1103" s="8">
        <f>VLOOKUP(P1103,Table!$A$2:$C$121,2,0)</f>
        <v>7</v>
      </c>
      <c r="S1103" s="7">
        <f>VLOOKUP(P1103,Table!$A$2:$C$121,3,0)</f>
        <v>4</v>
      </c>
      <c r="T1103" s="6" t="s">
        <v>2297</v>
      </c>
      <c r="U1103" s="8" t="str">
        <f>LEFT(T1103,MIN(FIND({0,1,2,3,4,5,6,7,8,9},ASC(T1103)&amp;1234567890))-1)</f>
        <v>Cu</v>
      </c>
      <c r="V1103" s="8">
        <f t="shared" si="88"/>
        <v>2</v>
      </c>
      <c r="W1103" s="8">
        <f>VLOOKUP(U1103,Table!$A$2:$C$121,2,0)</f>
        <v>11</v>
      </c>
      <c r="X1103" s="7">
        <f>VLOOKUP(U1103,Table!$A$2:$C$121,3,0)</f>
        <v>4</v>
      </c>
      <c r="Y1103" s="6" t="s">
        <v>4111</v>
      </c>
      <c r="Z1103" s="8" t="str">
        <f>LEFT(Y1103,MIN(FIND({0,1,2,3,4,5,6,7,8,9},ASC(Y1103)&amp;1234567890))-1)</f>
        <v>O</v>
      </c>
      <c r="AA1103" s="8">
        <f t="shared" si="89"/>
        <v>12.108000000000001</v>
      </c>
      <c r="AB1103" s="8">
        <f>VLOOKUP(Z1103,Table!$A$2:$C$121,2,0)</f>
        <v>16</v>
      </c>
      <c r="AC1103" s="7">
        <f>VLOOKUP(Z1103,Table!$A$2:$C$121,3,0)</f>
        <v>2</v>
      </c>
      <c r="AD1103" s="5" t="str">
        <f>VLOOKUP(A1103,Table!$U$1:$V$230,2,0)</f>
        <v>Tetragonal</v>
      </c>
    </row>
    <row r="1104" spans="1:30" ht="18.75" customHeight="1" x14ac:dyDescent="0.4">
      <c r="A1104" s="5">
        <v>139</v>
      </c>
      <c r="B1104" s="5">
        <v>59669</v>
      </c>
      <c r="C1104" s="5" t="s">
        <v>1364</v>
      </c>
      <c r="D1104" s="5" t="s">
        <v>1449</v>
      </c>
      <c r="E1104" s="6" t="s">
        <v>4067</v>
      </c>
      <c r="F1104" s="8" t="str">
        <f>LEFT(E1104,MIN(FIND({0,1,2,3,4,5,6,7,8,9},ASC(E1104)&amp;1234567890))-1)</f>
        <v>Eu</v>
      </c>
      <c r="G1104" s="8">
        <f t="shared" si="85"/>
        <v>3</v>
      </c>
      <c r="H1104" s="8">
        <f>VLOOKUP(F1104,Table!$A$2:$C$121,2,0)</f>
        <v>3</v>
      </c>
      <c r="I1104" s="7">
        <f>VLOOKUP(F1104,Table!$A$2:$C$121,3,0)</f>
        <v>6</v>
      </c>
      <c r="J1104" s="6" t="s">
        <v>2294</v>
      </c>
      <c r="K1104" s="8" t="str">
        <f>LEFT(J1104,MIN(FIND({0,1,2,3,4,5,6,7,8,9},ASC(J1104)&amp;1234567890))-1)</f>
        <v>Ba</v>
      </c>
      <c r="L1104" s="8">
        <f t="shared" si="86"/>
        <v>2</v>
      </c>
      <c r="M1104" s="8">
        <f>VLOOKUP(K1104,Table!$A$2:$C$121,2,0)</f>
        <v>2</v>
      </c>
      <c r="N1104" s="7">
        <f>VLOOKUP(K1104,Table!$A$2:$C$121,3,0)</f>
        <v>6</v>
      </c>
      <c r="O1104" s="6" t="s">
        <v>3941</v>
      </c>
      <c r="P1104" s="8" t="str">
        <f>LEFT(O1104,MIN(FIND({0,1,2,3,4,5,6,7,8,9},ASC(O1104)&amp;1234567890))-1)</f>
        <v>Mn</v>
      </c>
      <c r="Q1104" s="8">
        <f t="shared" si="87"/>
        <v>2</v>
      </c>
      <c r="R1104" s="8">
        <f>VLOOKUP(P1104,Table!$A$2:$C$121,2,0)</f>
        <v>7</v>
      </c>
      <c r="S1104" s="7">
        <f>VLOOKUP(P1104,Table!$A$2:$C$121,3,0)</f>
        <v>4</v>
      </c>
      <c r="T1104" s="6" t="s">
        <v>2297</v>
      </c>
      <c r="U1104" s="8" t="str">
        <f>LEFT(T1104,MIN(FIND({0,1,2,3,4,5,6,7,8,9},ASC(T1104)&amp;1234567890))-1)</f>
        <v>Cu</v>
      </c>
      <c r="V1104" s="8">
        <f t="shared" si="88"/>
        <v>2</v>
      </c>
      <c r="W1104" s="8">
        <f>VLOOKUP(U1104,Table!$A$2:$C$121,2,0)</f>
        <v>11</v>
      </c>
      <c r="X1104" s="7">
        <f>VLOOKUP(U1104,Table!$A$2:$C$121,3,0)</f>
        <v>4</v>
      </c>
      <c r="Y1104" s="6" t="s">
        <v>4112</v>
      </c>
      <c r="Z1104" s="8" t="str">
        <f>LEFT(Y1104,MIN(FIND({0,1,2,3,4,5,6,7,8,9},ASC(Y1104)&amp;1234567890))-1)</f>
        <v>O</v>
      </c>
      <c r="AA1104" s="8">
        <f t="shared" si="89"/>
        <v>12.090999999999999</v>
      </c>
      <c r="AB1104" s="8">
        <f>VLOOKUP(Z1104,Table!$A$2:$C$121,2,0)</f>
        <v>16</v>
      </c>
      <c r="AC1104" s="7">
        <f>VLOOKUP(Z1104,Table!$A$2:$C$121,3,0)</f>
        <v>2</v>
      </c>
      <c r="AD1104" s="5" t="str">
        <f>VLOOKUP(A1104,Table!$U$1:$V$230,2,0)</f>
        <v>Tetragonal</v>
      </c>
    </row>
    <row r="1105" spans="1:30" ht="18.75" customHeight="1" x14ac:dyDescent="0.4">
      <c r="A1105" s="5">
        <v>139</v>
      </c>
      <c r="B1105" s="5">
        <v>59671</v>
      </c>
      <c r="C1105" s="5" t="s">
        <v>1364</v>
      </c>
      <c r="D1105" s="5" t="s">
        <v>1450</v>
      </c>
      <c r="E1105" s="6" t="s">
        <v>4067</v>
      </c>
      <c r="F1105" s="8" t="str">
        <f>LEFT(E1105,MIN(FIND({0,1,2,3,4,5,6,7,8,9},ASC(E1105)&amp;1234567890))-1)</f>
        <v>Eu</v>
      </c>
      <c r="G1105" s="8">
        <f t="shared" si="85"/>
        <v>3</v>
      </c>
      <c r="H1105" s="8">
        <f>VLOOKUP(F1105,Table!$A$2:$C$121,2,0)</f>
        <v>3</v>
      </c>
      <c r="I1105" s="7">
        <f>VLOOKUP(F1105,Table!$A$2:$C$121,3,0)</f>
        <v>6</v>
      </c>
      <c r="J1105" s="6" t="s">
        <v>2294</v>
      </c>
      <c r="K1105" s="8" t="str">
        <f>LEFT(J1105,MIN(FIND({0,1,2,3,4,5,6,7,8,9},ASC(J1105)&amp;1234567890))-1)</f>
        <v>Ba</v>
      </c>
      <c r="L1105" s="8">
        <f t="shared" si="86"/>
        <v>2</v>
      </c>
      <c r="M1105" s="8">
        <f>VLOOKUP(K1105,Table!$A$2:$C$121,2,0)</f>
        <v>2</v>
      </c>
      <c r="N1105" s="7">
        <f>VLOOKUP(K1105,Table!$A$2:$C$121,3,0)</f>
        <v>6</v>
      </c>
      <c r="O1105" s="6" t="s">
        <v>3941</v>
      </c>
      <c r="P1105" s="8" t="str">
        <f>LEFT(O1105,MIN(FIND({0,1,2,3,4,5,6,7,8,9},ASC(O1105)&amp;1234567890))-1)</f>
        <v>Mn</v>
      </c>
      <c r="Q1105" s="8">
        <f t="shared" si="87"/>
        <v>2</v>
      </c>
      <c r="R1105" s="8">
        <f>VLOOKUP(P1105,Table!$A$2:$C$121,2,0)</f>
        <v>7</v>
      </c>
      <c r="S1105" s="7">
        <f>VLOOKUP(P1105,Table!$A$2:$C$121,3,0)</f>
        <v>4</v>
      </c>
      <c r="T1105" s="6" t="s">
        <v>2297</v>
      </c>
      <c r="U1105" s="8" t="str">
        <f>LEFT(T1105,MIN(FIND({0,1,2,3,4,5,6,7,8,9},ASC(T1105)&amp;1234567890))-1)</f>
        <v>Cu</v>
      </c>
      <c r="V1105" s="8">
        <f t="shared" si="88"/>
        <v>2</v>
      </c>
      <c r="W1105" s="8">
        <f>VLOOKUP(U1105,Table!$A$2:$C$121,2,0)</f>
        <v>11</v>
      </c>
      <c r="X1105" s="7">
        <f>VLOOKUP(U1105,Table!$A$2:$C$121,3,0)</f>
        <v>4</v>
      </c>
      <c r="Y1105" s="6" t="s">
        <v>4113</v>
      </c>
      <c r="Z1105" s="8" t="str">
        <f>LEFT(Y1105,MIN(FIND({0,1,2,3,4,5,6,7,8,9},ASC(Y1105)&amp;1234567890))-1)</f>
        <v>O</v>
      </c>
      <c r="AA1105" s="8">
        <f t="shared" si="89"/>
        <v>12.122</v>
      </c>
      <c r="AB1105" s="8">
        <f>VLOOKUP(Z1105,Table!$A$2:$C$121,2,0)</f>
        <v>16</v>
      </c>
      <c r="AC1105" s="7">
        <f>VLOOKUP(Z1105,Table!$A$2:$C$121,3,0)</f>
        <v>2</v>
      </c>
      <c r="AD1105" s="5" t="str">
        <f>VLOOKUP(A1105,Table!$U$1:$V$230,2,0)</f>
        <v>Tetragonal</v>
      </c>
    </row>
    <row r="1106" spans="1:30" ht="18.75" customHeight="1" x14ac:dyDescent="0.4">
      <c r="A1106" s="5">
        <v>139</v>
      </c>
      <c r="B1106" s="5">
        <v>59672</v>
      </c>
      <c r="C1106" s="5" t="s">
        <v>1364</v>
      </c>
      <c r="D1106" s="5" t="s">
        <v>1451</v>
      </c>
      <c r="E1106" s="6" t="s">
        <v>2428</v>
      </c>
      <c r="F1106" s="8" t="str">
        <f>LEFT(E1106,MIN(FIND({0,1,2,3,4,5,6,7,8,9},ASC(E1106)&amp;1234567890))-1)</f>
        <v>Sm</v>
      </c>
      <c r="G1106" s="8">
        <f t="shared" si="85"/>
        <v>3</v>
      </c>
      <c r="H1106" s="8">
        <f>VLOOKUP(F1106,Table!$A$2:$C$121,2,0)</f>
        <v>3</v>
      </c>
      <c r="I1106" s="7">
        <f>VLOOKUP(F1106,Table!$A$2:$C$121,3,0)</f>
        <v>6</v>
      </c>
      <c r="J1106" s="6" t="s">
        <v>2294</v>
      </c>
      <c r="K1106" s="8" t="str">
        <f>LEFT(J1106,MIN(FIND({0,1,2,3,4,5,6,7,8,9},ASC(J1106)&amp;1234567890))-1)</f>
        <v>Ba</v>
      </c>
      <c r="L1106" s="8">
        <f t="shared" si="86"/>
        <v>2</v>
      </c>
      <c r="M1106" s="8">
        <f>VLOOKUP(K1106,Table!$A$2:$C$121,2,0)</f>
        <v>2</v>
      </c>
      <c r="N1106" s="7">
        <f>VLOOKUP(K1106,Table!$A$2:$C$121,3,0)</f>
        <v>6</v>
      </c>
      <c r="O1106" s="6" t="s">
        <v>3941</v>
      </c>
      <c r="P1106" s="8" t="str">
        <f>LEFT(O1106,MIN(FIND({0,1,2,3,4,5,6,7,8,9},ASC(O1106)&amp;1234567890))-1)</f>
        <v>Mn</v>
      </c>
      <c r="Q1106" s="8">
        <f t="shared" si="87"/>
        <v>2</v>
      </c>
      <c r="R1106" s="8">
        <f>VLOOKUP(P1106,Table!$A$2:$C$121,2,0)</f>
        <v>7</v>
      </c>
      <c r="S1106" s="7">
        <f>VLOOKUP(P1106,Table!$A$2:$C$121,3,0)</f>
        <v>4</v>
      </c>
      <c r="T1106" s="6" t="s">
        <v>2297</v>
      </c>
      <c r="U1106" s="8" t="str">
        <f>LEFT(T1106,MIN(FIND({0,1,2,3,4,5,6,7,8,9},ASC(T1106)&amp;1234567890))-1)</f>
        <v>Cu</v>
      </c>
      <c r="V1106" s="8">
        <f t="shared" si="88"/>
        <v>2</v>
      </c>
      <c r="W1106" s="8">
        <f>VLOOKUP(U1106,Table!$A$2:$C$121,2,0)</f>
        <v>11</v>
      </c>
      <c r="X1106" s="7">
        <f>VLOOKUP(U1106,Table!$A$2:$C$121,3,0)</f>
        <v>4</v>
      </c>
      <c r="Y1106" s="6" t="s">
        <v>4114</v>
      </c>
      <c r="Z1106" s="8" t="str">
        <f>LEFT(Y1106,MIN(FIND({0,1,2,3,4,5,6,7,8,9},ASC(Y1106)&amp;1234567890))-1)</f>
        <v>O</v>
      </c>
      <c r="AA1106" s="8">
        <f t="shared" si="89"/>
        <v>12.15</v>
      </c>
      <c r="AB1106" s="8">
        <f>VLOOKUP(Z1106,Table!$A$2:$C$121,2,0)</f>
        <v>16</v>
      </c>
      <c r="AC1106" s="7">
        <f>VLOOKUP(Z1106,Table!$A$2:$C$121,3,0)</f>
        <v>2</v>
      </c>
      <c r="AD1106" s="5" t="str">
        <f>VLOOKUP(A1106,Table!$U$1:$V$230,2,0)</f>
        <v>Tetragonal</v>
      </c>
    </row>
    <row r="1107" spans="1:30" ht="18.75" customHeight="1" x14ac:dyDescent="0.4">
      <c r="A1107" s="5">
        <v>139</v>
      </c>
      <c r="B1107" s="5">
        <v>59715</v>
      </c>
      <c r="C1107" s="5" t="s">
        <v>1364</v>
      </c>
      <c r="D1107" s="5" t="s">
        <v>1452</v>
      </c>
      <c r="E1107" s="6" t="s">
        <v>2383</v>
      </c>
      <c r="F1107" s="8" t="str">
        <f>LEFT(E1107,MIN(FIND({0,1,2,3,4,5,6,7,8,9},ASC(E1107)&amp;1234567890))-1)</f>
        <v>La</v>
      </c>
      <c r="G1107" s="8">
        <f t="shared" si="85"/>
        <v>2</v>
      </c>
      <c r="H1107" s="8">
        <f>VLOOKUP(F1107,Table!$A$2:$C$121,2,0)</f>
        <v>3</v>
      </c>
      <c r="I1107" s="7">
        <f>VLOOKUP(F1107,Table!$A$2:$C$121,3,0)</f>
        <v>6</v>
      </c>
      <c r="J1107" s="6" t="s">
        <v>2299</v>
      </c>
      <c r="K1107" s="8" t="str">
        <f>LEFT(J1107,MIN(FIND({0,1,2,3,4,5,6,7,8,9},ASC(J1107)&amp;1234567890))-1)</f>
        <v>Sr</v>
      </c>
      <c r="L1107" s="8">
        <f t="shared" si="86"/>
        <v>2</v>
      </c>
      <c r="M1107" s="8">
        <f>VLOOKUP(K1107,Table!$A$2:$C$121,2,0)</f>
        <v>2</v>
      </c>
      <c r="N1107" s="7">
        <f>VLOOKUP(K1107,Table!$A$2:$C$121,3,0)</f>
        <v>5</v>
      </c>
      <c r="O1107" s="6" t="s">
        <v>2379</v>
      </c>
      <c r="P1107" s="8" t="str">
        <f>LEFT(O1107,MIN(FIND({0,1,2,3,4,5,6,7,8,9},ASC(O1107)&amp;1234567890))-1)</f>
        <v>Zn</v>
      </c>
      <c r="Q1107" s="8">
        <f t="shared" si="87"/>
        <v>1</v>
      </c>
      <c r="R1107" s="8">
        <f>VLOOKUP(P1107,Table!$A$2:$C$121,2,0)</f>
        <v>12</v>
      </c>
      <c r="S1107" s="7">
        <f>VLOOKUP(P1107,Table!$A$2:$C$121,3,0)</f>
        <v>4</v>
      </c>
      <c r="T1107" s="6" t="s">
        <v>2598</v>
      </c>
      <c r="U1107" s="8" t="str">
        <f>LEFT(T1107,MIN(FIND({0,1,2,3,4,5,6,7,8,9},ASC(T1107)&amp;1234567890))-1)</f>
        <v>Mn</v>
      </c>
      <c r="V1107" s="8">
        <f t="shared" si="88"/>
        <v>1</v>
      </c>
      <c r="W1107" s="8">
        <f>VLOOKUP(U1107,Table!$A$2:$C$121,2,0)</f>
        <v>7</v>
      </c>
      <c r="X1107" s="7">
        <f>VLOOKUP(U1107,Table!$A$2:$C$121,3,0)</f>
        <v>4</v>
      </c>
      <c r="Y1107" s="6" t="s">
        <v>2298</v>
      </c>
      <c r="Z1107" s="8" t="str">
        <f>LEFT(Y1107,MIN(FIND({0,1,2,3,4,5,6,7,8,9},ASC(Y1107)&amp;1234567890))-1)</f>
        <v>O</v>
      </c>
      <c r="AA1107" s="8">
        <f t="shared" si="89"/>
        <v>8</v>
      </c>
      <c r="AB1107" s="8">
        <f>VLOOKUP(Z1107,Table!$A$2:$C$121,2,0)</f>
        <v>16</v>
      </c>
      <c r="AC1107" s="7">
        <f>VLOOKUP(Z1107,Table!$A$2:$C$121,3,0)</f>
        <v>2</v>
      </c>
      <c r="AD1107" s="5" t="str">
        <f>VLOOKUP(A1107,Table!$U$1:$V$230,2,0)</f>
        <v>Tetragonal</v>
      </c>
    </row>
    <row r="1108" spans="1:30" ht="18.75" customHeight="1" x14ac:dyDescent="0.4">
      <c r="A1108" s="5">
        <v>139</v>
      </c>
      <c r="B1108" s="5">
        <v>59716</v>
      </c>
      <c r="C1108" s="5" t="s">
        <v>1364</v>
      </c>
      <c r="D1108" s="5" t="s">
        <v>1453</v>
      </c>
      <c r="E1108" s="6" t="s">
        <v>2383</v>
      </c>
      <c r="F1108" s="8" t="str">
        <f>LEFT(E1108,MIN(FIND({0,1,2,3,4,5,6,7,8,9},ASC(E1108)&amp;1234567890))-1)</f>
        <v>La</v>
      </c>
      <c r="G1108" s="8">
        <f t="shared" si="85"/>
        <v>2</v>
      </c>
      <c r="H1108" s="8">
        <f>VLOOKUP(F1108,Table!$A$2:$C$121,2,0)</f>
        <v>3</v>
      </c>
      <c r="I1108" s="7">
        <f>VLOOKUP(F1108,Table!$A$2:$C$121,3,0)</f>
        <v>6</v>
      </c>
      <c r="J1108" s="6" t="s">
        <v>2299</v>
      </c>
      <c r="K1108" s="8" t="str">
        <f>LEFT(J1108,MIN(FIND({0,1,2,3,4,5,6,7,8,9},ASC(J1108)&amp;1234567890))-1)</f>
        <v>Sr</v>
      </c>
      <c r="L1108" s="8">
        <f t="shared" si="86"/>
        <v>2</v>
      </c>
      <c r="M1108" s="8">
        <f>VLOOKUP(K1108,Table!$A$2:$C$121,2,0)</f>
        <v>2</v>
      </c>
      <c r="N1108" s="7">
        <f>VLOOKUP(K1108,Table!$A$2:$C$121,3,0)</f>
        <v>5</v>
      </c>
      <c r="O1108" s="6" t="s">
        <v>2627</v>
      </c>
      <c r="P1108" s="8" t="str">
        <f>LEFT(O1108,MIN(FIND({0,1,2,3,4,5,6,7,8,9},ASC(O1108)&amp;1234567890))-1)</f>
        <v>Mg</v>
      </c>
      <c r="Q1108" s="8">
        <f t="shared" si="87"/>
        <v>1</v>
      </c>
      <c r="R1108" s="8">
        <f>VLOOKUP(P1108,Table!$A$2:$C$121,2,0)</f>
        <v>2</v>
      </c>
      <c r="S1108" s="7">
        <f>VLOOKUP(P1108,Table!$A$2:$C$121,3,0)</f>
        <v>3</v>
      </c>
      <c r="T1108" s="6" t="s">
        <v>2598</v>
      </c>
      <c r="U1108" s="8" t="str">
        <f>LEFT(T1108,MIN(FIND({0,1,2,3,4,5,6,7,8,9},ASC(T1108)&amp;1234567890))-1)</f>
        <v>Mn</v>
      </c>
      <c r="V1108" s="8">
        <f t="shared" si="88"/>
        <v>1</v>
      </c>
      <c r="W1108" s="8">
        <f>VLOOKUP(U1108,Table!$A$2:$C$121,2,0)</f>
        <v>7</v>
      </c>
      <c r="X1108" s="7">
        <f>VLOOKUP(U1108,Table!$A$2:$C$121,3,0)</f>
        <v>4</v>
      </c>
      <c r="Y1108" s="6" t="s">
        <v>2298</v>
      </c>
      <c r="Z1108" s="8" t="str">
        <f>LEFT(Y1108,MIN(FIND({0,1,2,3,4,5,6,7,8,9},ASC(Y1108)&amp;1234567890))-1)</f>
        <v>O</v>
      </c>
      <c r="AA1108" s="8">
        <f t="shared" si="89"/>
        <v>8</v>
      </c>
      <c r="AB1108" s="8">
        <f>VLOOKUP(Z1108,Table!$A$2:$C$121,2,0)</f>
        <v>16</v>
      </c>
      <c r="AC1108" s="7">
        <f>VLOOKUP(Z1108,Table!$A$2:$C$121,3,0)</f>
        <v>2</v>
      </c>
      <c r="AD1108" s="5" t="str">
        <f>VLOOKUP(A1108,Table!$U$1:$V$230,2,0)</f>
        <v>Tetragonal</v>
      </c>
    </row>
    <row r="1109" spans="1:30" ht="18.75" customHeight="1" x14ac:dyDescent="0.4">
      <c r="A1109" s="5">
        <v>139</v>
      </c>
      <c r="B1109" s="5">
        <v>171493</v>
      </c>
      <c r="C1109" s="5" t="s">
        <v>1364</v>
      </c>
      <c r="D1109" s="5" t="s">
        <v>1454</v>
      </c>
      <c r="E1109" s="6" t="s">
        <v>2700</v>
      </c>
      <c r="F1109" s="8" t="str">
        <f>LEFT(E1109,MIN(FIND({0,1,2,3,4,5,6,7,8,9},ASC(E1109)&amp;1234567890))-1)</f>
        <v>Nd</v>
      </c>
      <c r="G1109" s="8">
        <f t="shared" si="85"/>
        <v>1</v>
      </c>
      <c r="H1109" s="8">
        <f>VLOOKUP(F1109,Table!$A$2:$C$121,2,0)</f>
        <v>3</v>
      </c>
      <c r="I1109" s="7">
        <f>VLOOKUP(F1109,Table!$A$2:$C$121,3,0)</f>
        <v>6</v>
      </c>
      <c r="J1109" s="6" t="s">
        <v>2320</v>
      </c>
      <c r="K1109" s="8" t="str">
        <f>LEFT(J1109,MIN(FIND({0,1,2,3,4,5,6,7,8,9},ASC(J1109)&amp;1234567890))-1)</f>
        <v>Sr</v>
      </c>
      <c r="L1109" s="8">
        <f t="shared" si="86"/>
        <v>1</v>
      </c>
      <c r="M1109" s="8">
        <f>VLOOKUP(K1109,Table!$A$2:$C$121,2,0)</f>
        <v>2</v>
      </c>
      <c r="N1109" s="7">
        <f>VLOOKUP(K1109,Table!$A$2:$C$121,3,0)</f>
        <v>5</v>
      </c>
      <c r="O1109" s="6" t="s">
        <v>4115</v>
      </c>
      <c r="P1109" s="8" t="str">
        <f>LEFT(O1109,MIN(FIND({0,1,2,3,4,5,6,7,8,9},ASC(O1109)&amp;1234567890))-1)</f>
        <v>Ni</v>
      </c>
      <c r="Q1109" s="8">
        <f t="shared" si="87"/>
        <v>0.8</v>
      </c>
      <c r="R1109" s="8">
        <f>VLOOKUP(P1109,Table!$A$2:$C$121,2,0)</f>
        <v>10</v>
      </c>
      <c r="S1109" s="7">
        <f>VLOOKUP(P1109,Table!$A$2:$C$121,3,0)</f>
        <v>4</v>
      </c>
      <c r="T1109" s="6" t="s">
        <v>3346</v>
      </c>
      <c r="U1109" s="8" t="str">
        <f>LEFT(T1109,MIN(FIND({0,1,2,3,4,5,6,7,8,9},ASC(T1109)&amp;1234567890))-1)</f>
        <v>Cu</v>
      </c>
      <c r="V1109" s="8">
        <f t="shared" si="88"/>
        <v>0.2</v>
      </c>
      <c r="W1109" s="8">
        <f>VLOOKUP(U1109,Table!$A$2:$C$121,2,0)</f>
        <v>11</v>
      </c>
      <c r="X1109" s="7">
        <f>VLOOKUP(U1109,Table!$A$2:$C$121,3,0)</f>
        <v>4</v>
      </c>
      <c r="Y1109" s="6" t="s">
        <v>4116</v>
      </c>
      <c r="Z1109" s="8" t="str">
        <f>LEFT(Y1109,MIN(FIND({0,1,2,3,4,5,6,7,8,9},ASC(Y1109)&amp;1234567890))-1)</f>
        <v>O</v>
      </c>
      <c r="AA1109" s="8">
        <f t="shared" si="89"/>
        <v>3.94</v>
      </c>
      <c r="AB1109" s="8">
        <f>VLOOKUP(Z1109,Table!$A$2:$C$121,2,0)</f>
        <v>16</v>
      </c>
      <c r="AC1109" s="7">
        <f>VLOOKUP(Z1109,Table!$A$2:$C$121,3,0)</f>
        <v>2</v>
      </c>
      <c r="AD1109" s="5" t="str">
        <f>VLOOKUP(A1109,Table!$U$1:$V$230,2,0)</f>
        <v>Tetragonal</v>
      </c>
    </row>
    <row r="1110" spans="1:30" ht="18.75" customHeight="1" x14ac:dyDescent="0.4">
      <c r="A1110" s="5">
        <v>139</v>
      </c>
      <c r="B1110" s="5">
        <v>171494</v>
      </c>
      <c r="C1110" s="5" t="s">
        <v>1364</v>
      </c>
      <c r="D1110" s="5" t="s">
        <v>1455</v>
      </c>
      <c r="E1110" s="6" t="s">
        <v>2700</v>
      </c>
      <c r="F1110" s="8" t="str">
        <f>LEFT(E1110,MIN(FIND({0,1,2,3,4,5,6,7,8,9},ASC(E1110)&amp;1234567890))-1)</f>
        <v>Nd</v>
      </c>
      <c r="G1110" s="8">
        <f t="shared" si="85"/>
        <v>1</v>
      </c>
      <c r="H1110" s="8">
        <f>VLOOKUP(F1110,Table!$A$2:$C$121,2,0)</f>
        <v>3</v>
      </c>
      <c r="I1110" s="7">
        <f>VLOOKUP(F1110,Table!$A$2:$C$121,3,0)</f>
        <v>6</v>
      </c>
      <c r="J1110" s="6" t="s">
        <v>2320</v>
      </c>
      <c r="K1110" s="8" t="str">
        <f>LEFT(J1110,MIN(FIND({0,1,2,3,4,5,6,7,8,9},ASC(J1110)&amp;1234567890))-1)</f>
        <v>Sr</v>
      </c>
      <c r="L1110" s="8">
        <f t="shared" si="86"/>
        <v>1</v>
      </c>
      <c r="M1110" s="8">
        <f>VLOOKUP(K1110,Table!$A$2:$C$121,2,0)</f>
        <v>2</v>
      </c>
      <c r="N1110" s="7">
        <f>VLOOKUP(K1110,Table!$A$2:$C$121,3,0)</f>
        <v>5</v>
      </c>
      <c r="O1110" s="6" t="s">
        <v>4117</v>
      </c>
      <c r="P1110" s="8" t="str">
        <f>LEFT(O1110,MIN(FIND({0,1,2,3,4,5,6,7,8,9},ASC(O1110)&amp;1234567890))-1)</f>
        <v>Ni</v>
      </c>
      <c r="Q1110" s="8">
        <f t="shared" si="87"/>
        <v>0.4</v>
      </c>
      <c r="R1110" s="8">
        <f>VLOOKUP(P1110,Table!$A$2:$C$121,2,0)</f>
        <v>10</v>
      </c>
      <c r="S1110" s="7">
        <f>VLOOKUP(P1110,Table!$A$2:$C$121,3,0)</f>
        <v>4</v>
      </c>
      <c r="T1110" s="6" t="s">
        <v>3510</v>
      </c>
      <c r="U1110" s="8" t="str">
        <f>LEFT(T1110,MIN(FIND({0,1,2,3,4,5,6,7,8,9},ASC(T1110)&amp;1234567890))-1)</f>
        <v>Cu</v>
      </c>
      <c r="V1110" s="8">
        <f t="shared" si="88"/>
        <v>0.6</v>
      </c>
      <c r="W1110" s="8">
        <f>VLOOKUP(U1110,Table!$A$2:$C$121,2,0)</f>
        <v>11</v>
      </c>
      <c r="X1110" s="7">
        <f>VLOOKUP(U1110,Table!$A$2:$C$121,3,0)</f>
        <v>4</v>
      </c>
      <c r="Y1110" s="6" t="s">
        <v>2370</v>
      </c>
      <c r="Z1110" s="8" t="str">
        <f>LEFT(Y1110,MIN(FIND({0,1,2,3,4,5,6,7,8,9},ASC(Y1110)&amp;1234567890))-1)</f>
        <v>O</v>
      </c>
      <c r="AA1110" s="8">
        <f t="shared" si="89"/>
        <v>3.78</v>
      </c>
      <c r="AB1110" s="8">
        <f>VLOOKUP(Z1110,Table!$A$2:$C$121,2,0)</f>
        <v>16</v>
      </c>
      <c r="AC1110" s="7">
        <f>VLOOKUP(Z1110,Table!$A$2:$C$121,3,0)</f>
        <v>2</v>
      </c>
      <c r="AD1110" s="5" t="str">
        <f>VLOOKUP(A1110,Table!$U$1:$V$230,2,0)</f>
        <v>Tetragonal</v>
      </c>
    </row>
    <row r="1111" spans="1:30" ht="18.75" customHeight="1" x14ac:dyDescent="0.4">
      <c r="A1111" s="5">
        <v>139</v>
      </c>
      <c r="B1111" s="5">
        <v>171713</v>
      </c>
      <c r="C1111" s="5" t="s">
        <v>1364</v>
      </c>
      <c r="D1111" s="5" t="s">
        <v>1456</v>
      </c>
      <c r="E1111" s="6" t="s">
        <v>4104</v>
      </c>
      <c r="F1111" s="8" t="str">
        <f>LEFT(E1111,MIN(FIND({0,1,2,3,4,5,6,7,8,9},ASC(E1111)&amp;1234567890))-1)</f>
        <v>Li</v>
      </c>
      <c r="G1111" s="8">
        <f t="shared" si="85"/>
        <v>0.3</v>
      </c>
      <c r="H1111" s="8">
        <f>VLOOKUP(F1111,Table!$A$2:$C$121,2,0)</f>
        <v>1</v>
      </c>
      <c r="I1111" s="7">
        <f>VLOOKUP(F1111,Table!$A$2:$C$121,3,0)</f>
        <v>2</v>
      </c>
      <c r="J1111" s="6" t="s">
        <v>4118</v>
      </c>
      <c r="K1111" s="8" t="str">
        <f>LEFT(J1111,MIN(FIND({0,1,2,3,4,5,6,7,8,9},ASC(J1111)&amp;1234567890))-1)</f>
        <v>Ni</v>
      </c>
      <c r="L1111" s="8">
        <f t="shared" si="86"/>
        <v>0.85</v>
      </c>
      <c r="M1111" s="8">
        <f>VLOOKUP(K1111,Table!$A$2:$C$121,2,0)</f>
        <v>10</v>
      </c>
      <c r="N1111" s="7">
        <f>VLOOKUP(K1111,Table!$A$2:$C$121,3,0)</f>
        <v>4</v>
      </c>
      <c r="O1111" s="6" t="s">
        <v>2383</v>
      </c>
      <c r="P1111" s="8" t="str">
        <f>LEFT(O1111,MIN(FIND({0,1,2,3,4,5,6,7,8,9},ASC(O1111)&amp;1234567890))-1)</f>
        <v>La</v>
      </c>
      <c r="Q1111" s="8">
        <f t="shared" si="87"/>
        <v>2</v>
      </c>
      <c r="R1111" s="8">
        <f>VLOOKUP(P1111,Table!$A$2:$C$121,2,0)</f>
        <v>3</v>
      </c>
      <c r="S1111" s="7">
        <f>VLOOKUP(P1111,Table!$A$2:$C$121,3,0)</f>
        <v>6</v>
      </c>
      <c r="T1111" s="6" t="s">
        <v>2786</v>
      </c>
      <c r="U1111" s="8" t="str">
        <f>LEFT(T1111,MIN(FIND({0,1,2,3,4,5,6,7,8,9},ASC(T1111)&amp;1234567890))-1)</f>
        <v>Ti</v>
      </c>
      <c r="V1111" s="8">
        <f t="shared" si="88"/>
        <v>3</v>
      </c>
      <c r="W1111" s="8">
        <f>VLOOKUP(U1111,Table!$A$2:$C$121,2,0)</f>
        <v>4</v>
      </c>
      <c r="X1111" s="7">
        <f>VLOOKUP(U1111,Table!$A$2:$C$121,3,0)</f>
        <v>4</v>
      </c>
      <c r="Y1111" s="6" t="s">
        <v>2336</v>
      </c>
      <c r="Z1111" s="8" t="str">
        <f>LEFT(Y1111,MIN(FIND({0,1,2,3,4,5,6,7,8,9},ASC(Y1111)&amp;1234567890))-1)</f>
        <v>O</v>
      </c>
      <c r="AA1111" s="8">
        <f t="shared" si="89"/>
        <v>10</v>
      </c>
      <c r="AB1111" s="8">
        <f>VLOOKUP(Z1111,Table!$A$2:$C$121,2,0)</f>
        <v>16</v>
      </c>
      <c r="AC1111" s="7">
        <f>VLOOKUP(Z1111,Table!$A$2:$C$121,3,0)</f>
        <v>2</v>
      </c>
      <c r="AD1111" s="5" t="str">
        <f>VLOOKUP(A1111,Table!$U$1:$V$230,2,0)</f>
        <v>Tetragonal</v>
      </c>
    </row>
    <row r="1112" spans="1:30" ht="18.75" customHeight="1" x14ac:dyDescent="0.4">
      <c r="A1112" s="5">
        <v>139</v>
      </c>
      <c r="B1112" s="5">
        <v>172222</v>
      </c>
      <c r="C1112" s="5" t="s">
        <v>1364</v>
      </c>
      <c r="D1112" s="5" t="s">
        <v>1457</v>
      </c>
      <c r="E1112" s="6" t="s">
        <v>4119</v>
      </c>
      <c r="F1112" s="8" t="str">
        <f>LEFT(E1112,MIN(FIND({0,1,2,3,4,5,6,7,8,9},ASC(E1112)&amp;1234567890))-1)</f>
        <v>Sr</v>
      </c>
      <c r="G1112" s="8">
        <f t="shared" si="85"/>
        <v>0.75</v>
      </c>
      <c r="H1112" s="8">
        <f>VLOOKUP(F1112,Table!$A$2:$C$121,2,0)</f>
        <v>2</v>
      </c>
      <c r="I1112" s="7">
        <f>VLOOKUP(F1112,Table!$A$2:$C$121,3,0)</f>
        <v>5</v>
      </c>
      <c r="J1112" s="6" t="s">
        <v>4120</v>
      </c>
      <c r="K1112" s="8" t="str">
        <f>LEFT(J1112,MIN(FIND({0,1,2,3,4,5,6,7,8,9},ASC(J1112)&amp;1234567890))-1)</f>
        <v>Y</v>
      </c>
      <c r="L1112" s="8">
        <f t="shared" si="86"/>
        <v>0.25</v>
      </c>
      <c r="M1112" s="8">
        <f>VLOOKUP(K1112,Table!$A$2:$C$121,2,0)</f>
        <v>3</v>
      </c>
      <c r="N1112" s="7">
        <f>VLOOKUP(K1112,Table!$A$2:$C$121,3,0)</f>
        <v>5</v>
      </c>
      <c r="O1112" s="6" t="s">
        <v>3690</v>
      </c>
      <c r="P1112" s="8" t="str">
        <f>LEFT(O1112,MIN(FIND({0,1,2,3,4,5,6,7,8,9},ASC(O1112)&amp;1234567890))-1)</f>
        <v>Co</v>
      </c>
      <c r="Q1112" s="8">
        <f t="shared" si="87"/>
        <v>0.75</v>
      </c>
      <c r="R1112" s="8">
        <f>VLOOKUP(P1112,Table!$A$2:$C$121,2,0)</f>
        <v>9</v>
      </c>
      <c r="S1112" s="7">
        <f>VLOOKUP(P1112,Table!$A$2:$C$121,3,0)</f>
        <v>4</v>
      </c>
      <c r="T1112" s="6" t="s">
        <v>4121</v>
      </c>
      <c r="U1112" s="8" t="str">
        <f>LEFT(T1112,MIN(FIND({0,1,2,3,4,5,6,7,8,9},ASC(T1112)&amp;1234567890))-1)</f>
        <v>Ga</v>
      </c>
      <c r="V1112" s="8">
        <f t="shared" si="88"/>
        <v>0.25</v>
      </c>
      <c r="W1112" s="8">
        <f>VLOOKUP(U1112,Table!$A$2:$C$121,2,0)</f>
        <v>13</v>
      </c>
      <c r="X1112" s="7">
        <f>VLOOKUP(U1112,Table!$A$2:$C$121,3,0)</f>
        <v>4</v>
      </c>
      <c r="Y1112" s="6" t="s">
        <v>4122</v>
      </c>
      <c r="Z1112" s="8" t="str">
        <f>LEFT(Y1112,MIN(FIND({0,1,2,3,4,5,6,7,8,9},ASC(Y1112)&amp;1234567890))-1)</f>
        <v>O</v>
      </c>
      <c r="AA1112" s="8">
        <f t="shared" si="89"/>
        <v>2.625</v>
      </c>
      <c r="AB1112" s="8">
        <f>VLOOKUP(Z1112,Table!$A$2:$C$121,2,0)</f>
        <v>16</v>
      </c>
      <c r="AC1112" s="7">
        <f>VLOOKUP(Z1112,Table!$A$2:$C$121,3,0)</f>
        <v>2</v>
      </c>
      <c r="AD1112" s="5" t="str">
        <f>VLOOKUP(A1112,Table!$U$1:$V$230,2,0)</f>
        <v>Tetragonal</v>
      </c>
    </row>
    <row r="1113" spans="1:30" ht="18.75" customHeight="1" x14ac:dyDescent="0.4">
      <c r="A1113" s="5">
        <v>139</v>
      </c>
      <c r="B1113" s="5">
        <v>172223</v>
      </c>
      <c r="C1113" s="5" t="s">
        <v>1364</v>
      </c>
      <c r="D1113" s="5" t="s">
        <v>1458</v>
      </c>
      <c r="E1113" s="6" t="s">
        <v>4119</v>
      </c>
      <c r="F1113" s="8" t="str">
        <f>LEFT(E1113,MIN(FIND({0,1,2,3,4,5,6,7,8,9},ASC(E1113)&amp;1234567890))-1)</f>
        <v>Sr</v>
      </c>
      <c r="G1113" s="8">
        <f t="shared" si="85"/>
        <v>0.75</v>
      </c>
      <c r="H1113" s="8">
        <f>VLOOKUP(F1113,Table!$A$2:$C$121,2,0)</f>
        <v>2</v>
      </c>
      <c r="I1113" s="7">
        <f>VLOOKUP(F1113,Table!$A$2:$C$121,3,0)</f>
        <v>5</v>
      </c>
      <c r="J1113" s="6" t="s">
        <v>4120</v>
      </c>
      <c r="K1113" s="8" t="str">
        <f>LEFT(J1113,MIN(FIND({0,1,2,3,4,5,6,7,8,9},ASC(J1113)&amp;1234567890))-1)</f>
        <v>Y</v>
      </c>
      <c r="L1113" s="8">
        <f t="shared" si="86"/>
        <v>0.25</v>
      </c>
      <c r="M1113" s="8">
        <f>VLOOKUP(K1113,Table!$A$2:$C$121,2,0)</f>
        <v>3</v>
      </c>
      <c r="N1113" s="7">
        <f>VLOOKUP(K1113,Table!$A$2:$C$121,3,0)</f>
        <v>5</v>
      </c>
      <c r="O1113" s="6" t="s">
        <v>3260</v>
      </c>
      <c r="P1113" s="8" t="str">
        <f>LEFT(O1113,MIN(FIND({0,1,2,3,4,5,6,7,8,9},ASC(O1113)&amp;1234567890))-1)</f>
        <v>Co</v>
      </c>
      <c r="Q1113" s="8">
        <f t="shared" si="87"/>
        <v>0.5</v>
      </c>
      <c r="R1113" s="8">
        <f>VLOOKUP(P1113,Table!$A$2:$C$121,2,0)</f>
        <v>9</v>
      </c>
      <c r="S1113" s="7">
        <f>VLOOKUP(P1113,Table!$A$2:$C$121,3,0)</f>
        <v>4</v>
      </c>
      <c r="T1113" s="6" t="s">
        <v>3057</v>
      </c>
      <c r="U1113" s="8" t="str">
        <f>LEFT(T1113,MIN(FIND({0,1,2,3,4,5,6,7,8,9},ASC(T1113)&amp;1234567890))-1)</f>
        <v>Fe</v>
      </c>
      <c r="V1113" s="8">
        <f t="shared" si="88"/>
        <v>0.5</v>
      </c>
      <c r="W1113" s="8">
        <f>VLOOKUP(U1113,Table!$A$2:$C$121,2,0)</f>
        <v>8</v>
      </c>
      <c r="X1113" s="7">
        <f>VLOOKUP(U1113,Table!$A$2:$C$121,3,0)</f>
        <v>4</v>
      </c>
      <c r="Y1113" s="6" t="s">
        <v>4123</v>
      </c>
      <c r="Z1113" s="8" t="str">
        <f>LEFT(Y1113,MIN(FIND({0,1,2,3,4,5,6,7,8,9},ASC(Y1113)&amp;1234567890))-1)</f>
        <v>O</v>
      </c>
      <c r="AA1113" s="8">
        <f t="shared" si="89"/>
        <v>2.7</v>
      </c>
      <c r="AB1113" s="8">
        <f>VLOOKUP(Z1113,Table!$A$2:$C$121,2,0)</f>
        <v>16</v>
      </c>
      <c r="AC1113" s="7">
        <f>VLOOKUP(Z1113,Table!$A$2:$C$121,3,0)</f>
        <v>2</v>
      </c>
      <c r="AD1113" s="5" t="str">
        <f>VLOOKUP(A1113,Table!$U$1:$V$230,2,0)</f>
        <v>Tetragonal</v>
      </c>
    </row>
    <row r="1114" spans="1:30" ht="18.75" customHeight="1" x14ac:dyDescent="0.4">
      <c r="A1114" s="5">
        <v>139</v>
      </c>
      <c r="B1114" s="5">
        <v>172553</v>
      </c>
      <c r="C1114" s="5" t="s">
        <v>1364</v>
      </c>
      <c r="D1114" s="5" t="s">
        <v>1459</v>
      </c>
      <c r="E1114" s="6" t="s">
        <v>2299</v>
      </c>
      <c r="F1114" s="8" t="str">
        <f>LEFT(E1114,MIN(FIND({0,1,2,3,4,5,6,7,8,9},ASC(E1114)&amp;1234567890))-1)</f>
        <v>Sr</v>
      </c>
      <c r="G1114" s="8">
        <f t="shared" si="85"/>
        <v>2</v>
      </c>
      <c r="H1114" s="8">
        <f>VLOOKUP(F1114,Table!$A$2:$C$121,2,0)</f>
        <v>2</v>
      </c>
      <c r="I1114" s="7">
        <f>VLOOKUP(F1114,Table!$A$2:$C$121,3,0)</f>
        <v>5</v>
      </c>
      <c r="J1114" s="6" t="s">
        <v>2598</v>
      </c>
      <c r="K1114" s="8" t="str">
        <f>LEFT(J1114,MIN(FIND({0,1,2,3,4,5,6,7,8,9},ASC(J1114)&amp;1234567890))-1)</f>
        <v>Mn</v>
      </c>
      <c r="L1114" s="8">
        <f t="shared" si="86"/>
        <v>1</v>
      </c>
      <c r="M1114" s="8">
        <f>VLOOKUP(K1114,Table!$A$2:$C$121,2,0)</f>
        <v>7</v>
      </c>
      <c r="N1114" s="7">
        <f>VLOOKUP(K1114,Table!$A$2:$C$121,3,0)</f>
        <v>4</v>
      </c>
      <c r="O1114" s="6" t="s">
        <v>2493</v>
      </c>
      <c r="P1114" s="8" t="str">
        <f>LEFT(O1114,MIN(FIND({0,1,2,3,4,5,6,7,8,9},ASC(O1114)&amp;1234567890))-1)</f>
        <v>O</v>
      </c>
      <c r="Q1114" s="8">
        <f t="shared" si="87"/>
        <v>2</v>
      </c>
      <c r="R1114" s="8">
        <f>VLOOKUP(P1114,Table!$A$2:$C$121,2,0)</f>
        <v>16</v>
      </c>
      <c r="S1114" s="7">
        <f>VLOOKUP(P1114,Table!$A$2:$C$121,3,0)</f>
        <v>2</v>
      </c>
      <c r="T1114" s="6" t="s">
        <v>4124</v>
      </c>
      <c r="U1114" s="8" t="str">
        <f>LEFT(T1114,MIN(FIND({0,1,2,3,4,5,6,7,8,9},ASC(T1114)&amp;1234567890))-1)</f>
        <v>Cu</v>
      </c>
      <c r="V1114" s="8">
        <f t="shared" si="88"/>
        <v>1.48</v>
      </c>
      <c r="W1114" s="8">
        <f>VLOOKUP(U1114,Table!$A$2:$C$121,2,0)</f>
        <v>11</v>
      </c>
      <c r="X1114" s="7">
        <f>VLOOKUP(U1114,Table!$A$2:$C$121,3,0)</f>
        <v>4</v>
      </c>
      <c r="Y1114" s="6" t="s">
        <v>2815</v>
      </c>
      <c r="Z1114" s="8" t="str">
        <f>LEFT(Y1114,MIN(FIND({0,1,2,3,4,5,6,7,8,9},ASC(Y1114)&amp;1234567890))-1)</f>
        <v>S</v>
      </c>
      <c r="AA1114" s="8">
        <f t="shared" si="89"/>
        <v>2</v>
      </c>
      <c r="AB1114" s="8">
        <f>VLOOKUP(Z1114,Table!$A$2:$C$121,2,0)</f>
        <v>16</v>
      </c>
      <c r="AC1114" s="7">
        <f>VLOOKUP(Z1114,Table!$A$2:$C$121,3,0)</f>
        <v>3</v>
      </c>
      <c r="AD1114" s="5" t="str">
        <f>VLOOKUP(A1114,Table!$U$1:$V$230,2,0)</f>
        <v>Tetragonal</v>
      </c>
    </row>
    <row r="1115" spans="1:30" ht="18.75" customHeight="1" x14ac:dyDescent="0.4">
      <c r="A1115" s="5">
        <v>139</v>
      </c>
      <c r="B1115" s="5">
        <v>172555</v>
      </c>
      <c r="C1115" s="5" t="s">
        <v>1364</v>
      </c>
      <c r="D1115" s="5" t="s">
        <v>1460</v>
      </c>
      <c r="E1115" s="6" t="s">
        <v>2299</v>
      </c>
      <c r="F1115" s="8" t="str">
        <f>LEFT(E1115,MIN(FIND({0,1,2,3,4,5,6,7,8,9},ASC(E1115)&amp;1234567890))-1)</f>
        <v>Sr</v>
      </c>
      <c r="G1115" s="8">
        <f t="shared" si="85"/>
        <v>2</v>
      </c>
      <c r="H1115" s="8">
        <f>VLOOKUP(F1115,Table!$A$2:$C$121,2,0)</f>
        <v>2</v>
      </c>
      <c r="I1115" s="7">
        <f>VLOOKUP(F1115,Table!$A$2:$C$121,3,0)</f>
        <v>5</v>
      </c>
      <c r="J1115" s="6" t="s">
        <v>2598</v>
      </c>
      <c r="K1115" s="8" t="str">
        <f>LEFT(J1115,MIN(FIND({0,1,2,3,4,5,6,7,8,9},ASC(J1115)&amp;1234567890))-1)</f>
        <v>Mn</v>
      </c>
      <c r="L1115" s="8">
        <f t="shared" si="86"/>
        <v>1</v>
      </c>
      <c r="M1115" s="8">
        <f>VLOOKUP(K1115,Table!$A$2:$C$121,2,0)</f>
        <v>7</v>
      </c>
      <c r="N1115" s="7">
        <f>VLOOKUP(K1115,Table!$A$2:$C$121,3,0)</f>
        <v>4</v>
      </c>
      <c r="O1115" s="6" t="s">
        <v>2493</v>
      </c>
      <c r="P1115" s="8" t="str">
        <f>LEFT(O1115,MIN(FIND({0,1,2,3,4,5,6,7,8,9},ASC(O1115)&amp;1234567890))-1)</f>
        <v>O</v>
      </c>
      <c r="Q1115" s="8">
        <f t="shared" si="87"/>
        <v>2</v>
      </c>
      <c r="R1115" s="8">
        <f>VLOOKUP(P1115,Table!$A$2:$C$121,2,0)</f>
        <v>16</v>
      </c>
      <c r="S1115" s="7">
        <f>VLOOKUP(P1115,Table!$A$2:$C$121,3,0)</f>
        <v>2</v>
      </c>
      <c r="T1115" s="6" t="s">
        <v>4125</v>
      </c>
      <c r="U1115" s="8" t="str">
        <f>LEFT(T1115,MIN(FIND({0,1,2,3,4,5,6,7,8,9},ASC(T1115)&amp;1234567890))-1)</f>
        <v>Cu</v>
      </c>
      <c r="V1115" s="8">
        <f t="shared" si="88"/>
        <v>5.2039999999999997</v>
      </c>
      <c r="W1115" s="8">
        <f>VLOOKUP(U1115,Table!$A$2:$C$121,2,0)</f>
        <v>11</v>
      </c>
      <c r="X1115" s="7">
        <f>VLOOKUP(U1115,Table!$A$2:$C$121,3,0)</f>
        <v>4</v>
      </c>
      <c r="Y1115" s="6" t="s">
        <v>2303</v>
      </c>
      <c r="Z1115" s="8" t="str">
        <f>LEFT(Y1115,MIN(FIND({0,1,2,3,4,5,6,7,8,9},ASC(Y1115)&amp;1234567890))-1)</f>
        <v>S</v>
      </c>
      <c r="AA1115" s="8">
        <f t="shared" si="89"/>
        <v>4</v>
      </c>
      <c r="AB1115" s="8">
        <f>VLOOKUP(Z1115,Table!$A$2:$C$121,2,0)</f>
        <v>16</v>
      </c>
      <c r="AC1115" s="7">
        <f>VLOOKUP(Z1115,Table!$A$2:$C$121,3,0)</f>
        <v>3</v>
      </c>
      <c r="AD1115" s="5" t="str">
        <f>VLOOKUP(A1115,Table!$U$1:$V$230,2,0)</f>
        <v>Tetragonal</v>
      </c>
    </row>
    <row r="1116" spans="1:30" ht="18.75" customHeight="1" x14ac:dyDescent="0.4">
      <c r="A1116" s="5">
        <v>139</v>
      </c>
      <c r="B1116" s="5">
        <v>172557</v>
      </c>
      <c r="C1116" s="5" t="s">
        <v>1364</v>
      </c>
      <c r="D1116" s="5" t="s">
        <v>1461</v>
      </c>
      <c r="E1116" s="6" t="s">
        <v>2948</v>
      </c>
      <c r="F1116" s="8" t="str">
        <f>LEFT(E1116,MIN(FIND({0,1,2,3,4,5,6,7,8,9},ASC(E1116)&amp;1234567890))-1)</f>
        <v>Sr</v>
      </c>
      <c r="G1116" s="8">
        <f t="shared" si="85"/>
        <v>4</v>
      </c>
      <c r="H1116" s="8">
        <f>VLOOKUP(F1116,Table!$A$2:$C$121,2,0)</f>
        <v>2</v>
      </c>
      <c r="I1116" s="7">
        <f>VLOOKUP(F1116,Table!$A$2:$C$121,3,0)</f>
        <v>5</v>
      </c>
      <c r="J1116" s="6" t="s">
        <v>3941</v>
      </c>
      <c r="K1116" s="8" t="str">
        <f>LEFT(J1116,MIN(FIND({0,1,2,3,4,5,6,7,8,9},ASC(J1116)&amp;1234567890))-1)</f>
        <v>Mn</v>
      </c>
      <c r="L1116" s="8">
        <f t="shared" si="86"/>
        <v>2</v>
      </c>
      <c r="M1116" s="8">
        <f>VLOOKUP(K1116,Table!$A$2:$C$121,2,0)</f>
        <v>7</v>
      </c>
      <c r="N1116" s="7">
        <f>VLOOKUP(K1116,Table!$A$2:$C$121,3,0)</f>
        <v>4</v>
      </c>
      <c r="O1116" s="6" t="s">
        <v>2317</v>
      </c>
      <c r="P1116" s="8" t="str">
        <f>LEFT(O1116,MIN(FIND({0,1,2,3,4,5,6,7,8,9},ASC(O1116)&amp;1234567890))-1)</f>
        <v>O</v>
      </c>
      <c r="Q1116" s="8">
        <f t="shared" si="87"/>
        <v>4</v>
      </c>
      <c r="R1116" s="8">
        <f>VLOOKUP(P1116,Table!$A$2:$C$121,2,0)</f>
        <v>16</v>
      </c>
      <c r="S1116" s="7">
        <f>VLOOKUP(P1116,Table!$A$2:$C$121,3,0)</f>
        <v>2</v>
      </c>
      <c r="T1116" s="6" t="s">
        <v>4126</v>
      </c>
      <c r="U1116" s="8" t="str">
        <f>LEFT(T1116,MIN(FIND({0,1,2,3,4,5,6,7,8,9},ASC(T1116)&amp;1234567890))-1)</f>
        <v>Cu</v>
      </c>
      <c r="V1116" s="8">
        <f t="shared" si="88"/>
        <v>4.9400000000000004</v>
      </c>
      <c r="W1116" s="8">
        <f>VLOOKUP(U1116,Table!$A$2:$C$121,2,0)</f>
        <v>11</v>
      </c>
      <c r="X1116" s="7">
        <f>VLOOKUP(U1116,Table!$A$2:$C$121,3,0)</f>
        <v>4</v>
      </c>
      <c r="Y1116" s="6" t="s">
        <v>2498</v>
      </c>
      <c r="Z1116" s="8" t="str">
        <f>LEFT(Y1116,MIN(FIND({0,1,2,3,4,5,6,7,8,9},ASC(Y1116)&amp;1234567890))-1)</f>
        <v>S</v>
      </c>
      <c r="AA1116" s="8">
        <f t="shared" si="89"/>
        <v>5</v>
      </c>
      <c r="AB1116" s="8">
        <f>VLOOKUP(Z1116,Table!$A$2:$C$121,2,0)</f>
        <v>16</v>
      </c>
      <c r="AC1116" s="7">
        <f>VLOOKUP(Z1116,Table!$A$2:$C$121,3,0)</f>
        <v>3</v>
      </c>
      <c r="AD1116" s="5" t="str">
        <f>VLOOKUP(A1116,Table!$U$1:$V$230,2,0)</f>
        <v>Tetragonal</v>
      </c>
    </row>
    <row r="1117" spans="1:30" ht="18.75" customHeight="1" x14ac:dyDescent="0.4">
      <c r="A1117" s="5">
        <v>139</v>
      </c>
      <c r="B1117" s="5">
        <v>173143</v>
      </c>
      <c r="C1117" s="5" t="s">
        <v>1364</v>
      </c>
      <c r="D1117" s="5" t="s">
        <v>1462</v>
      </c>
      <c r="E1117" s="6" t="s">
        <v>2948</v>
      </c>
      <c r="F1117" s="8" t="str">
        <f>LEFT(E1117,MIN(FIND({0,1,2,3,4,5,6,7,8,9},ASC(E1117)&amp;1234567890))-1)</f>
        <v>Sr</v>
      </c>
      <c r="G1117" s="8">
        <f t="shared" si="85"/>
        <v>4</v>
      </c>
      <c r="H1117" s="8">
        <f>VLOOKUP(F1117,Table!$A$2:$C$121,2,0)</f>
        <v>2</v>
      </c>
      <c r="I1117" s="7">
        <f>VLOOKUP(F1117,Table!$A$2:$C$121,3,0)</f>
        <v>5</v>
      </c>
      <c r="J1117" s="6" t="s">
        <v>4127</v>
      </c>
      <c r="K1117" s="8" t="str">
        <f>LEFT(J1117,MIN(FIND({0,1,2,3,4,5,6,7,8,9},ASC(J1117)&amp;1234567890))-1)</f>
        <v>Mn</v>
      </c>
      <c r="L1117" s="8">
        <f t="shared" si="86"/>
        <v>2.94</v>
      </c>
      <c r="M1117" s="8">
        <f>VLOOKUP(K1117,Table!$A$2:$C$121,2,0)</f>
        <v>7</v>
      </c>
      <c r="N1117" s="7">
        <f>VLOOKUP(K1117,Table!$A$2:$C$121,3,0)</f>
        <v>4</v>
      </c>
      <c r="O1117" s="6" t="s">
        <v>3733</v>
      </c>
      <c r="P1117" s="8" t="str">
        <f>LEFT(O1117,MIN(FIND({0,1,2,3,4,5,6,7,8,9},ASC(O1117)&amp;1234567890))-1)</f>
        <v>O</v>
      </c>
      <c r="Q1117" s="8">
        <f t="shared" si="87"/>
        <v>7.42</v>
      </c>
      <c r="R1117" s="8">
        <f>VLOOKUP(P1117,Table!$A$2:$C$121,2,0)</f>
        <v>16</v>
      </c>
      <c r="S1117" s="7">
        <f>VLOOKUP(P1117,Table!$A$2:$C$121,3,0)</f>
        <v>2</v>
      </c>
      <c r="T1117" s="6" t="s">
        <v>2297</v>
      </c>
      <c r="U1117" s="8" t="str">
        <f>LEFT(T1117,MIN(FIND({0,1,2,3,4,5,6,7,8,9},ASC(T1117)&amp;1234567890))-1)</f>
        <v>Cu</v>
      </c>
      <c r="V1117" s="8">
        <f t="shared" si="88"/>
        <v>2</v>
      </c>
      <c r="W1117" s="8">
        <f>VLOOKUP(U1117,Table!$A$2:$C$121,2,0)</f>
        <v>11</v>
      </c>
      <c r="X1117" s="7">
        <f>VLOOKUP(U1117,Table!$A$2:$C$121,3,0)</f>
        <v>4</v>
      </c>
      <c r="Y1117" s="6" t="s">
        <v>2815</v>
      </c>
      <c r="Z1117" s="8" t="str">
        <f>LEFT(Y1117,MIN(FIND({0,1,2,3,4,5,6,7,8,9},ASC(Y1117)&amp;1234567890))-1)</f>
        <v>S</v>
      </c>
      <c r="AA1117" s="8">
        <f t="shared" si="89"/>
        <v>2</v>
      </c>
      <c r="AB1117" s="8">
        <f>VLOOKUP(Z1117,Table!$A$2:$C$121,2,0)</f>
        <v>16</v>
      </c>
      <c r="AC1117" s="7">
        <f>VLOOKUP(Z1117,Table!$A$2:$C$121,3,0)</f>
        <v>3</v>
      </c>
      <c r="AD1117" s="5" t="str">
        <f>VLOOKUP(A1117,Table!$U$1:$V$230,2,0)</f>
        <v>Tetragonal</v>
      </c>
    </row>
    <row r="1118" spans="1:30" ht="18.75" customHeight="1" x14ac:dyDescent="0.4">
      <c r="A1118" s="5">
        <v>139</v>
      </c>
      <c r="B1118" s="5">
        <v>173403</v>
      </c>
      <c r="C1118" s="5" t="s">
        <v>1364</v>
      </c>
      <c r="D1118" s="5" t="s">
        <v>1463</v>
      </c>
      <c r="E1118" s="6" t="s">
        <v>4128</v>
      </c>
      <c r="F1118" s="8" t="str">
        <f>LEFT(E1118,MIN(FIND({0,1,2,3,4,5,6,7,8,9},ASC(E1118)&amp;1234567890))-1)</f>
        <v>La</v>
      </c>
      <c r="G1118" s="8">
        <f t="shared" si="85"/>
        <v>2.89</v>
      </c>
      <c r="H1118" s="8">
        <f>VLOOKUP(F1118,Table!$A$2:$C$121,2,0)</f>
        <v>3</v>
      </c>
      <c r="I1118" s="7">
        <f>VLOOKUP(F1118,Table!$A$2:$C$121,3,0)</f>
        <v>6</v>
      </c>
      <c r="J1118" s="6" t="s">
        <v>4129</v>
      </c>
      <c r="K1118" s="8" t="str">
        <f>LEFT(J1118,MIN(FIND({0,1,2,3,4,5,6,7,8,9},ASC(J1118)&amp;1234567890))-1)</f>
        <v>Nb</v>
      </c>
      <c r="L1118" s="8">
        <f t="shared" si="86"/>
        <v>1.1100000000000001</v>
      </c>
      <c r="M1118" s="8">
        <f>VLOOKUP(K1118,Table!$A$2:$C$121,2,0)</f>
        <v>5</v>
      </c>
      <c r="N1118" s="7">
        <f>VLOOKUP(K1118,Table!$A$2:$C$121,3,0)</f>
        <v>5</v>
      </c>
      <c r="O1118" s="6" t="s">
        <v>2815</v>
      </c>
      <c r="P1118" s="8" t="str">
        <f>LEFT(O1118,MIN(FIND({0,1,2,3,4,5,6,7,8,9},ASC(O1118)&amp;1234567890))-1)</f>
        <v>S</v>
      </c>
      <c r="Q1118" s="8">
        <f t="shared" si="87"/>
        <v>2</v>
      </c>
      <c r="R1118" s="8">
        <f>VLOOKUP(P1118,Table!$A$2:$C$121,2,0)</f>
        <v>16</v>
      </c>
      <c r="S1118" s="7">
        <f>VLOOKUP(P1118,Table!$A$2:$C$121,3,0)</f>
        <v>3</v>
      </c>
      <c r="T1118" s="6" t="s">
        <v>2863</v>
      </c>
      <c r="U1118" s="8" t="str">
        <f>LEFT(T1118,MIN(FIND({0,1,2,3,4,5,6,7,8,9},ASC(T1118)&amp;1234567890))-1)</f>
        <v>O</v>
      </c>
      <c r="V1118" s="8">
        <f t="shared" si="88"/>
        <v>5</v>
      </c>
      <c r="W1118" s="8">
        <f>VLOOKUP(U1118,Table!$A$2:$C$121,2,0)</f>
        <v>16</v>
      </c>
      <c r="X1118" s="7">
        <f>VLOOKUP(U1118,Table!$A$2:$C$121,3,0)</f>
        <v>2</v>
      </c>
      <c r="Y1118" s="6" t="s">
        <v>4130</v>
      </c>
      <c r="Z1118" s="8" t="str">
        <f>LEFT(Y1118,MIN(FIND({0,1,2,3,4,5,6,7,8,9},ASC(Y1118)&amp;1234567890))-1)</f>
        <v>I</v>
      </c>
      <c r="AA1118" s="8">
        <f t="shared" si="89"/>
        <v>0.22</v>
      </c>
      <c r="AB1118" s="8">
        <f>VLOOKUP(Z1118,Table!$A$2:$C$121,2,0)</f>
        <v>17</v>
      </c>
      <c r="AC1118" s="7">
        <f>VLOOKUP(Z1118,Table!$A$2:$C$121,3,0)</f>
        <v>5</v>
      </c>
      <c r="AD1118" s="5" t="str">
        <f>VLOOKUP(A1118,Table!$U$1:$V$230,2,0)</f>
        <v>Tetragonal</v>
      </c>
    </row>
    <row r="1119" spans="1:30" ht="18.75" customHeight="1" x14ac:dyDescent="0.4">
      <c r="A1119" s="5">
        <v>139</v>
      </c>
      <c r="B1119" s="5">
        <v>173899</v>
      </c>
      <c r="C1119" s="5" t="s">
        <v>1364</v>
      </c>
      <c r="D1119" s="5" t="s">
        <v>1464</v>
      </c>
      <c r="E1119" s="6" t="s">
        <v>2351</v>
      </c>
      <c r="F1119" s="8" t="str">
        <f>LEFT(E1119,MIN(FIND({0,1,2,3,4,5,6,7,8,9},ASC(E1119)&amp;1234567890))-1)</f>
        <v>Bi</v>
      </c>
      <c r="G1119" s="8">
        <f t="shared" si="85"/>
        <v>2</v>
      </c>
      <c r="H1119" s="8">
        <f>VLOOKUP(F1119,Table!$A$2:$C$121,2,0)</f>
        <v>15</v>
      </c>
      <c r="I1119" s="7">
        <f>VLOOKUP(F1119,Table!$A$2:$C$121,3,0)</f>
        <v>6</v>
      </c>
      <c r="J1119" s="6" t="s">
        <v>2299</v>
      </c>
      <c r="K1119" s="8" t="str">
        <f>LEFT(J1119,MIN(FIND({0,1,2,3,4,5,6,7,8,9},ASC(J1119)&amp;1234567890))-1)</f>
        <v>Sr</v>
      </c>
      <c r="L1119" s="8">
        <f t="shared" si="86"/>
        <v>2</v>
      </c>
      <c r="M1119" s="8">
        <f>VLOOKUP(K1119,Table!$A$2:$C$121,2,0)</f>
        <v>2</v>
      </c>
      <c r="N1119" s="7">
        <f>VLOOKUP(K1119,Table!$A$2:$C$121,3,0)</f>
        <v>5</v>
      </c>
      <c r="O1119" s="6" t="s">
        <v>2341</v>
      </c>
      <c r="P1119" s="8" t="str">
        <f>LEFT(O1119,MIN(FIND({0,1,2,3,4,5,6,7,8,9},ASC(O1119)&amp;1234567890))-1)</f>
        <v>Ca</v>
      </c>
      <c r="Q1119" s="8">
        <f t="shared" si="87"/>
        <v>1</v>
      </c>
      <c r="R1119" s="8">
        <f>VLOOKUP(P1119,Table!$A$2:$C$121,2,0)</f>
        <v>2</v>
      </c>
      <c r="S1119" s="7">
        <f>VLOOKUP(P1119,Table!$A$2:$C$121,3,0)</f>
        <v>4</v>
      </c>
      <c r="T1119" s="6" t="s">
        <v>2297</v>
      </c>
      <c r="U1119" s="8" t="str">
        <f>LEFT(T1119,MIN(FIND({0,1,2,3,4,5,6,7,8,9},ASC(T1119)&amp;1234567890))-1)</f>
        <v>Cu</v>
      </c>
      <c r="V1119" s="8">
        <f t="shared" si="88"/>
        <v>2</v>
      </c>
      <c r="W1119" s="8">
        <f>VLOOKUP(U1119,Table!$A$2:$C$121,2,0)</f>
        <v>11</v>
      </c>
      <c r="X1119" s="7">
        <f>VLOOKUP(U1119,Table!$A$2:$C$121,3,0)</f>
        <v>4</v>
      </c>
      <c r="Y1119" s="6" t="s">
        <v>3056</v>
      </c>
      <c r="Z1119" s="8" t="str">
        <f>LEFT(Y1119,MIN(FIND({0,1,2,3,4,5,6,7,8,9},ASC(Y1119)&amp;1234567890))-1)</f>
        <v>O</v>
      </c>
      <c r="AA1119" s="8">
        <f t="shared" si="89"/>
        <v>8.1300000000000008</v>
      </c>
      <c r="AB1119" s="8">
        <f>VLOOKUP(Z1119,Table!$A$2:$C$121,2,0)</f>
        <v>16</v>
      </c>
      <c r="AC1119" s="7">
        <f>VLOOKUP(Z1119,Table!$A$2:$C$121,3,0)</f>
        <v>2</v>
      </c>
      <c r="AD1119" s="5" t="str">
        <f>VLOOKUP(A1119,Table!$U$1:$V$230,2,0)</f>
        <v>Tetragonal</v>
      </c>
    </row>
    <row r="1120" spans="1:30" ht="18.75" customHeight="1" x14ac:dyDescent="0.4">
      <c r="A1120" s="5">
        <v>139</v>
      </c>
      <c r="B1120" s="5">
        <v>421137</v>
      </c>
      <c r="C1120" s="5" t="s">
        <v>1364</v>
      </c>
      <c r="D1120" s="5" t="s">
        <v>1465</v>
      </c>
      <c r="E1120" s="6" t="s">
        <v>2589</v>
      </c>
      <c r="F1120" s="8" t="str">
        <f>LEFT(E1120,MIN(FIND({0,1,2,3,4,5,6,7,8,9},ASC(E1120)&amp;1234567890))-1)</f>
        <v>La</v>
      </c>
      <c r="G1120" s="8">
        <f t="shared" si="85"/>
        <v>5</v>
      </c>
      <c r="H1120" s="8">
        <f>VLOOKUP(F1120,Table!$A$2:$C$121,2,0)</f>
        <v>3</v>
      </c>
      <c r="I1120" s="7">
        <f>VLOOKUP(F1120,Table!$A$2:$C$121,3,0)</f>
        <v>6</v>
      </c>
      <c r="J1120" s="6" t="s">
        <v>2631</v>
      </c>
      <c r="K1120" s="8" t="str">
        <f>LEFT(J1120,MIN(FIND({0,1,2,3,4,5,6,7,8,9},ASC(J1120)&amp;1234567890))-1)</f>
        <v>Cu</v>
      </c>
      <c r="L1120" s="8">
        <f t="shared" si="86"/>
        <v>4</v>
      </c>
      <c r="M1120" s="8">
        <f>VLOOKUP(K1120,Table!$A$2:$C$121,2,0)</f>
        <v>11</v>
      </c>
      <c r="N1120" s="7">
        <f>VLOOKUP(K1120,Table!$A$2:$C$121,3,0)</f>
        <v>4</v>
      </c>
      <c r="O1120" s="6" t="s">
        <v>2796</v>
      </c>
      <c r="P1120" s="8" t="str">
        <f>LEFT(O1120,MIN(FIND({0,1,2,3,4,5,6,7,8,9},ASC(O1120)&amp;1234567890))-1)</f>
        <v>As</v>
      </c>
      <c r="Q1120" s="8">
        <f t="shared" si="87"/>
        <v>4</v>
      </c>
      <c r="R1120" s="8">
        <f>VLOOKUP(P1120,Table!$A$2:$C$121,2,0)</f>
        <v>15</v>
      </c>
      <c r="S1120" s="7">
        <f>VLOOKUP(P1120,Table!$A$2:$C$121,3,0)</f>
        <v>4</v>
      </c>
      <c r="T1120" s="6" t="s">
        <v>2317</v>
      </c>
      <c r="U1120" s="8" t="str">
        <f>LEFT(T1120,MIN(FIND({0,1,2,3,4,5,6,7,8,9},ASC(T1120)&amp;1234567890))-1)</f>
        <v>O</v>
      </c>
      <c r="V1120" s="8">
        <f t="shared" si="88"/>
        <v>4</v>
      </c>
      <c r="W1120" s="8">
        <f>VLOOKUP(U1120,Table!$A$2:$C$121,2,0)</f>
        <v>16</v>
      </c>
      <c r="X1120" s="7">
        <f>VLOOKUP(U1120,Table!$A$2:$C$121,3,0)</f>
        <v>2</v>
      </c>
      <c r="Y1120" s="6" t="s">
        <v>2360</v>
      </c>
      <c r="Z1120" s="8" t="str">
        <f>LEFT(Y1120,MIN(FIND({0,1,2,3,4,5,6,7,8,9},ASC(Y1120)&amp;1234567890))-1)</f>
        <v>Cl</v>
      </c>
      <c r="AA1120" s="8">
        <f t="shared" si="89"/>
        <v>2</v>
      </c>
      <c r="AB1120" s="8">
        <f>VLOOKUP(Z1120,Table!$A$2:$C$121,2,0)</f>
        <v>17</v>
      </c>
      <c r="AC1120" s="7">
        <f>VLOOKUP(Z1120,Table!$A$2:$C$121,3,0)</f>
        <v>3</v>
      </c>
      <c r="AD1120" s="5" t="str">
        <f>VLOOKUP(A1120,Table!$U$1:$V$230,2,0)</f>
        <v>Tetragonal</v>
      </c>
    </row>
    <row r="1121" spans="1:30" ht="18.75" customHeight="1" x14ac:dyDescent="0.4">
      <c r="A1121" s="5">
        <v>139</v>
      </c>
      <c r="B1121" s="5">
        <v>290414</v>
      </c>
      <c r="C1121" s="5" t="s">
        <v>1364</v>
      </c>
      <c r="D1121" s="5" t="s">
        <v>1466</v>
      </c>
      <c r="E1121" s="6" t="s">
        <v>2383</v>
      </c>
      <c r="F1121" s="8" t="str">
        <f>LEFT(E1121,MIN(FIND({0,1,2,3,4,5,6,7,8,9},ASC(E1121)&amp;1234567890))-1)</f>
        <v>La</v>
      </c>
      <c r="G1121" s="8">
        <f t="shared" si="85"/>
        <v>2</v>
      </c>
      <c r="H1121" s="8">
        <f>VLOOKUP(F1121,Table!$A$2:$C$121,2,0)</f>
        <v>3</v>
      </c>
      <c r="I1121" s="7">
        <f>VLOOKUP(F1121,Table!$A$2:$C$121,3,0)</f>
        <v>6</v>
      </c>
      <c r="J1121" s="6" t="s">
        <v>2330</v>
      </c>
      <c r="K1121" s="8" t="str">
        <f>LEFT(J1121,MIN(FIND({0,1,2,3,4,5,6,7,8,9},ASC(J1121)&amp;1234567890))-1)</f>
        <v>Fe</v>
      </c>
      <c r="L1121" s="8">
        <f t="shared" si="86"/>
        <v>1</v>
      </c>
      <c r="M1121" s="8">
        <f>VLOOKUP(K1121,Table!$A$2:$C$121,2,0)</f>
        <v>8</v>
      </c>
      <c r="N1121" s="7">
        <f>VLOOKUP(K1121,Table!$A$2:$C$121,3,0)</f>
        <v>4</v>
      </c>
      <c r="O1121" s="6" t="s">
        <v>2598</v>
      </c>
      <c r="P1121" s="8" t="str">
        <f>LEFT(O1121,MIN(FIND({0,1,2,3,4,5,6,7,8,9},ASC(O1121)&amp;1234567890))-1)</f>
        <v>Mn</v>
      </c>
      <c r="Q1121" s="8">
        <f t="shared" si="87"/>
        <v>1</v>
      </c>
      <c r="R1121" s="8">
        <f>VLOOKUP(P1121,Table!$A$2:$C$121,2,0)</f>
        <v>7</v>
      </c>
      <c r="S1121" s="7">
        <f>VLOOKUP(P1121,Table!$A$2:$C$121,3,0)</f>
        <v>4</v>
      </c>
      <c r="T1121" s="6" t="s">
        <v>3251</v>
      </c>
      <c r="U1121" s="8" t="str">
        <f>LEFT(T1121,MIN(FIND({0,1,2,3,4,5,6,7,8,9},ASC(T1121)&amp;1234567890))-1)</f>
        <v>Se</v>
      </c>
      <c r="V1121" s="8">
        <f t="shared" si="88"/>
        <v>2</v>
      </c>
      <c r="W1121" s="8">
        <f>VLOOKUP(U1121,Table!$A$2:$C$121,2,0)</f>
        <v>16</v>
      </c>
      <c r="X1121" s="7">
        <f>VLOOKUP(U1121,Table!$A$2:$C$121,3,0)</f>
        <v>4</v>
      </c>
      <c r="Y1121" s="6" t="s">
        <v>2312</v>
      </c>
      <c r="Z1121" s="8" t="str">
        <f>LEFT(Y1121,MIN(FIND({0,1,2,3,4,5,6,7,8,9},ASC(Y1121)&amp;1234567890))-1)</f>
        <v>O</v>
      </c>
      <c r="AA1121" s="8">
        <f t="shared" si="89"/>
        <v>3</v>
      </c>
      <c r="AB1121" s="8">
        <f>VLOOKUP(Z1121,Table!$A$2:$C$121,2,0)</f>
        <v>16</v>
      </c>
      <c r="AC1121" s="7">
        <f>VLOOKUP(Z1121,Table!$A$2:$C$121,3,0)</f>
        <v>2</v>
      </c>
      <c r="AD1121" s="5" t="str">
        <f>VLOOKUP(A1121,Table!$U$1:$V$230,2,0)</f>
        <v>Tetragonal</v>
      </c>
    </row>
    <row r="1122" spans="1:30" ht="18.75" customHeight="1" x14ac:dyDescent="0.4">
      <c r="A1122" s="5">
        <v>139</v>
      </c>
      <c r="B1122" s="5">
        <v>290769</v>
      </c>
      <c r="C1122" s="5" t="s">
        <v>1364</v>
      </c>
      <c r="D1122" s="5" t="s">
        <v>1467</v>
      </c>
      <c r="E1122" s="6" t="s">
        <v>2383</v>
      </c>
      <c r="F1122" s="8" t="str">
        <f>LEFT(E1122,MIN(FIND({0,1,2,3,4,5,6,7,8,9},ASC(E1122)&amp;1234567890))-1)</f>
        <v>La</v>
      </c>
      <c r="G1122" s="8">
        <f t="shared" si="85"/>
        <v>2</v>
      </c>
      <c r="H1122" s="8">
        <f>VLOOKUP(F1122,Table!$A$2:$C$121,2,0)</f>
        <v>3</v>
      </c>
      <c r="I1122" s="7">
        <f>VLOOKUP(F1122,Table!$A$2:$C$121,3,0)</f>
        <v>6</v>
      </c>
      <c r="J1122" s="6" t="s">
        <v>2299</v>
      </c>
      <c r="K1122" s="8" t="str">
        <f>LEFT(J1122,MIN(FIND({0,1,2,3,4,5,6,7,8,9},ASC(J1122)&amp;1234567890))-1)</f>
        <v>Sr</v>
      </c>
      <c r="L1122" s="8">
        <f t="shared" si="86"/>
        <v>2</v>
      </c>
      <c r="M1122" s="8">
        <f>VLOOKUP(K1122,Table!$A$2:$C$121,2,0)</f>
        <v>2</v>
      </c>
      <c r="N1122" s="7">
        <f>VLOOKUP(K1122,Table!$A$2:$C$121,3,0)</f>
        <v>5</v>
      </c>
      <c r="O1122" s="6" t="s">
        <v>3339</v>
      </c>
      <c r="P1122" s="8" t="str">
        <f>LEFT(O1122,MIN(FIND({0,1,2,3,4,5,6,7,8,9},ASC(O1122)&amp;1234567890))-1)</f>
        <v>Cr</v>
      </c>
      <c r="Q1122" s="8">
        <f t="shared" si="87"/>
        <v>1</v>
      </c>
      <c r="R1122" s="8">
        <f>VLOOKUP(P1122,Table!$A$2:$C$121,2,0)</f>
        <v>6</v>
      </c>
      <c r="S1122" s="7">
        <f>VLOOKUP(P1122,Table!$A$2:$C$121,3,0)</f>
        <v>4</v>
      </c>
      <c r="T1122" s="6" t="s">
        <v>2634</v>
      </c>
      <c r="U1122" s="8" t="str">
        <f>LEFT(T1122,MIN(FIND({0,1,2,3,4,5,6,7,8,9},ASC(T1122)&amp;1234567890))-1)</f>
        <v>Ni</v>
      </c>
      <c r="V1122" s="8">
        <f t="shared" si="88"/>
        <v>1</v>
      </c>
      <c r="W1122" s="8">
        <f>VLOOKUP(U1122,Table!$A$2:$C$121,2,0)</f>
        <v>10</v>
      </c>
      <c r="X1122" s="7">
        <f>VLOOKUP(U1122,Table!$A$2:$C$121,3,0)</f>
        <v>4</v>
      </c>
      <c r="Y1122" s="6" t="s">
        <v>4131</v>
      </c>
      <c r="Z1122" s="8" t="str">
        <f>LEFT(Y1122,MIN(FIND({0,1,2,3,4,5,6,7,8,9},ASC(Y1122)&amp;1234567890))-1)</f>
        <v>O</v>
      </c>
      <c r="AA1122" s="8">
        <f t="shared" si="89"/>
        <v>7.8879999999999999</v>
      </c>
      <c r="AB1122" s="8">
        <f>VLOOKUP(Z1122,Table!$A$2:$C$121,2,0)</f>
        <v>16</v>
      </c>
      <c r="AC1122" s="7">
        <f>VLOOKUP(Z1122,Table!$A$2:$C$121,3,0)</f>
        <v>2</v>
      </c>
      <c r="AD1122" s="5" t="str">
        <f>VLOOKUP(A1122,Table!$U$1:$V$230,2,0)</f>
        <v>Tetragonal</v>
      </c>
    </row>
    <row r="1123" spans="1:30" ht="18.75" customHeight="1" x14ac:dyDescent="0.4">
      <c r="A1123" s="5">
        <v>139</v>
      </c>
      <c r="B1123" s="5">
        <v>290770</v>
      </c>
      <c r="C1123" s="5" t="s">
        <v>1364</v>
      </c>
      <c r="D1123" s="5" t="s">
        <v>1468</v>
      </c>
      <c r="E1123" s="6" t="s">
        <v>2383</v>
      </c>
      <c r="F1123" s="8" t="str">
        <f>LEFT(E1123,MIN(FIND({0,1,2,3,4,5,6,7,8,9},ASC(E1123)&amp;1234567890))-1)</f>
        <v>La</v>
      </c>
      <c r="G1123" s="8">
        <f t="shared" si="85"/>
        <v>2</v>
      </c>
      <c r="H1123" s="8">
        <f>VLOOKUP(F1123,Table!$A$2:$C$121,2,0)</f>
        <v>3</v>
      </c>
      <c r="I1123" s="7">
        <f>VLOOKUP(F1123,Table!$A$2:$C$121,3,0)</f>
        <v>6</v>
      </c>
      <c r="J1123" s="6" t="s">
        <v>2299</v>
      </c>
      <c r="K1123" s="8" t="str">
        <f>LEFT(J1123,MIN(FIND({0,1,2,3,4,5,6,7,8,9},ASC(J1123)&amp;1234567890))-1)</f>
        <v>Sr</v>
      </c>
      <c r="L1123" s="8">
        <f t="shared" si="86"/>
        <v>2</v>
      </c>
      <c r="M1123" s="8">
        <f>VLOOKUP(K1123,Table!$A$2:$C$121,2,0)</f>
        <v>2</v>
      </c>
      <c r="N1123" s="7">
        <f>VLOOKUP(K1123,Table!$A$2:$C$121,3,0)</f>
        <v>5</v>
      </c>
      <c r="O1123" s="6" t="s">
        <v>3339</v>
      </c>
      <c r="P1123" s="8" t="str">
        <f>LEFT(O1123,MIN(FIND({0,1,2,3,4,5,6,7,8,9},ASC(O1123)&amp;1234567890))-1)</f>
        <v>Cr</v>
      </c>
      <c r="Q1123" s="8">
        <f t="shared" si="87"/>
        <v>1</v>
      </c>
      <c r="R1123" s="8">
        <f>VLOOKUP(P1123,Table!$A$2:$C$121,2,0)</f>
        <v>6</v>
      </c>
      <c r="S1123" s="7">
        <f>VLOOKUP(P1123,Table!$A$2:$C$121,3,0)</f>
        <v>4</v>
      </c>
      <c r="T1123" s="6" t="s">
        <v>2634</v>
      </c>
      <c r="U1123" s="8" t="str">
        <f>LEFT(T1123,MIN(FIND({0,1,2,3,4,5,6,7,8,9},ASC(T1123)&amp;1234567890))-1)</f>
        <v>Ni</v>
      </c>
      <c r="V1123" s="8">
        <f t="shared" si="88"/>
        <v>1</v>
      </c>
      <c r="W1123" s="8">
        <f>VLOOKUP(U1123,Table!$A$2:$C$121,2,0)</f>
        <v>10</v>
      </c>
      <c r="X1123" s="7">
        <f>VLOOKUP(U1123,Table!$A$2:$C$121,3,0)</f>
        <v>4</v>
      </c>
      <c r="Y1123" s="6" t="s">
        <v>4132</v>
      </c>
      <c r="Z1123" s="8" t="str">
        <f>LEFT(Y1123,MIN(FIND({0,1,2,3,4,5,6,7,8,9},ASC(Y1123)&amp;1234567890))-1)</f>
        <v>O</v>
      </c>
      <c r="AA1123" s="8">
        <f t="shared" si="89"/>
        <v>7.4160000000000004</v>
      </c>
      <c r="AB1123" s="8">
        <f>VLOOKUP(Z1123,Table!$A$2:$C$121,2,0)</f>
        <v>16</v>
      </c>
      <c r="AC1123" s="7">
        <f>VLOOKUP(Z1123,Table!$A$2:$C$121,3,0)</f>
        <v>2</v>
      </c>
      <c r="AD1123" s="5" t="str">
        <f>VLOOKUP(A1123,Table!$U$1:$V$230,2,0)</f>
        <v>Tetragonal</v>
      </c>
    </row>
    <row r="1124" spans="1:30" ht="18.75" customHeight="1" x14ac:dyDescent="0.4">
      <c r="A1124" s="5">
        <v>139</v>
      </c>
      <c r="B1124" s="5">
        <v>290771</v>
      </c>
      <c r="C1124" s="5" t="s">
        <v>1364</v>
      </c>
      <c r="D1124" s="5" t="s">
        <v>1469</v>
      </c>
      <c r="E1124" s="6" t="s">
        <v>2383</v>
      </c>
      <c r="F1124" s="8" t="str">
        <f>LEFT(E1124,MIN(FIND({0,1,2,3,4,5,6,7,8,9},ASC(E1124)&amp;1234567890))-1)</f>
        <v>La</v>
      </c>
      <c r="G1124" s="8">
        <f t="shared" si="85"/>
        <v>2</v>
      </c>
      <c r="H1124" s="8">
        <f>VLOOKUP(F1124,Table!$A$2:$C$121,2,0)</f>
        <v>3</v>
      </c>
      <c r="I1124" s="7">
        <f>VLOOKUP(F1124,Table!$A$2:$C$121,3,0)</f>
        <v>6</v>
      </c>
      <c r="J1124" s="6" t="s">
        <v>2299</v>
      </c>
      <c r="K1124" s="8" t="str">
        <f>LEFT(J1124,MIN(FIND({0,1,2,3,4,5,6,7,8,9},ASC(J1124)&amp;1234567890))-1)</f>
        <v>Sr</v>
      </c>
      <c r="L1124" s="8">
        <f t="shared" si="86"/>
        <v>2</v>
      </c>
      <c r="M1124" s="8">
        <f>VLOOKUP(K1124,Table!$A$2:$C$121,2,0)</f>
        <v>2</v>
      </c>
      <c r="N1124" s="7">
        <f>VLOOKUP(K1124,Table!$A$2:$C$121,3,0)</f>
        <v>5</v>
      </c>
      <c r="O1124" s="6" t="s">
        <v>3339</v>
      </c>
      <c r="P1124" s="8" t="str">
        <f>LEFT(O1124,MIN(FIND({0,1,2,3,4,5,6,7,8,9},ASC(O1124)&amp;1234567890))-1)</f>
        <v>Cr</v>
      </c>
      <c r="Q1124" s="8">
        <f t="shared" si="87"/>
        <v>1</v>
      </c>
      <c r="R1124" s="8">
        <f>VLOOKUP(P1124,Table!$A$2:$C$121,2,0)</f>
        <v>6</v>
      </c>
      <c r="S1124" s="7">
        <f>VLOOKUP(P1124,Table!$A$2:$C$121,3,0)</f>
        <v>4</v>
      </c>
      <c r="T1124" s="6" t="s">
        <v>2634</v>
      </c>
      <c r="U1124" s="8" t="str">
        <f>LEFT(T1124,MIN(FIND({0,1,2,3,4,5,6,7,8,9},ASC(T1124)&amp;1234567890))-1)</f>
        <v>Ni</v>
      </c>
      <c r="V1124" s="8">
        <f t="shared" si="88"/>
        <v>1</v>
      </c>
      <c r="W1124" s="8">
        <f>VLOOKUP(U1124,Table!$A$2:$C$121,2,0)</f>
        <v>10</v>
      </c>
      <c r="X1124" s="7">
        <f>VLOOKUP(U1124,Table!$A$2:$C$121,3,0)</f>
        <v>4</v>
      </c>
      <c r="Y1124" s="6" t="s">
        <v>4133</v>
      </c>
      <c r="Z1124" s="8" t="str">
        <f>LEFT(Y1124,MIN(FIND({0,1,2,3,4,5,6,7,8,9},ASC(Y1124)&amp;1234567890))-1)</f>
        <v>O</v>
      </c>
      <c r="AA1124" s="8">
        <f t="shared" si="89"/>
        <v>7.3959999999999999</v>
      </c>
      <c r="AB1124" s="8">
        <f>VLOOKUP(Z1124,Table!$A$2:$C$121,2,0)</f>
        <v>16</v>
      </c>
      <c r="AC1124" s="7">
        <f>VLOOKUP(Z1124,Table!$A$2:$C$121,3,0)</f>
        <v>2</v>
      </c>
      <c r="AD1124" s="5" t="str">
        <f>VLOOKUP(A1124,Table!$U$1:$V$230,2,0)</f>
        <v>Tetragonal</v>
      </c>
    </row>
    <row r="1125" spans="1:30" ht="18.75" customHeight="1" x14ac:dyDescent="0.4">
      <c r="A1125" s="5">
        <v>139</v>
      </c>
      <c r="B1125" s="5">
        <v>290772</v>
      </c>
      <c r="C1125" s="5" t="s">
        <v>1364</v>
      </c>
      <c r="D1125" s="5" t="s">
        <v>1470</v>
      </c>
      <c r="E1125" s="6" t="s">
        <v>2383</v>
      </c>
      <c r="F1125" s="8" t="str">
        <f>LEFT(E1125,MIN(FIND({0,1,2,3,4,5,6,7,8,9},ASC(E1125)&amp;1234567890))-1)</f>
        <v>La</v>
      </c>
      <c r="G1125" s="8">
        <f t="shared" si="85"/>
        <v>2</v>
      </c>
      <c r="H1125" s="8">
        <f>VLOOKUP(F1125,Table!$A$2:$C$121,2,0)</f>
        <v>3</v>
      </c>
      <c r="I1125" s="7">
        <f>VLOOKUP(F1125,Table!$A$2:$C$121,3,0)</f>
        <v>6</v>
      </c>
      <c r="J1125" s="6" t="s">
        <v>2299</v>
      </c>
      <c r="K1125" s="8" t="str">
        <f>LEFT(J1125,MIN(FIND({0,1,2,3,4,5,6,7,8,9},ASC(J1125)&amp;1234567890))-1)</f>
        <v>Sr</v>
      </c>
      <c r="L1125" s="8">
        <f t="shared" si="86"/>
        <v>2</v>
      </c>
      <c r="M1125" s="8">
        <f>VLOOKUP(K1125,Table!$A$2:$C$121,2,0)</f>
        <v>2</v>
      </c>
      <c r="N1125" s="7">
        <f>VLOOKUP(K1125,Table!$A$2:$C$121,3,0)</f>
        <v>5</v>
      </c>
      <c r="O1125" s="6" t="s">
        <v>3339</v>
      </c>
      <c r="P1125" s="8" t="str">
        <f>LEFT(O1125,MIN(FIND({0,1,2,3,4,5,6,7,8,9},ASC(O1125)&amp;1234567890))-1)</f>
        <v>Cr</v>
      </c>
      <c r="Q1125" s="8">
        <f t="shared" si="87"/>
        <v>1</v>
      </c>
      <c r="R1125" s="8">
        <f>VLOOKUP(P1125,Table!$A$2:$C$121,2,0)</f>
        <v>6</v>
      </c>
      <c r="S1125" s="7">
        <f>VLOOKUP(P1125,Table!$A$2:$C$121,3,0)</f>
        <v>4</v>
      </c>
      <c r="T1125" s="6" t="s">
        <v>2634</v>
      </c>
      <c r="U1125" s="8" t="str">
        <f>LEFT(T1125,MIN(FIND({0,1,2,3,4,5,6,7,8,9},ASC(T1125)&amp;1234567890))-1)</f>
        <v>Ni</v>
      </c>
      <c r="V1125" s="8">
        <f t="shared" si="88"/>
        <v>1</v>
      </c>
      <c r="W1125" s="8">
        <f>VLOOKUP(U1125,Table!$A$2:$C$121,2,0)</f>
        <v>10</v>
      </c>
      <c r="X1125" s="7">
        <f>VLOOKUP(U1125,Table!$A$2:$C$121,3,0)</f>
        <v>4</v>
      </c>
      <c r="Y1125" s="6" t="s">
        <v>4134</v>
      </c>
      <c r="Z1125" s="8" t="str">
        <f>LEFT(Y1125,MIN(FIND({0,1,2,3,4,5,6,7,8,9},ASC(Y1125)&amp;1234567890))-1)</f>
        <v>O</v>
      </c>
      <c r="AA1125" s="8">
        <f t="shared" si="89"/>
        <v>7.8760000000000003</v>
      </c>
      <c r="AB1125" s="8">
        <f>VLOOKUP(Z1125,Table!$A$2:$C$121,2,0)</f>
        <v>16</v>
      </c>
      <c r="AC1125" s="7">
        <f>VLOOKUP(Z1125,Table!$A$2:$C$121,3,0)</f>
        <v>2</v>
      </c>
      <c r="AD1125" s="5" t="str">
        <f>VLOOKUP(A1125,Table!$U$1:$V$230,2,0)</f>
        <v>Tetragonal</v>
      </c>
    </row>
    <row r="1126" spans="1:30" ht="18.75" customHeight="1" x14ac:dyDescent="0.4">
      <c r="A1126" s="5">
        <v>139</v>
      </c>
      <c r="B1126" s="5">
        <v>290773</v>
      </c>
      <c r="C1126" s="5" t="s">
        <v>1364</v>
      </c>
      <c r="D1126" s="5" t="s">
        <v>1471</v>
      </c>
      <c r="E1126" s="6" t="s">
        <v>3161</v>
      </c>
      <c r="F1126" s="8" t="str">
        <f>LEFT(E1126,MIN(FIND({0,1,2,3,4,5,6,7,8,9},ASC(E1126)&amp;1234567890))-1)</f>
        <v>Nd</v>
      </c>
      <c r="G1126" s="8">
        <f t="shared" si="85"/>
        <v>2</v>
      </c>
      <c r="H1126" s="8">
        <f>VLOOKUP(F1126,Table!$A$2:$C$121,2,0)</f>
        <v>3</v>
      </c>
      <c r="I1126" s="7">
        <f>VLOOKUP(F1126,Table!$A$2:$C$121,3,0)</f>
        <v>6</v>
      </c>
      <c r="J1126" s="6" t="s">
        <v>2299</v>
      </c>
      <c r="K1126" s="8" t="str">
        <f>LEFT(J1126,MIN(FIND({0,1,2,3,4,5,6,7,8,9},ASC(J1126)&amp;1234567890))-1)</f>
        <v>Sr</v>
      </c>
      <c r="L1126" s="8">
        <f t="shared" si="86"/>
        <v>2</v>
      </c>
      <c r="M1126" s="8">
        <f>VLOOKUP(K1126,Table!$A$2:$C$121,2,0)</f>
        <v>2</v>
      </c>
      <c r="N1126" s="7">
        <f>VLOOKUP(K1126,Table!$A$2:$C$121,3,0)</f>
        <v>5</v>
      </c>
      <c r="O1126" s="6" t="s">
        <v>3339</v>
      </c>
      <c r="P1126" s="8" t="str">
        <f>LEFT(O1126,MIN(FIND({0,1,2,3,4,5,6,7,8,9},ASC(O1126)&amp;1234567890))-1)</f>
        <v>Cr</v>
      </c>
      <c r="Q1126" s="8">
        <f t="shared" si="87"/>
        <v>1</v>
      </c>
      <c r="R1126" s="8">
        <f>VLOOKUP(P1126,Table!$A$2:$C$121,2,0)</f>
        <v>6</v>
      </c>
      <c r="S1126" s="7">
        <f>VLOOKUP(P1126,Table!$A$2:$C$121,3,0)</f>
        <v>4</v>
      </c>
      <c r="T1126" s="6" t="s">
        <v>2634</v>
      </c>
      <c r="U1126" s="8" t="str">
        <f>LEFT(T1126,MIN(FIND({0,1,2,3,4,5,6,7,8,9},ASC(T1126)&amp;1234567890))-1)</f>
        <v>Ni</v>
      </c>
      <c r="V1126" s="8">
        <f t="shared" si="88"/>
        <v>1</v>
      </c>
      <c r="W1126" s="8">
        <f>VLOOKUP(U1126,Table!$A$2:$C$121,2,0)</f>
        <v>10</v>
      </c>
      <c r="X1126" s="7">
        <f>VLOOKUP(U1126,Table!$A$2:$C$121,3,0)</f>
        <v>4</v>
      </c>
      <c r="Y1126" s="6" t="s">
        <v>4135</v>
      </c>
      <c r="Z1126" s="8" t="str">
        <f>LEFT(Y1126,MIN(FIND({0,1,2,3,4,5,6,7,8,9},ASC(Y1126)&amp;1234567890))-1)</f>
        <v>O</v>
      </c>
      <c r="AA1126" s="8">
        <f t="shared" si="89"/>
        <v>7.8479999999999999</v>
      </c>
      <c r="AB1126" s="8">
        <f>VLOOKUP(Z1126,Table!$A$2:$C$121,2,0)</f>
        <v>16</v>
      </c>
      <c r="AC1126" s="7">
        <f>VLOOKUP(Z1126,Table!$A$2:$C$121,3,0)</f>
        <v>2</v>
      </c>
      <c r="AD1126" s="5" t="str">
        <f>VLOOKUP(A1126,Table!$U$1:$V$230,2,0)</f>
        <v>Tetragonal</v>
      </c>
    </row>
    <row r="1127" spans="1:30" ht="18.75" customHeight="1" x14ac:dyDescent="0.4">
      <c r="A1127" s="5">
        <v>139</v>
      </c>
      <c r="B1127" s="5">
        <v>290774</v>
      </c>
      <c r="C1127" s="5" t="s">
        <v>1364</v>
      </c>
      <c r="D1127" s="5" t="s">
        <v>1472</v>
      </c>
      <c r="E1127" s="6" t="s">
        <v>3161</v>
      </c>
      <c r="F1127" s="8" t="str">
        <f>LEFT(E1127,MIN(FIND({0,1,2,3,4,5,6,7,8,9},ASC(E1127)&amp;1234567890))-1)</f>
        <v>Nd</v>
      </c>
      <c r="G1127" s="8">
        <f t="shared" si="85"/>
        <v>2</v>
      </c>
      <c r="H1127" s="8">
        <f>VLOOKUP(F1127,Table!$A$2:$C$121,2,0)</f>
        <v>3</v>
      </c>
      <c r="I1127" s="7">
        <f>VLOOKUP(F1127,Table!$A$2:$C$121,3,0)</f>
        <v>6</v>
      </c>
      <c r="J1127" s="6" t="s">
        <v>2299</v>
      </c>
      <c r="K1127" s="8" t="str">
        <f>LEFT(J1127,MIN(FIND({0,1,2,3,4,5,6,7,8,9},ASC(J1127)&amp;1234567890))-1)</f>
        <v>Sr</v>
      </c>
      <c r="L1127" s="8">
        <f t="shared" si="86"/>
        <v>2</v>
      </c>
      <c r="M1127" s="8">
        <f>VLOOKUP(K1127,Table!$A$2:$C$121,2,0)</f>
        <v>2</v>
      </c>
      <c r="N1127" s="7">
        <f>VLOOKUP(K1127,Table!$A$2:$C$121,3,0)</f>
        <v>5</v>
      </c>
      <c r="O1127" s="6" t="s">
        <v>3339</v>
      </c>
      <c r="P1127" s="8" t="str">
        <f>LEFT(O1127,MIN(FIND({0,1,2,3,4,5,6,7,8,9},ASC(O1127)&amp;1234567890))-1)</f>
        <v>Cr</v>
      </c>
      <c r="Q1127" s="8">
        <f t="shared" si="87"/>
        <v>1</v>
      </c>
      <c r="R1127" s="8">
        <f>VLOOKUP(P1127,Table!$A$2:$C$121,2,0)</f>
        <v>6</v>
      </c>
      <c r="S1127" s="7">
        <f>VLOOKUP(P1127,Table!$A$2:$C$121,3,0)</f>
        <v>4</v>
      </c>
      <c r="T1127" s="6" t="s">
        <v>2634</v>
      </c>
      <c r="U1127" s="8" t="str">
        <f>LEFT(T1127,MIN(FIND({0,1,2,3,4,5,6,7,8,9},ASC(T1127)&amp;1234567890))-1)</f>
        <v>Ni</v>
      </c>
      <c r="V1127" s="8">
        <f t="shared" si="88"/>
        <v>1</v>
      </c>
      <c r="W1127" s="8">
        <f>VLOOKUP(U1127,Table!$A$2:$C$121,2,0)</f>
        <v>10</v>
      </c>
      <c r="X1127" s="7">
        <f>VLOOKUP(U1127,Table!$A$2:$C$121,3,0)</f>
        <v>4</v>
      </c>
      <c r="Y1127" s="6" t="s">
        <v>4136</v>
      </c>
      <c r="Z1127" s="8" t="str">
        <f>LEFT(Y1127,MIN(FIND({0,1,2,3,4,5,6,7,8,9},ASC(Y1127)&amp;1234567890))-1)</f>
        <v>O</v>
      </c>
      <c r="AA1127" s="8">
        <f t="shared" si="89"/>
        <v>7.3920000000000003</v>
      </c>
      <c r="AB1127" s="8">
        <f>VLOOKUP(Z1127,Table!$A$2:$C$121,2,0)</f>
        <v>16</v>
      </c>
      <c r="AC1127" s="7">
        <f>VLOOKUP(Z1127,Table!$A$2:$C$121,3,0)</f>
        <v>2</v>
      </c>
      <c r="AD1127" s="5" t="str">
        <f>VLOOKUP(A1127,Table!$U$1:$V$230,2,0)</f>
        <v>Tetragonal</v>
      </c>
    </row>
    <row r="1128" spans="1:30" ht="18.75" customHeight="1" x14ac:dyDescent="0.4">
      <c r="A1128" s="5">
        <v>139</v>
      </c>
      <c r="B1128" s="5">
        <v>290775</v>
      </c>
      <c r="C1128" s="5" t="s">
        <v>1364</v>
      </c>
      <c r="D1128" s="5" t="s">
        <v>1473</v>
      </c>
      <c r="E1128" s="6" t="s">
        <v>3161</v>
      </c>
      <c r="F1128" s="8" t="str">
        <f>LEFT(E1128,MIN(FIND({0,1,2,3,4,5,6,7,8,9},ASC(E1128)&amp;1234567890))-1)</f>
        <v>Nd</v>
      </c>
      <c r="G1128" s="8">
        <f t="shared" si="85"/>
        <v>2</v>
      </c>
      <c r="H1128" s="8">
        <f>VLOOKUP(F1128,Table!$A$2:$C$121,2,0)</f>
        <v>3</v>
      </c>
      <c r="I1128" s="7">
        <f>VLOOKUP(F1128,Table!$A$2:$C$121,3,0)</f>
        <v>6</v>
      </c>
      <c r="J1128" s="6" t="s">
        <v>2299</v>
      </c>
      <c r="K1128" s="8" t="str">
        <f>LEFT(J1128,MIN(FIND({0,1,2,3,4,5,6,7,8,9},ASC(J1128)&amp;1234567890))-1)</f>
        <v>Sr</v>
      </c>
      <c r="L1128" s="8">
        <f t="shared" si="86"/>
        <v>2</v>
      </c>
      <c r="M1128" s="8">
        <f>VLOOKUP(K1128,Table!$A$2:$C$121,2,0)</f>
        <v>2</v>
      </c>
      <c r="N1128" s="7">
        <f>VLOOKUP(K1128,Table!$A$2:$C$121,3,0)</f>
        <v>5</v>
      </c>
      <c r="O1128" s="6" t="s">
        <v>3339</v>
      </c>
      <c r="P1128" s="8" t="str">
        <f>LEFT(O1128,MIN(FIND({0,1,2,3,4,5,6,7,8,9},ASC(O1128)&amp;1234567890))-1)</f>
        <v>Cr</v>
      </c>
      <c r="Q1128" s="8">
        <f t="shared" si="87"/>
        <v>1</v>
      </c>
      <c r="R1128" s="8">
        <f>VLOOKUP(P1128,Table!$A$2:$C$121,2,0)</f>
        <v>6</v>
      </c>
      <c r="S1128" s="7">
        <f>VLOOKUP(P1128,Table!$A$2:$C$121,3,0)</f>
        <v>4</v>
      </c>
      <c r="T1128" s="6" t="s">
        <v>2634</v>
      </c>
      <c r="U1128" s="8" t="str">
        <f>LEFT(T1128,MIN(FIND({0,1,2,3,4,5,6,7,8,9},ASC(T1128)&amp;1234567890))-1)</f>
        <v>Ni</v>
      </c>
      <c r="V1128" s="8">
        <f t="shared" si="88"/>
        <v>1</v>
      </c>
      <c r="W1128" s="8">
        <f>VLOOKUP(U1128,Table!$A$2:$C$121,2,0)</f>
        <v>10</v>
      </c>
      <c r="X1128" s="7">
        <f>VLOOKUP(U1128,Table!$A$2:$C$121,3,0)</f>
        <v>4</v>
      </c>
      <c r="Y1128" s="6" t="s">
        <v>4137</v>
      </c>
      <c r="Z1128" s="8" t="str">
        <f>LEFT(Y1128,MIN(FIND({0,1,2,3,4,5,6,7,8,9},ASC(Y1128)&amp;1234567890))-1)</f>
        <v>O</v>
      </c>
      <c r="AA1128" s="8">
        <f t="shared" si="89"/>
        <v>7.38</v>
      </c>
      <c r="AB1128" s="8">
        <f>VLOOKUP(Z1128,Table!$A$2:$C$121,2,0)</f>
        <v>16</v>
      </c>
      <c r="AC1128" s="7">
        <f>VLOOKUP(Z1128,Table!$A$2:$C$121,3,0)</f>
        <v>2</v>
      </c>
      <c r="AD1128" s="5" t="str">
        <f>VLOOKUP(A1128,Table!$U$1:$V$230,2,0)</f>
        <v>Tetragonal</v>
      </c>
    </row>
    <row r="1129" spans="1:30" ht="18.75" customHeight="1" x14ac:dyDescent="0.4">
      <c r="A1129" s="5">
        <v>139</v>
      </c>
      <c r="B1129" s="5">
        <v>290776</v>
      </c>
      <c r="C1129" s="5" t="s">
        <v>1364</v>
      </c>
      <c r="D1129" s="5" t="s">
        <v>1474</v>
      </c>
      <c r="E1129" s="6" t="s">
        <v>3161</v>
      </c>
      <c r="F1129" s="8" t="str">
        <f>LEFT(E1129,MIN(FIND({0,1,2,3,4,5,6,7,8,9},ASC(E1129)&amp;1234567890))-1)</f>
        <v>Nd</v>
      </c>
      <c r="G1129" s="8">
        <f t="shared" si="85"/>
        <v>2</v>
      </c>
      <c r="H1129" s="8">
        <f>VLOOKUP(F1129,Table!$A$2:$C$121,2,0)</f>
        <v>3</v>
      </c>
      <c r="I1129" s="7">
        <f>VLOOKUP(F1129,Table!$A$2:$C$121,3,0)</f>
        <v>6</v>
      </c>
      <c r="J1129" s="6" t="s">
        <v>2299</v>
      </c>
      <c r="K1129" s="8" t="str">
        <f>LEFT(J1129,MIN(FIND({0,1,2,3,4,5,6,7,8,9},ASC(J1129)&amp;1234567890))-1)</f>
        <v>Sr</v>
      </c>
      <c r="L1129" s="8">
        <f t="shared" si="86"/>
        <v>2</v>
      </c>
      <c r="M1129" s="8">
        <f>VLOOKUP(K1129,Table!$A$2:$C$121,2,0)</f>
        <v>2</v>
      </c>
      <c r="N1129" s="7">
        <f>VLOOKUP(K1129,Table!$A$2:$C$121,3,0)</f>
        <v>5</v>
      </c>
      <c r="O1129" s="6" t="s">
        <v>3339</v>
      </c>
      <c r="P1129" s="8" t="str">
        <f>LEFT(O1129,MIN(FIND({0,1,2,3,4,5,6,7,8,9},ASC(O1129)&amp;1234567890))-1)</f>
        <v>Cr</v>
      </c>
      <c r="Q1129" s="8">
        <f t="shared" si="87"/>
        <v>1</v>
      </c>
      <c r="R1129" s="8">
        <f>VLOOKUP(P1129,Table!$A$2:$C$121,2,0)</f>
        <v>6</v>
      </c>
      <c r="S1129" s="7">
        <f>VLOOKUP(P1129,Table!$A$2:$C$121,3,0)</f>
        <v>4</v>
      </c>
      <c r="T1129" s="6" t="s">
        <v>2634</v>
      </c>
      <c r="U1129" s="8" t="str">
        <f>LEFT(T1129,MIN(FIND({0,1,2,3,4,5,6,7,8,9},ASC(T1129)&amp;1234567890))-1)</f>
        <v>Ni</v>
      </c>
      <c r="V1129" s="8">
        <f t="shared" si="88"/>
        <v>1</v>
      </c>
      <c r="W1129" s="8">
        <f>VLOOKUP(U1129,Table!$A$2:$C$121,2,0)</f>
        <v>10</v>
      </c>
      <c r="X1129" s="7">
        <f>VLOOKUP(U1129,Table!$A$2:$C$121,3,0)</f>
        <v>4</v>
      </c>
      <c r="Y1129" s="6" t="s">
        <v>3625</v>
      </c>
      <c r="Z1129" s="8" t="str">
        <f>LEFT(Y1129,MIN(FIND({0,1,2,3,4,5,6,7,8,9},ASC(Y1129)&amp;1234567890))-1)</f>
        <v>O</v>
      </c>
      <c r="AA1129" s="8">
        <f t="shared" si="89"/>
        <v>8.16</v>
      </c>
      <c r="AB1129" s="8">
        <f>VLOOKUP(Z1129,Table!$A$2:$C$121,2,0)</f>
        <v>16</v>
      </c>
      <c r="AC1129" s="7">
        <f>VLOOKUP(Z1129,Table!$A$2:$C$121,3,0)</f>
        <v>2</v>
      </c>
      <c r="AD1129" s="5" t="str">
        <f>VLOOKUP(A1129,Table!$U$1:$V$230,2,0)</f>
        <v>Tetragonal</v>
      </c>
    </row>
    <row r="1130" spans="1:30" ht="18.75" customHeight="1" x14ac:dyDescent="0.4">
      <c r="A1130" s="5">
        <v>139</v>
      </c>
      <c r="B1130" s="5">
        <v>290777</v>
      </c>
      <c r="C1130" s="5" t="s">
        <v>1364</v>
      </c>
      <c r="D1130" s="5" t="s">
        <v>1475</v>
      </c>
      <c r="E1130" s="6" t="s">
        <v>4138</v>
      </c>
      <c r="F1130" s="8" t="str">
        <f>LEFT(E1130,MIN(FIND({0,1,2,3,4,5,6,7,8,9},ASC(E1130)&amp;1234567890))-1)</f>
        <v>Nd</v>
      </c>
      <c r="G1130" s="8">
        <f t="shared" si="85"/>
        <v>2.25</v>
      </c>
      <c r="H1130" s="8">
        <f>VLOOKUP(F1130,Table!$A$2:$C$121,2,0)</f>
        <v>3</v>
      </c>
      <c r="I1130" s="7">
        <f>VLOOKUP(F1130,Table!$A$2:$C$121,3,0)</f>
        <v>6</v>
      </c>
      <c r="J1130" s="6" t="s">
        <v>3465</v>
      </c>
      <c r="K1130" s="8" t="str">
        <f>LEFT(J1130,MIN(FIND({0,1,2,3,4,5,6,7,8,9},ASC(J1130)&amp;1234567890))-1)</f>
        <v>Sr</v>
      </c>
      <c r="L1130" s="8">
        <f t="shared" si="86"/>
        <v>1.75</v>
      </c>
      <c r="M1130" s="8">
        <f>VLOOKUP(K1130,Table!$A$2:$C$121,2,0)</f>
        <v>2</v>
      </c>
      <c r="N1130" s="7">
        <f>VLOOKUP(K1130,Table!$A$2:$C$121,3,0)</f>
        <v>5</v>
      </c>
      <c r="O1130" s="6" t="s">
        <v>3339</v>
      </c>
      <c r="P1130" s="8" t="str">
        <f>LEFT(O1130,MIN(FIND({0,1,2,3,4,5,6,7,8,9},ASC(O1130)&amp;1234567890))-1)</f>
        <v>Cr</v>
      </c>
      <c r="Q1130" s="8">
        <f t="shared" si="87"/>
        <v>1</v>
      </c>
      <c r="R1130" s="8">
        <f>VLOOKUP(P1130,Table!$A$2:$C$121,2,0)</f>
        <v>6</v>
      </c>
      <c r="S1130" s="7">
        <f>VLOOKUP(P1130,Table!$A$2:$C$121,3,0)</f>
        <v>4</v>
      </c>
      <c r="T1130" s="6" t="s">
        <v>2634</v>
      </c>
      <c r="U1130" s="8" t="str">
        <f>LEFT(T1130,MIN(FIND({0,1,2,3,4,5,6,7,8,9},ASC(T1130)&amp;1234567890))-1)</f>
        <v>Ni</v>
      </c>
      <c r="V1130" s="8">
        <f t="shared" si="88"/>
        <v>1</v>
      </c>
      <c r="W1130" s="8">
        <f>VLOOKUP(U1130,Table!$A$2:$C$121,2,0)</f>
        <v>10</v>
      </c>
      <c r="X1130" s="7">
        <f>VLOOKUP(U1130,Table!$A$2:$C$121,3,0)</f>
        <v>4</v>
      </c>
      <c r="Y1130" s="6" t="s">
        <v>4131</v>
      </c>
      <c r="Z1130" s="8" t="str">
        <f>LEFT(Y1130,MIN(FIND({0,1,2,3,4,5,6,7,8,9},ASC(Y1130)&amp;1234567890))-1)</f>
        <v>O</v>
      </c>
      <c r="AA1130" s="8">
        <f t="shared" si="89"/>
        <v>7.8879999999999999</v>
      </c>
      <c r="AB1130" s="8">
        <f>VLOOKUP(Z1130,Table!$A$2:$C$121,2,0)</f>
        <v>16</v>
      </c>
      <c r="AC1130" s="7">
        <f>VLOOKUP(Z1130,Table!$A$2:$C$121,3,0)</f>
        <v>2</v>
      </c>
      <c r="AD1130" s="5" t="str">
        <f>VLOOKUP(A1130,Table!$U$1:$V$230,2,0)</f>
        <v>Tetragonal</v>
      </c>
    </row>
    <row r="1131" spans="1:30" ht="18.75" customHeight="1" x14ac:dyDescent="0.4">
      <c r="A1131" s="5">
        <v>139</v>
      </c>
      <c r="B1131" s="5">
        <v>290778</v>
      </c>
      <c r="C1131" s="5" t="s">
        <v>1364</v>
      </c>
      <c r="D1131" s="5" t="s">
        <v>1476</v>
      </c>
      <c r="E1131" s="6" t="s">
        <v>4138</v>
      </c>
      <c r="F1131" s="8" t="str">
        <f>LEFT(E1131,MIN(FIND({0,1,2,3,4,5,6,7,8,9},ASC(E1131)&amp;1234567890))-1)</f>
        <v>Nd</v>
      </c>
      <c r="G1131" s="8">
        <f t="shared" si="85"/>
        <v>2.25</v>
      </c>
      <c r="H1131" s="8">
        <f>VLOOKUP(F1131,Table!$A$2:$C$121,2,0)</f>
        <v>3</v>
      </c>
      <c r="I1131" s="7">
        <f>VLOOKUP(F1131,Table!$A$2:$C$121,3,0)</f>
        <v>6</v>
      </c>
      <c r="J1131" s="6" t="s">
        <v>3465</v>
      </c>
      <c r="K1131" s="8" t="str">
        <f>LEFT(J1131,MIN(FIND({0,1,2,3,4,5,6,7,8,9},ASC(J1131)&amp;1234567890))-1)</f>
        <v>Sr</v>
      </c>
      <c r="L1131" s="8">
        <f t="shared" si="86"/>
        <v>1.75</v>
      </c>
      <c r="M1131" s="8">
        <f>VLOOKUP(K1131,Table!$A$2:$C$121,2,0)</f>
        <v>2</v>
      </c>
      <c r="N1131" s="7">
        <f>VLOOKUP(K1131,Table!$A$2:$C$121,3,0)</f>
        <v>5</v>
      </c>
      <c r="O1131" s="6" t="s">
        <v>3339</v>
      </c>
      <c r="P1131" s="8" t="str">
        <f>LEFT(O1131,MIN(FIND({0,1,2,3,4,5,6,7,8,9},ASC(O1131)&amp;1234567890))-1)</f>
        <v>Cr</v>
      </c>
      <c r="Q1131" s="8">
        <f t="shared" si="87"/>
        <v>1</v>
      </c>
      <c r="R1131" s="8">
        <f>VLOOKUP(P1131,Table!$A$2:$C$121,2,0)</f>
        <v>6</v>
      </c>
      <c r="S1131" s="7">
        <f>VLOOKUP(P1131,Table!$A$2:$C$121,3,0)</f>
        <v>4</v>
      </c>
      <c r="T1131" s="6" t="s">
        <v>2634</v>
      </c>
      <c r="U1131" s="8" t="str">
        <f>LEFT(T1131,MIN(FIND({0,1,2,3,4,5,6,7,8,9},ASC(T1131)&amp;1234567890))-1)</f>
        <v>Ni</v>
      </c>
      <c r="V1131" s="8">
        <f t="shared" si="88"/>
        <v>1</v>
      </c>
      <c r="W1131" s="8">
        <f>VLOOKUP(U1131,Table!$A$2:$C$121,2,0)</f>
        <v>10</v>
      </c>
      <c r="X1131" s="7">
        <f>VLOOKUP(U1131,Table!$A$2:$C$121,3,0)</f>
        <v>4</v>
      </c>
      <c r="Y1131" s="6" t="s">
        <v>4139</v>
      </c>
      <c r="Z1131" s="8" t="str">
        <f>LEFT(Y1131,MIN(FIND({0,1,2,3,4,5,6,7,8,9},ASC(Y1131)&amp;1234567890))-1)</f>
        <v>O</v>
      </c>
      <c r="AA1131" s="8">
        <f t="shared" si="89"/>
        <v>7.5679999999999996</v>
      </c>
      <c r="AB1131" s="8">
        <f>VLOOKUP(Z1131,Table!$A$2:$C$121,2,0)</f>
        <v>16</v>
      </c>
      <c r="AC1131" s="7">
        <f>VLOOKUP(Z1131,Table!$A$2:$C$121,3,0)</f>
        <v>2</v>
      </c>
      <c r="AD1131" s="5" t="str">
        <f>VLOOKUP(A1131,Table!$U$1:$V$230,2,0)</f>
        <v>Tetragonal</v>
      </c>
    </row>
    <row r="1132" spans="1:30" ht="18.75" customHeight="1" x14ac:dyDescent="0.4">
      <c r="A1132" s="5">
        <v>139</v>
      </c>
      <c r="B1132" s="5">
        <v>290779</v>
      </c>
      <c r="C1132" s="5" t="s">
        <v>1364</v>
      </c>
      <c r="D1132" s="5" t="s">
        <v>1477</v>
      </c>
      <c r="E1132" s="6" t="s">
        <v>4138</v>
      </c>
      <c r="F1132" s="8" t="str">
        <f>LEFT(E1132,MIN(FIND({0,1,2,3,4,5,6,7,8,9},ASC(E1132)&amp;1234567890))-1)</f>
        <v>Nd</v>
      </c>
      <c r="G1132" s="8">
        <f t="shared" si="85"/>
        <v>2.25</v>
      </c>
      <c r="H1132" s="8">
        <f>VLOOKUP(F1132,Table!$A$2:$C$121,2,0)</f>
        <v>3</v>
      </c>
      <c r="I1132" s="7">
        <f>VLOOKUP(F1132,Table!$A$2:$C$121,3,0)</f>
        <v>6</v>
      </c>
      <c r="J1132" s="6" t="s">
        <v>3465</v>
      </c>
      <c r="K1132" s="8" t="str">
        <f>LEFT(J1132,MIN(FIND({0,1,2,3,4,5,6,7,8,9},ASC(J1132)&amp;1234567890))-1)</f>
        <v>Sr</v>
      </c>
      <c r="L1132" s="8">
        <f t="shared" si="86"/>
        <v>1.75</v>
      </c>
      <c r="M1132" s="8">
        <f>VLOOKUP(K1132,Table!$A$2:$C$121,2,0)</f>
        <v>2</v>
      </c>
      <c r="N1132" s="7">
        <f>VLOOKUP(K1132,Table!$A$2:$C$121,3,0)</f>
        <v>5</v>
      </c>
      <c r="O1132" s="6" t="s">
        <v>3339</v>
      </c>
      <c r="P1132" s="8" t="str">
        <f>LEFT(O1132,MIN(FIND({0,1,2,3,4,5,6,7,8,9},ASC(O1132)&amp;1234567890))-1)</f>
        <v>Cr</v>
      </c>
      <c r="Q1132" s="8">
        <f t="shared" si="87"/>
        <v>1</v>
      </c>
      <c r="R1132" s="8">
        <f>VLOOKUP(P1132,Table!$A$2:$C$121,2,0)</f>
        <v>6</v>
      </c>
      <c r="S1132" s="7">
        <f>VLOOKUP(P1132,Table!$A$2:$C$121,3,0)</f>
        <v>4</v>
      </c>
      <c r="T1132" s="6" t="s">
        <v>2634</v>
      </c>
      <c r="U1132" s="8" t="str">
        <f>LEFT(T1132,MIN(FIND({0,1,2,3,4,5,6,7,8,9},ASC(T1132)&amp;1234567890))-1)</f>
        <v>Ni</v>
      </c>
      <c r="V1132" s="8">
        <f t="shared" si="88"/>
        <v>1</v>
      </c>
      <c r="W1132" s="8">
        <f>VLOOKUP(U1132,Table!$A$2:$C$121,2,0)</f>
        <v>10</v>
      </c>
      <c r="X1132" s="7">
        <f>VLOOKUP(U1132,Table!$A$2:$C$121,3,0)</f>
        <v>4</v>
      </c>
      <c r="Y1132" s="6" t="s">
        <v>4140</v>
      </c>
      <c r="Z1132" s="8" t="str">
        <f>LEFT(Y1132,MIN(FIND({0,1,2,3,4,5,6,7,8,9},ASC(Y1132)&amp;1234567890))-1)</f>
        <v>O</v>
      </c>
      <c r="AA1132" s="8">
        <f t="shared" si="89"/>
        <v>7.5439999999999996</v>
      </c>
      <c r="AB1132" s="8">
        <f>VLOOKUP(Z1132,Table!$A$2:$C$121,2,0)</f>
        <v>16</v>
      </c>
      <c r="AC1132" s="7">
        <f>VLOOKUP(Z1132,Table!$A$2:$C$121,3,0)</f>
        <v>2</v>
      </c>
      <c r="AD1132" s="5" t="str">
        <f>VLOOKUP(A1132,Table!$U$1:$V$230,2,0)</f>
        <v>Tetragonal</v>
      </c>
    </row>
    <row r="1133" spans="1:30" ht="18.75" customHeight="1" x14ac:dyDescent="0.4">
      <c r="A1133" s="5">
        <v>139</v>
      </c>
      <c r="B1133" s="5">
        <v>290785</v>
      </c>
      <c r="C1133" s="5" t="s">
        <v>1364</v>
      </c>
      <c r="D1133" s="5" t="s">
        <v>1478</v>
      </c>
      <c r="E1133" s="6" t="s">
        <v>3356</v>
      </c>
      <c r="F1133" s="8" t="str">
        <f>LEFT(E1133,MIN(FIND({0,1,2,3,4,5,6,7,8,9},ASC(E1133)&amp;1234567890))-1)</f>
        <v>La</v>
      </c>
      <c r="G1133" s="8">
        <f t="shared" si="85"/>
        <v>1.7</v>
      </c>
      <c r="H1133" s="8">
        <f>VLOOKUP(F1133,Table!$A$2:$C$121,2,0)</f>
        <v>3</v>
      </c>
      <c r="I1133" s="7">
        <f>VLOOKUP(F1133,Table!$A$2:$C$121,3,0)</f>
        <v>6</v>
      </c>
      <c r="J1133" s="6" t="s">
        <v>3259</v>
      </c>
      <c r="K1133" s="8" t="str">
        <f>LEFT(J1133,MIN(FIND({0,1,2,3,4,5,6,7,8,9},ASC(J1133)&amp;1234567890))-1)</f>
        <v>Sr</v>
      </c>
      <c r="L1133" s="8">
        <f t="shared" si="86"/>
        <v>0.3</v>
      </c>
      <c r="M1133" s="8">
        <f>VLOOKUP(K1133,Table!$A$2:$C$121,2,0)</f>
        <v>2</v>
      </c>
      <c r="N1133" s="7">
        <f>VLOOKUP(K1133,Table!$A$2:$C$121,3,0)</f>
        <v>5</v>
      </c>
      <c r="O1133" s="6" t="s">
        <v>3260</v>
      </c>
      <c r="P1133" s="8" t="str">
        <f>LEFT(O1133,MIN(FIND({0,1,2,3,4,5,6,7,8,9},ASC(O1133)&amp;1234567890))-1)</f>
        <v>Co</v>
      </c>
      <c r="Q1133" s="8">
        <f t="shared" si="87"/>
        <v>0.5</v>
      </c>
      <c r="R1133" s="8">
        <f>VLOOKUP(P1133,Table!$A$2:$C$121,2,0)</f>
        <v>9</v>
      </c>
      <c r="S1133" s="7">
        <f>VLOOKUP(P1133,Table!$A$2:$C$121,3,0)</f>
        <v>4</v>
      </c>
      <c r="T1133" s="6" t="s">
        <v>3436</v>
      </c>
      <c r="U1133" s="8" t="str">
        <f>LEFT(T1133,MIN(FIND({0,1,2,3,4,5,6,7,8,9},ASC(T1133)&amp;1234567890))-1)</f>
        <v>Ni</v>
      </c>
      <c r="V1133" s="8">
        <f t="shared" si="88"/>
        <v>0.5</v>
      </c>
      <c r="W1133" s="8">
        <f>VLOOKUP(U1133,Table!$A$2:$C$121,2,0)</f>
        <v>10</v>
      </c>
      <c r="X1133" s="7">
        <f>VLOOKUP(U1133,Table!$A$2:$C$121,3,0)</f>
        <v>4</v>
      </c>
      <c r="Y1133" s="6" t="s">
        <v>4141</v>
      </c>
      <c r="Z1133" s="8" t="str">
        <f>LEFT(Y1133,MIN(FIND({0,1,2,3,4,5,6,7,8,9},ASC(Y1133)&amp;1234567890))-1)</f>
        <v>O</v>
      </c>
      <c r="AA1133" s="8">
        <f t="shared" si="89"/>
        <v>4.08</v>
      </c>
      <c r="AB1133" s="8">
        <f>VLOOKUP(Z1133,Table!$A$2:$C$121,2,0)</f>
        <v>16</v>
      </c>
      <c r="AC1133" s="7">
        <f>VLOOKUP(Z1133,Table!$A$2:$C$121,3,0)</f>
        <v>2</v>
      </c>
      <c r="AD1133" s="5" t="str">
        <f>VLOOKUP(A1133,Table!$U$1:$V$230,2,0)</f>
        <v>Tetragonal</v>
      </c>
    </row>
    <row r="1134" spans="1:30" ht="18.75" customHeight="1" x14ac:dyDescent="0.4">
      <c r="A1134" s="5">
        <v>139</v>
      </c>
      <c r="B1134" s="5">
        <v>290786</v>
      </c>
      <c r="C1134" s="5" t="s">
        <v>1364</v>
      </c>
      <c r="D1134" s="5" t="s">
        <v>1479</v>
      </c>
      <c r="E1134" s="6" t="s">
        <v>2798</v>
      </c>
      <c r="F1134" s="8" t="str">
        <f>LEFT(E1134,MIN(FIND({0,1,2,3,4,5,6,7,8,9},ASC(E1134)&amp;1234567890))-1)</f>
        <v>La</v>
      </c>
      <c r="G1134" s="8">
        <f t="shared" si="85"/>
        <v>1.5</v>
      </c>
      <c r="H1134" s="8">
        <f>VLOOKUP(F1134,Table!$A$2:$C$121,2,0)</f>
        <v>3</v>
      </c>
      <c r="I1134" s="7">
        <f>VLOOKUP(F1134,Table!$A$2:$C$121,3,0)</f>
        <v>6</v>
      </c>
      <c r="J1134" s="6" t="s">
        <v>2849</v>
      </c>
      <c r="K1134" s="8" t="str">
        <f>LEFT(J1134,MIN(FIND({0,1,2,3,4,5,6,7,8,9},ASC(J1134)&amp;1234567890))-1)</f>
        <v>Sr</v>
      </c>
      <c r="L1134" s="8">
        <f t="shared" si="86"/>
        <v>0.5</v>
      </c>
      <c r="M1134" s="8">
        <f>VLOOKUP(K1134,Table!$A$2:$C$121,2,0)</f>
        <v>2</v>
      </c>
      <c r="N1134" s="7">
        <f>VLOOKUP(K1134,Table!$A$2:$C$121,3,0)</f>
        <v>5</v>
      </c>
      <c r="O1134" s="6" t="s">
        <v>3260</v>
      </c>
      <c r="P1134" s="8" t="str">
        <f>LEFT(O1134,MIN(FIND({0,1,2,3,4,5,6,7,8,9},ASC(O1134)&amp;1234567890))-1)</f>
        <v>Co</v>
      </c>
      <c r="Q1134" s="8">
        <f t="shared" si="87"/>
        <v>0.5</v>
      </c>
      <c r="R1134" s="8">
        <f>VLOOKUP(P1134,Table!$A$2:$C$121,2,0)</f>
        <v>9</v>
      </c>
      <c r="S1134" s="7">
        <f>VLOOKUP(P1134,Table!$A$2:$C$121,3,0)</f>
        <v>4</v>
      </c>
      <c r="T1134" s="6" t="s">
        <v>3436</v>
      </c>
      <c r="U1134" s="8" t="str">
        <f>LEFT(T1134,MIN(FIND({0,1,2,3,4,5,6,7,8,9},ASC(T1134)&amp;1234567890))-1)</f>
        <v>Ni</v>
      </c>
      <c r="V1134" s="8">
        <f t="shared" si="88"/>
        <v>0.5</v>
      </c>
      <c r="W1134" s="8">
        <f>VLOOKUP(U1134,Table!$A$2:$C$121,2,0)</f>
        <v>10</v>
      </c>
      <c r="X1134" s="7">
        <f>VLOOKUP(U1134,Table!$A$2:$C$121,3,0)</f>
        <v>4</v>
      </c>
      <c r="Y1134" s="6" t="s">
        <v>2317</v>
      </c>
      <c r="Z1134" s="8" t="str">
        <f>LEFT(Y1134,MIN(FIND({0,1,2,3,4,5,6,7,8,9},ASC(Y1134)&amp;1234567890))-1)</f>
        <v>O</v>
      </c>
      <c r="AA1134" s="8">
        <f t="shared" si="89"/>
        <v>4</v>
      </c>
      <c r="AB1134" s="8">
        <f>VLOOKUP(Z1134,Table!$A$2:$C$121,2,0)</f>
        <v>16</v>
      </c>
      <c r="AC1134" s="7">
        <f>VLOOKUP(Z1134,Table!$A$2:$C$121,3,0)</f>
        <v>2</v>
      </c>
      <c r="AD1134" s="5" t="str">
        <f>VLOOKUP(A1134,Table!$U$1:$V$230,2,0)</f>
        <v>Tetragonal</v>
      </c>
    </row>
    <row r="1135" spans="1:30" ht="18.75" customHeight="1" x14ac:dyDescent="0.4">
      <c r="A1135" s="5">
        <v>139</v>
      </c>
      <c r="B1135" s="5">
        <v>290787</v>
      </c>
      <c r="C1135" s="5" t="s">
        <v>1364</v>
      </c>
      <c r="D1135" s="5" t="s">
        <v>1480</v>
      </c>
      <c r="E1135" s="6" t="s">
        <v>2798</v>
      </c>
      <c r="F1135" s="8" t="str">
        <f>LEFT(E1135,MIN(FIND({0,1,2,3,4,5,6,7,8,9},ASC(E1135)&amp;1234567890))-1)</f>
        <v>La</v>
      </c>
      <c r="G1135" s="8">
        <f t="shared" si="85"/>
        <v>1.5</v>
      </c>
      <c r="H1135" s="8">
        <f>VLOOKUP(F1135,Table!$A$2:$C$121,2,0)</f>
        <v>3</v>
      </c>
      <c r="I1135" s="7">
        <f>VLOOKUP(F1135,Table!$A$2:$C$121,3,0)</f>
        <v>6</v>
      </c>
      <c r="J1135" s="6" t="s">
        <v>2849</v>
      </c>
      <c r="K1135" s="8" t="str">
        <f>LEFT(J1135,MIN(FIND({0,1,2,3,4,5,6,7,8,9},ASC(J1135)&amp;1234567890))-1)</f>
        <v>Sr</v>
      </c>
      <c r="L1135" s="8">
        <f t="shared" si="86"/>
        <v>0.5</v>
      </c>
      <c r="M1135" s="8">
        <f>VLOOKUP(K1135,Table!$A$2:$C$121,2,0)</f>
        <v>2</v>
      </c>
      <c r="N1135" s="7">
        <f>VLOOKUP(K1135,Table!$A$2:$C$121,3,0)</f>
        <v>5</v>
      </c>
      <c r="O1135" s="6" t="s">
        <v>3260</v>
      </c>
      <c r="P1135" s="8" t="str">
        <f>LEFT(O1135,MIN(FIND({0,1,2,3,4,5,6,7,8,9},ASC(O1135)&amp;1234567890))-1)</f>
        <v>Co</v>
      </c>
      <c r="Q1135" s="8">
        <f t="shared" si="87"/>
        <v>0.5</v>
      </c>
      <c r="R1135" s="8">
        <f>VLOOKUP(P1135,Table!$A$2:$C$121,2,0)</f>
        <v>9</v>
      </c>
      <c r="S1135" s="7">
        <f>VLOOKUP(P1135,Table!$A$2:$C$121,3,0)</f>
        <v>4</v>
      </c>
      <c r="T1135" s="6" t="s">
        <v>3436</v>
      </c>
      <c r="U1135" s="8" t="str">
        <f>LEFT(T1135,MIN(FIND({0,1,2,3,4,5,6,7,8,9},ASC(T1135)&amp;1234567890))-1)</f>
        <v>Ni</v>
      </c>
      <c r="V1135" s="8">
        <f t="shared" si="88"/>
        <v>0.5</v>
      </c>
      <c r="W1135" s="8">
        <f>VLOOKUP(U1135,Table!$A$2:$C$121,2,0)</f>
        <v>10</v>
      </c>
      <c r="X1135" s="7">
        <f>VLOOKUP(U1135,Table!$A$2:$C$121,3,0)</f>
        <v>4</v>
      </c>
      <c r="Y1135" s="6" t="s">
        <v>4142</v>
      </c>
      <c r="Z1135" s="8" t="str">
        <f>LEFT(Y1135,MIN(FIND({0,1,2,3,4,5,6,7,8,9},ASC(Y1135)&amp;1234567890))-1)</f>
        <v>O</v>
      </c>
      <c r="AA1135" s="8">
        <f t="shared" si="89"/>
        <v>3.7</v>
      </c>
      <c r="AB1135" s="8">
        <f>VLOOKUP(Z1135,Table!$A$2:$C$121,2,0)</f>
        <v>16</v>
      </c>
      <c r="AC1135" s="7">
        <f>VLOOKUP(Z1135,Table!$A$2:$C$121,3,0)</f>
        <v>2</v>
      </c>
      <c r="AD1135" s="5" t="str">
        <f>VLOOKUP(A1135,Table!$U$1:$V$230,2,0)</f>
        <v>Tetragonal</v>
      </c>
    </row>
    <row r="1136" spans="1:30" ht="18.75" customHeight="1" x14ac:dyDescent="0.4">
      <c r="A1136" s="5">
        <v>139</v>
      </c>
      <c r="B1136" s="5">
        <v>291084</v>
      </c>
      <c r="C1136" s="5" t="s">
        <v>1364</v>
      </c>
      <c r="D1136" s="5" t="s">
        <v>1481</v>
      </c>
      <c r="E1136" s="6" t="s">
        <v>4120</v>
      </c>
      <c r="F1136" s="8" t="str">
        <f>LEFT(E1136,MIN(FIND({0,1,2,3,4,5,6,7,8,9},ASC(E1136)&amp;1234567890))-1)</f>
        <v>Y</v>
      </c>
      <c r="G1136" s="8">
        <f t="shared" si="85"/>
        <v>0.25</v>
      </c>
      <c r="H1136" s="8">
        <f>VLOOKUP(F1136,Table!$A$2:$C$121,2,0)</f>
        <v>3</v>
      </c>
      <c r="I1136" s="7">
        <f>VLOOKUP(F1136,Table!$A$2:$C$121,3,0)</f>
        <v>5</v>
      </c>
      <c r="J1136" s="6" t="s">
        <v>4143</v>
      </c>
      <c r="K1136" s="8" t="str">
        <f>LEFT(J1136,MIN(FIND({0,1,2,3,4,5,6,7,8,9},ASC(J1136)&amp;1234567890))-1)</f>
        <v>Ca</v>
      </c>
      <c r="L1136" s="8">
        <f t="shared" si="86"/>
        <v>0.25</v>
      </c>
      <c r="M1136" s="8">
        <f>VLOOKUP(K1136,Table!$A$2:$C$121,2,0)</f>
        <v>2</v>
      </c>
      <c r="N1136" s="7">
        <f>VLOOKUP(K1136,Table!$A$2:$C$121,3,0)</f>
        <v>4</v>
      </c>
      <c r="O1136" s="6" t="s">
        <v>2849</v>
      </c>
      <c r="P1136" s="8" t="str">
        <f>LEFT(O1136,MIN(FIND({0,1,2,3,4,5,6,7,8,9},ASC(O1136)&amp;1234567890))-1)</f>
        <v>Sr</v>
      </c>
      <c r="Q1136" s="8">
        <f t="shared" si="87"/>
        <v>0.5</v>
      </c>
      <c r="R1136" s="8">
        <f>VLOOKUP(P1136,Table!$A$2:$C$121,2,0)</f>
        <v>2</v>
      </c>
      <c r="S1136" s="7">
        <f>VLOOKUP(P1136,Table!$A$2:$C$121,3,0)</f>
        <v>5</v>
      </c>
      <c r="T1136" s="6" t="s">
        <v>2636</v>
      </c>
      <c r="U1136" s="8" t="str">
        <f>LEFT(T1136,MIN(FIND({0,1,2,3,4,5,6,7,8,9},ASC(T1136)&amp;1234567890))-1)</f>
        <v>Co</v>
      </c>
      <c r="V1136" s="8">
        <f t="shared" si="88"/>
        <v>1</v>
      </c>
      <c r="W1136" s="8">
        <f>VLOOKUP(U1136,Table!$A$2:$C$121,2,0)</f>
        <v>9</v>
      </c>
      <c r="X1136" s="7">
        <f>VLOOKUP(U1136,Table!$A$2:$C$121,3,0)</f>
        <v>4</v>
      </c>
      <c r="Y1136" s="6" t="s">
        <v>4144</v>
      </c>
      <c r="Z1136" s="8" t="str">
        <f>LEFT(Y1136,MIN(FIND({0,1,2,3,4,5,6,7,8,9},ASC(Y1136)&amp;1234567890))-1)</f>
        <v>O</v>
      </c>
      <c r="AA1136" s="8">
        <f t="shared" si="89"/>
        <v>2.6440000000000001</v>
      </c>
      <c r="AB1136" s="8">
        <f>VLOOKUP(Z1136,Table!$A$2:$C$121,2,0)</f>
        <v>16</v>
      </c>
      <c r="AC1136" s="7">
        <f>VLOOKUP(Z1136,Table!$A$2:$C$121,3,0)</f>
        <v>2</v>
      </c>
      <c r="AD1136" s="5" t="str">
        <f>VLOOKUP(A1136,Table!$U$1:$V$230,2,0)</f>
        <v>Tetragonal</v>
      </c>
    </row>
    <row r="1137" spans="1:30" ht="18.75" customHeight="1" x14ac:dyDescent="0.4">
      <c r="A1137" s="5">
        <v>139</v>
      </c>
      <c r="B1137" s="5">
        <v>154203</v>
      </c>
      <c r="C1137" s="5" t="s">
        <v>1364</v>
      </c>
      <c r="D1137" s="5" t="s">
        <v>1482</v>
      </c>
      <c r="E1137" s="6" t="s">
        <v>2424</v>
      </c>
      <c r="F1137" s="8" t="str">
        <f>LEFT(E1137,MIN(FIND({0,1,2,3,4,5,6,7,8,9},ASC(E1137)&amp;1234567890))-1)</f>
        <v>Sr</v>
      </c>
      <c r="G1137" s="8">
        <f t="shared" si="85"/>
        <v>3</v>
      </c>
      <c r="H1137" s="8">
        <f>VLOOKUP(F1137,Table!$A$2:$C$121,2,0)</f>
        <v>2</v>
      </c>
      <c r="I1137" s="7">
        <f>VLOOKUP(F1137,Table!$A$2:$C$121,3,0)</f>
        <v>5</v>
      </c>
      <c r="J1137" s="6" t="s">
        <v>2297</v>
      </c>
      <c r="K1137" s="8" t="str">
        <f>LEFT(J1137,MIN(FIND({0,1,2,3,4,5,6,7,8,9},ASC(J1137)&amp;1234567890))-1)</f>
        <v>Cu</v>
      </c>
      <c r="L1137" s="8">
        <f t="shared" si="86"/>
        <v>2</v>
      </c>
      <c r="M1137" s="8">
        <f>VLOOKUP(K1137,Table!$A$2:$C$121,2,0)</f>
        <v>11</v>
      </c>
      <c r="N1137" s="7">
        <f>VLOOKUP(K1137,Table!$A$2:$C$121,3,0)</f>
        <v>4</v>
      </c>
      <c r="O1137" s="6" t="s">
        <v>2668</v>
      </c>
      <c r="P1137" s="8" t="str">
        <f>LEFT(O1137,MIN(FIND({0,1,2,3,4,5,6,7,8,9},ASC(O1137)&amp;1234567890))-1)</f>
        <v>Fe</v>
      </c>
      <c r="Q1137" s="8">
        <f t="shared" si="87"/>
        <v>2</v>
      </c>
      <c r="R1137" s="8">
        <f>VLOOKUP(P1137,Table!$A$2:$C$121,2,0)</f>
        <v>8</v>
      </c>
      <c r="S1137" s="7">
        <f>VLOOKUP(P1137,Table!$A$2:$C$121,3,0)</f>
        <v>4</v>
      </c>
      <c r="T1137" s="6" t="s">
        <v>3251</v>
      </c>
      <c r="U1137" s="8" t="str">
        <f>LEFT(T1137,MIN(FIND({0,1,2,3,4,5,6,7,8,9},ASC(T1137)&amp;1234567890))-1)</f>
        <v>Se</v>
      </c>
      <c r="V1137" s="8">
        <f t="shared" si="88"/>
        <v>2</v>
      </c>
      <c r="W1137" s="8">
        <f>VLOOKUP(U1137,Table!$A$2:$C$121,2,0)</f>
        <v>16</v>
      </c>
      <c r="X1137" s="7">
        <f>VLOOKUP(U1137,Table!$A$2:$C$121,3,0)</f>
        <v>4</v>
      </c>
      <c r="Y1137" s="6" t="s">
        <v>2863</v>
      </c>
      <c r="Z1137" s="8" t="str">
        <f>LEFT(Y1137,MIN(FIND({0,1,2,3,4,5,6,7,8,9},ASC(Y1137)&amp;1234567890))-1)</f>
        <v>O</v>
      </c>
      <c r="AA1137" s="8">
        <f t="shared" si="89"/>
        <v>5</v>
      </c>
      <c r="AB1137" s="8">
        <f>VLOOKUP(Z1137,Table!$A$2:$C$121,2,0)</f>
        <v>16</v>
      </c>
      <c r="AC1137" s="7">
        <f>VLOOKUP(Z1137,Table!$A$2:$C$121,3,0)</f>
        <v>2</v>
      </c>
      <c r="AD1137" s="5" t="str">
        <f>VLOOKUP(A1137,Table!$U$1:$V$230,2,0)</f>
        <v>Tetragonal</v>
      </c>
    </row>
    <row r="1138" spans="1:30" ht="18.75" customHeight="1" x14ac:dyDescent="0.4">
      <c r="A1138" s="5">
        <v>139</v>
      </c>
      <c r="B1138" s="5">
        <v>154204</v>
      </c>
      <c r="C1138" s="5" t="s">
        <v>1364</v>
      </c>
      <c r="D1138" s="5" t="s">
        <v>1483</v>
      </c>
      <c r="E1138" s="6" t="s">
        <v>2424</v>
      </c>
      <c r="F1138" s="8" t="str">
        <f>LEFT(E1138,MIN(FIND({0,1,2,3,4,5,6,7,8,9},ASC(E1138)&amp;1234567890))-1)</f>
        <v>Sr</v>
      </c>
      <c r="G1138" s="8">
        <f t="shared" si="85"/>
        <v>3</v>
      </c>
      <c r="H1138" s="8">
        <f>VLOOKUP(F1138,Table!$A$2:$C$121,2,0)</f>
        <v>2</v>
      </c>
      <c r="I1138" s="7">
        <f>VLOOKUP(F1138,Table!$A$2:$C$121,3,0)</f>
        <v>5</v>
      </c>
      <c r="J1138" s="6" t="s">
        <v>4145</v>
      </c>
      <c r="K1138" s="8" t="str">
        <f>LEFT(J1138,MIN(FIND({0,1,2,3,4,5,6,7,8,9},ASC(J1138)&amp;1234567890))-1)</f>
        <v>Fe</v>
      </c>
      <c r="L1138" s="8">
        <f t="shared" si="86"/>
        <v>2.5</v>
      </c>
      <c r="M1138" s="8">
        <f>VLOOKUP(K1138,Table!$A$2:$C$121,2,0)</f>
        <v>8</v>
      </c>
      <c r="N1138" s="7">
        <f>VLOOKUP(K1138,Table!$A$2:$C$121,3,0)</f>
        <v>4</v>
      </c>
      <c r="O1138" s="6" t="s">
        <v>4146</v>
      </c>
      <c r="P1138" s="8" t="str">
        <f>LEFT(O1138,MIN(FIND({0,1,2,3,4,5,6,7,8,9},ASC(O1138)&amp;1234567890))-1)</f>
        <v>Ag</v>
      </c>
      <c r="Q1138" s="8">
        <f t="shared" si="87"/>
        <v>1.5</v>
      </c>
      <c r="R1138" s="8">
        <f>VLOOKUP(P1138,Table!$A$2:$C$121,2,0)</f>
        <v>11</v>
      </c>
      <c r="S1138" s="7">
        <f>VLOOKUP(P1138,Table!$A$2:$C$121,3,0)</f>
        <v>5</v>
      </c>
      <c r="T1138" s="6" t="s">
        <v>3251</v>
      </c>
      <c r="U1138" s="8" t="str">
        <f>LEFT(T1138,MIN(FIND({0,1,2,3,4,5,6,7,8,9},ASC(T1138)&amp;1234567890))-1)</f>
        <v>Se</v>
      </c>
      <c r="V1138" s="8">
        <f t="shared" si="88"/>
        <v>2</v>
      </c>
      <c r="W1138" s="8">
        <f>VLOOKUP(U1138,Table!$A$2:$C$121,2,0)</f>
        <v>16</v>
      </c>
      <c r="X1138" s="7">
        <f>VLOOKUP(U1138,Table!$A$2:$C$121,3,0)</f>
        <v>4</v>
      </c>
      <c r="Y1138" s="6" t="s">
        <v>2863</v>
      </c>
      <c r="Z1138" s="8" t="str">
        <f>LEFT(Y1138,MIN(FIND({0,1,2,3,4,5,6,7,8,9},ASC(Y1138)&amp;1234567890))-1)</f>
        <v>O</v>
      </c>
      <c r="AA1138" s="8">
        <f t="shared" si="89"/>
        <v>5</v>
      </c>
      <c r="AB1138" s="8">
        <f>VLOOKUP(Z1138,Table!$A$2:$C$121,2,0)</f>
        <v>16</v>
      </c>
      <c r="AC1138" s="7">
        <f>VLOOKUP(Z1138,Table!$A$2:$C$121,3,0)</f>
        <v>2</v>
      </c>
      <c r="AD1138" s="5" t="str">
        <f>VLOOKUP(A1138,Table!$U$1:$V$230,2,0)</f>
        <v>Tetragonal</v>
      </c>
    </row>
    <row r="1139" spans="1:30" ht="18.75" customHeight="1" x14ac:dyDescent="0.4">
      <c r="A1139" s="5">
        <v>139</v>
      </c>
      <c r="B1139" s="5">
        <v>169513</v>
      </c>
      <c r="C1139" s="5" t="s">
        <v>1364</v>
      </c>
      <c r="D1139" s="5" t="s">
        <v>1484</v>
      </c>
      <c r="E1139" s="6" t="s">
        <v>2299</v>
      </c>
      <c r="F1139" s="8" t="str">
        <f>LEFT(E1139,MIN(FIND({0,1,2,3,4,5,6,7,8,9},ASC(E1139)&amp;1234567890))-1)</f>
        <v>Sr</v>
      </c>
      <c r="G1139" s="8">
        <f t="shared" si="85"/>
        <v>2</v>
      </c>
      <c r="H1139" s="8">
        <f>VLOOKUP(F1139,Table!$A$2:$C$121,2,0)</f>
        <v>2</v>
      </c>
      <c r="I1139" s="7">
        <f>VLOOKUP(F1139,Table!$A$2:$C$121,3,0)</f>
        <v>5</v>
      </c>
      <c r="J1139" s="6" t="s">
        <v>3941</v>
      </c>
      <c r="K1139" s="8" t="str">
        <f>LEFT(J1139,MIN(FIND({0,1,2,3,4,5,6,7,8,9},ASC(J1139)&amp;1234567890))-1)</f>
        <v>Mn</v>
      </c>
      <c r="L1139" s="8">
        <f t="shared" si="86"/>
        <v>2</v>
      </c>
      <c r="M1139" s="8">
        <f>VLOOKUP(K1139,Table!$A$2:$C$121,2,0)</f>
        <v>7</v>
      </c>
      <c r="N1139" s="7">
        <f>VLOOKUP(K1139,Table!$A$2:$C$121,3,0)</f>
        <v>4</v>
      </c>
      <c r="O1139" s="6" t="s">
        <v>2296</v>
      </c>
      <c r="P1139" s="8" t="str">
        <f>LEFT(O1139,MIN(FIND({0,1,2,3,4,5,6,7,8,9},ASC(O1139)&amp;1234567890))-1)</f>
        <v>Cu</v>
      </c>
      <c r="Q1139" s="8">
        <f t="shared" si="87"/>
        <v>1</v>
      </c>
      <c r="R1139" s="8">
        <f>VLOOKUP(P1139,Table!$A$2:$C$121,2,0)</f>
        <v>11</v>
      </c>
      <c r="S1139" s="7">
        <f>VLOOKUP(P1139,Table!$A$2:$C$121,3,0)</f>
        <v>4</v>
      </c>
      <c r="T1139" s="6" t="s">
        <v>2377</v>
      </c>
      <c r="U1139" s="8" t="str">
        <f>LEFT(T1139,MIN(FIND({0,1,2,3,4,5,6,7,8,9},ASC(T1139)&amp;1234567890))-1)</f>
        <v>As</v>
      </c>
      <c r="V1139" s="8">
        <f t="shared" si="88"/>
        <v>2</v>
      </c>
      <c r="W1139" s="8">
        <f>VLOOKUP(U1139,Table!$A$2:$C$121,2,0)</f>
        <v>15</v>
      </c>
      <c r="X1139" s="7">
        <f>VLOOKUP(U1139,Table!$A$2:$C$121,3,0)</f>
        <v>4</v>
      </c>
      <c r="Y1139" s="6" t="s">
        <v>2493</v>
      </c>
      <c r="Z1139" s="8" t="str">
        <f>LEFT(Y1139,MIN(FIND({0,1,2,3,4,5,6,7,8,9},ASC(Y1139)&amp;1234567890))-1)</f>
        <v>O</v>
      </c>
      <c r="AA1139" s="8">
        <f t="shared" si="89"/>
        <v>2</v>
      </c>
      <c r="AB1139" s="8">
        <f>VLOOKUP(Z1139,Table!$A$2:$C$121,2,0)</f>
        <v>16</v>
      </c>
      <c r="AC1139" s="7">
        <f>VLOOKUP(Z1139,Table!$A$2:$C$121,3,0)</f>
        <v>2</v>
      </c>
      <c r="AD1139" s="5" t="str">
        <f>VLOOKUP(A1139,Table!$U$1:$V$230,2,0)</f>
        <v>Tetragonal</v>
      </c>
    </row>
    <row r="1140" spans="1:30" ht="18.75" customHeight="1" x14ac:dyDescent="0.4">
      <c r="A1140" s="5">
        <v>139</v>
      </c>
      <c r="B1140" s="5">
        <v>181960</v>
      </c>
      <c r="C1140" s="5" t="s">
        <v>1364</v>
      </c>
      <c r="D1140" s="5" t="s">
        <v>1485</v>
      </c>
      <c r="E1140" s="6" t="s">
        <v>2488</v>
      </c>
      <c r="F1140" s="8" t="str">
        <f>LEFT(E1140,MIN(FIND({0,1,2,3,4,5,6,7,8,9},ASC(E1140)&amp;1234567890))-1)</f>
        <v>Li</v>
      </c>
      <c r="G1140" s="8">
        <f t="shared" si="85"/>
        <v>2</v>
      </c>
      <c r="H1140" s="8">
        <f>VLOOKUP(F1140,Table!$A$2:$C$121,2,0)</f>
        <v>1</v>
      </c>
      <c r="I1140" s="7">
        <f>VLOOKUP(F1140,Table!$A$2:$C$121,3,0)</f>
        <v>2</v>
      </c>
      <c r="J1140" s="6" t="s">
        <v>2363</v>
      </c>
      <c r="K1140" s="8" t="str">
        <f>LEFT(J1140,MIN(FIND({0,1,2,3,4,5,6,7,8,9},ASC(J1140)&amp;1234567890))-1)</f>
        <v>La</v>
      </c>
      <c r="L1140" s="8">
        <f t="shared" si="86"/>
        <v>1</v>
      </c>
      <c r="M1140" s="8">
        <f>VLOOKUP(K1140,Table!$A$2:$C$121,2,0)</f>
        <v>3</v>
      </c>
      <c r="N1140" s="7">
        <f>VLOOKUP(K1140,Table!$A$2:$C$121,3,0)</f>
        <v>6</v>
      </c>
      <c r="O1140" s="6" t="s">
        <v>2931</v>
      </c>
      <c r="P1140" s="8" t="str">
        <f>LEFT(O1140,MIN(FIND({0,1,2,3,4,5,6,7,8,9},ASC(O1140)&amp;1234567890))-1)</f>
        <v>Ta</v>
      </c>
      <c r="Q1140" s="8">
        <f t="shared" si="87"/>
        <v>2</v>
      </c>
      <c r="R1140" s="8">
        <f>VLOOKUP(P1140,Table!$A$2:$C$121,2,0)</f>
        <v>5</v>
      </c>
      <c r="S1140" s="7">
        <f>VLOOKUP(P1140,Table!$A$2:$C$121,3,0)</f>
        <v>6</v>
      </c>
      <c r="T1140" s="6" t="s">
        <v>2332</v>
      </c>
      <c r="U1140" s="8" t="str">
        <f>LEFT(T1140,MIN(FIND({0,1,2,3,4,5,6,7,8,9},ASC(T1140)&amp;1234567890))-1)</f>
        <v>O</v>
      </c>
      <c r="V1140" s="8">
        <f t="shared" si="88"/>
        <v>6</v>
      </c>
      <c r="W1140" s="8">
        <f>VLOOKUP(U1140,Table!$A$2:$C$121,2,0)</f>
        <v>16</v>
      </c>
      <c r="X1140" s="7">
        <f>VLOOKUP(U1140,Table!$A$2:$C$121,3,0)</f>
        <v>2</v>
      </c>
      <c r="Y1140" s="6" t="s">
        <v>2313</v>
      </c>
      <c r="Z1140" s="8" t="str">
        <f>LEFT(Y1140,MIN(FIND({0,1,2,3,4,5,6,7,8,9},ASC(Y1140)&amp;1234567890))-1)</f>
        <v>N</v>
      </c>
      <c r="AA1140" s="8">
        <f t="shared" si="89"/>
        <v>1</v>
      </c>
      <c r="AB1140" s="8">
        <f>VLOOKUP(Z1140,Table!$A$2:$C$121,2,0)</f>
        <v>15</v>
      </c>
      <c r="AC1140" s="7">
        <f>VLOOKUP(Z1140,Table!$A$2:$C$121,3,0)</f>
        <v>2</v>
      </c>
      <c r="AD1140" s="5" t="str">
        <f>VLOOKUP(A1140,Table!$U$1:$V$230,2,0)</f>
        <v>Tetragonal</v>
      </c>
    </row>
    <row r="1141" spans="1:30" ht="18.75" customHeight="1" x14ac:dyDescent="0.4">
      <c r="A1141" s="5">
        <v>139</v>
      </c>
      <c r="B1141" s="5">
        <v>183824</v>
      </c>
      <c r="C1141" s="5" t="s">
        <v>1364</v>
      </c>
      <c r="D1141" s="5" t="s">
        <v>1486</v>
      </c>
      <c r="E1141" s="6" t="s">
        <v>2798</v>
      </c>
      <c r="F1141" s="8" t="str">
        <f>LEFT(E1141,MIN(FIND({0,1,2,3,4,5,6,7,8,9},ASC(E1141)&amp;1234567890))-1)</f>
        <v>La</v>
      </c>
      <c r="G1141" s="8">
        <f t="shared" si="85"/>
        <v>1.5</v>
      </c>
      <c r="H1141" s="8">
        <f>VLOOKUP(F1141,Table!$A$2:$C$121,2,0)</f>
        <v>3</v>
      </c>
      <c r="I1141" s="7">
        <f>VLOOKUP(F1141,Table!$A$2:$C$121,3,0)</f>
        <v>6</v>
      </c>
      <c r="J1141" s="6" t="s">
        <v>2366</v>
      </c>
      <c r="K1141" s="8" t="str">
        <f>LEFT(J1141,MIN(FIND({0,1,2,3,4,5,6,7,8,9},ASC(J1141)&amp;1234567890))-1)</f>
        <v>Sr</v>
      </c>
      <c r="L1141" s="8">
        <f t="shared" si="86"/>
        <v>1.5</v>
      </c>
      <c r="M1141" s="8">
        <f>VLOOKUP(K1141,Table!$A$2:$C$121,2,0)</f>
        <v>2</v>
      </c>
      <c r="N1141" s="7">
        <f>VLOOKUP(K1141,Table!$A$2:$C$121,3,0)</f>
        <v>5</v>
      </c>
      <c r="O1141" s="6" t="s">
        <v>2296</v>
      </c>
      <c r="P1141" s="8" t="str">
        <f>LEFT(O1141,MIN(FIND({0,1,2,3,4,5,6,7,8,9},ASC(O1141)&amp;1234567890))-1)</f>
        <v>Cu</v>
      </c>
      <c r="Q1141" s="8">
        <f t="shared" si="87"/>
        <v>1</v>
      </c>
      <c r="R1141" s="8">
        <f>VLOOKUP(P1141,Table!$A$2:$C$121,2,0)</f>
        <v>11</v>
      </c>
      <c r="S1141" s="7">
        <f>VLOOKUP(P1141,Table!$A$2:$C$121,3,0)</f>
        <v>4</v>
      </c>
      <c r="T1141" s="6" t="s">
        <v>2598</v>
      </c>
      <c r="U1141" s="8" t="str">
        <f>LEFT(T1141,MIN(FIND({0,1,2,3,4,5,6,7,8,9},ASC(T1141)&amp;1234567890))-1)</f>
        <v>Mn</v>
      </c>
      <c r="V1141" s="8">
        <f t="shared" si="88"/>
        <v>1</v>
      </c>
      <c r="W1141" s="8">
        <f>VLOOKUP(U1141,Table!$A$2:$C$121,2,0)</f>
        <v>7</v>
      </c>
      <c r="X1141" s="7">
        <f>VLOOKUP(U1141,Table!$A$2:$C$121,3,0)</f>
        <v>4</v>
      </c>
      <c r="Y1141" s="6" t="s">
        <v>4147</v>
      </c>
      <c r="Z1141" s="8" t="str">
        <f>LEFT(Y1141,MIN(FIND({0,1,2,3,4,5,6,7,8,9},ASC(Y1141)&amp;1234567890))-1)</f>
        <v>O</v>
      </c>
      <c r="AA1141" s="8">
        <f t="shared" si="89"/>
        <v>6.67</v>
      </c>
      <c r="AB1141" s="8">
        <f>VLOOKUP(Z1141,Table!$A$2:$C$121,2,0)</f>
        <v>16</v>
      </c>
      <c r="AC1141" s="7">
        <f>VLOOKUP(Z1141,Table!$A$2:$C$121,3,0)</f>
        <v>2</v>
      </c>
      <c r="AD1141" s="5" t="str">
        <f>VLOOKUP(A1141,Table!$U$1:$V$230,2,0)</f>
        <v>Tetragonal</v>
      </c>
    </row>
    <row r="1142" spans="1:30" ht="18.75" customHeight="1" x14ac:dyDescent="0.4">
      <c r="A1142" s="5">
        <v>139</v>
      </c>
      <c r="B1142" s="5">
        <v>191259</v>
      </c>
      <c r="C1142" s="5" t="s">
        <v>1364</v>
      </c>
      <c r="D1142" s="5" t="s">
        <v>1487</v>
      </c>
      <c r="E1142" s="6" t="s">
        <v>2299</v>
      </c>
      <c r="F1142" s="8" t="str">
        <f>LEFT(E1142,MIN(FIND({0,1,2,3,4,5,6,7,8,9},ASC(E1142)&amp;1234567890))-1)</f>
        <v>Sr</v>
      </c>
      <c r="G1142" s="8">
        <f t="shared" si="85"/>
        <v>2</v>
      </c>
      <c r="H1142" s="8">
        <f>VLOOKUP(F1142,Table!$A$2:$C$121,2,0)</f>
        <v>2</v>
      </c>
      <c r="I1142" s="7">
        <f>VLOOKUP(F1142,Table!$A$2:$C$121,3,0)</f>
        <v>5</v>
      </c>
      <c r="J1142" s="6" t="s">
        <v>2636</v>
      </c>
      <c r="K1142" s="8" t="str">
        <f>LEFT(J1142,MIN(FIND({0,1,2,3,4,5,6,7,8,9},ASC(J1142)&amp;1234567890))-1)</f>
        <v>Co</v>
      </c>
      <c r="L1142" s="8">
        <f t="shared" si="86"/>
        <v>1</v>
      </c>
      <c r="M1142" s="8">
        <f>VLOOKUP(K1142,Table!$A$2:$C$121,2,0)</f>
        <v>9</v>
      </c>
      <c r="N1142" s="7">
        <f>VLOOKUP(K1142,Table!$A$2:$C$121,3,0)</f>
        <v>4</v>
      </c>
      <c r="O1142" s="6" t="s">
        <v>2493</v>
      </c>
      <c r="P1142" s="8" t="str">
        <f>LEFT(O1142,MIN(FIND({0,1,2,3,4,5,6,7,8,9},ASC(O1142)&amp;1234567890))-1)</f>
        <v>O</v>
      </c>
      <c r="Q1142" s="8">
        <f t="shared" si="87"/>
        <v>2</v>
      </c>
      <c r="R1142" s="8">
        <f>VLOOKUP(P1142,Table!$A$2:$C$121,2,0)</f>
        <v>16</v>
      </c>
      <c r="S1142" s="7">
        <f>VLOOKUP(P1142,Table!$A$2:$C$121,3,0)</f>
        <v>2</v>
      </c>
      <c r="T1142" s="6" t="s">
        <v>4148</v>
      </c>
      <c r="U1142" s="8" t="str">
        <f>LEFT(T1142,MIN(FIND({0,1,2,3,4,5,6,7,8,9},ASC(T1142)&amp;1234567890))-1)</f>
        <v>Cu</v>
      </c>
      <c r="V1142" s="8">
        <f t="shared" si="88"/>
        <v>1.98</v>
      </c>
      <c r="W1142" s="8">
        <f>VLOOKUP(U1142,Table!$A$2:$C$121,2,0)</f>
        <v>11</v>
      </c>
      <c r="X1142" s="7">
        <f>VLOOKUP(U1142,Table!$A$2:$C$121,3,0)</f>
        <v>4</v>
      </c>
      <c r="Y1142" s="6" t="s">
        <v>3251</v>
      </c>
      <c r="Z1142" s="8" t="str">
        <f>LEFT(Y1142,MIN(FIND({0,1,2,3,4,5,6,7,8,9},ASC(Y1142)&amp;1234567890))-1)</f>
        <v>Se</v>
      </c>
      <c r="AA1142" s="8">
        <f t="shared" si="89"/>
        <v>2</v>
      </c>
      <c r="AB1142" s="8">
        <f>VLOOKUP(Z1142,Table!$A$2:$C$121,2,0)</f>
        <v>16</v>
      </c>
      <c r="AC1142" s="7">
        <f>VLOOKUP(Z1142,Table!$A$2:$C$121,3,0)</f>
        <v>4</v>
      </c>
      <c r="AD1142" s="5" t="str">
        <f>VLOOKUP(A1142,Table!$U$1:$V$230,2,0)</f>
        <v>Tetragonal</v>
      </c>
    </row>
    <row r="1143" spans="1:30" ht="18.75" customHeight="1" x14ac:dyDescent="0.4">
      <c r="A1143" s="5">
        <v>139</v>
      </c>
      <c r="B1143" s="5">
        <v>191269</v>
      </c>
      <c r="C1143" s="5" t="s">
        <v>1364</v>
      </c>
      <c r="D1143" s="5" t="s">
        <v>1488</v>
      </c>
      <c r="E1143" s="6" t="s">
        <v>2299</v>
      </c>
      <c r="F1143" s="8" t="str">
        <f>LEFT(E1143,MIN(FIND({0,1,2,3,4,5,6,7,8,9},ASC(E1143)&amp;1234567890))-1)</f>
        <v>Sr</v>
      </c>
      <c r="G1143" s="8">
        <f t="shared" si="85"/>
        <v>2</v>
      </c>
      <c r="H1143" s="8">
        <f>VLOOKUP(F1143,Table!$A$2:$C$121,2,0)</f>
        <v>2</v>
      </c>
      <c r="I1143" s="7">
        <f>VLOOKUP(F1143,Table!$A$2:$C$121,3,0)</f>
        <v>5</v>
      </c>
      <c r="J1143" s="6" t="s">
        <v>2598</v>
      </c>
      <c r="K1143" s="8" t="str">
        <f>LEFT(J1143,MIN(FIND({0,1,2,3,4,5,6,7,8,9},ASC(J1143)&amp;1234567890))-1)</f>
        <v>Mn</v>
      </c>
      <c r="L1143" s="8">
        <f t="shared" si="86"/>
        <v>1</v>
      </c>
      <c r="M1143" s="8">
        <f>VLOOKUP(K1143,Table!$A$2:$C$121,2,0)</f>
        <v>7</v>
      </c>
      <c r="N1143" s="7">
        <f>VLOOKUP(K1143,Table!$A$2:$C$121,3,0)</f>
        <v>4</v>
      </c>
      <c r="O1143" s="6" t="s">
        <v>2493</v>
      </c>
      <c r="P1143" s="8" t="str">
        <f>LEFT(O1143,MIN(FIND({0,1,2,3,4,5,6,7,8,9},ASC(O1143)&amp;1234567890))-1)</f>
        <v>O</v>
      </c>
      <c r="Q1143" s="8">
        <f t="shared" si="87"/>
        <v>2</v>
      </c>
      <c r="R1143" s="8">
        <f>VLOOKUP(P1143,Table!$A$2:$C$121,2,0)</f>
        <v>16</v>
      </c>
      <c r="S1143" s="7">
        <f>VLOOKUP(P1143,Table!$A$2:$C$121,3,0)</f>
        <v>2</v>
      </c>
      <c r="T1143" s="6" t="s">
        <v>4149</v>
      </c>
      <c r="U1143" s="8" t="str">
        <f>LEFT(T1143,MIN(FIND({0,1,2,3,4,5,6,7,8,9},ASC(T1143)&amp;1234567890))-1)</f>
        <v>Cu</v>
      </c>
      <c r="V1143" s="8">
        <f t="shared" si="88"/>
        <v>1.61</v>
      </c>
      <c r="W1143" s="8">
        <f>VLOOKUP(U1143,Table!$A$2:$C$121,2,0)</f>
        <v>11</v>
      </c>
      <c r="X1143" s="7">
        <f>VLOOKUP(U1143,Table!$A$2:$C$121,3,0)</f>
        <v>4</v>
      </c>
      <c r="Y1143" s="6" t="s">
        <v>3251</v>
      </c>
      <c r="Z1143" s="8" t="str">
        <f>LEFT(Y1143,MIN(FIND({0,1,2,3,4,5,6,7,8,9},ASC(Y1143)&amp;1234567890))-1)</f>
        <v>Se</v>
      </c>
      <c r="AA1143" s="8">
        <f t="shared" si="89"/>
        <v>2</v>
      </c>
      <c r="AB1143" s="8">
        <f>VLOOKUP(Z1143,Table!$A$2:$C$121,2,0)</f>
        <v>16</v>
      </c>
      <c r="AC1143" s="7">
        <f>VLOOKUP(Z1143,Table!$A$2:$C$121,3,0)</f>
        <v>4</v>
      </c>
      <c r="AD1143" s="5" t="str">
        <f>VLOOKUP(A1143,Table!$U$1:$V$230,2,0)</f>
        <v>Tetragonal</v>
      </c>
    </row>
    <row r="1144" spans="1:30" ht="18.75" customHeight="1" x14ac:dyDescent="0.4">
      <c r="A1144" s="5">
        <v>139</v>
      </c>
      <c r="B1144" s="5">
        <v>191289</v>
      </c>
      <c r="C1144" s="5" t="s">
        <v>1364</v>
      </c>
      <c r="D1144" s="5" t="s">
        <v>1489</v>
      </c>
      <c r="E1144" s="6" t="s">
        <v>2597</v>
      </c>
      <c r="F1144" s="8" t="str">
        <f>LEFT(E1144,MIN(FIND({0,1,2,3,4,5,6,7,8,9},ASC(E1144)&amp;1234567890))-1)</f>
        <v>Ba</v>
      </c>
      <c r="G1144" s="8">
        <f t="shared" si="85"/>
        <v>1</v>
      </c>
      <c r="H1144" s="8">
        <f>VLOOKUP(F1144,Table!$A$2:$C$121,2,0)</f>
        <v>2</v>
      </c>
      <c r="I1144" s="7">
        <f>VLOOKUP(F1144,Table!$A$2:$C$121,3,0)</f>
        <v>6</v>
      </c>
      <c r="J1144" s="6" t="s">
        <v>2699</v>
      </c>
      <c r="K1144" s="8" t="str">
        <f>LEFT(J1144,MIN(FIND({0,1,2,3,4,5,6,7,8,9},ASC(J1144)&amp;1234567890))-1)</f>
        <v>Pr</v>
      </c>
      <c r="L1144" s="8">
        <f t="shared" si="86"/>
        <v>1</v>
      </c>
      <c r="M1144" s="8">
        <f>VLOOKUP(K1144,Table!$A$2:$C$121,2,0)</f>
        <v>3</v>
      </c>
      <c r="N1144" s="7">
        <f>VLOOKUP(K1144,Table!$A$2:$C$121,3,0)</f>
        <v>6</v>
      </c>
      <c r="O1144" s="6" t="s">
        <v>2636</v>
      </c>
      <c r="P1144" s="8" t="str">
        <f>LEFT(O1144,MIN(FIND({0,1,2,3,4,5,6,7,8,9},ASC(O1144)&amp;1234567890))-1)</f>
        <v>Co</v>
      </c>
      <c r="Q1144" s="8">
        <f t="shared" si="87"/>
        <v>1</v>
      </c>
      <c r="R1144" s="8">
        <f>VLOOKUP(P1144,Table!$A$2:$C$121,2,0)</f>
        <v>9</v>
      </c>
      <c r="S1144" s="7">
        <f>VLOOKUP(P1144,Table!$A$2:$C$121,3,0)</f>
        <v>4</v>
      </c>
      <c r="T1144" s="6" t="s">
        <v>2731</v>
      </c>
      <c r="U1144" s="8" t="str">
        <f>LEFT(T1144,MIN(FIND({0,1,2,3,4,5,6,7,8,9},ASC(T1144)&amp;1234567890))-1)</f>
        <v>Nb</v>
      </c>
      <c r="V1144" s="8">
        <f t="shared" si="88"/>
        <v>1</v>
      </c>
      <c r="W1144" s="8">
        <f>VLOOKUP(U1144,Table!$A$2:$C$121,2,0)</f>
        <v>5</v>
      </c>
      <c r="X1144" s="7">
        <f>VLOOKUP(U1144,Table!$A$2:$C$121,3,0)</f>
        <v>5</v>
      </c>
      <c r="Y1144" s="6" t="s">
        <v>2332</v>
      </c>
      <c r="Z1144" s="8" t="str">
        <f>LEFT(Y1144,MIN(FIND({0,1,2,3,4,5,6,7,8,9},ASC(Y1144)&amp;1234567890))-1)</f>
        <v>O</v>
      </c>
      <c r="AA1144" s="8">
        <f t="shared" si="89"/>
        <v>6</v>
      </c>
      <c r="AB1144" s="8">
        <f>VLOOKUP(Z1144,Table!$A$2:$C$121,2,0)</f>
        <v>16</v>
      </c>
      <c r="AC1144" s="7">
        <f>VLOOKUP(Z1144,Table!$A$2:$C$121,3,0)</f>
        <v>2</v>
      </c>
      <c r="AD1144" s="5" t="str">
        <f>VLOOKUP(A1144,Table!$U$1:$V$230,2,0)</f>
        <v>Tetragonal</v>
      </c>
    </row>
    <row r="1145" spans="1:30" ht="18.75" customHeight="1" x14ac:dyDescent="0.4">
      <c r="A1145" s="5">
        <v>139</v>
      </c>
      <c r="B1145" s="5">
        <v>249175</v>
      </c>
      <c r="C1145" s="5" t="s">
        <v>1364</v>
      </c>
      <c r="D1145" s="5" t="s">
        <v>1490</v>
      </c>
      <c r="E1145" s="6" t="s">
        <v>2299</v>
      </c>
      <c r="F1145" s="8" t="str">
        <f>LEFT(E1145,MIN(FIND({0,1,2,3,4,5,6,7,8,9},ASC(E1145)&amp;1234567890))-1)</f>
        <v>Sr</v>
      </c>
      <c r="G1145" s="8">
        <f t="shared" si="85"/>
        <v>2</v>
      </c>
      <c r="H1145" s="8">
        <f>VLOOKUP(F1145,Table!$A$2:$C$121,2,0)</f>
        <v>2</v>
      </c>
      <c r="I1145" s="7">
        <f>VLOOKUP(F1145,Table!$A$2:$C$121,3,0)</f>
        <v>5</v>
      </c>
      <c r="J1145" s="6" t="s">
        <v>2598</v>
      </c>
      <c r="K1145" s="8" t="str">
        <f>LEFT(J1145,MIN(FIND({0,1,2,3,4,5,6,7,8,9},ASC(J1145)&amp;1234567890))-1)</f>
        <v>Mn</v>
      </c>
      <c r="L1145" s="8">
        <f t="shared" si="86"/>
        <v>1</v>
      </c>
      <c r="M1145" s="8">
        <f>VLOOKUP(K1145,Table!$A$2:$C$121,2,0)</f>
        <v>7</v>
      </c>
      <c r="N1145" s="7">
        <f>VLOOKUP(K1145,Table!$A$2:$C$121,3,0)</f>
        <v>4</v>
      </c>
      <c r="O1145" s="6" t="s">
        <v>2493</v>
      </c>
      <c r="P1145" s="8" t="str">
        <f>LEFT(O1145,MIN(FIND({0,1,2,3,4,5,6,7,8,9},ASC(O1145)&amp;1234567890))-1)</f>
        <v>O</v>
      </c>
      <c r="Q1145" s="8">
        <f t="shared" si="87"/>
        <v>2</v>
      </c>
      <c r="R1145" s="8">
        <f>VLOOKUP(P1145,Table!$A$2:$C$121,2,0)</f>
        <v>16</v>
      </c>
      <c r="S1145" s="7">
        <f>VLOOKUP(P1145,Table!$A$2:$C$121,3,0)</f>
        <v>2</v>
      </c>
      <c r="T1145" s="6" t="s">
        <v>4150</v>
      </c>
      <c r="U1145" s="8" t="str">
        <f>LEFT(T1145,MIN(FIND({0,1,2,3,4,5,6,7,8,9},ASC(T1145)&amp;1234567890))-1)</f>
        <v>Li</v>
      </c>
      <c r="V1145" s="8">
        <f t="shared" si="88"/>
        <v>1.8859999999999999</v>
      </c>
      <c r="W1145" s="8">
        <f>VLOOKUP(U1145,Table!$A$2:$C$121,2,0)</f>
        <v>1</v>
      </c>
      <c r="X1145" s="7">
        <f>VLOOKUP(U1145,Table!$A$2:$C$121,3,0)</f>
        <v>2</v>
      </c>
      <c r="Y1145" s="6" t="s">
        <v>2815</v>
      </c>
      <c r="Z1145" s="8" t="str">
        <f>LEFT(Y1145,MIN(FIND({0,1,2,3,4,5,6,7,8,9},ASC(Y1145)&amp;1234567890))-1)</f>
        <v>S</v>
      </c>
      <c r="AA1145" s="8">
        <f t="shared" si="89"/>
        <v>2</v>
      </c>
      <c r="AB1145" s="8">
        <f>VLOOKUP(Z1145,Table!$A$2:$C$121,2,0)</f>
        <v>16</v>
      </c>
      <c r="AC1145" s="7">
        <f>VLOOKUP(Z1145,Table!$A$2:$C$121,3,0)</f>
        <v>3</v>
      </c>
      <c r="AD1145" s="5" t="str">
        <f>VLOOKUP(A1145,Table!$U$1:$V$230,2,0)</f>
        <v>Tetragonal</v>
      </c>
    </row>
    <row r="1146" spans="1:30" ht="18.75" customHeight="1" x14ac:dyDescent="0.4">
      <c r="A1146" s="5">
        <v>139</v>
      </c>
      <c r="B1146" s="5">
        <v>249687</v>
      </c>
      <c r="C1146" s="5" t="s">
        <v>1364</v>
      </c>
      <c r="D1146" s="5" t="s">
        <v>1491</v>
      </c>
      <c r="E1146" s="6" t="s">
        <v>2294</v>
      </c>
      <c r="F1146" s="8" t="str">
        <f>LEFT(E1146,MIN(FIND({0,1,2,3,4,5,6,7,8,9},ASC(E1146)&amp;1234567890))-1)</f>
        <v>Ba</v>
      </c>
      <c r="G1146" s="8">
        <f t="shared" si="85"/>
        <v>2</v>
      </c>
      <c r="H1146" s="8">
        <f>VLOOKUP(F1146,Table!$A$2:$C$121,2,0)</f>
        <v>2</v>
      </c>
      <c r="I1146" s="7">
        <f>VLOOKUP(F1146,Table!$A$2:$C$121,3,0)</f>
        <v>6</v>
      </c>
      <c r="J1146" s="6" t="s">
        <v>2439</v>
      </c>
      <c r="K1146" s="8" t="str">
        <f>LEFT(J1146,MIN(FIND({0,1,2,3,4,5,6,7,8,9},ASC(J1146)&amp;1234567890))-1)</f>
        <v>F</v>
      </c>
      <c r="L1146" s="8">
        <f t="shared" si="86"/>
        <v>2</v>
      </c>
      <c r="M1146" s="8">
        <f>VLOOKUP(K1146,Table!$A$2:$C$121,2,0)</f>
        <v>17</v>
      </c>
      <c r="N1146" s="7">
        <f>VLOOKUP(K1146,Table!$A$2:$C$121,3,0)</f>
        <v>2</v>
      </c>
      <c r="O1146" s="6" t="s">
        <v>2668</v>
      </c>
      <c r="P1146" s="8" t="str">
        <f>LEFT(O1146,MIN(FIND({0,1,2,3,4,5,6,7,8,9},ASC(O1146)&amp;1234567890))-1)</f>
        <v>Fe</v>
      </c>
      <c r="Q1146" s="8">
        <f t="shared" si="87"/>
        <v>2</v>
      </c>
      <c r="R1146" s="8">
        <f>VLOOKUP(P1146,Table!$A$2:$C$121,2,0)</f>
        <v>8</v>
      </c>
      <c r="S1146" s="7">
        <f>VLOOKUP(P1146,Table!$A$2:$C$121,3,0)</f>
        <v>4</v>
      </c>
      <c r="T1146" s="6" t="s">
        <v>2305</v>
      </c>
      <c r="U1146" s="8" t="str">
        <f>LEFT(T1146,MIN(FIND({0,1,2,3,4,5,6,7,8,9},ASC(T1146)&amp;1234567890))-1)</f>
        <v>O</v>
      </c>
      <c r="V1146" s="8">
        <f t="shared" si="88"/>
        <v>1</v>
      </c>
      <c r="W1146" s="8">
        <f>VLOOKUP(U1146,Table!$A$2:$C$121,2,0)</f>
        <v>16</v>
      </c>
      <c r="X1146" s="7">
        <f>VLOOKUP(U1146,Table!$A$2:$C$121,3,0)</f>
        <v>2</v>
      </c>
      <c r="Y1146" s="6" t="s">
        <v>3251</v>
      </c>
      <c r="Z1146" s="8" t="str">
        <f>LEFT(Y1146,MIN(FIND({0,1,2,3,4,5,6,7,8,9},ASC(Y1146)&amp;1234567890))-1)</f>
        <v>Se</v>
      </c>
      <c r="AA1146" s="8">
        <f t="shared" si="89"/>
        <v>2</v>
      </c>
      <c r="AB1146" s="8">
        <f>VLOOKUP(Z1146,Table!$A$2:$C$121,2,0)</f>
        <v>16</v>
      </c>
      <c r="AC1146" s="7">
        <f>VLOOKUP(Z1146,Table!$A$2:$C$121,3,0)</f>
        <v>4</v>
      </c>
      <c r="AD1146" s="5" t="str">
        <f>VLOOKUP(A1146,Table!$U$1:$V$230,2,0)</f>
        <v>Tetragonal</v>
      </c>
    </row>
    <row r="1147" spans="1:30" ht="18.75" customHeight="1" x14ac:dyDescent="0.4">
      <c r="A1147" s="5">
        <v>139</v>
      </c>
      <c r="B1147" s="5">
        <v>249688</v>
      </c>
      <c r="C1147" s="5" t="s">
        <v>1364</v>
      </c>
      <c r="D1147" s="5" t="s">
        <v>1492</v>
      </c>
      <c r="E1147" s="6" t="s">
        <v>2299</v>
      </c>
      <c r="F1147" s="8" t="str">
        <f>LEFT(E1147,MIN(FIND({0,1,2,3,4,5,6,7,8,9},ASC(E1147)&amp;1234567890))-1)</f>
        <v>Sr</v>
      </c>
      <c r="G1147" s="8">
        <f t="shared" si="85"/>
        <v>2</v>
      </c>
      <c r="H1147" s="8">
        <f>VLOOKUP(F1147,Table!$A$2:$C$121,2,0)</f>
        <v>2</v>
      </c>
      <c r="I1147" s="7">
        <f>VLOOKUP(F1147,Table!$A$2:$C$121,3,0)</f>
        <v>5</v>
      </c>
      <c r="J1147" s="6" t="s">
        <v>2439</v>
      </c>
      <c r="K1147" s="8" t="str">
        <f>LEFT(J1147,MIN(FIND({0,1,2,3,4,5,6,7,8,9},ASC(J1147)&amp;1234567890))-1)</f>
        <v>F</v>
      </c>
      <c r="L1147" s="8">
        <f t="shared" si="86"/>
        <v>2</v>
      </c>
      <c r="M1147" s="8">
        <f>VLOOKUP(K1147,Table!$A$2:$C$121,2,0)</f>
        <v>17</v>
      </c>
      <c r="N1147" s="7">
        <f>VLOOKUP(K1147,Table!$A$2:$C$121,3,0)</f>
        <v>2</v>
      </c>
      <c r="O1147" s="6" t="s">
        <v>2668</v>
      </c>
      <c r="P1147" s="8" t="str">
        <f>LEFT(O1147,MIN(FIND({0,1,2,3,4,5,6,7,8,9},ASC(O1147)&amp;1234567890))-1)</f>
        <v>Fe</v>
      </c>
      <c r="Q1147" s="8">
        <f t="shared" si="87"/>
        <v>2</v>
      </c>
      <c r="R1147" s="8">
        <f>VLOOKUP(P1147,Table!$A$2:$C$121,2,0)</f>
        <v>8</v>
      </c>
      <c r="S1147" s="7">
        <f>VLOOKUP(P1147,Table!$A$2:$C$121,3,0)</f>
        <v>4</v>
      </c>
      <c r="T1147" s="6" t="s">
        <v>2305</v>
      </c>
      <c r="U1147" s="8" t="str">
        <f>LEFT(T1147,MIN(FIND({0,1,2,3,4,5,6,7,8,9},ASC(T1147)&amp;1234567890))-1)</f>
        <v>O</v>
      </c>
      <c r="V1147" s="8">
        <f t="shared" si="88"/>
        <v>1</v>
      </c>
      <c r="W1147" s="8">
        <f>VLOOKUP(U1147,Table!$A$2:$C$121,2,0)</f>
        <v>16</v>
      </c>
      <c r="X1147" s="7">
        <f>VLOOKUP(U1147,Table!$A$2:$C$121,3,0)</f>
        <v>2</v>
      </c>
      <c r="Y1147" s="6" t="s">
        <v>2815</v>
      </c>
      <c r="Z1147" s="8" t="str">
        <f>LEFT(Y1147,MIN(FIND({0,1,2,3,4,5,6,7,8,9},ASC(Y1147)&amp;1234567890))-1)</f>
        <v>S</v>
      </c>
      <c r="AA1147" s="8">
        <f t="shared" si="89"/>
        <v>2</v>
      </c>
      <c r="AB1147" s="8">
        <f>VLOOKUP(Z1147,Table!$A$2:$C$121,2,0)</f>
        <v>16</v>
      </c>
      <c r="AC1147" s="7">
        <f>VLOOKUP(Z1147,Table!$A$2:$C$121,3,0)</f>
        <v>3</v>
      </c>
      <c r="AD1147" s="5" t="str">
        <f>VLOOKUP(A1147,Table!$U$1:$V$230,2,0)</f>
        <v>Tetragonal</v>
      </c>
    </row>
    <row r="1148" spans="1:30" ht="18.75" customHeight="1" x14ac:dyDescent="0.4">
      <c r="A1148" s="5">
        <v>139</v>
      </c>
      <c r="B1148" s="5">
        <v>249689</v>
      </c>
      <c r="C1148" s="5" t="s">
        <v>1364</v>
      </c>
      <c r="D1148" s="5" t="s">
        <v>1493</v>
      </c>
      <c r="E1148" s="6" t="s">
        <v>2294</v>
      </c>
      <c r="F1148" s="8" t="str">
        <f>LEFT(E1148,MIN(FIND({0,1,2,3,4,5,6,7,8,9},ASC(E1148)&amp;1234567890))-1)</f>
        <v>Ba</v>
      </c>
      <c r="G1148" s="8">
        <f t="shared" si="85"/>
        <v>2</v>
      </c>
      <c r="H1148" s="8">
        <f>VLOOKUP(F1148,Table!$A$2:$C$121,2,0)</f>
        <v>2</v>
      </c>
      <c r="I1148" s="7">
        <f>VLOOKUP(F1148,Table!$A$2:$C$121,3,0)</f>
        <v>6</v>
      </c>
      <c r="J1148" s="6" t="s">
        <v>2439</v>
      </c>
      <c r="K1148" s="8" t="str">
        <f>LEFT(J1148,MIN(FIND({0,1,2,3,4,5,6,7,8,9},ASC(J1148)&amp;1234567890))-1)</f>
        <v>F</v>
      </c>
      <c r="L1148" s="8">
        <f t="shared" si="86"/>
        <v>2</v>
      </c>
      <c r="M1148" s="8">
        <f>VLOOKUP(K1148,Table!$A$2:$C$121,2,0)</f>
        <v>17</v>
      </c>
      <c r="N1148" s="7">
        <f>VLOOKUP(K1148,Table!$A$2:$C$121,3,0)</f>
        <v>2</v>
      </c>
      <c r="O1148" s="6" t="s">
        <v>2668</v>
      </c>
      <c r="P1148" s="8" t="str">
        <f>LEFT(O1148,MIN(FIND({0,1,2,3,4,5,6,7,8,9},ASC(O1148)&amp;1234567890))-1)</f>
        <v>Fe</v>
      </c>
      <c r="Q1148" s="8">
        <f t="shared" si="87"/>
        <v>2</v>
      </c>
      <c r="R1148" s="8">
        <f>VLOOKUP(P1148,Table!$A$2:$C$121,2,0)</f>
        <v>8</v>
      </c>
      <c r="S1148" s="7">
        <f>VLOOKUP(P1148,Table!$A$2:$C$121,3,0)</f>
        <v>4</v>
      </c>
      <c r="T1148" s="6" t="s">
        <v>2305</v>
      </c>
      <c r="U1148" s="8" t="str">
        <f>LEFT(T1148,MIN(FIND({0,1,2,3,4,5,6,7,8,9},ASC(T1148)&amp;1234567890))-1)</f>
        <v>O</v>
      </c>
      <c r="V1148" s="8">
        <f t="shared" si="88"/>
        <v>1</v>
      </c>
      <c r="W1148" s="8">
        <f>VLOOKUP(U1148,Table!$A$2:$C$121,2,0)</f>
        <v>16</v>
      </c>
      <c r="X1148" s="7">
        <f>VLOOKUP(U1148,Table!$A$2:$C$121,3,0)</f>
        <v>2</v>
      </c>
      <c r="Y1148" s="6" t="s">
        <v>2815</v>
      </c>
      <c r="Z1148" s="8" t="str">
        <f>LEFT(Y1148,MIN(FIND({0,1,2,3,4,5,6,7,8,9},ASC(Y1148)&amp;1234567890))-1)</f>
        <v>S</v>
      </c>
      <c r="AA1148" s="8">
        <f t="shared" si="89"/>
        <v>2</v>
      </c>
      <c r="AB1148" s="8">
        <f>VLOOKUP(Z1148,Table!$A$2:$C$121,2,0)</f>
        <v>16</v>
      </c>
      <c r="AC1148" s="7">
        <f>VLOOKUP(Z1148,Table!$A$2:$C$121,3,0)</f>
        <v>3</v>
      </c>
      <c r="AD1148" s="5" t="str">
        <f>VLOOKUP(A1148,Table!$U$1:$V$230,2,0)</f>
        <v>Tetragonal</v>
      </c>
    </row>
    <row r="1149" spans="1:30" ht="18.75" customHeight="1" x14ac:dyDescent="0.4">
      <c r="A1149" s="5">
        <v>139</v>
      </c>
      <c r="B1149" s="5">
        <v>249690</v>
      </c>
      <c r="C1149" s="5" t="s">
        <v>1364</v>
      </c>
      <c r="D1149" s="5" t="s">
        <v>1494</v>
      </c>
      <c r="E1149" s="6" t="s">
        <v>2299</v>
      </c>
      <c r="F1149" s="8" t="str">
        <f>LEFT(E1149,MIN(FIND({0,1,2,3,4,5,6,7,8,9},ASC(E1149)&amp;1234567890))-1)</f>
        <v>Sr</v>
      </c>
      <c r="G1149" s="8">
        <f t="shared" si="85"/>
        <v>2</v>
      </c>
      <c r="H1149" s="8">
        <f>VLOOKUP(F1149,Table!$A$2:$C$121,2,0)</f>
        <v>2</v>
      </c>
      <c r="I1149" s="7">
        <f>VLOOKUP(F1149,Table!$A$2:$C$121,3,0)</f>
        <v>5</v>
      </c>
      <c r="J1149" s="6" t="s">
        <v>2439</v>
      </c>
      <c r="K1149" s="8" t="str">
        <f>LEFT(J1149,MIN(FIND({0,1,2,3,4,5,6,7,8,9},ASC(J1149)&amp;1234567890))-1)</f>
        <v>F</v>
      </c>
      <c r="L1149" s="8">
        <f t="shared" si="86"/>
        <v>2</v>
      </c>
      <c r="M1149" s="8">
        <f>VLOOKUP(K1149,Table!$A$2:$C$121,2,0)</f>
        <v>17</v>
      </c>
      <c r="N1149" s="7">
        <f>VLOOKUP(K1149,Table!$A$2:$C$121,3,0)</f>
        <v>2</v>
      </c>
      <c r="O1149" s="6" t="s">
        <v>2668</v>
      </c>
      <c r="P1149" s="8" t="str">
        <f>LEFT(O1149,MIN(FIND({0,1,2,3,4,5,6,7,8,9},ASC(O1149)&amp;1234567890))-1)</f>
        <v>Fe</v>
      </c>
      <c r="Q1149" s="8">
        <f t="shared" si="87"/>
        <v>2</v>
      </c>
      <c r="R1149" s="8">
        <f>VLOOKUP(P1149,Table!$A$2:$C$121,2,0)</f>
        <v>8</v>
      </c>
      <c r="S1149" s="7">
        <f>VLOOKUP(P1149,Table!$A$2:$C$121,3,0)</f>
        <v>4</v>
      </c>
      <c r="T1149" s="6" t="s">
        <v>2305</v>
      </c>
      <c r="U1149" s="8" t="str">
        <f>LEFT(T1149,MIN(FIND({0,1,2,3,4,5,6,7,8,9},ASC(T1149)&amp;1234567890))-1)</f>
        <v>O</v>
      </c>
      <c r="V1149" s="8">
        <f t="shared" si="88"/>
        <v>1</v>
      </c>
      <c r="W1149" s="8">
        <f>VLOOKUP(U1149,Table!$A$2:$C$121,2,0)</f>
        <v>16</v>
      </c>
      <c r="X1149" s="7">
        <f>VLOOKUP(U1149,Table!$A$2:$C$121,3,0)</f>
        <v>2</v>
      </c>
      <c r="Y1149" s="6" t="s">
        <v>3251</v>
      </c>
      <c r="Z1149" s="8" t="str">
        <f>LEFT(Y1149,MIN(FIND({0,1,2,3,4,5,6,7,8,9},ASC(Y1149)&amp;1234567890))-1)</f>
        <v>Se</v>
      </c>
      <c r="AA1149" s="8">
        <f t="shared" si="89"/>
        <v>2</v>
      </c>
      <c r="AB1149" s="8">
        <f>VLOOKUP(Z1149,Table!$A$2:$C$121,2,0)</f>
        <v>16</v>
      </c>
      <c r="AC1149" s="7">
        <f>VLOOKUP(Z1149,Table!$A$2:$C$121,3,0)</f>
        <v>4</v>
      </c>
      <c r="AD1149" s="5" t="str">
        <f>VLOOKUP(A1149,Table!$U$1:$V$230,2,0)</f>
        <v>Tetragonal</v>
      </c>
    </row>
    <row r="1150" spans="1:30" ht="18.75" customHeight="1" x14ac:dyDescent="0.4">
      <c r="A1150" s="5">
        <v>139</v>
      </c>
      <c r="B1150" s="5">
        <v>246079</v>
      </c>
      <c r="C1150" s="5" t="s">
        <v>1364</v>
      </c>
      <c r="D1150" s="5" t="s">
        <v>1495</v>
      </c>
      <c r="E1150" s="6" t="s">
        <v>3772</v>
      </c>
      <c r="F1150" s="8" t="str">
        <f>LEFT(E1150,MIN(FIND({0,1,2,3,4,5,6,7,8,9},ASC(E1150)&amp;1234567890))-1)</f>
        <v>Pr</v>
      </c>
      <c r="G1150" s="8">
        <f t="shared" si="85"/>
        <v>2</v>
      </c>
      <c r="H1150" s="8">
        <f>VLOOKUP(F1150,Table!$A$2:$C$121,2,0)</f>
        <v>3</v>
      </c>
      <c r="I1150" s="7">
        <f>VLOOKUP(F1150,Table!$A$2:$C$121,3,0)</f>
        <v>6</v>
      </c>
      <c r="J1150" s="6" t="s">
        <v>2299</v>
      </c>
      <c r="K1150" s="8" t="str">
        <f>LEFT(J1150,MIN(FIND({0,1,2,3,4,5,6,7,8,9},ASC(J1150)&amp;1234567890))-1)</f>
        <v>Sr</v>
      </c>
      <c r="L1150" s="8">
        <f t="shared" si="86"/>
        <v>2</v>
      </c>
      <c r="M1150" s="8">
        <f>VLOOKUP(K1150,Table!$A$2:$C$121,2,0)</f>
        <v>2</v>
      </c>
      <c r="N1150" s="7">
        <f>VLOOKUP(K1150,Table!$A$2:$C$121,3,0)</f>
        <v>5</v>
      </c>
      <c r="O1150" s="6" t="s">
        <v>3339</v>
      </c>
      <c r="P1150" s="8" t="str">
        <f>LEFT(O1150,MIN(FIND({0,1,2,3,4,5,6,7,8,9},ASC(O1150)&amp;1234567890))-1)</f>
        <v>Cr</v>
      </c>
      <c r="Q1150" s="8">
        <f t="shared" si="87"/>
        <v>1</v>
      </c>
      <c r="R1150" s="8">
        <f>VLOOKUP(P1150,Table!$A$2:$C$121,2,0)</f>
        <v>6</v>
      </c>
      <c r="S1150" s="7">
        <f>VLOOKUP(P1150,Table!$A$2:$C$121,3,0)</f>
        <v>4</v>
      </c>
      <c r="T1150" s="6" t="s">
        <v>2634</v>
      </c>
      <c r="U1150" s="8" t="str">
        <f>LEFT(T1150,MIN(FIND({0,1,2,3,4,5,6,7,8,9},ASC(T1150)&amp;1234567890))-1)</f>
        <v>Ni</v>
      </c>
      <c r="V1150" s="8">
        <f t="shared" si="88"/>
        <v>1</v>
      </c>
      <c r="W1150" s="8">
        <f>VLOOKUP(U1150,Table!$A$2:$C$121,2,0)</f>
        <v>10</v>
      </c>
      <c r="X1150" s="7">
        <f>VLOOKUP(U1150,Table!$A$2:$C$121,3,0)</f>
        <v>4</v>
      </c>
      <c r="Y1150" s="6" t="s">
        <v>2298</v>
      </c>
      <c r="Z1150" s="8" t="str">
        <f>LEFT(Y1150,MIN(FIND({0,1,2,3,4,5,6,7,8,9},ASC(Y1150)&amp;1234567890))-1)</f>
        <v>O</v>
      </c>
      <c r="AA1150" s="8">
        <f t="shared" si="89"/>
        <v>8</v>
      </c>
      <c r="AB1150" s="8">
        <f>VLOOKUP(Z1150,Table!$A$2:$C$121,2,0)</f>
        <v>16</v>
      </c>
      <c r="AC1150" s="7">
        <f>VLOOKUP(Z1150,Table!$A$2:$C$121,3,0)</f>
        <v>2</v>
      </c>
      <c r="AD1150" s="5" t="str">
        <f>VLOOKUP(A1150,Table!$U$1:$V$230,2,0)</f>
        <v>Tetragonal</v>
      </c>
    </row>
    <row r="1151" spans="1:30" ht="18.75" customHeight="1" x14ac:dyDescent="0.4">
      <c r="A1151" s="5">
        <v>139</v>
      </c>
      <c r="B1151" s="5">
        <v>249752</v>
      </c>
      <c r="C1151" s="5" t="s">
        <v>1364</v>
      </c>
      <c r="D1151" s="5" t="s">
        <v>1496</v>
      </c>
      <c r="E1151" s="6" t="s">
        <v>2294</v>
      </c>
      <c r="F1151" s="8" t="str">
        <f>LEFT(E1151,MIN(FIND({0,1,2,3,4,5,6,7,8,9},ASC(E1151)&amp;1234567890))-1)</f>
        <v>Ba</v>
      </c>
      <c r="G1151" s="8">
        <f t="shared" si="85"/>
        <v>2</v>
      </c>
      <c r="H1151" s="8">
        <f>VLOOKUP(F1151,Table!$A$2:$C$121,2,0)</f>
        <v>2</v>
      </c>
      <c r="I1151" s="7">
        <f>VLOOKUP(F1151,Table!$A$2:$C$121,3,0)</f>
        <v>6</v>
      </c>
      <c r="J1151" s="6" t="s">
        <v>4151</v>
      </c>
      <c r="K1151" s="8" t="str">
        <f>LEFT(J1151,MIN(FIND({0,1,2,3,4,5,6,7,8,9},ASC(J1151)&amp;1234567890))-1)</f>
        <v>Zn</v>
      </c>
      <c r="L1151" s="8">
        <f t="shared" si="86"/>
        <v>0.95499999999999996</v>
      </c>
      <c r="M1151" s="8">
        <f>VLOOKUP(K1151,Table!$A$2:$C$121,2,0)</f>
        <v>12</v>
      </c>
      <c r="N1151" s="7">
        <f>VLOOKUP(K1151,Table!$A$2:$C$121,3,0)</f>
        <v>4</v>
      </c>
      <c r="O1151" s="6" t="s">
        <v>2493</v>
      </c>
      <c r="P1151" s="8" t="str">
        <f>LEFT(O1151,MIN(FIND({0,1,2,3,4,5,6,7,8,9},ASC(O1151)&amp;1234567890))-1)</f>
        <v>O</v>
      </c>
      <c r="Q1151" s="8">
        <f t="shared" si="87"/>
        <v>2</v>
      </c>
      <c r="R1151" s="8">
        <f>VLOOKUP(P1151,Table!$A$2:$C$121,2,0)</f>
        <v>16</v>
      </c>
      <c r="S1151" s="7">
        <f>VLOOKUP(P1151,Table!$A$2:$C$121,3,0)</f>
        <v>2</v>
      </c>
      <c r="T1151" s="6" t="s">
        <v>2646</v>
      </c>
      <c r="U1151" s="8" t="str">
        <f>LEFT(T1151,MIN(FIND({0,1,2,3,4,5,6,7,8,9},ASC(T1151)&amp;1234567890))-1)</f>
        <v>Ag</v>
      </c>
      <c r="V1151" s="8">
        <f t="shared" si="88"/>
        <v>2</v>
      </c>
      <c r="W1151" s="8">
        <f>VLOOKUP(U1151,Table!$A$2:$C$121,2,0)</f>
        <v>11</v>
      </c>
      <c r="X1151" s="7">
        <f>VLOOKUP(U1151,Table!$A$2:$C$121,3,0)</f>
        <v>5</v>
      </c>
      <c r="Y1151" s="6" t="s">
        <v>3251</v>
      </c>
      <c r="Z1151" s="8" t="str">
        <f>LEFT(Y1151,MIN(FIND({0,1,2,3,4,5,6,7,8,9},ASC(Y1151)&amp;1234567890))-1)</f>
        <v>Se</v>
      </c>
      <c r="AA1151" s="8">
        <f t="shared" si="89"/>
        <v>2</v>
      </c>
      <c r="AB1151" s="8">
        <f>VLOOKUP(Z1151,Table!$A$2:$C$121,2,0)</f>
        <v>16</v>
      </c>
      <c r="AC1151" s="7">
        <f>VLOOKUP(Z1151,Table!$A$2:$C$121,3,0)</f>
        <v>4</v>
      </c>
      <c r="AD1151" s="5" t="str">
        <f>VLOOKUP(A1151,Table!$U$1:$V$230,2,0)</f>
        <v>Tetragonal</v>
      </c>
    </row>
    <row r="1152" spans="1:30" ht="18.75" customHeight="1" x14ac:dyDescent="0.4">
      <c r="A1152" s="5">
        <v>139</v>
      </c>
      <c r="B1152" s="5">
        <v>247176</v>
      </c>
      <c r="C1152" s="5" t="s">
        <v>1364</v>
      </c>
      <c r="D1152" s="5" t="s">
        <v>1497</v>
      </c>
      <c r="E1152" s="6" t="s">
        <v>3813</v>
      </c>
      <c r="F1152" s="8" t="str">
        <f>LEFT(E1152,MIN(FIND({0,1,2,3,4,5,6,7,8,9},ASC(E1152)&amp;1234567890))-1)</f>
        <v>Bi</v>
      </c>
      <c r="G1152" s="8">
        <f t="shared" si="85"/>
        <v>3</v>
      </c>
      <c r="H1152" s="8">
        <f>VLOOKUP(F1152,Table!$A$2:$C$121,2,0)</f>
        <v>15</v>
      </c>
      <c r="I1152" s="7">
        <f>VLOOKUP(F1152,Table!$A$2:$C$121,3,0)</f>
        <v>6</v>
      </c>
      <c r="J1152" s="6" t="s">
        <v>2320</v>
      </c>
      <c r="K1152" s="8" t="str">
        <f>LEFT(J1152,MIN(FIND({0,1,2,3,4,5,6,7,8,9},ASC(J1152)&amp;1234567890))-1)</f>
        <v>Sr</v>
      </c>
      <c r="L1152" s="8">
        <f t="shared" si="86"/>
        <v>1</v>
      </c>
      <c r="M1152" s="8">
        <f>VLOOKUP(K1152,Table!$A$2:$C$121,2,0)</f>
        <v>2</v>
      </c>
      <c r="N1152" s="7">
        <f>VLOOKUP(K1152,Table!$A$2:$C$121,3,0)</f>
        <v>5</v>
      </c>
      <c r="O1152" s="6" t="s">
        <v>2756</v>
      </c>
      <c r="P1152" s="8" t="str">
        <f>LEFT(O1152,MIN(FIND({0,1,2,3,4,5,6,7,8,9},ASC(O1152)&amp;1234567890))-1)</f>
        <v>Ti</v>
      </c>
      <c r="Q1152" s="8">
        <f t="shared" si="87"/>
        <v>2</v>
      </c>
      <c r="R1152" s="8">
        <f>VLOOKUP(P1152,Table!$A$2:$C$121,2,0)</f>
        <v>4</v>
      </c>
      <c r="S1152" s="7">
        <f>VLOOKUP(P1152,Table!$A$2:$C$121,3,0)</f>
        <v>4</v>
      </c>
      <c r="T1152" s="6" t="s">
        <v>2416</v>
      </c>
      <c r="U1152" s="8" t="str">
        <f>LEFT(T1152,MIN(FIND({0,1,2,3,4,5,6,7,8,9},ASC(T1152)&amp;1234567890))-1)</f>
        <v>Ta</v>
      </c>
      <c r="V1152" s="8">
        <f t="shared" si="88"/>
        <v>1</v>
      </c>
      <c r="W1152" s="8">
        <f>VLOOKUP(U1152,Table!$A$2:$C$121,2,0)</f>
        <v>5</v>
      </c>
      <c r="X1152" s="7">
        <f>VLOOKUP(U1152,Table!$A$2:$C$121,3,0)</f>
        <v>6</v>
      </c>
      <c r="Y1152" s="6" t="s">
        <v>2470</v>
      </c>
      <c r="Z1152" s="8" t="str">
        <f>LEFT(Y1152,MIN(FIND({0,1,2,3,4,5,6,7,8,9},ASC(Y1152)&amp;1234567890))-1)</f>
        <v>O</v>
      </c>
      <c r="AA1152" s="8">
        <f t="shared" si="89"/>
        <v>12</v>
      </c>
      <c r="AB1152" s="8">
        <f>VLOOKUP(Z1152,Table!$A$2:$C$121,2,0)</f>
        <v>16</v>
      </c>
      <c r="AC1152" s="7">
        <f>VLOOKUP(Z1152,Table!$A$2:$C$121,3,0)</f>
        <v>2</v>
      </c>
      <c r="AD1152" s="5" t="str">
        <f>VLOOKUP(A1152,Table!$U$1:$V$230,2,0)</f>
        <v>Tetragonal</v>
      </c>
    </row>
    <row r="1153" spans="1:30" ht="18.75" customHeight="1" x14ac:dyDescent="0.4">
      <c r="A1153" s="5">
        <v>139</v>
      </c>
      <c r="B1153" s="5">
        <v>247784</v>
      </c>
      <c r="C1153" s="5" t="s">
        <v>1364</v>
      </c>
      <c r="D1153" s="5" t="s">
        <v>1498</v>
      </c>
      <c r="E1153" s="6" t="s">
        <v>2933</v>
      </c>
      <c r="F1153" s="8" t="str">
        <f>LEFT(E1153,MIN(FIND({0,1,2,3,4,5,6,7,8,9},ASC(E1153)&amp;1234567890))-1)</f>
        <v>Gd</v>
      </c>
      <c r="G1153" s="8">
        <f t="shared" si="85"/>
        <v>1</v>
      </c>
      <c r="H1153" s="8">
        <f>VLOOKUP(F1153,Table!$A$2:$C$121,2,0)</f>
        <v>3</v>
      </c>
      <c r="I1153" s="7">
        <f>VLOOKUP(F1153,Table!$A$2:$C$121,3,0)</f>
        <v>6</v>
      </c>
      <c r="J1153" s="6" t="s">
        <v>2299</v>
      </c>
      <c r="K1153" s="8" t="str">
        <f>LEFT(J1153,MIN(FIND({0,1,2,3,4,5,6,7,8,9},ASC(J1153)&amp;1234567890))-1)</f>
        <v>Sr</v>
      </c>
      <c r="L1153" s="8">
        <f t="shared" si="86"/>
        <v>2</v>
      </c>
      <c r="M1153" s="8">
        <f>VLOOKUP(K1153,Table!$A$2:$C$121,2,0)</f>
        <v>2</v>
      </c>
      <c r="N1153" s="7">
        <f>VLOOKUP(K1153,Table!$A$2:$C$121,3,0)</f>
        <v>5</v>
      </c>
      <c r="O1153" s="6" t="s">
        <v>2598</v>
      </c>
      <c r="P1153" s="8" t="str">
        <f>LEFT(O1153,MIN(FIND({0,1,2,3,4,5,6,7,8,9},ASC(O1153)&amp;1234567890))-1)</f>
        <v>Mn</v>
      </c>
      <c r="Q1153" s="8">
        <f t="shared" si="87"/>
        <v>1</v>
      </c>
      <c r="R1153" s="8">
        <f>VLOOKUP(P1153,Table!$A$2:$C$121,2,0)</f>
        <v>7</v>
      </c>
      <c r="S1153" s="7">
        <f>VLOOKUP(P1153,Table!$A$2:$C$121,3,0)</f>
        <v>4</v>
      </c>
      <c r="T1153" s="6" t="s">
        <v>3339</v>
      </c>
      <c r="U1153" s="8" t="str">
        <f>LEFT(T1153,MIN(FIND({0,1,2,3,4,5,6,7,8,9},ASC(T1153)&amp;1234567890))-1)</f>
        <v>Cr</v>
      </c>
      <c r="V1153" s="8">
        <f t="shared" si="88"/>
        <v>1</v>
      </c>
      <c r="W1153" s="8">
        <f>VLOOKUP(U1153,Table!$A$2:$C$121,2,0)</f>
        <v>6</v>
      </c>
      <c r="X1153" s="7">
        <f>VLOOKUP(U1153,Table!$A$2:$C$121,3,0)</f>
        <v>4</v>
      </c>
      <c r="Y1153" s="6" t="s">
        <v>2381</v>
      </c>
      <c r="Z1153" s="8" t="str">
        <f>LEFT(Y1153,MIN(FIND({0,1,2,3,4,5,6,7,8,9},ASC(Y1153)&amp;1234567890))-1)</f>
        <v>O</v>
      </c>
      <c r="AA1153" s="8">
        <f t="shared" si="89"/>
        <v>7</v>
      </c>
      <c r="AB1153" s="8">
        <f>VLOOKUP(Z1153,Table!$A$2:$C$121,2,0)</f>
        <v>16</v>
      </c>
      <c r="AC1153" s="7">
        <f>VLOOKUP(Z1153,Table!$A$2:$C$121,3,0)</f>
        <v>2</v>
      </c>
      <c r="AD1153" s="5" t="str">
        <f>VLOOKUP(A1153,Table!$U$1:$V$230,2,0)</f>
        <v>Tetragonal</v>
      </c>
    </row>
    <row r="1154" spans="1:30" ht="18.75" customHeight="1" x14ac:dyDescent="0.4">
      <c r="A1154" s="5">
        <v>139</v>
      </c>
      <c r="B1154" s="5">
        <v>261345</v>
      </c>
      <c r="C1154" s="5" t="s">
        <v>1364</v>
      </c>
      <c r="D1154" s="5" t="s">
        <v>1499</v>
      </c>
      <c r="E1154" s="6" t="s">
        <v>2394</v>
      </c>
      <c r="F1154" s="8" t="str">
        <f>LEFT(E1154,MIN(FIND({0,1,2,3,4,5,6,7,8,9},ASC(E1154)&amp;1234567890))-1)</f>
        <v>Ba</v>
      </c>
      <c r="G1154" s="8">
        <f t="shared" ref="G1154:G1217" si="90">IF(SUBSTITUTE(E1154,F1154,"")="",1,SUBSTITUTE(E1154,F1154,""))*1</f>
        <v>4</v>
      </c>
      <c r="H1154" s="8">
        <f>VLOOKUP(F1154,Table!$A$2:$C$121,2,0)</f>
        <v>2</v>
      </c>
      <c r="I1154" s="7">
        <f>VLOOKUP(F1154,Table!$A$2:$C$121,3,0)</f>
        <v>6</v>
      </c>
      <c r="J1154" s="6" t="s">
        <v>2652</v>
      </c>
      <c r="K1154" s="8" t="str">
        <f>LEFT(J1154,MIN(FIND({0,1,2,3,4,5,6,7,8,9},ASC(J1154)&amp;1234567890))-1)</f>
        <v>Co</v>
      </c>
      <c r="L1154" s="8">
        <f t="shared" ref="L1154:L1217" si="91">IF(SUBSTITUTE(J1154,K1154,"")="",1,SUBSTITUTE(J1154,K1154,""))*1</f>
        <v>2</v>
      </c>
      <c r="M1154" s="8">
        <f>VLOOKUP(K1154,Table!$A$2:$C$121,2,0)</f>
        <v>9</v>
      </c>
      <c r="N1154" s="7">
        <f>VLOOKUP(K1154,Table!$A$2:$C$121,3,0)</f>
        <v>4</v>
      </c>
      <c r="O1154" s="6" t="s">
        <v>4152</v>
      </c>
      <c r="P1154" s="8" t="str">
        <f>LEFT(O1154,MIN(FIND({0,1,2,3,4,5,6,7,8,9},ASC(O1154)&amp;1234567890))-1)</f>
        <v>Cu</v>
      </c>
      <c r="Q1154" s="8">
        <f t="shared" ref="Q1154:Q1217" si="92">IF(SUBSTITUTE(O1154,P1154,"")="",1,SUBSTITUTE(O1154,P1154,""))*1</f>
        <v>3.89</v>
      </c>
      <c r="R1154" s="8">
        <f>VLOOKUP(P1154,Table!$A$2:$C$121,2,0)</f>
        <v>11</v>
      </c>
      <c r="S1154" s="7">
        <f>VLOOKUP(P1154,Table!$A$2:$C$121,3,0)</f>
        <v>4</v>
      </c>
      <c r="T1154" s="6" t="s">
        <v>2317</v>
      </c>
      <c r="U1154" s="8" t="str">
        <f>LEFT(T1154,MIN(FIND({0,1,2,3,4,5,6,7,8,9},ASC(T1154)&amp;1234567890))-1)</f>
        <v>O</v>
      </c>
      <c r="V1154" s="8">
        <f t="shared" ref="V1154:V1217" si="93">IF(SUBSTITUTE(T1154,U1154,"")="",1,SUBSTITUTE(T1154,U1154,""))*1</f>
        <v>4</v>
      </c>
      <c r="W1154" s="8">
        <f>VLOOKUP(U1154,Table!$A$2:$C$121,2,0)</f>
        <v>16</v>
      </c>
      <c r="X1154" s="7">
        <f>VLOOKUP(U1154,Table!$A$2:$C$121,3,0)</f>
        <v>2</v>
      </c>
      <c r="Y1154" s="6" t="s">
        <v>2303</v>
      </c>
      <c r="Z1154" s="8" t="str">
        <f>LEFT(Y1154,MIN(FIND({0,1,2,3,4,5,6,7,8,9},ASC(Y1154)&amp;1234567890))-1)</f>
        <v>S</v>
      </c>
      <c r="AA1154" s="8">
        <f t="shared" ref="AA1154:AA1217" si="94">IF(SUBSTITUTE(Y1154,Z1154,"")="",1,SUBSTITUTE(Y1154,Z1154,""))*1</f>
        <v>4</v>
      </c>
      <c r="AB1154" s="8">
        <f>VLOOKUP(Z1154,Table!$A$2:$C$121,2,0)</f>
        <v>16</v>
      </c>
      <c r="AC1154" s="7">
        <f>VLOOKUP(Z1154,Table!$A$2:$C$121,3,0)</f>
        <v>3</v>
      </c>
      <c r="AD1154" s="5" t="str">
        <f>VLOOKUP(A1154,Table!$U$1:$V$230,2,0)</f>
        <v>Tetragonal</v>
      </c>
    </row>
    <row r="1155" spans="1:30" ht="18.75" customHeight="1" x14ac:dyDescent="0.4">
      <c r="A1155" s="5">
        <v>139</v>
      </c>
      <c r="B1155" s="5">
        <v>261346</v>
      </c>
      <c r="C1155" s="5" t="s">
        <v>1364</v>
      </c>
      <c r="D1155" s="5" t="s">
        <v>1500</v>
      </c>
      <c r="E1155" s="6" t="s">
        <v>2299</v>
      </c>
      <c r="F1155" s="8" t="str">
        <f>LEFT(E1155,MIN(FIND({0,1,2,3,4,5,6,7,8,9},ASC(E1155)&amp;1234567890))-1)</f>
        <v>Sr</v>
      </c>
      <c r="G1155" s="8">
        <f t="shared" si="90"/>
        <v>2</v>
      </c>
      <c r="H1155" s="8">
        <f>VLOOKUP(F1155,Table!$A$2:$C$121,2,0)</f>
        <v>2</v>
      </c>
      <c r="I1155" s="7">
        <f>VLOOKUP(F1155,Table!$A$2:$C$121,3,0)</f>
        <v>5</v>
      </c>
      <c r="J1155" s="6" t="s">
        <v>2636</v>
      </c>
      <c r="K1155" s="8" t="str">
        <f>LEFT(J1155,MIN(FIND({0,1,2,3,4,5,6,7,8,9},ASC(J1155)&amp;1234567890))-1)</f>
        <v>Co</v>
      </c>
      <c r="L1155" s="8">
        <f t="shared" si="91"/>
        <v>1</v>
      </c>
      <c r="M1155" s="8">
        <f>VLOOKUP(K1155,Table!$A$2:$C$121,2,0)</f>
        <v>9</v>
      </c>
      <c r="N1155" s="7">
        <f>VLOOKUP(K1155,Table!$A$2:$C$121,3,0)</f>
        <v>4</v>
      </c>
      <c r="O1155" s="6" t="s">
        <v>4153</v>
      </c>
      <c r="P1155" s="8" t="str">
        <f>LEFT(O1155,MIN(FIND({0,1,2,3,4,5,6,7,8,9},ASC(O1155)&amp;1234567890))-1)</f>
        <v>Cu</v>
      </c>
      <c r="Q1155" s="8">
        <f t="shared" si="92"/>
        <v>1.89</v>
      </c>
      <c r="R1155" s="8">
        <f>VLOOKUP(P1155,Table!$A$2:$C$121,2,0)</f>
        <v>11</v>
      </c>
      <c r="S1155" s="7">
        <f>VLOOKUP(P1155,Table!$A$2:$C$121,3,0)</f>
        <v>4</v>
      </c>
      <c r="T1155" s="6" t="s">
        <v>2493</v>
      </c>
      <c r="U1155" s="8" t="str">
        <f>LEFT(T1155,MIN(FIND({0,1,2,3,4,5,6,7,8,9},ASC(T1155)&amp;1234567890))-1)</f>
        <v>O</v>
      </c>
      <c r="V1155" s="8">
        <f t="shared" si="93"/>
        <v>2</v>
      </c>
      <c r="W1155" s="8">
        <f>VLOOKUP(U1155,Table!$A$2:$C$121,2,0)</f>
        <v>16</v>
      </c>
      <c r="X1155" s="7">
        <f>VLOOKUP(U1155,Table!$A$2:$C$121,3,0)</f>
        <v>2</v>
      </c>
      <c r="Y1155" s="6" t="s">
        <v>2815</v>
      </c>
      <c r="Z1155" s="8" t="str">
        <f>LEFT(Y1155,MIN(FIND({0,1,2,3,4,5,6,7,8,9},ASC(Y1155)&amp;1234567890))-1)</f>
        <v>S</v>
      </c>
      <c r="AA1155" s="8">
        <f t="shared" si="94"/>
        <v>2</v>
      </c>
      <c r="AB1155" s="8">
        <f>VLOOKUP(Z1155,Table!$A$2:$C$121,2,0)</f>
        <v>16</v>
      </c>
      <c r="AC1155" s="7">
        <f>VLOOKUP(Z1155,Table!$A$2:$C$121,3,0)</f>
        <v>3</v>
      </c>
      <c r="AD1155" s="5" t="str">
        <f>VLOOKUP(A1155,Table!$U$1:$V$230,2,0)</f>
        <v>Tetragonal</v>
      </c>
    </row>
    <row r="1156" spans="1:30" ht="18.75" customHeight="1" x14ac:dyDescent="0.4">
      <c r="A1156" s="5">
        <v>139</v>
      </c>
      <c r="B1156" s="5">
        <v>261347</v>
      </c>
      <c r="C1156" s="5" t="s">
        <v>1364</v>
      </c>
      <c r="D1156" s="5" t="s">
        <v>1501</v>
      </c>
      <c r="E1156" s="6" t="s">
        <v>2299</v>
      </c>
      <c r="F1156" s="8" t="str">
        <f>LEFT(E1156,MIN(FIND({0,1,2,3,4,5,6,7,8,9},ASC(E1156)&amp;1234567890))-1)</f>
        <v>Sr</v>
      </c>
      <c r="G1156" s="8">
        <f t="shared" si="90"/>
        <v>2</v>
      </c>
      <c r="H1156" s="8">
        <f>VLOOKUP(F1156,Table!$A$2:$C$121,2,0)</f>
        <v>2</v>
      </c>
      <c r="I1156" s="7">
        <f>VLOOKUP(F1156,Table!$A$2:$C$121,3,0)</f>
        <v>5</v>
      </c>
      <c r="J1156" s="6" t="s">
        <v>2636</v>
      </c>
      <c r="K1156" s="8" t="str">
        <f>LEFT(J1156,MIN(FIND({0,1,2,3,4,5,6,7,8,9},ASC(J1156)&amp;1234567890))-1)</f>
        <v>Co</v>
      </c>
      <c r="L1156" s="8">
        <f t="shared" si="91"/>
        <v>1</v>
      </c>
      <c r="M1156" s="8">
        <f>VLOOKUP(K1156,Table!$A$2:$C$121,2,0)</f>
        <v>9</v>
      </c>
      <c r="N1156" s="7">
        <f>VLOOKUP(K1156,Table!$A$2:$C$121,3,0)</f>
        <v>4</v>
      </c>
      <c r="O1156" s="6" t="s">
        <v>4148</v>
      </c>
      <c r="P1156" s="8" t="str">
        <f>LEFT(O1156,MIN(FIND({0,1,2,3,4,5,6,7,8,9},ASC(O1156)&amp;1234567890))-1)</f>
        <v>Cu</v>
      </c>
      <c r="Q1156" s="8">
        <f t="shared" si="92"/>
        <v>1.98</v>
      </c>
      <c r="R1156" s="8">
        <f>VLOOKUP(P1156,Table!$A$2:$C$121,2,0)</f>
        <v>11</v>
      </c>
      <c r="S1156" s="7">
        <f>VLOOKUP(P1156,Table!$A$2:$C$121,3,0)</f>
        <v>4</v>
      </c>
      <c r="T1156" s="6" t="s">
        <v>2493</v>
      </c>
      <c r="U1156" s="8" t="str">
        <f>LEFT(T1156,MIN(FIND({0,1,2,3,4,5,6,7,8,9},ASC(T1156)&amp;1234567890))-1)</f>
        <v>O</v>
      </c>
      <c r="V1156" s="8">
        <f t="shared" si="93"/>
        <v>2</v>
      </c>
      <c r="W1156" s="8">
        <f>VLOOKUP(U1156,Table!$A$2:$C$121,2,0)</f>
        <v>16</v>
      </c>
      <c r="X1156" s="7">
        <f>VLOOKUP(U1156,Table!$A$2:$C$121,3,0)</f>
        <v>2</v>
      </c>
      <c r="Y1156" s="6" t="s">
        <v>2815</v>
      </c>
      <c r="Z1156" s="8" t="str">
        <f>LEFT(Y1156,MIN(FIND({0,1,2,3,4,5,6,7,8,9},ASC(Y1156)&amp;1234567890))-1)</f>
        <v>S</v>
      </c>
      <c r="AA1156" s="8">
        <f t="shared" si="94"/>
        <v>2</v>
      </c>
      <c r="AB1156" s="8">
        <f>VLOOKUP(Z1156,Table!$A$2:$C$121,2,0)</f>
        <v>16</v>
      </c>
      <c r="AC1156" s="7">
        <f>VLOOKUP(Z1156,Table!$A$2:$C$121,3,0)</f>
        <v>3</v>
      </c>
      <c r="AD1156" s="5" t="str">
        <f>VLOOKUP(A1156,Table!$U$1:$V$230,2,0)</f>
        <v>Tetragonal</v>
      </c>
    </row>
    <row r="1157" spans="1:30" ht="18.75" customHeight="1" x14ac:dyDescent="0.4">
      <c r="A1157" s="5">
        <v>139</v>
      </c>
      <c r="B1157" s="5">
        <v>261352</v>
      </c>
      <c r="C1157" s="5" t="s">
        <v>1364</v>
      </c>
      <c r="D1157" s="5" t="s">
        <v>1502</v>
      </c>
      <c r="E1157" s="6" t="s">
        <v>2294</v>
      </c>
      <c r="F1157" s="8" t="str">
        <f>LEFT(E1157,MIN(FIND({0,1,2,3,4,5,6,7,8,9},ASC(E1157)&amp;1234567890))-1)</f>
        <v>Ba</v>
      </c>
      <c r="G1157" s="8">
        <f t="shared" si="90"/>
        <v>2</v>
      </c>
      <c r="H1157" s="8">
        <f>VLOOKUP(F1157,Table!$A$2:$C$121,2,0)</f>
        <v>2</v>
      </c>
      <c r="I1157" s="7">
        <f>VLOOKUP(F1157,Table!$A$2:$C$121,3,0)</f>
        <v>6</v>
      </c>
      <c r="J1157" s="6" t="s">
        <v>2636</v>
      </c>
      <c r="K1157" s="8" t="str">
        <f>LEFT(J1157,MIN(FIND({0,1,2,3,4,5,6,7,8,9},ASC(J1157)&amp;1234567890))-1)</f>
        <v>Co</v>
      </c>
      <c r="L1157" s="8">
        <f t="shared" si="91"/>
        <v>1</v>
      </c>
      <c r="M1157" s="8">
        <f>VLOOKUP(K1157,Table!$A$2:$C$121,2,0)</f>
        <v>9</v>
      </c>
      <c r="N1157" s="7">
        <f>VLOOKUP(K1157,Table!$A$2:$C$121,3,0)</f>
        <v>4</v>
      </c>
      <c r="O1157" s="6" t="s">
        <v>2493</v>
      </c>
      <c r="P1157" s="8" t="str">
        <f>LEFT(O1157,MIN(FIND({0,1,2,3,4,5,6,7,8,9},ASC(O1157)&amp;1234567890))-1)</f>
        <v>O</v>
      </c>
      <c r="Q1157" s="8">
        <f t="shared" si="92"/>
        <v>2</v>
      </c>
      <c r="R1157" s="8">
        <f>VLOOKUP(P1157,Table!$A$2:$C$121,2,0)</f>
        <v>16</v>
      </c>
      <c r="S1157" s="7">
        <f>VLOOKUP(P1157,Table!$A$2:$C$121,3,0)</f>
        <v>2</v>
      </c>
      <c r="T1157" s="6" t="s">
        <v>2297</v>
      </c>
      <c r="U1157" s="8" t="str">
        <f>LEFT(T1157,MIN(FIND({0,1,2,3,4,5,6,7,8,9},ASC(T1157)&amp;1234567890))-1)</f>
        <v>Cu</v>
      </c>
      <c r="V1157" s="8">
        <f t="shared" si="93"/>
        <v>2</v>
      </c>
      <c r="W1157" s="8">
        <f>VLOOKUP(U1157,Table!$A$2:$C$121,2,0)</f>
        <v>11</v>
      </c>
      <c r="X1157" s="7">
        <f>VLOOKUP(U1157,Table!$A$2:$C$121,3,0)</f>
        <v>4</v>
      </c>
      <c r="Y1157" s="6" t="s">
        <v>2815</v>
      </c>
      <c r="Z1157" s="8" t="str">
        <f>LEFT(Y1157,MIN(FIND({0,1,2,3,4,5,6,7,8,9},ASC(Y1157)&amp;1234567890))-1)</f>
        <v>S</v>
      </c>
      <c r="AA1157" s="8">
        <f t="shared" si="94"/>
        <v>2</v>
      </c>
      <c r="AB1157" s="8">
        <f>VLOOKUP(Z1157,Table!$A$2:$C$121,2,0)</f>
        <v>16</v>
      </c>
      <c r="AC1157" s="7">
        <f>VLOOKUP(Z1157,Table!$A$2:$C$121,3,0)</f>
        <v>3</v>
      </c>
      <c r="AD1157" s="5" t="str">
        <f>VLOOKUP(A1157,Table!$U$1:$V$230,2,0)</f>
        <v>Tetragonal</v>
      </c>
    </row>
    <row r="1158" spans="1:30" ht="18.75" customHeight="1" x14ac:dyDescent="0.4">
      <c r="A1158" s="5">
        <v>139</v>
      </c>
      <c r="B1158" s="5">
        <v>261956</v>
      </c>
      <c r="C1158" s="5" t="s">
        <v>1364</v>
      </c>
      <c r="D1158" s="5" t="s">
        <v>1503</v>
      </c>
      <c r="E1158" s="6" t="s">
        <v>2424</v>
      </c>
      <c r="F1158" s="8" t="str">
        <f>LEFT(E1158,MIN(FIND({0,1,2,3,4,5,6,7,8,9},ASC(E1158)&amp;1234567890))-1)</f>
        <v>Sr</v>
      </c>
      <c r="G1158" s="8">
        <f t="shared" si="90"/>
        <v>3</v>
      </c>
      <c r="H1158" s="8">
        <f>VLOOKUP(F1158,Table!$A$2:$C$121,2,0)</f>
        <v>2</v>
      </c>
      <c r="I1158" s="7">
        <f>VLOOKUP(F1158,Table!$A$2:$C$121,3,0)</f>
        <v>5</v>
      </c>
      <c r="J1158" s="6" t="s">
        <v>4154</v>
      </c>
      <c r="K1158" s="8" t="str">
        <f>LEFT(J1158,MIN(FIND({0,1,2,3,4,5,6,7,8,9},ASC(J1158)&amp;1234567890))-1)</f>
        <v>Fe</v>
      </c>
      <c r="L1158" s="8">
        <f t="shared" si="91"/>
        <v>1.8</v>
      </c>
      <c r="M1158" s="8">
        <f>VLOOKUP(K1158,Table!$A$2:$C$121,2,0)</f>
        <v>8</v>
      </c>
      <c r="N1158" s="7">
        <f>VLOOKUP(K1158,Table!$A$2:$C$121,3,0)</f>
        <v>4</v>
      </c>
      <c r="O1158" s="6" t="s">
        <v>2770</v>
      </c>
      <c r="P1158" s="8" t="str">
        <f>LEFT(O1158,MIN(FIND({0,1,2,3,4,5,6,7,8,9},ASC(O1158)&amp;1234567890))-1)</f>
        <v>Co</v>
      </c>
      <c r="Q1158" s="8">
        <f t="shared" si="92"/>
        <v>0.2</v>
      </c>
      <c r="R1158" s="8">
        <f>VLOOKUP(P1158,Table!$A$2:$C$121,2,0)</f>
        <v>9</v>
      </c>
      <c r="S1158" s="7">
        <f>VLOOKUP(P1158,Table!$A$2:$C$121,3,0)</f>
        <v>4</v>
      </c>
      <c r="T1158" s="6" t="s">
        <v>2317</v>
      </c>
      <c r="U1158" s="8" t="str">
        <f>LEFT(T1158,MIN(FIND({0,1,2,3,4,5,6,7,8,9},ASC(T1158)&amp;1234567890))-1)</f>
        <v>O</v>
      </c>
      <c r="V1158" s="8">
        <f t="shared" si="93"/>
        <v>4</v>
      </c>
      <c r="W1158" s="8">
        <f>VLOOKUP(U1158,Table!$A$2:$C$121,2,0)</f>
        <v>16</v>
      </c>
      <c r="X1158" s="7">
        <f>VLOOKUP(U1158,Table!$A$2:$C$121,3,0)</f>
        <v>2</v>
      </c>
      <c r="Y1158" s="6" t="s">
        <v>2360</v>
      </c>
      <c r="Z1158" s="8" t="str">
        <f>LEFT(Y1158,MIN(FIND({0,1,2,3,4,5,6,7,8,9},ASC(Y1158)&amp;1234567890))-1)</f>
        <v>Cl</v>
      </c>
      <c r="AA1158" s="8">
        <f t="shared" si="94"/>
        <v>2</v>
      </c>
      <c r="AB1158" s="8">
        <f>VLOOKUP(Z1158,Table!$A$2:$C$121,2,0)</f>
        <v>17</v>
      </c>
      <c r="AC1158" s="7">
        <f>VLOOKUP(Z1158,Table!$A$2:$C$121,3,0)</f>
        <v>3</v>
      </c>
      <c r="AD1158" s="5" t="str">
        <f>VLOOKUP(A1158,Table!$U$1:$V$230,2,0)</f>
        <v>Tetragonal</v>
      </c>
    </row>
    <row r="1159" spans="1:30" ht="18.75" customHeight="1" x14ac:dyDescent="0.4">
      <c r="A1159" s="5">
        <v>139</v>
      </c>
      <c r="B1159" s="5">
        <v>261957</v>
      </c>
      <c r="C1159" s="5" t="s">
        <v>1364</v>
      </c>
      <c r="D1159" s="5" t="s">
        <v>1504</v>
      </c>
      <c r="E1159" s="6" t="s">
        <v>2424</v>
      </c>
      <c r="F1159" s="8" t="str">
        <f>LEFT(E1159,MIN(FIND({0,1,2,3,4,5,6,7,8,9},ASC(E1159)&amp;1234567890))-1)</f>
        <v>Sr</v>
      </c>
      <c r="G1159" s="8">
        <f t="shared" si="90"/>
        <v>3</v>
      </c>
      <c r="H1159" s="8">
        <f>VLOOKUP(F1159,Table!$A$2:$C$121,2,0)</f>
        <v>2</v>
      </c>
      <c r="I1159" s="7">
        <f>VLOOKUP(F1159,Table!$A$2:$C$121,3,0)</f>
        <v>5</v>
      </c>
      <c r="J1159" s="6" t="s">
        <v>3255</v>
      </c>
      <c r="K1159" s="8" t="str">
        <f>LEFT(J1159,MIN(FIND({0,1,2,3,4,5,6,7,8,9},ASC(J1159)&amp;1234567890))-1)</f>
        <v>Fe</v>
      </c>
      <c r="L1159" s="8">
        <f t="shared" si="91"/>
        <v>1.4</v>
      </c>
      <c r="M1159" s="8">
        <f>VLOOKUP(K1159,Table!$A$2:$C$121,2,0)</f>
        <v>8</v>
      </c>
      <c r="N1159" s="7">
        <f>VLOOKUP(K1159,Table!$A$2:$C$121,3,0)</f>
        <v>4</v>
      </c>
      <c r="O1159" s="6" t="s">
        <v>4155</v>
      </c>
      <c r="P1159" s="8" t="str">
        <f>LEFT(O1159,MIN(FIND({0,1,2,3,4,5,6,7,8,9},ASC(O1159)&amp;1234567890))-1)</f>
        <v>Co</v>
      </c>
      <c r="Q1159" s="8">
        <f t="shared" si="92"/>
        <v>0.6</v>
      </c>
      <c r="R1159" s="8">
        <f>VLOOKUP(P1159,Table!$A$2:$C$121,2,0)</f>
        <v>9</v>
      </c>
      <c r="S1159" s="7">
        <f>VLOOKUP(P1159,Table!$A$2:$C$121,3,0)</f>
        <v>4</v>
      </c>
      <c r="T1159" s="6" t="s">
        <v>2317</v>
      </c>
      <c r="U1159" s="8" t="str">
        <f>LEFT(T1159,MIN(FIND({0,1,2,3,4,5,6,7,8,9},ASC(T1159)&amp;1234567890))-1)</f>
        <v>O</v>
      </c>
      <c r="V1159" s="8">
        <f t="shared" si="93"/>
        <v>4</v>
      </c>
      <c r="W1159" s="8">
        <f>VLOOKUP(U1159,Table!$A$2:$C$121,2,0)</f>
        <v>16</v>
      </c>
      <c r="X1159" s="7">
        <f>VLOOKUP(U1159,Table!$A$2:$C$121,3,0)</f>
        <v>2</v>
      </c>
      <c r="Y1159" s="6" t="s">
        <v>2360</v>
      </c>
      <c r="Z1159" s="8" t="str">
        <f>LEFT(Y1159,MIN(FIND({0,1,2,3,4,5,6,7,8,9},ASC(Y1159)&amp;1234567890))-1)</f>
        <v>Cl</v>
      </c>
      <c r="AA1159" s="8">
        <f t="shared" si="94"/>
        <v>2</v>
      </c>
      <c r="AB1159" s="8">
        <f>VLOOKUP(Z1159,Table!$A$2:$C$121,2,0)</f>
        <v>17</v>
      </c>
      <c r="AC1159" s="7">
        <f>VLOOKUP(Z1159,Table!$A$2:$C$121,3,0)</f>
        <v>3</v>
      </c>
      <c r="AD1159" s="5" t="str">
        <f>VLOOKUP(A1159,Table!$U$1:$V$230,2,0)</f>
        <v>Tetragonal</v>
      </c>
    </row>
    <row r="1160" spans="1:30" ht="18.75" customHeight="1" x14ac:dyDescent="0.4">
      <c r="A1160" s="5">
        <v>139</v>
      </c>
      <c r="B1160" s="5">
        <v>261958</v>
      </c>
      <c r="C1160" s="5" t="s">
        <v>1364</v>
      </c>
      <c r="D1160" s="5" t="s">
        <v>1505</v>
      </c>
      <c r="E1160" s="6" t="s">
        <v>2424</v>
      </c>
      <c r="F1160" s="8" t="str">
        <f>LEFT(E1160,MIN(FIND({0,1,2,3,4,5,6,7,8,9},ASC(E1160)&amp;1234567890))-1)</f>
        <v>Sr</v>
      </c>
      <c r="G1160" s="8">
        <f t="shared" si="90"/>
        <v>3</v>
      </c>
      <c r="H1160" s="8">
        <f>VLOOKUP(F1160,Table!$A$2:$C$121,2,0)</f>
        <v>2</v>
      </c>
      <c r="I1160" s="7">
        <f>VLOOKUP(F1160,Table!$A$2:$C$121,3,0)</f>
        <v>5</v>
      </c>
      <c r="J1160" s="6" t="s">
        <v>3881</v>
      </c>
      <c r="K1160" s="8" t="str">
        <f>LEFT(J1160,MIN(FIND({0,1,2,3,4,5,6,7,8,9},ASC(J1160)&amp;1234567890))-1)</f>
        <v>Fe</v>
      </c>
      <c r="L1160" s="8">
        <f t="shared" si="91"/>
        <v>1.2</v>
      </c>
      <c r="M1160" s="8">
        <f>VLOOKUP(K1160,Table!$A$2:$C$121,2,0)</f>
        <v>8</v>
      </c>
      <c r="N1160" s="7">
        <f>VLOOKUP(K1160,Table!$A$2:$C$121,3,0)</f>
        <v>4</v>
      </c>
      <c r="O1160" s="6" t="s">
        <v>4156</v>
      </c>
      <c r="P1160" s="8" t="str">
        <f>LEFT(O1160,MIN(FIND({0,1,2,3,4,5,6,7,8,9},ASC(O1160)&amp;1234567890))-1)</f>
        <v>Co</v>
      </c>
      <c r="Q1160" s="8">
        <f t="shared" si="92"/>
        <v>0.8</v>
      </c>
      <c r="R1160" s="8">
        <f>VLOOKUP(P1160,Table!$A$2:$C$121,2,0)</f>
        <v>9</v>
      </c>
      <c r="S1160" s="7">
        <f>VLOOKUP(P1160,Table!$A$2:$C$121,3,0)</f>
        <v>4</v>
      </c>
      <c r="T1160" s="6" t="s">
        <v>2317</v>
      </c>
      <c r="U1160" s="8" t="str">
        <f>LEFT(T1160,MIN(FIND({0,1,2,3,4,5,6,7,8,9},ASC(T1160)&amp;1234567890))-1)</f>
        <v>O</v>
      </c>
      <c r="V1160" s="8">
        <f t="shared" si="93"/>
        <v>4</v>
      </c>
      <c r="W1160" s="8">
        <f>VLOOKUP(U1160,Table!$A$2:$C$121,2,0)</f>
        <v>16</v>
      </c>
      <c r="X1160" s="7">
        <f>VLOOKUP(U1160,Table!$A$2:$C$121,3,0)</f>
        <v>2</v>
      </c>
      <c r="Y1160" s="6" t="s">
        <v>2360</v>
      </c>
      <c r="Z1160" s="8" t="str">
        <f>LEFT(Y1160,MIN(FIND({0,1,2,3,4,5,6,7,8,9},ASC(Y1160)&amp;1234567890))-1)</f>
        <v>Cl</v>
      </c>
      <c r="AA1160" s="8">
        <f t="shared" si="94"/>
        <v>2</v>
      </c>
      <c r="AB1160" s="8">
        <f>VLOOKUP(Z1160,Table!$A$2:$C$121,2,0)</f>
        <v>17</v>
      </c>
      <c r="AC1160" s="7">
        <f>VLOOKUP(Z1160,Table!$A$2:$C$121,3,0)</f>
        <v>3</v>
      </c>
      <c r="AD1160" s="5" t="str">
        <f>VLOOKUP(A1160,Table!$U$1:$V$230,2,0)</f>
        <v>Tetragonal</v>
      </c>
    </row>
    <row r="1161" spans="1:30" ht="18.75" customHeight="1" x14ac:dyDescent="0.4">
      <c r="A1161" s="5">
        <v>139</v>
      </c>
      <c r="B1161" s="5">
        <v>261959</v>
      </c>
      <c r="C1161" s="5" t="s">
        <v>1364</v>
      </c>
      <c r="D1161" s="5" t="s">
        <v>1506</v>
      </c>
      <c r="E1161" s="6" t="s">
        <v>2424</v>
      </c>
      <c r="F1161" s="8" t="str">
        <f>LEFT(E1161,MIN(FIND({0,1,2,3,4,5,6,7,8,9},ASC(E1161)&amp;1234567890))-1)</f>
        <v>Sr</v>
      </c>
      <c r="G1161" s="8">
        <f t="shared" si="90"/>
        <v>3</v>
      </c>
      <c r="H1161" s="8">
        <f>VLOOKUP(F1161,Table!$A$2:$C$121,2,0)</f>
        <v>2</v>
      </c>
      <c r="I1161" s="7">
        <f>VLOOKUP(F1161,Table!$A$2:$C$121,3,0)</f>
        <v>5</v>
      </c>
      <c r="J1161" s="6" t="s">
        <v>2330</v>
      </c>
      <c r="K1161" s="8" t="str">
        <f>LEFT(J1161,MIN(FIND({0,1,2,3,4,5,6,7,8,9},ASC(J1161)&amp;1234567890))-1)</f>
        <v>Fe</v>
      </c>
      <c r="L1161" s="8">
        <f t="shared" si="91"/>
        <v>1</v>
      </c>
      <c r="M1161" s="8">
        <f>VLOOKUP(K1161,Table!$A$2:$C$121,2,0)</f>
        <v>8</v>
      </c>
      <c r="N1161" s="7">
        <f>VLOOKUP(K1161,Table!$A$2:$C$121,3,0)</f>
        <v>4</v>
      </c>
      <c r="O1161" s="6" t="s">
        <v>2636</v>
      </c>
      <c r="P1161" s="8" t="str">
        <f>LEFT(O1161,MIN(FIND({0,1,2,3,4,5,6,7,8,9},ASC(O1161)&amp;1234567890))-1)</f>
        <v>Co</v>
      </c>
      <c r="Q1161" s="8">
        <f t="shared" si="92"/>
        <v>1</v>
      </c>
      <c r="R1161" s="8">
        <f>VLOOKUP(P1161,Table!$A$2:$C$121,2,0)</f>
        <v>9</v>
      </c>
      <c r="S1161" s="7">
        <f>VLOOKUP(P1161,Table!$A$2:$C$121,3,0)</f>
        <v>4</v>
      </c>
      <c r="T1161" s="6" t="s">
        <v>2317</v>
      </c>
      <c r="U1161" s="8" t="str">
        <f>LEFT(T1161,MIN(FIND({0,1,2,3,4,5,6,7,8,9},ASC(T1161)&amp;1234567890))-1)</f>
        <v>O</v>
      </c>
      <c r="V1161" s="8">
        <f t="shared" si="93"/>
        <v>4</v>
      </c>
      <c r="W1161" s="8">
        <f>VLOOKUP(U1161,Table!$A$2:$C$121,2,0)</f>
        <v>16</v>
      </c>
      <c r="X1161" s="7">
        <f>VLOOKUP(U1161,Table!$A$2:$C$121,3,0)</f>
        <v>2</v>
      </c>
      <c r="Y1161" s="6" t="s">
        <v>2360</v>
      </c>
      <c r="Z1161" s="8" t="str">
        <f>LEFT(Y1161,MIN(FIND({0,1,2,3,4,5,6,7,8,9},ASC(Y1161)&amp;1234567890))-1)</f>
        <v>Cl</v>
      </c>
      <c r="AA1161" s="8">
        <f t="shared" si="94"/>
        <v>2</v>
      </c>
      <c r="AB1161" s="8">
        <f>VLOOKUP(Z1161,Table!$A$2:$C$121,2,0)</f>
        <v>17</v>
      </c>
      <c r="AC1161" s="7">
        <f>VLOOKUP(Z1161,Table!$A$2:$C$121,3,0)</f>
        <v>3</v>
      </c>
      <c r="AD1161" s="5" t="str">
        <f>VLOOKUP(A1161,Table!$U$1:$V$230,2,0)</f>
        <v>Tetragonal</v>
      </c>
    </row>
    <row r="1162" spans="1:30" ht="18.75" customHeight="1" x14ac:dyDescent="0.4">
      <c r="A1162" s="5">
        <v>139</v>
      </c>
      <c r="B1162" s="5">
        <v>263018</v>
      </c>
      <c r="C1162" s="5" t="s">
        <v>1364</v>
      </c>
      <c r="D1162" s="5" t="s">
        <v>1507</v>
      </c>
      <c r="E1162" s="6" t="s">
        <v>2294</v>
      </c>
      <c r="F1162" s="8" t="str">
        <f>LEFT(E1162,MIN(FIND({0,1,2,3,4,5,6,7,8,9},ASC(E1162)&amp;1234567890))-1)</f>
        <v>Ba</v>
      </c>
      <c r="G1162" s="8">
        <f t="shared" si="90"/>
        <v>2</v>
      </c>
      <c r="H1162" s="8">
        <f>VLOOKUP(F1162,Table!$A$2:$C$121,2,0)</f>
        <v>2</v>
      </c>
      <c r="I1162" s="7">
        <f>VLOOKUP(F1162,Table!$A$2:$C$121,3,0)</f>
        <v>6</v>
      </c>
      <c r="J1162" s="6" t="s">
        <v>2756</v>
      </c>
      <c r="K1162" s="8" t="str">
        <f>LEFT(J1162,MIN(FIND({0,1,2,3,4,5,6,7,8,9},ASC(J1162)&amp;1234567890))-1)</f>
        <v>Ti</v>
      </c>
      <c r="L1162" s="8">
        <f t="shared" si="91"/>
        <v>2</v>
      </c>
      <c r="M1162" s="8">
        <f>VLOOKUP(K1162,Table!$A$2:$C$121,2,0)</f>
        <v>4</v>
      </c>
      <c r="N1162" s="7">
        <f>VLOOKUP(K1162,Table!$A$2:$C$121,3,0)</f>
        <v>4</v>
      </c>
      <c r="O1162" s="6" t="s">
        <v>2668</v>
      </c>
      <c r="P1162" s="8" t="str">
        <f>LEFT(O1162,MIN(FIND({0,1,2,3,4,5,6,7,8,9},ASC(O1162)&amp;1234567890))-1)</f>
        <v>Fe</v>
      </c>
      <c r="Q1162" s="8">
        <f t="shared" si="92"/>
        <v>2</v>
      </c>
      <c r="R1162" s="8">
        <f>VLOOKUP(P1162,Table!$A$2:$C$121,2,0)</f>
        <v>8</v>
      </c>
      <c r="S1162" s="7">
        <f>VLOOKUP(P1162,Table!$A$2:$C$121,3,0)</f>
        <v>4</v>
      </c>
      <c r="T1162" s="6" t="s">
        <v>2796</v>
      </c>
      <c r="U1162" s="8" t="str">
        <f>LEFT(T1162,MIN(FIND({0,1,2,3,4,5,6,7,8,9},ASC(T1162)&amp;1234567890))-1)</f>
        <v>As</v>
      </c>
      <c r="V1162" s="8">
        <f t="shared" si="93"/>
        <v>4</v>
      </c>
      <c r="W1162" s="8">
        <f>VLOOKUP(U1162,Table!$A$2:$C$121,2,0)</f>
        <v>15</v>
      </c>
      <c r="X1162" s="7">
        <f>VLOOKUP(U1162,Table!$A$2:$C$121,3,0)</f>
        <v>4</v>
      </c>
      <c r="Y1162" s="6" t="s">
        <v>2305</v>
      </c>
      <c r="Z1162" s="8" t="str">
        <f>LEFT(Y1162,MIN(FIND({0,1,2,3,4,5,6,7,8,9},ASC(Y1162)&amp;1234567890))-1)</f>
        <v>O</v>
      </c>
      <c r="AA1162" s="8">
        <f t="shared" si="94"/>
        <v>1</v>
      </c>
      <c r="AB1162" s="8">
        <f>VLOOKUP(Z1162,Table!$A$2:$C$121,2,0)</f>
        <v>16</v>
      </c>
      <c r="AC1162" s="7">
        <f>VLOOKUP(Z1162,Table!$A$2:$C$121,3,0)</f>
        <v>2</v>
      </c>
      <c r="AD1162" s="5" t="str">
        <f>VLOOKUP(A1162,Table!$U$1:$V$230,2,0)</f>
        <v>Tetragonal</v>
      </c>
    </row>
    <row r="1163" spans="1:30" ht="18.75" customHeight="1" x14ac:dyDescent="0.4">
      <c r="A1163" s="5">
        <v>139</v>
      </c>
      <c r="B1163" s="5">
        <v>247977</v>
      </c>
      <c r="C1163" s="5" t="s">
        <v>1364</v>
      </c>
      <c r="D1163" s="5" t="s">
        <v>1508</v>
      </c>
      <c r="E1163" s="6" t="s">
        <v>2383</v>
      </c>
      <c r="F1163" s="8" t="str">
        <f>LEFT(E1163,MIN(FIND({0,1,2,3,4,5,6,7,8,9},ASC(E1163)&amp;1234567890))-1)</f>
        <v>La</v>
      </c>
      <c r="G1163" s="8">
        <f t="shared" si="90"/>
        <v>2</v>
      </c>
      <c r="H1163" s="8">
        <f>VLOOKUP(F1163,Table!$A$2:$C$121,2,0)</f>
        <v>3</v>
      </c>
      <c r="I1163" s="7">
        <f>VLOOKUP(F1163,Table!$A$2:$C$121,3,0)</f>
        <v>6</v>
      </c>
      <c r="J1163" s="6" t="s">
        <v>2597</v>
      </c>
      <c r="K1163" s="8" t="str">
        <f>LEFT(J1163,MIN(FIND({0,1,2,3,4,5,6,7,8,9},ASC(J1163)&amp;1234567890))-1)</f>
        <v>Ba</v>
      </c>
      <c r="L1163" s="8">
        <f t="shared" si="91"/>
        <v>1</v>
      </c>
      <c r="M1163" s="8">
        <f>VLOOKUP(K1163,Table!$A$2:$C$121,2,0)</f>
        <v>2</v>
      </c>
      <c r="N1163" s="7">
        <f>VLOOKUP(K1163,Table!$A$2:$C$121,3,0)</f>
        <v>6</v>
      </c>
      <c r="O1163" s="6" t="s">
        <v>2668</v>
      </c>
      <c r="P1163" s="8" t="str">
        <f>LEFT(O1163,MIN(FIND({0,1,2,3,4,5,6,7,8,9},ASC(O1163)&amp;1234567890))-1)</f>
        <v>Fe</v>
      </c>
      <c r="Q1163" s="8">
        <f t="shared" si="92"/>
        <v>2</v>
      </c>
      <c r="R1163" s="8">
        <f>VLOOKUP(P1163,Table!$A$2:$C$121,2,0)</f>
        <v>8</v>
      </c>
      <c r="S1163" s="7">
        <f>VLOOKUP(P1163,Table!$A$2:$C$121,3,0)</f>
        <v>4</v>
      </c>
      <c r="T1163" s="6" t="s">
        <v>2863</v>
      </c>
      <c r="U1163" s="8" t="str">
        <f>LEFT(T1163,MIN(FIND({0,1,2,3,4,5,6,7,8,9},ASC(T1163)&amp;1234567890))-1)</f>
        <v>O</v>
      </c>
      <c r="V1163" s="8">
        <f t="shared" si="93"/>
        <v>5</v>
      </c>
      <c r="W1163" s="8">
        <f>VLOOKUP(U1163,Table!$A$2:$C$121,2,0)</f>
        <v>16</v>
      </c>
      <c r="X1163" s="7">
        <f>VLOOKUP(U1163,Table!$A$2:$C$121,3,0)</f>
        <v>2</v>
      </c>
      <c r="Y1163" s="6" t="s">
        <v>2860</v>
      </c>
      <c r="Z1163" s="8" t="str">
        <f>LEFT(Y1163,MIN(FIND({0,1,2,3,4,5,6,7,8,9},ASC(Y1163)&amp;1234567890))-1)</f>
        <v>F</v>
      </c>
      <c r="AA1163" s="8">
        <f t="shared" si="94"/>
        <v>4</v>
      </c>
      <c r="AB1163" s="8">
        <f>VLOOKUP(Z1163,Table!$A$2:$C$121,2,0)</f>
        <v>17</v>
      </c>
      <c r="AC1163" s="7">
        <f>VLOOKUP(Z1163,Table!$A$2:$C$121,3,0)</f>
        <v>2</v>
      </c>
      <c r="AD1163" s="5" t="str">
        <f>VLOOKUP(A1163,Table!$U$1:$V$230,2,0)</f>
        <v>Tetragonal</v>
      </c>
    </row>
    <row r="1164" spans="1:30" ht="18.75" customHeight="1" x14ac:dyDescent="0.4">
      <c r="A1164" s="5">
        <v>139</v>
      </c>
      <c r="B1164" s="5">
        <v>237084</v>
      </c>
      <c r="C1164" s="5" t="s">
        <v>1364</v>
      </c>
      <c r="D1164" s="5" t="s">
        <v>1509</v>
      </c>
      <c r="E1164" s="6" t="s">
        <v>3258</v>
      </c>
      <c r="F1164" s="8" t="str">
        <f>LEFT(E1164,MIN(FIND({0,1,2,3,4,5,6,7,8,9},ASC(E1164)&amp;1234567890))-1)</f>
        <v>La</v>
      </c>
      <c r="G1164" s="8">
        <f t="shared" si="90"/>
        <v>0.7</v>
      </c>
      <c r="H1164" s="8">
        <f>VLOOKUP(F1164,Table!$A$2:$C$121,2,0)</f>
        <v>3</v>
      </c>
      <c r="I1164" s="7">
        <f>VLOOKUP(F1164,Table!$A$2:$C$121,3,0)</f>
        <v>6</v>
      </c>
      <c r="J1164" s="6" t="s">
        <v>3304</v>
      </c>
      <c r="K1164" s="8" t="str">
        <f>LEFT(J1164,MIN(FIND({0,1,2,3,4,5,6,7,8,9},ASC(J1164)&amp;1234567890))-1)</f>
        <v>Nd</v>
      </c>
      <c r="L1164" s="8">
        <f t="shared" si="91"/>
        <v>0.3</v>
      </c>
      <c r="M1164" s="8">
        <f>VLOOKUP(K1164,Table!$A$2:$C$121,2,0)</f>
        <v>3</v>
      </c>
      <c r="N1164" s="7">
        <f>VLOOKUP(K1164,Table!$A$2:$C$121,3,0)</f>
        <v>6</v>
      </c>
      <c r="O1164" s="6" t="s">
        <v>2320</v>
      </c>
      <c r="P1164" s="8" t="str">
        <f>LEFT(O1164,MIN(FIND({0,1,2,3,4,5,6,7,8,9},ASC(O1164)&amp;1234567890))-1)</f>
        <v>Sr</v>
      </c>
      <c r="Q1164" s="8">
        <f t="shared" si="92"/>
        <v>1</v>
      </c>
      <c r="R1164" s="8">
        <f>VLOOKUP(P1164,Table!$A$2:$C$121,2,0)</f>
        <v>2</v>
      </c>
      <c r="S1164" s="7">
        <f>VLOOKUP(P1164,Table!$A$2:$C$121,3,0)</f>
        <v>5</v>
      </c>
      <c r="T1164" s="6" t="s">
        <v>2330</v>
      </c>
      <c r="U1164" s="8" t="str">
        <f>LEFT(T1164,MIN(FIND({0,1,2,3,4,5,6,7,8,9},ASC(T1164)&amp;1234567890))-1)</f>
        <v>Fe</v>
      </c>
      <c r="V1164" s="8">
        <f t="shared" si="93"/>
        <v>1</v>
      </c>
      <c r="W1164" s="8">
        <f>VLOOKUP(U1164,Table!$A$2:$C$121,2,0)</f>
        <v>8</v>
      </c>
      <c r="X1164" s="7">
        <f>VLOOKUP(U1164,Table!$A$2:$C$121,3,0)</f>
        <v>4</v>
      </c>
      <c r="Y1164" s="6" t="s">
        <v>2317</v>
      </c>
      <c r="Z1164" s="8" t="str">
        <f>LEFT(Y1164,MIN(FIND({0,1,2,3,4,5,6,7,8,9},ASC(Y1164)&amp;1234567890))-1)</f>
        <v>O</v>
      </c>
      <c r="AA1164" s="8">
        <f t="shared" si="94"/>
        <v>4</v>
      </c>
      <c r="AB1164" s="8">
        <f>VLOOKUP(Z1164,Table!$A$2:$C$121,2,0)</f>
        <v>16</v>
      </c>
      <c r="AC1164" s="7">
        <f>VLOOKUP(Z1164,Table!$A$2:$C$121,3,0)</f>
        <v>2</v>
      </c>
      <c r="AD1164" s="5" t="str">
        <f>VLOOKUP(A1164,Table!$U$1:$V$230,2,0)</f>
        <v>Tetragonal</v>
      </c>
    </row>
    <row r="1165" spans="1:30" ht="18.75" customHeight="1" x14ac:dyDescent="0.4">
      <c r="A1165" s="5">
        <v>139</v>
      </c>
      <c r="B1165" s="5">
        <v>237085</v>
      </c>
      <c r="C1165" s="5" t="s">
        <v>1364</v>
      </c>
      <c r="D1165" s="5" t="s">
        <v>1510</v>
      </c>
      <c r="E1165" s="6" t="s">
        <v>3300</v>
      </c>
      <c r="F1165" s="8" t="str">
        <f>LEFT(E1165,MIN(FIND({0,1,2,3,4,5,6,7,8,9},ASC(E1165)&amp;1234567890))-1)</f>
        <v>La</v>
      </c>
      <c r="G1165" s="8">
        <f t="shared" si="90"/>
        <v>0.6</v>
      </c>
      <c r="H1165" s="8">
        <f>VLOOKUP(F1165,Table!$A$2:$C$121,2,0)</f>
        <v>3</v>
      </c>
      <c r="I1165" s="7">
        <f>VLOOKUP(F1165,Table!$A$2:$C$121,3,0)</f>
        <v>6</v>
      </c>
      <c r="J1165" s="6" t="s">
        <v>2818</v>
      </c>
      <c r="K1165" s="8" t="str">
        <f>LEFT(J1165,MIN(FIND({0,1,2,3,4,5,6,7,8,9},ASC(J1165)&amp;1234567890))-1)</f>
        <v>Nd</v>
      </c>
      <c r="L1165" s="8">
        <f t="shared" si="91"/>
        <v>0.4</v>
      </c>
      <c r="M1165" s="8">
        <f>VLOOKUP(K1165,Table!$A$2:$C$121,2,0)</f>
        <v>3</v>
      </c>
      <c r="N1165" s="7">
        <f>VLOOKUP(K1165,Table!$A$2:$C$121,3,0)</f>
        <v>6</v>
      </c>
      <c r="O1165" s="6" t="s">
        <v>2320</v>
      </c>
      <c r="P1165" s="8" t="str">
        <f>LEFT(O1165,MIN(FIND({0,1,2,3,4,5,6,7,8,9},ASC(O1165)&amp;1234567890))-1)</f>
        <v>Sr</v>
      </c>
      <c r="Q1165" s="8">
        <f t="shared" si="92"/>
        <v>1</v>
      </c>
      <c r="R1165" s="8">
        <f>VLOOKUP(P1165,Table!$A$2:$C$121,2,0)</f>
        <v>2</v>
      </c>
      <c r="S1165" s="7">
        <f>VLOOKUP(P1165,Table!$A$2:$C$121,3,0)</f>
        <v>5</v>
      </c>
      <c r="T1165" s="6" t="s">
        <v>2330</v>
      </c>
      <c r="U1165" s="8" t="str">
        <f>LEFT(T1165,MIN(FIND({0,1,2,3,4,5,6,7,8,9},ASC(T1165)&amp;1234567890))-1)</f>
        <v>Fe</v>
      </c>
      <c r="V1165" s="8">
        <f t="shared" si="93"/>
        <v>1</v>
      </c>
      <c r="W1165" s="8">
        <f>VLOOKUP(U1165,Table!$A$2:$C$121,2,0)</f>
        <v>8</v>
      </c>
      <c r="X1165" s="7">
        <f>VLOOKUP(U1165,Table!$A$2:$C$121,3,0)</f>
        <v>4</v>
      </c>
      <c r="Y1165" s="6" t="s">
        <v>2317</v>
      </c>
      <c r="Z1165" s="8" t="str">
        <f>LEFT(Y1165,MIN(FIND({0,1,2,3,4,5,6,7,8,9},ASC(Y1165)&amp;1234567890))-1)</f>
        <v>O</v>
      </c>
      <c r="AA1165" s="8">
        <f t="shared" si="94"/>
        <v>4</v>
      </c>
      <c r="AB1165" s="8">
        <f>VLOOKUP(Z1165,Table!$A$2:$C$121,2,0)</f>
        <v>16</v>
      </c>
      <c r="AC1165" s="7">
        <f>VLOOKUP(Z1165,Table!$A$2:$C$121,3,0)</f>
        <v>2</v>
      </c>
      <c r="AD1165" s="5" t="str">
        <f>VLOOKUP(A1165,Table!$U$1:$V$230,2,0)</f>
        <v>Tetragonal</v>
      </c>
    </row>
    <row r="1166" spans="1:30" ht="18.75" customHeight="1" x14ac:dyDescent="0.4">
      <c r="A1166" s="5">
        <v>139</v>
      </c>
      <c r="B1166" s="5">
        <v>237086</v>
      </c>
      <c r="C1166" s="5" t="s">
        <v>1364</v>
      </c>
      <c r="D1166" s="5" t="s">
        <v>1511</v>
      </c>
      <c r="E1166" s="6" t="s">
        <v>3307</v>
      </c>
      <c r="F1166" s="8" t="str">
        <f>LEFT(E1166,MIN(FIND({0,1,2,3,4,5,6,7,8,9},ASC(E1166)&amp;1234567890))-1)</f>
        <v>La</v>
      </c>
      <c r="G1166" s="8">
        <f t="shared" si="90"/>
        <v>0.1</v>
      </c>
      <c r="H1166" s="8">
        <f>VLOOKUP(F1166,Table!$A$2:$C$121,2,0)</f>
        <v>3</v>
      </c>
      <c r="I1166" s="7">
        <f>VLOOKUP(F1166,Table!$A$2:$C$121,3,0)</f>
        <v>6</v>
      </c>
      <c r="J1166" s="6" t="s">
        <v>3308</v>
      </c>
      <c r="K1166" s="8" t="str">
        <f>LEFT(J1166,MIN(FIND({0,1,2,3,4,5,6,7,8,9},ASC(J1166)&amp;1234567890))-1)</f>
        <v>Nd</v>
      </c>
      <c r="L1166" s="8">
        <f t="shared" si="91"/>
        <v>0.9</v>
      </c>
      <c r="M1166" s="8">
        <f>VLOOKUP(K1166,Table!$A$2:$C$121,2,0)</f>
        <v>3</v>
      </c>
      <c r="N1166" s="7">
        <f>VLOOKUP(K1166,Table!$A$2:$C$121,3,0)</f>
        <v>6</v>
      </c>
      <c r="O1166" s="6" t="s">
        <v>2320</v>
      </c>
      <c r="P1166" s="8" t="str">
        <f>LEFT(O1166,MIN(FIND({0,1,2,3,4,5,6,7,8,9},ASC(O1166)&amp;1234567890))-1)</f>
        <v>Sr</v>
      </c>
      <c r="Q1166" s="8">
        <f t="shared" si="92"/>
        <v>1</v>
      </c>
      <c r="R1166" s="8">
        <f>VLOOKUP(P1166,Table!$A$2:$C$121,2,0)</f>
        <v>2</v>
      </c>
      <c r="S1166" s="7">
        <f>VLOOKUP(P1166,Table!$A$2:$C$121,3,0)</f>
        <v>5</v>
      </c>
      <c r="T1166" s="6" t="s">
        <v>2330</v>
      </c>
      <c r="U1166" s="8" t="str">
        <f>LEFT(T1166,MIN(FIND({0,1,2,3,4,5,6,7,8,9},ASC(T1166)&amp;1234567890))-1)</f>
        <v>Fe</v>
      </c>
      <c r="V1166" s="8">
        <f t="shared" si="93"/>
        <v>1</v>
      </c>
      <c r="W1166" s="8">
        <f>VLOOKUP(U1166,Table!$A$2:$C$121,2,0)</f>
        <v>8</v>
      </c>
      <c r="X1166" s="7">
        <f>VLOOKUP(U1166,Table!$A$2:$C$121,3,0)</f>
        <v>4</v>
      </c>
      <c r="Y1166" s="6" t="s">
        <v>2317</v>
      </c>
      <c r="Z1166" s="8" t="str">
        <f>LEFT(Y1166,MIN(FIND({0,1,2,3,4,5,6,7,8,9},ASC(Y1166)&amp;1234567890))-1)</f>
        <v>O</v>
      </c>
      <c r="AA1166" s="8">
        <f t="shared" si="94"/>
        <v>4</v>
      </c>
      <c r="AB1166" s="8">
        <f>VLOOKUP(Z1166,Table!$A$2:$C$121,2,0)</f>
        <v>16</v>
      </c>
      <c r="AC1166" s="7">
        <f>VLOOKUP(Z1166,Table!$A$2:$C$121,3,0)</f>
        <v>2</v>
      </c>
      <c r="AD1166" s="5" t="str">
        <f>VLOOKUP(A1166,Table!$U$1:$V$230,2,0)</f>
        <v>Tetragonal</v>
      </c>
    </row>
    <row r="1167" spans="1:30" ht="18.75" customHeight="1" x14ac:dyDescent="0.4">
      <c r="A1167" s="5">
        <v>139</v>
      </c>
      <c r="B1167" s="5">
        <v>193474</v>
      </c>
      <c r="C1167" s="5" t="s">
        <v>1364</v>
      </c>
      <c r="D1167" s="5" t="s">
        <v>1512</v>
      </c>
      <c r="E1167" s="6" t="s">
        <v>2363</v>
      </c>
      <c r="F1167" s="8" t="str">
        <f>LEFT(E1167,MIN(FIND({0,1,2,3,4,5,6,7,8,9},ASC(E1167)&amp;1234567890))-1)</f>
        <v>La</v>
      </c>
      <c r="G1167" s="8">
        <f t="shared" si="90"/>
        <v>1</v>
      </c>
      <c r="H1167" s="8">
        <f>VLOOKUP(F1167,Table!$A$2:$C$121,2,0)</f>
        <v>3</v>
      </c>
      <c r="I1167" s="7">
        <f>VLOOKUP(F1167,Table!$A$2:$C$121,3,0)</f>
        <v>6</v>
      </c>
      <c r="J1167" s="6" t="s">
        <v>2424</v>
      </c>
      <c r="K1167" s="8" t="str">
        <f>LEFT(J1167,MIN(FIND({0,1,2,3,4,5,6,7,8,9},ASC(J1167)&amp;1234567890))-1)</f>
        <v>Sr</v>
      </c>
      <c r="L1167" s="8">
        <f t="shared" si="91"/>
        <v>3</v>
      </c>
      <c r="M1167" s="8">
        <f>VLOOKUP(K1167,Table!$A$2:$C$121,2,0)</f>
        <v>2</v>
      </c>
      <c r="N1167" s="7">
        <f>VLOOKUP(K1167,Table!$A$2:$C$121,3,0)</f>
        <v>5</v>
      </c>
      <c r="O1167" s="6" t="s">
        <v>3527</v>
      </c>
      <c r="P1167" s="8" t="str">
        <f>LEFT(O1167,MIN(FIND({0,1,2,3,4,5,6,7,8,9},ASC(O1167)&amp;1234567890))-1)</f>
        <v>Fe</v>
      </c>
      <c r="Q1167" s="8">
        <f t="shared" si="92"/>
        <v>1.5</v>
      </c>
      <c r="R1167" s="8">
        <f>VLOOKUP(P1167,Table!$A$2:$C$121,2,0)</f>
        <v>8</v>
      </c>
      <c r="S1167" s="7">
        <f>VLOOKUP(P1167,Table!$A$2:$C$121,3,0)</f>
        <v>4</v>
      </c>
      <c r="T1167" s="6" t="s">
        <v>3874</v>
      </c>
      <c r="U1167" s="8" t="str">
        <f>LEFT(T1167,MIN(FIND({0,1,2,3,4,5,6,7,8,9},ASC(T1167)&amp;1234567890))-1)</f>
        <v>Co</v>
      </c>
      <c r="V1167" s="8">
        <f t="shared" si="93"/>
        <v>1.5</v>
      </c>
      <c r="W1167" s="8">
        <f>VLOOKUP(U1167,Table!$A$2:$C$121,2,0)</f>
        <v>9</v>
      </c>
      <c r="X1167" s="7">
        <f>VLOOKUP(U1167,Table!$A$2:$C$121,3,0)</f>
        <v>4</v>
      </c>
      <c r="Y1167" s="6" t="s">
        <v>4157</v>
      </c>
      <c r="Z1167" s="8" t="str">
        <f>LEFT(Y1167,MIN(FIND({0,1,2,3,4,5,6,7,8,9},ASC(Y1167)&amp;1234567890))-1)</f>
        <v>O</v>
      </c>
      <c r="AA1167" s="8">
        <f t="shared" si="94"/>
        <v>10.1</v>
      </c>
      <c r="AB1167" s="8">
        <f>VLOOKUP(Z1167,Table!$A$2:$C$121,2,0)</f>
        <v>16</v>
      </c>
      <c r="AC1167" s="7">
        <f>VLOOKUP(Z1167,Table!$A$2:$C$121,3,0)</f>
        <v>2</v>
      </c>
      <c r="AD1167" s="5" t="str">
        <f>VLOOKUP(A1167,Table!$U$1:$V$230,2,0)</f>
        <v>Tetragonal</v>
      </c>
    </row>
    <row r="1168" spans="1:30" ht="18.75" customHeight="1" x14ac:dyDescent="0.4">
      <c r="A1168" s="5">
        <v>139</v>
      </c>
      <c r="B1168" s="5">
        <v>193475</v>
      </c>
      <c r="C1168" s="5" t="s">
        <v>1364</v>
      </c>
      <c r="D1168" s="5" t="s">
        <v>1513</v>
      </c>
      <c r="E1168" s="6" t="s">
        <v>2363</v>
      </c>
      <c r="F1168" s="8" t="str">
        <f>LEFT(E1168,MIN(FIND({0,1,2,3,4,5,6,7,8,9},ASC(E1168)&amp;1234567890))-1)</f>
        <v>La</v>
      </c>
      <c r="G1168" s="8">
        <f t="shared" si="90"/>
        <v>1</v>
      </c>
      <c r="H1168" s="8">
        <f>VLOOKUP(F1168,Table!$A$2:$C$121,2,0)</f>
        <v>3</v>
      </c>
      <c r="I1168" s="7">
        <f>VLOOKUP(F1168,Table!$A$2:$C$121,3,0)</f>
        <v>6</v>
      </c>
      <c r="J1168" s="6" t="s">
        <v>2424</v>
      </c>
      <c r="K1168" s="8" t="str">
        <f>LEFT(J1168,MIN(FIND({0,1,2,3,4,5,6,7,8,9},ASC(J1168)&amp;1234567890))-1)</f>
        <v>Sr</v>
      </c>
      <c r="L1168" s="8">
        <f t="shared" si="91"/>
        <v>3</v>
      </c>
      <c r="M1168" s="8">
        <f>VLOOKUP(K1168,Table!$A$2:$C$121,2,0)</f>
        <v>2</v>
      </c>
      <c r="N1168" s="7">
        <f>VLOOKUP(K1168,Table!$A$2:$C$121,3,0)</f>
        <v>5</v>
      </c>
      <c r="O1168" s="6" t="s">
        <v>3527</v>
      </c>
      <c r="P1168" s="8" t="str">
        <f>LEFT(O1168,MIN(FIND({0,1,2,3,4,5,6,7,8,9},ASC(O1168)&amp;1234567890))-1)</f>
        <v>Fe</v>
      </c>
      <c r="Q1168" s="8">
        <f t="shared" si="92"/>
        <v>1.5</v>
      </c>
      <c r="R1168" s="8">
        <f>VLOOKUP(P1168,Table!$A$2:$C$121,2,0)</f>
        <v>8</v>
      </c>
      <c r="S1168" s="7">
        <f>VLOOKUP(P1168,Table!$A$2:$C$121,3,0)</f>
        <v>4</v>
      </c>
      <c r="T1168" s="6" t="s">
        <v>3874</v>
      </c>
      <c r="U1168" s="8" t="str">
        <f>LEFT(T1168,MIN(FIND({0,1,2,3,4,5,6,7,8,9},ASC(T1168)&amp;1234567890))-1)</f>
        <v>Co</v>
      </c>
      <c r="V1168" s="8">
        <f t="shared" si="93"/>
        <v>1.5</v>
      </c>
      <c r="W1168" s="8">
        <f>VLOOKUP(U1168,Table!$A$2:$C$121,2,0)</f>
        <v>9</v>
      </c>
      <c r="X1168" s="7">
        <f>VLOOKUP(U1168,Table!$A$2:$C$121,3,0)</f>
        <v>4</v>
      </c>
      <c r="Y1168" s="6" t="s">
        <v>4158</v>
      </c>
      <c r="Z1168" s="8" t="str">
        <f>LEFT(Y1168,MIN(FIND({0,1,2,3,4,5,6,7,8,9},ASC(Y1168)&amp;1234567890))-1)</f>
        <v>O</v>
      </c>
      <c r="AA1168" s="8">
        <f t="shared" si="94"/>
        <v>10.199999999999999</v>
      </c>
      <c r="AB1168" s="8">
        <f>VLOOKUP(Z1168,Table!$A$2:$C$121,2,0)</f>
        <v>16</v>
      </c>
      <c r="AC1168" s="7">
        <f>VLOOKUP(Z1168,Table!$A$2:$C$121,3,0)</f>
        <v>2</v>
      </c>
      <c r="AD1168" s="5" t="str">
        <f>VLOOKUP(A1168,Table!$U$1:$V$230,2,0)</f>
        <v>Tetragonal</v>
      </c>
    </row>
    <row r="1169" spans="1:30" ht="18.75" customHeight="1" x14ac:dyDescent="0.4">
      <c r="A1169" s="5">
        <v>139</v>
      </c>
      <c r="B1169" s="5">
        <v>193476</v>
      </c>
      <c r="C1169" s="5" t="s">
        <v>1364</v>
      </c>
      <c r="D1169" s="5" t="s">
        <v>1514</v>
      </c>
      <c r="E1169" s="6" t="s">
        <v>2363</v>
      </c>
      <c r="F1169" s="8" t="str">
        <f>LEFT(E1169,MIN(FIND({0,1,2,3,4,5,6,7,8,9},ASC(E1169)&amp;1234567890))-1)</f>
        <v>La</v>
      </c>
      <c r="G1169" s="8">
        <f t="shared" si="90"/>
        <v>1</v>
      </c>
      <c r="H1169" s="8">
        <f>VLOOKUP(F1169,Table!$A$2:$C$121,2,0)</f>
        <v>3</v>
      </c>
      <c r="I1169" s="7">
        <f>VLOOKUP(F1169,Table!$A$2:$C$121,3,0)</f>
        <v>6</v>
      </c>
      <c r="J1169" s="6" t="s">
        <v>2424</v>
      </c>
      <c r="K1169" s="8" t="str">
        <f>LEFT(J1169,MIN(FIND({0,1,2,3,4,5,6,7,8,9},ASC(J1169)&amp;1234567890))-1)</f>
        <v>Sr</v>
      </c>
      <c r="L1169" s="8">
        <f t="shared" si="91"/>
        <v>3</v>
      </c>
      <c r="M1169" s="8">
        <f>VLOOKUP(K1169,Table!$A$2:$C$121,2,0)</f>
        <v>2</v>
      </c>
      <c r="N1169" s="7">
        <f>VLOOKUP(K1169,Table!$A$2:$C$121,3,0)</f>
        <v>5</v>
      </c>
      <c r="O1169" s="6" t="s">
        <v>3527</v>
      </c>
      <c r="P1169" s="8" t="str">
        <f>LEFT(O1169,MIN(FIND({0,1,2,3,4,5,6,7,8,9},ASC(O1169)&amp;1234567890))-1)</f>
        <v>Fe</v>
      </c>
      <c r="Q1169" s="8">
        <f t="shared" si="92"/>
        <v>1.5</v>
      </c>
      <c r="R1169" s="8">
        <f>VLOOKUP(P1169,Table!$A$2:$C$121,2,0)</f>
        <v>8</v>
      </c>
      <c r="S1169" s="7">
        <f>VLOOKUP(P1169,Table!$A$2:$C$121,3,0)</f>
        <v>4</v>
      </c>
      <c r="T1169" s="6" t="s">
        <v>3874</v>
      </c>
      <c r="U1169" s="8" t="str">
        <f>LEFT(T1169,MIN(FIND({0,1,2,3,4,5,6,7,8,9},ASC(T1169)&amp;1234567890))-1)</f>
        <v>Co</v>
      </c>
      <c r="V1169" s="8">
        <f t="shared" si="93"/>
        <v>1.5</v>
      </c>
      <c r="W1169" s="8">
        <f>VLOOKUP(U1169,Table!$A$2:$C$121,2,0)</f>
        <v>9</v>
      </c>
      <c r="X1169" s="7">
        <f>VLOOKUP(U1169,Table!$A$2:$C$121,3,0)</f>
        <v>4</v>
      </c>
      <c r="Y1169" s="6" t="s">
        <v>4030</v>
      </c>
      <c r="Z1169" s="8" t="str">
        <f>LEFT(Y1169,MIN(FIND({0,1,2,3,4,5,6,7,8,9},ASC(Y1169)&amp;1234567890))-1)</f>
        <v>O</v>
      </c>
      <c r="AA1169" s="8">
        <f t="shared" si="94"/>
        <v>9.5</v>
      </c>
      <c r="AB1169" s="8">
        <f>VLOOKUP(Z1169,Table!$A$2:$C$121,2,0)</f>
        <v>16</v>
      </c>
      <c r="AC1169" s="7">
        <f>VLOOKUP(Z1169,Table!$A$2:$C$121,3,0)</f>
        <v>2</v>
      </c>
      <c r="AD1169" s="5" t="str">
        <f>VLOOKUP(A1169,Table!$U$1:$V$230,2,0)</f>
        <v>Tetragonal</v>
      </c>
    </row>
    <row r="1170" spans="1:30" ht="18.75" customHeight="1" x14ac:dyDescent="0.4">
      <c r="A1170" s="5">
        <v>139</v>
      </c>
      <c r="B1170" s="5">
        <v>238076</v>
      </c>
      <c r="C1170" s="5" t="s">
        <v>1364</v>
      </c>
      <c r="D1170" s="5" t="s">
        <v>1515</v>
      </c>
      <c r="E1170" s="6" t="s">
        <v>2646</v>
      </c>
      <c r="F1170" s="8" t="str">
        <f>LEFT(E1170,MIN(FIND({0,1,2,3,4,5,6,7,8,9},ASC(E1170)&amp;1234567890))-1)</f>
        <v>Ag</v>
      </c>
      <c r="G1170" s="8">
        <f t="shared" si="90"/>
        <v>2</v>
      </c>
      <c r="H1170" s="8">
        <f>VLOOKUP(F1170,Table!$A$2:$C$121,2,0)</f>
        <v>11</v>
      </c>
      <c r="I1170" s="7">
        <f>VLOOKUP(F1170,Table!$A$2:$C$121,3,0)</f>
        <v>5</v>
      </c>
      <c r="J1170" s="6" t="s">
        <v>2294</v>
      </c>
      <c r="K1170" s="8" t="str">
        <f>LEFT(J1170,MIN(FIND({0,1,2,3,4,5,6,7,8,9},ASC(J1170)&amp;1234567890))-1)</f>
        <v>Ba</v>
      </c>
      <c r="L1170" s="8">
        <f t="shared" si="91"/>
        <v>2</v>
      </c>
      <c r="M1170" s="8">
        <f>VLOOKUP(K1170,Table!$A$2:$C$121,2,0)</f>
        <v>2</v>
      </c>
      <c r="N1170" s="7">
        <f>VLOOKUP(K1170,Table!$A$2:$C$121,3,0)</f>
        <v>6</v>
      </c>
      <c r="O1170" s="6" t="s">
        <v>2636</v>
      </c>
      <c r="P1170" s="8" t="str">
        <f>LEFT(O1170,MIN(FIND({0,1,2,3,4,5,6,7,8,9},ASC(O1170)&amp;1234567890))-1)</f>
        <v>Co</v>
      </c>
      <c r="Q1170" s="8">
        <f t="shared" si="92"/>
        <v>1</v>
      </c>
      <c r="R1170" s="8">
        <f>VLOOKUP(P1170,Table!$A$2:$C$121,2,0)</f>
        <v>9</v>
      </c>
      <c r="S1170" s="7">
        <f>VLOOKUP(P1170,Table!$A$2:$C$121,3,0)</f>
        <v>4</v>
      </c>
      <c r="T1170" s="6" t="s">
        <v>2493</v>
      </c>
      <c r="U1170" s="8" t="str">
        <f>LEFT(T1170,MIN(FIND({0,1,2,3,4,5,6,7,8,9},ASC(T1170)&amp;1234567890))-1)</f>
        <v>O</v>
      </c>
      <c r="V1170" s="8">
        <f t="shared" si="93"/>
        <v>2</v>
      </c>
      <c r="W1170" s="8">
        <f>VLOOKUP(U1170,Table!$A$2:$C$121,2,0)</f>
        <v>16</v>
      </c>
      <c r="X1170" s="7">
        <f>VLOOKUP(U1170,Table!$A$2:$C$121,3,0)</f>
        <v>2</v>
      </c>
      <c r="Y1170" s="6" t="s">
        <v>3251</v>
      </c>
      <c r="Z1170" s="8" t="str">
        <f>LEFT(Y1170,MIN(FIND({0,1,2,3,4,5,6,7,8,9},ASC(Y1170)&amp;1234567890))-1)</f>
        <v>Se</v>
      </c>
      <c r="AA1170" s="8">
        <f t="shared" si="94"/>
        <v>2</v>
      </c>
      <c r="AB1170" s="8">
        <f>VLOOKUP(Z1170,Table!$A$2:$C$121,2,0)</f>
        <v>16</v>
      </c>
      <c r="AC1170" s="7">
        <f>VLOOKUP(Z1170,Table!$A$2:$C$121,3,0)</f>
        <v>4</v>
      </c>
      <c r="AD1170" s="5" t="str">
        <f>VLOOKUP(A1170,Table!$U$1:$V$230,2,0)</f>
        <v>Tetragonal</v>
      </c>
    </row>
    <row r="1171" spans="1:30" ht="18.75" customHeight="1" x14ac:dyDescent="0.4">
      <c r="A1171" s="5">
        <v>139</v>
      </c>
      <c r="B1171" s="5">
        <v>238077</v>
      </c>
      <c r="C1171" s="5" t="s">
        <v>1364</v>
      </c>
      <c r="D1171" s="5" t="s">
        <v>1516</v>
      </c>
      <c r="E1171" s="6" t="s">
        <v>4159</v>
      </c>
      <c r="F1171" s="8" t="str">
        <f>LEFT(E1171,MIN(FIND({0,1,2,3,4,5,6,7,8,9},ASC(E1171)&amp;1234567890))-1)</f>
        <v>Ag</v>
      </c>
      <c r="G1171" s="8">
        <f t="shared" si="90"/>
        <v>3.71</v>
      </c>
      <c r="H1171" s="8">
        <f>VLOOKUP(F1171,Table!$A$2:$C$121,2,0)</f>
        <v>11</v>
      </c>
      <c r="I1171" s="7">
        <f>VLOOKUP(F1171,Table!$A$2:$C$121,3,0)</f>
        <v>5</v>
      </c>
      <c r="J1171" s="6" t="s">
        <v>2394</v>
      </c>
      <c r="K1171" s="8" t="str">
        <f>LEFT(J1171,MIN(FIND({0,1,2,3,4,5,6,7,8,9},ASC(J1171)&amp;1234567890))-1)</f>
        <v>Ba</v>
      </c>
      <c r="L1171" s="8">
        <f t="shared" si="91"/>
        <v>4</v>
      </c>
      <c r="M1171" s="8">
        <f>VLOOKUP(K1171,Table!$A$2:$C$121,2,0)</f>
        <v>2</v>
      </c>
      <c r="N1171" s="7">
        <f>VLOOKUP(K1171,Table!$A$2:$C$121,3,0)</f>
        <v>6</v>
      </c>
      <c r="O1171" s="6" t="s">
        <v>3941</v>
      </c>
      <c r="P1171" s="8" t="str">
        <f>LEFT(O1171,MIN(FIND({0,1,2,3,4,5,6,7,8,9},ASC(O1171)&amp;1234567890))-1)</f>
        <v>Mn</v>
      </c>
      <c r="Q1171" s="8">
        <f t="shared" si="92"/>
        <v>2</v>
      </c>
      <c r="R1171" s="8">
        <f>VLOOKUP(P1171,Table!$A$2:$C$121,2,0)</f>
        <v>7</v>
      </c>
      <c r="S1171" s="7">
        <f>VLOOKUP(P1171,Table!$A$2:$C$121,3,0)</f>
        <v>4</v>
      </c>
      <c r="T1171" s="6" t="s">
        <v>2317</v>
      </c>
      <c r="U1171" s="8" t="str">
        <f>LEFT(T1171,MIN(FIND({0,1,2,3,4,5,6,7,8,9},ASC(T1171)&amp;1234567890))-1)</f>
        <v>O</v>
      </c>
      <c r="V1171" s="8">
        <f t="shared" si="93"/>
        <v>4</v>
      </c>
      <c r="W1171" s="8">
        <f>VLOOKUP(U1171,Table!$A$2:$C$121,2,0)</f>
        <v>16</v>
      </c>
      <c r="X1171" s="7">
        <f>VLOOKUP(U1171,Table!$A$2:$C$121,3,0)</f>
        <v>2</v>
      </c>
      <c r="Y1171" s="6" t="s">
        <v>2629</v>
      </c>
      <c r="Z1171" s="8" t="str">
        <f>LEFT(Y1171,MIN(FIND({0,1,2,3,4,5,6,7,8,9},ASC(Y1171)&amp;1234567890))-1)</f>
        <v>Se</v>
      </c>
      <c r="AA1171" s="8">
        <f t="shared" si="94"/>
        <v>4</v>
      </c>
      <c r="AB1171" s="8">
        <f>VLOOKUP(Z1171,Table!$A$2:$C$121,2,0)</f>
        <v>16</v>
      </c>
      <c r="AC1171" s="7">
        <f>VLOOKUP(Z1171,Table!$A$2:$C$121,3,0)</f>
        <v>4</v>
      </c>
      <c r="AD1171" s="5" t="str">
        <f>VLOOKUP(A1171,Table!$U$1:$V$230,2,0)</f>
        <v>Tetragonal</v>
      </c>
    </row>
    <row r="1172" spans="1:30" ht="18.75" customHeight="1" x14ac:dyDescent="0.4">
      <c r="A1172" s="5">
        <v>139</v>
      </c>
      <c r="B1172" s="5">
        <v>429704</v>
      </c>
      <c r="C1172" s="5" t="s">
        <v>1364</v>
      </c>
      <c r="D1172" s="5" t="s">
        <v>1517</v>
      </c>
      <c r="E1172" s="6" t="s">
        <v>4067</v>
      </c>
      <c r="F1172" s="8" t="str">
        <f>LEFT(E1172,MIN(FIND({0,1,2,3,4,5,6,7,8,9},ASC(E1172)&amp;1234567890))-1)</f>
        <v>Eu</v>
      </c>
      <c r="G1172" s="8">
        <f t="shared" si="90"/>
        <v>3</v>
      </c>
      <c r="H1172" s="8">
        <f>VLOOKUP(F1172,Table!$A$2:$C$121,2,0)</f>
        <v>3</v>
      </c>
      <c r="I1172" s="7">
        <f>VLOOKUP(F1172,Table!$A$2:$C$121,3,0)</f>
        <v>6</v>
      </c>
      <c r="J1172" s="6" t="s">
        <v>2872</v>
      </c>
      <c r="K1172" s="8" t="str">
        <f>LEFT(J1172,MIN(FIND({0,1,2,3,4,5,6,7,8,9},ASC(J1172)&amp;1234567890))-1)</f>
        <v>Sc</v>
      </c>
      <c r="L1172" s="8">
        <f t="shared" si="91"/>
        <v>2</v>
      </c>
      <c r="M1172" s="8">
        <f>VLOOKUP(K1172,Table!$A$2:$C$121,2,0)</f>
        <v>3</v>
      </c>
      <c r="N1172" s="7">
        <f>VLOOKUP(K1172,Table!$A$2:$C$121,3,0)</f>
        <v>4</v>
      </c>
      <c r="O1172" s="6" t="s">
        <v>2863</v>
      </c>
      <c r="P1172" s="8" t="str">
        <f>LEFT(O1172,MIN(FIND({0,1,2,3,4,5,6,7,8,9},ASC(O1172)&amp;1234567890))-1)</f>
        <v>O</v>
      </c>
      <c r="Q1172" s="8">
        <f t="shared" si="92"/>
        <v>5</v>
      </c>
      <c r="R1172" s="8">
        <f>VLOOKUP(P1172,Table!$A$2:$C$121,2,0)</f>
        <v>16</v>
      </c>
      <c r="S1172" s="7">
        <f>VLOOKUP(P1172,Table!$A$2:$C$121,3,0)</f>
        <v>2</v>
      </c>
      <c r="T1172" s="6" t="s">
        <v>2668</v>
      </c>
      <c r="U1172" s="8" t="str">
        <f>LEFT(T1172,MIN(FIND({0,1,2,3,4,5,6,7,8,9},ASC(T1172)&amp;1234567890))-1)</f>
        <v>Fe</v>
      </c>
      <c r="V1172" s="8">
        <f t="shared" si="93"/>
        <v>2</v>
      </c>
      <c r="W1172" s="8">
        <f>VLOOKUP(U1172,Table!$A$2:$C$121,2,0)</f>
        <v>8</v>
      </c>
      <c r="X1172" s="7">
        <f>VLOOKUP(U1172,Table!$A$2:$C$121,3,0)</f>
        <v>4</v>
      </c>
      <c r="Y1172" s="6" t="s">
        <v>2377</v>
      </c>
      <c r="Z1172" s="8" t="str">
        <f>LEFT(Y1172,MIN(FIND({0,1,2,3,4,5,6,7,8,9},ASC(Y1172)&amp;1234567890))-1)</f>
        <v>As</v>
      </c>
      <c r="AA1172" s="8">
        <f t="shared" si="94"/>
        <v>2</v>
      </c>
      <c r="AB1172" s="8">
        <f>VLOOKUP(Z1172,Table!$A$2:$C$121,2,0)</f>
        <v>15</v>
      </c>
      <c r="AC1172" s="7">
        <f>VLOOKUP(Z1172,Table!$A$2:$C$121,3,0)</f>
        <v>4</v>
      </c>
      <c r="AD1172" s="5" t="str">
        <f>VLOOKUP(A1172,Table!$U$1:$V$230,2,0)</f>
        <v>Tetragonal</v>
      </c>
    </row>
    <row r="1173" spans="1:30" ht="18.75" customHeight="1" x14ac:dyDescent="0.4">
      <c r="A1173" s="5">
        <v>139</v>
      </c>
      <c r="B1173" s="5">
        <v>251964</v>
      </c>
      <c r="C1173" s="5" t="s">
        <v>1364</v>
      </c>
      <c r="D1173" s="5" t="s">
        <v>1518</v>
      </c>
      <c r="E1173" s="6" t="s">
        <v>2383</v>
      </c>
      <c r="F1173" s="8" t="str">
        <f>LEFT(E1173,MIN(FIND({0,1,2,3,4,5,6,7,8,9},ASC(E1173)&amp;1234567890))-1)</f>
        <v>La</v>
      </c>
      <c r="G1173" s="8">
        <f t="shared" si="90"/>
        <v>2</v>
      </c>
      <c r="H1173" s="8">
        <f>VLOOKUP(F1173,Table!$A$2:$C$121,2,0)</f>
        <v>3</v>
      </c>
      <c r="I1173" s="7">
        <f>VLOOKUP(F1173,Table!$A$2:$C$121,3,0)</f>
        <v>6</v>
      </c>
      <c r="J1173" s="6" t="s">
        <v>4160</v>
      </c>
      <c r="K1173" s="8" t="str">
        <f>LEFT(J1173,MIN(FIND({0,1,2,3,4,5,6,7,8,9},ASC(J1173)&amp;1234567890))-1)</f>
        <v>O</v>
      </c>
      <c r="L1173" s="8">
        <f t="shared" si="91"/>
        <v>2.5</v>
      </c>
      <c r="M1173" s="8">
        <f>VLOOKUP(K1173,Table!$A$2:$C$121,2,0)</f>
        <v>16</v>
      </c>
      <c r="N1173" s="7">
        <f>VLOOKUP(K1173,Table!$A$2:$C$121,3,0)</f>
        <v>2</v>
      </c>
      <c r="O1173" s="6" t="s">
        <v>3197</v>
      </c>
      <c r="P1173" s="8" t="str">
        <f>LEFT(O1173,MIN(FIND({0,1,2,3,4,5,6,7,8,9},ASC(O1173)&amp;1234567890))-1)</f>
        <v>F</v>
      </c>
      <c r="Q1173" s="8">
        <f t="shared" si="92"/>
        <v>0.5</v>
      </c>
      <c r="R1173" s="8">
        <f>VLOOKUP(P1173,Table!$A$2:$C$121,2,0)</f>
        <v>17</v>
      </c>
      <c r="S1173" s="7">
        <f>VLOOKUP(P1173,Table!$A$2:$C$121,3,0)</f>
        <v>2</v>
      </c>
      <c r="T1173" s="6" t="s">
        <v>2668</v>
      </c>
      <c r="U1173" s="8" t="str">
        <f>LEFT(T1173,MIN(FIND({0,1,2,3,4,5,6,7,8,9},ASC(T1173)&amp;1234567890))-1)</f>
        <v>Fe</v>
      </c>
      <c r="V1173" s="8">
        <f t="shared" si="93"/>
        <v>2</v>
      </c>
      <c r="W1173" s="8">
        <f>VLOOKUP(U1173,Table!$A$2:$C$121,2,0)</f>
        <v>8</v>
      </c>
      <c r="X1173" s="7">
        <f>VLOOKUP(U1173,Table!$A$2:$C$121,3,0)</f>
        <v>4</v>
      </c>
      <c r="Y1173" s="6" t="s">
        <v>3251</v>
      </c>
      <c r="Z1173" s="8" t="str">
        <f>LEFT(Y1173,MIN(FIND({0,1,2,3,4,5,6,7,8,9},ASC(Y1173)&amp;1234567890))-1)</f>
        <v>Se</v>
      </c>
      <c r="AA1173" s="8">
        <f t="shared" si="94"/>
        <v>2</v>
      </c>
      <c r="AB1173" s="8">
        <f>VLOOKUP(Z1173,Table!$A$2:$C$121,2,0)</f>
        <v>16</v>
      </c>
      <c r="AC1173" s="7">
        <f>VLOOKUP(Z1173,Table!$A$2:$C$121,3,0)</f>
        <v>4</v>
      </c>
      <c r="AD1173" s="5" t="str">
        <f>VLOOKUP(A1173,Table!$U$1:$V$230,2,0)</f>
        <v>Tetragonal</v>
      </c>
    </row>
    <row r="1174" spans="1:30" ht="18.75" customHeight="1" x14ac:dyDescent="0.4">
      <c r="A1174" s="5">
        <v>139</v>
      </c>
      <c r="B1174" s="5">
        <v>251965</v>
      </c>
      <c r="C1174" s="5" t="s">
        <v>1364</v>
      </c>
      <c r="D1174" s="5" t="s">
        <v>1519</v>
      </c>
      <c r="E1174" s="6" t="s">
        <v>2383</v>
      </c>
      <c r="F1174" s="8" t="str">
        <f>LEFT(E1174,MIN(FIND({0,1,2,3,4,5,6,7,8,9},ASC(E1174)&amp;1234567890))-1)</f>
        <v>La</v>
      </c>
      <c r="G1174" s="8">
        <f t="shared" si="90"/>
        <v>2</v>
      </c>
      <c r="H1174" s="8">
        <f>VLOOKUP(F1174,Table!$A$2:$C$121,2,0)</f>
        <v>3</v>
      </c>
      <c r="I1174" s="7">
        <f>VLOOKUP(F1174,Table!$A$2:$C$121,3,0)</f>
        <v>6</v>
      </c>
      <c r="J1174" s="6" t="s">
        <v>4161</v>
      </c>
      <c r="K1174" s="8" t="str">
        <f>LEFT(J1174,MIN(FIND({0,1,2,3,4,5,6,7,8,9},ASC(J1174)&amp;1234567890))-1)</f>
        <v>O</v>
      </c>
      <c r="L1174" s="8">
        <f t="shared" si="91"/>
        <v>2.9</v>
      </c>
      <c r="M1174" s="8">
        <f>VLOOKUP(K1174,Table!$A$2:$C$121,2,0)</f>
        <v>16</v>
      </c>
      <c r="N1174" s="7">
        <f>VLOOKUP(K1174,Table!$A$2:$C$121,3,0)</f>
        <v>2</v>
      </c>
      <c r="O1174" s="6" t="s">
        <v>4162</v>
      </c>
      <c r="P1174" s="8" t="str">
        <f>LEFT(O1174,MIN(FIND({0,1,2,3,4,5,6,7,8,9},ASC(O1174)&amp;1234567890))-1)</f>
        <v>F</v>
      </c>
      <c r="Q1174" s="8">
        <f t="shared" si="92"/>
        <v>0.1</v>
      </c>
      <c r="R1174" s="8">
        <f>VLOOKUP(P1174,Table!$A$2:$C$121,2,0)</f>
        <v>17</v>
      </c>
      <c r="S1174" s="7">
        <f>VLOOKUP(P1174,Table!$A$2:$C$121,3,0)</f>
        <v>2</v>
      </c>
      <c r="T1174" s="6" t="s">
        <v>2668</v>
      </c>
      <c r="U1174" s="8" t="str">
        <f>LEFT(T1174,MIN(FIND({0,1,2,3,4,5,6,7,8,9},ASC(T1174)&amp;1234567890))-1)</f>
        <v>Fe</v>
      </c>
      <c r="V1174" s="8">
        <f t="shared" si="93"/>
        <v>2</v>
      </c>
      <c r="W1174" s="8">
        <f>VLOOKUP(U1174,Table!$A$2:$C$121,2,0)</f>
        <v>8</v>
      </c>
      <c r="X1174" s="7">
        <f>VLOOKUP(U1174,Table!$A$2:$C$121,3,0)</f>
        <v>4</v>
      </c>
      <c r="Y1174" s="6" t="s">
        <v>3251</v>
      </c>
      <c r="Z1174" s="8" t="str">
        <f>LEFT(Y1174,MIN(FIND({0,1,2,3,4,5,6,7,8,9},ASC(Y1174)&amp;1234567890))-1)</f>
        <v>Se</v>
      </c>
      <c r="AA1174" s="8">
        <f t="shared" si="94"/>
        <v>2</v>
      </c>
      <c r="AB1174" s="8">
        <f>VLOOKUP(Z1174,Table!$A$2:$C$121,2,0)</f>
        <v>16</v>
      </c>
      <c r="AC1174" s="7">
        <f>VLOOKUP(Z1174,Table!$A$2:$C$121,3,0)</f>
        <v>4</v>
      </c>
      <c r="AD1174" s="5" t="str">
        <f>VLOOKUP(A1174,Table!$U$1:$V$230,2,0)</f>
        <v>Tetragonal</v>
      </c>
    </row>
    <row r="1175" spans="1:30" ht="18.75" customHeight="1" x14ac:dyDescent="0.4">
      <c r="A1175" s="5">
        <v>139</v>
      </c>
      <c r="B1175" s="5">
        <v>251966</v>
      </c>
      <c r="C1175" s="5" t="s">
        <v>1364</v>
      </c>
      <c r="D1175" s="5" t="s">
        <v>1520</v>
      </c>
      <c r="E1175" s="6" t="s">
        <v>2383</v>
      </c>
      <c r="F1175" s="8" t="str">
        <f>LEFT(E1175,MIN(FIND({0,1,2,3,4,5,6,7,8,9},ASC(E1175)&amp;1234567890))-1)</f>
        <v>La</v>
      </c>
      <c r="G1175" s="8">
        <f t="shared" si="90"/>
        <v>2</v>
      </c>
      <c r="H1175" s="8">
        <f>VLOOKUP(F1175,Table!$A$2:$C$121,2,0)</f>
        <v>3</v>
      </c>
      <c r="I1175" s="7">
        <f>VLOOKUP(F1175,Table!$A$2:$C$121,3,0)</f>
        <v>6</v>
      </c>
      <c r="J1175" s="6" t="s">
        <v>4163</v>
      </c>
      <c r="K1175" s="8" t="str">
        <f>LEFT(J1175,MIN(FIND({0,1,2,3,4,5,6,7,8,9},ASC(J1175)&amp;1234567890))-1)</f>
        <v>O</v>
      </c>
      <c r="L1175" s="8">
        <f t="shared" si="91"/>
        <v>2.65</v>
      </c>
      <c r="M1175" s="8">
        <f>VLOOKUP(K1175,Table!$A$2:$C$121,2,0)</f>
        <v>16</v>
      </c>
      <c r="N1175" s="7">
        <f>VLOOKUP(K1175,Table!$A$2:$C$121,3,0)</f>
        <v>2</v>
      </c>
      <c r="O1175" s="6" t="s">
        <v>4164</v>
      </c>
      <c r="P1175" s="8" t="str">
        <f>LEFT(O1175,MIN(FIND({0,1,2,3,4,5,6,7,8,9},ASC(O1175)&amp;1234567890))-1)</f>
        <v>F</v>
      </c>
      <c r="Q1175" s="8">
        <f t="shared" si="92"/>
        <v>0.35</v>
      </c>
      <c r="R1175" s="8">
        <f>VLOOKUP(P1175,Table!$A$2:$C$121,2,0)</f>
        <v>17</v>
      </c>
      <c r="S1175" s="7">
        <f>VLOOKUP(P1175,Table!$A$2:$C$121,3,0)</f>
        <v>2</v>
      </c>
      <c r="T1175" s="6" t="s">
        <v>2668</v>
      </c>
      <c r="U1175" s="8" t="str">
        <f>LEFT(T1175,MIN(FIND({0,1,2,3,4,5,6,7,8,9},ASC(T1175)&amp;1234567890))-1)</f>
        <v>Fe</v>
      </c>
      <c r="V1175" s="8">
        <f t="shared" si="93"/>
        <v>2</v>
      </c>
      <c r="W1175" s="8">
        <f>VLOOKUP(U1175,Table!$A$2:$C$121,2,0)</f>
        <v>8</v>
      </c>
      <c r="X1175" s="7">
        <f>VLOOKUP(U1175,Table!$A$2:$C$121,3,0)</f>
        <v>4</v>
      </c>
      <c r="Y1175" s="6" t="s">
        <v>3251</v>
      </c>
      <c r="Z1175" s="8" t="str">
        <f>LEFT(Y1175,MIN(FIND({0,1,2,3,4,5,6,7,8,9},ASC(Y1175)&amp;1234567890))-1)</f>
        <v>Se</v>
      </c>
      <c r="AA1175" s="8">
        <f t="shared" si="94"/>
        <v>2</v>
      </c>
      <c r="AB1175" s="8">
        <f>VLOOKUP(Z1175,Table!$A$2:$C$121,2,0)</f>
        <v>16</v>
      </c>
      <c r="AC1175" s="7">
        <f>VLOOKUP(Z1175,Table!$A$2:$C$121,3,0)</f>
        <v>4</v>
      </c>
      <c r="AD1175" s="5" t="str">
        <f>VLOOKUP(A1175,Table!$U$1:$V$230,2,0)</f>
        <v>Tetragonal</v>
      </c>
    </row>
    <row r="1176" spans="1:30" ht="18.75" customHeight="1" x14ac:dyDescent="0.4">
      <c r="A1176" s="5">
        <v>139</v>
      </c>
      <c r="B1176" s="5">
        <v>251967</v>
      </c>
      <c r="C1176" s="5" t="s">
        <v>1364</v>
      </c>
      <c r="D1176" s="5" t="s">
        <v>1521</v>
      </c>
      <c r="E1176" s="6" t="s">
        <v>2383</v>
      </c>
      <c r="F1176" s="8" t="str">
        <f>LEFT(E1176,MIN(FIND({0,1,2,3,4,5,6,7,8,9},ASC(E1176)&amp;1234567890))-1)</f>
        <v>La</v>
      </c>
      <c r="G1176" s="8">
        <f t="shared" si="90"/>
        <v>2</v>
      </c>
      <c r="H1176" s="8">
        <f>VLOOKUP(F1176,Table!$A$2:$C$121,2,0)</f>
        <v>3</v>
      </c>
      <c r="I1176" s="7">
        <f>VLOOKUP(F1176,Table!$A$2:$C$121,3,0)</f>
        <v>6</v>
      </c>
      <c r="J1176" s="6" t="s">
        <v>2943</v>
      </c>
      <c r="K1176" s="8" t="str">
        <f>LEFT(J1176,MIN(FIND({0,1,2,3,4,5,6,7,8,9},ASC(J1176)&amp;1234567890))-1)</f>
        <v>O</v>
      </c>
      <c r="L1176" s="8">
        <f t="shared" si="91"/>
        <v>2.75</v>
      </c>
      <c r="M1176" s="8">
        <f>VLOOKUP(K1176,Table!$A$2:$C$121,2,0)</f>
        <v>16</v>
      </c>
      <c r="N1176" s="7">
        <f>VLOOKUP(K1176,Table!$A$2:$C$121,3,0)</f>
        <v>2</v>
      </c>
      <c r="O1176" s="6" t="s">
        <v>3538</v>
      </c>
      <c r="P1176" s="8" t="str">
        <f>LEFT(O1176,MIN(FIND({0,1,2,3,4,5,6,7,8,9},ASC(O1176)&amp;1234567890))-1)</f>
        <v>F</v>
      </c>
      <c r="Q1176" s="8">
        <f t="shared" si="92"/>
        <v>0.25</v>
      </c>
      <c r="R1176" s="8">
        <f>VLOOKUP(P1176,Table!$A$2:$C$121,2,0)</f>
        <v>17</v>
      </c>
      <c r="S1176" s="7">
        <f>VLOOKUP(P1176,Table!$A$2:$C$121,3,0)</f>
        <v>2</v>
      </c>
      <c r="T1176" s="6" t="s">
        <v>2668</v>
      </c>
      <c r="U1176" s="8" t="str">
        <f>LEFT(T1176,MIN(FIND({0,1,2,3,4,5,6,7,8,9},ASC(T1176)&amp;1234567890))-1)</f>
        <v>Fe</v>
      </c>
      <c r="V1176" s="8">
        <f t="shared" si="93"/>
        <v>2</v>
      </c>
      <c r="W1176" s="8">
        <f>VLOOKUP(U1176,Table!$A$2:$C$121,2,0)</f>
        <v>8</v>
      </c>
      <c r="X1176" s="7">
        <f>VLOOKUP(U1176,Table!$A$2:$C$121,3,0)</f>
        <v>4</v>
      </c>
      <c r="Y1176" s="6" t="s">
        <v>3251</v>
      </c>
      <c r="Z1176" s="8" t="str">
        <f>LEFT(Y1176,MIN(FIND({0,1,2,3,4,5,6,7,8,9},ASC(Y1176)&amp;1234567890))-1)</f>
        <v>Se</v>
      </c>
      <c r="AA1176" s="8">
        <f t="shared" si="94"/>
        <v>2</v>
      </c>
      <c r="AB1176" s="8">
        <f>VLOOKUP(Z1176,Table!$A$2:$C$121,2,0)</f>
        <v>16</v>
      </c>
      <c r="AC1176" s="7">
        <f>VLOOKUP(Z1176,Table!$A$2:$C$121,3,0)</f>
        <v>4</v>
      </c>
      <c r="AD1176" s="5" t="str">
        <f>VLOOKUP(A1176,Table!$U$1:$V$230,2,0)</f>
        <v>Tetragonal</v>
      </c>
    </row>
    <row r="1177" spans="1:30" ht="18.75" customHeight="1" x14ac:dyDescent="0.4">
      <c r="A1177" s="5">
        <v>139</v>
      </c>
      <c r="B1177" s="5">
        <v>239097</v>
      </c>
      <c r="C1177" s="5" t="s">
        <v>1364</v>
      </c>
      <c r="D1177" s="5" t="s">
        <v>1522</v>
      </c>
      <c r="E1177" s="6" t="s">
        <v>2328</v>
      </c>
      <c r="F1177" s="8" t="str">
        <f>LEFT(E1177,MIN(FIND({0,1,2,3,4,5,6,7,8,9},ASC(E1177)&amp;1234567890))-1)</f>
        <v>Na</v>
      </c>
      <c r="G1177" s="8">
        <f t="shared" si="90"/>
        <v>2</v>
      </c>
      <c r="H1177" s="8">
        <f>VLOOKUP(F1177,Table!$A$2:$C$121,2,0)</f>
        <v>1</v>
      </c>
      <c r="I1177" s="7">
        <f>VLOOKUP(F1177,Table!$A$2:$C$121,3,0)</f>
        <v>3</v>
      </c>
      <c r="J1177" s="6" t="s">
        <v>2383</v>
      </c>
      <c r="K1177" s="8" t="str">
        <f>LEFT(J1177,MIN(FIND({0,1,2,3,4,5,6,7,8,9},ASC(J1177)&amp;1234567890))-1)</f>
        <v>La</v>
      </c>
      <c r="L1177" s="8">
        <f t="shared" si="91"/>
        <v>2</v>
      </c>
      <c r="M1177" s="8">
        <f>VLOOKUP(K1177,Table!$A$2:$C$121,2,0)</f>
        <v>3</v>
      </c>
      <c r="N1177" s="7">
        <f>VLOOKUP(K1177,Table!$A$2:$C$121,3,0)</f>
        <v>6</v>
      </c>
      <c r="O1177" s="6" t="s">
        <v>2756</v>
      </c>
      <c r="P1177" s="8" t="str">
        <f>LEFT(O1177,MIN(FIND({0,1,2,3,4,5,6,7,8,9},ASC(O1177)&amp;1234567890))-1)</f>
        <v>Ti</v>
      </c>
      <c r="Q1177" s="8">
        <f t="shared" si="92"/>
        <v>2</v>
      </c>
      <c r="R1177" s="8">
        <f>VLOOKUP(P1177,Table!$A$2:$C$121,2,0)</f>
        <v>4</v>
      </c>
      <c r="S1177" s="7">
        <f>VLOOKUP(P1177,Table!$A$2:$C$121,3,0)</f>
        <v>4</v>
      </c>
      <c r="T1177" s="6" t="s">
        <v>2441</v>
      </c>
      <c r="U1177" s="8" t="str">
        <f>LEFT(T1177,MIN(FIND({0,1,2,3,4,5,6,7,8,9},ASC(T1177)&amp;1234567890))-1)</f>
        <v>Ru</v>
      </c>
      <c r="V1177" s="8">
        <f t="shared" si="93"/>
        <v>1</v>
      </c>
      <c r="W1177" s="8">
        <f>VLOOKUP(U1177,Table!$A$2:$C$121,2,0)</f>
        <v>8</v>
      </c>
      <c r="X1177" s="7">
        <f>VLOOKUP(U1177,Table!$A$2:$C$121,3,0)</f>
        <v>5</v>
      </c>
      <c r="Y1177" s="6" t="s">
        <v>2336</v>
      </c>
      <c r="Z1177" s="8" t="str">
        <f>LEFT(Y1177,MIN(FIND({0,1,2,3,4,5,6,7,8,9},ASC(Y1177)&amp;1234567890))-1)</f>
        <v>O</v>
      </c>
      <c r="AA1177" s="8">
        <f t="shared" si="94"/>
        <v>10</v>
      </c>
      <c r="AB1177" s="8">
        <f>VLOOKUP(Z1177,Table!$A$2:$C$121,2,0)</f>
        <v>16</v>
      </c>
      <c r="AC1177" s="7">
        <f>VLOOKUP(Z1177,Table!$A$2:$C$121,3,0)</f>
        <v>2</v>
      </c>
      <c r="AD1177" s="5" t="str">
        <f>VLOOKUP(A1177,Table!$U$1:$V$230,2,0)</f>
        <v>Tetragonal</v>
      </c>
    </row>
    <row r="1178" spans="1:30" ht="18.75" customHeight="1" x14ac:dyDescent="0.4">
      <c r="A1178" s="5">
        <v>139</v>
      </c>
      <c r="B1178" s="5">
        <v>239098</v>
      </c>
      <c r="C1178" s="5" t="s">
        <v>1364</v>
      </c>
      <c r="D1178" s="5" t="s">
        <v>1523</v>
      </c>
      <c r="E1178" s="6" t="s">
        <v>2328</v>
      </c>
      <c r="F1178" s="8" t="str">
        <f>LEFT(E1178,MIN(FIND({0,1,2,3,4,5,6,7,8,9},ASC(E1178)&amp;1234567890))-1)</f>
        <v>Na</v>
      </c>
      <c r="G1178" s="8">
        <f t="shared" si="90"/>
        <v>2</v>
      </c>
      <c r="H1178" s="8">
        <f>VLOOKUP(F1178,Table!$A$2:$C$121,2,0)</f>
        <v>1</v>
      </c>
      <c r="I1178" s="7">
        <f>VLOOKUP(F1178,Table!$A$2:$C$121,3,0)</f>
        <v>3</v>
      </c>
      <c r="J1178" s="6" t="s">
        <v>2383</v>
      </c>
      <c r="K1178" s="8" t="str">
        <f>LEFT(J1178,MIN(FIND({0,1,2,3,4,5,6,7,8,9},ASC(J1178)&amp;1234567890))-1)</f>
        <v>La</v>
      </c>
      <c r="L1178" s="8">
        <f t="shared" si="91"/>
        <v>2</v>
      </c>
      <c r="M1178" s="8">
        <f>VLOOKUP(K1178,Table!$A$2:$C$121,2,0)</f>
        <v>3</v>
      </c>
      <c r="N1178" s="7">
        <f>VLOOKUP(K1178,Table!$A$2:$C$121,3,0)</f>
        <v>6</v>
      </c>
      <c r="O1178" s="6" t="s">
        <v>2756</v>
      </c>
      <c r="P1178" s="8" t="str">
        <f>LEFT(O1178,MIN(FIND({0,1,2,3,4,5,6,7,8,9},ASC(O1178)&amp;1234567890))-1)</f>
        <v>Ti</v>
      </c>
      <c r="Q1178" s="8">
        <f t="shared" si="92"/>
        <v>2</v>
      </c>
      <c r="R1178" s="8">
        <f>VLOOKUP(P1178,Table!$A$2:$C$121,2,0)</f>
        <v>4</v>
      </c>
      <c r="S1178" s="7">
        <f>VLOOKUP(P1178,Table!$A$2:$C$121,3,0)</f>
        <v>4</v>
      </c>
      <c r="T1178" s="6" t="s">
        <v>2441</v>
      </c>
      <c r="U1178" s="8" t="str">
        <f>LEFT(T1178,MIN(FIND({0,1,2,3,4,5,6,7,8,9},ASC(T1178)&amp;1234567890))-1)</f>
        <v>Ru</v>
      </c>
      <c r="V1178" s="8">
        <f t="shared" si="93"/>
        <v>1</v>
      </c>
      <c r="W1178" s="8">
        <f>VLOOKUP(U1178,Table!$A$2:$C$121,2,0)</f>
        <v>8</v>
      </c>
      <c r="X1178" s="7">
        <f>VLOOKUP(U1178,Table!$A$2:$C$121,3,0)</f>
        <v>5</v>
      </c>
      <c r="Y1178" s="6" t="s">
        <v>4165</v>
      </c>
      <c r="Z1178" s="8" t="str">
        <f>LEFT(Y1178,MIN(FIND({0,1,2,3,4,5,6,7,8,9},ASC(Y1178)&amp;1234567890))-1)</f>
        <v>O</v>
      </c>
      <c r="AA1178" s="8">
        <f t="shared" si="94"/>
        <v>9.9</v>
      </c>
      <c r="AB1178" s="8">
        <f>VLOOKUP(Z1178,Table!$A$2:$C$121,2,0)</f>
        <v>16</v>
      </c>
      <c r="AC1178" s="7">
        <f>VLOOKUP(Z1178,Table!$A$2:$C$121,3,0)</f>
        <v>2</v>
      </c>
      <c r="AD1178" s="5" t="str">
        <f>VLOOKUP(A1178,Table!$U$1:$V$230,2,0)</f>
        <v>Tetragonal</v>
      </c>
    </row>
    <row r="1179" spans="1:30" ht="18.75" customHeight="1" x14ac:dyDescent="0.4">
      <c r="A1179" s="5">
        <v>139</v>
      </c>
      <c r="B1179" s="5">
        <v>239099</v>
      </c>
      <c r="C1179" s="5" t="s">
        <v>1364</v>
      </c>
      <c r="D1179" s="5" t="s">
        <v>1524</v>
      </c>
      <c r="E1179" s="6" t="s">
        <v>2328</v>
      </c>
      <c r="F1179" s="8" t="str">
        <f>LEFT(E1179,MIN(FIND({0,1,2,3,4,5,6,7,8,9},ASC(E1179)&amp;1234567890))-1)</f>
        <v>Na</v>
      </c>
      <c r="G1179" s="8">
        <f t="shared" si="90"/>
        <v>2</v>
      </c>
      <c r="H1179" s="8">
        <f>VLOOKUP(F1179,Table!$A$2:$C$121,2,0)</f>
        <v>1</v>
      </c>
      <c r="I1179" s="7">
        <f>VLOOKUP(F1179,Table!$A$2:$C$121,3,0)</f>
        <v>3</v>
      </c>
      <c r="J1179" s="6" t="s">
        <v>2383</v>
      </c>
      <c r="K1179" s="8" t="str">
        <f>LEFT(J1179,MIN(FIND({0,1,2,3,4,5,6,7,8,9},ASC(J1179)&amp;1234567890))-1)</f>
        <v>La</v>
      </c>
      <c r="L1179" s="8">
        <f t="shared" si="91"/>
        <v>2</v>
      </c>
      <c r="M1179" s="8">
        <f>VLOOKUP(K1179,Table!$A$2:$C$121,2,0)</f>
        <v>3</v>
      </c>
      <c r="N1179" s="7">
        <f>VLOOKUP(K1179,Table!$A$2:$C$121,3,0)</f>
        <v>6</v>
      </c>
      <c r="O1179" s="6" t="s">
        <v>2756</v>
      </c>
      <c r="P1179" s="8" t="str">
        <f>LEFT(O1179,MIN(FIND({0,1,2,3,4,5,6,7,8,9},ASC(O1179)&amp;1234567890))-1)</f>
        <v>Ti</v>
      </c>
      <c r="Q1179" s="8">
        <f t="shared" si="92"/>
        <v>2</v>
      </c>
      <c r="R1179" s="8">
        <f>VLOOKUP(P1179,Table!$A$2:$C$121,2,0)</f>
        <v>4</v>
      </c>
      <c r="S1179" s="7">
        <f>VLOOKUP(P1179,Table!$A$2:$C$121,3,0)</f>
        <v>4</v>
      </c>
      <c r="T1179" s="6" t="s">
        <v>2441</v>
      </c>
      <c r="U1179" s="8" t="str">
        <f>LEFT(T1179,MIN(FIND({0,1,2,3,4,5,6,7,8,9},ASC(T1179)&amp;1234567890))-1)</f>
        <v>Ru</v>
      </c>
      <c r="V1179" s="8">
        <f t="shared" si="93"/>
        <v>1</v>
      </c>
      <c r="W1179" s="8">
        <f>VLOOKUP(U1179,Table!$A$2:$C$121,2,0)</f>
        <v>8</v>
      </c>
      <c r="X1179" s="7">
        <f>VLOOKUP(U1179,Table!$A$2:$C$121,3,0)</f>
        <v>5</v>
      </c>
      <c r="Y1179" s="6" t="s">
        <v>4166</v>
      </c>
      <c r="Z1179" s="8" t="str">
        <f>LEFT(Y1179,MIN(FIND({0,1,2,3,4,5,6,7,8,9},ASC(Y1179)&amp;1234567890))-1)</f>
        <v>O</v>
      </c>
      <c r="AA1179" s="8">
        <f t="shared" si="94"/>
        <v>9.49</v>
      </c>
      <c r="AB1179" s="8">
        <f>VLOOKUP(Z1179,Table!$A$2:$C$121,2,0)</f>
        <v>16</v>
      </c>
      <c r="AC1179" s="7">
        <f>VLOOKUP(Z1179,Table!$A$2:$C$121,3,0)</f>
        <v>2</v>
      </c>
      <c r="AD1179" s="5" t="str">
        <f>VLOOKUP(A1179,Table!$U$1:$V$230,2,0)</f>
        <v>Tetragonal</v>
      </c>
    </row>
    <row r="1180" spans="1:30" ht="18.75" customHeight="1" x14ac:dyDescent="0.4">
      <c r="A1180" s="5">
        <v>139</v>
      </c>
      <c r="B1180" s="5">
        <v>239100</v>
      </c>
      <c r="C1180" s="5" t="s">
        <v>1364</v>
      </c>
      <c r="D1180" s="5" t="s">
        <v>1525</v>
      </c>
      <c r="E1180" s="6" t="s">
        <v>2328</v>
      </c>
      <c r="F1180" s="8" t="str">
        <f>LEFT(E1180,MIN(FIND({0,1,2,3,4,5,6,7,8,9},ASC(E1180)&amp;1234567890))-1)</f>
        <v>Na</v>
      </c>
      <c r="G1180" s="8">
        <f t="shared" si="90"/>
        <v>2</v>
      </c>
      <c r="H1180" s="8">
        <f>VLOOKUP(F1180,Table!$A$2:$C$121,2,0)</f>
        <v>1</v>
      </c>
      <c r="I1180" s="7">
        <f>VLOOKUP(F1180,Table!$A$2:$C$121,3,0)</f>
        <v>3</v>
      </c>
      <c r="J1180" s="6" t="s">
        <v>2383</v>
      </c>
      <c r="K1180" s="8" t="str">
        <f>LEFT(J1180,MIN(FIND({0,1,2,3,4,5,6,7,8,9},ASC(J1180)&amp;1234567890))-1)</f>
        <v>La</v>
      </c>
      <c r="L1180" s="8">
        <f t="shared" si="91"/>
        <v>2</v>
      </c>
      <c r="M1180" s="8">
        <f>VLOOKUP(K1180,Table!$A$2:$C$121,2,0)</f>
        <v>3</v>
      </c>
      <c r="N1180" s="7">
        <f>VLOOKUP(K1180,Table!$A$2:$C$121,3,0)</f>
        <v>6</v>
      </c>
      <c r="O1180" s="6" t="s">
        <v>2756</v>
      </c>
      <c r="P1180" s="8" t="str">
        <f>LEFT(O1180,MIN(FIND({0,1,2,3,4,5,6,7,8,9},ASC(O1180)&amp;1234567890))-1)</f>
        <v>Ti</v>
      </c>
      <c r="Q1180" s="8">
        <f t="shared" si="92"/>
        <v>2</v>
      </c>
      <c r="R1180" s="8">
        <f>VLOOKUP(P1180,Table!$A$2:$C$121,2,0)</f>
        <v>4</v>
      </c>
      <c r="S1180" s="7">
        <f>VLOOKUP(P1180,Table!$A$2:$C$121,3,0)</f>
        <v>4</v>
      </c>
      <c r="T1180" s="6" t="s">
        <v>2441</v>
      </c>
      <c r="U1180" s="8" t="str">
        <f>LEFT(T1180,MIN(FIND({0,1,2,3,4,5,6,7,8,9},ASC(T1180)&amp;1234567890))-1)</f>
        <v>Ru</v>
      </c>
      <c r="V1180" s="8">
        <f t="shared" si="93"/>
        <v>1</v>
      </c>
      <c r="W1180" s="8">
        <f>VLOOKUP(U1180,Table!$A$2:$C$121,2,0)</f>
        <v>8</v>
      </c>
      <c r="X1180" s="7">
        <f>VLOOKUP(U1180,Table!$A$2:$C$121,3,0)</f>
        <v>5</v>
      </c>
      <c r="Y1180" s="6" t="s">
        <v>4167</v>
      </c>
      <c r="Z1180" s="8" t="str">
        <f>LEFT(Y1180,MIN(FIND({0,1,2,3,4,5,6,7,8,9},ASC(Y1180)&amp;1234567890))-1)</f>
        <v>O</v>
      </c>
      <c r="AA1180" s="8">
        <f t="shared" si="94"/>
        <v>9.23</v>
      </c>
      <c r="AB1180" s="8">
        <f>VLOOKUP(Z1180,Table!$A$2:$C$121,2,0)</f>
        <v>16</v>
      </c>
      <c r="AC1180" s="7">
        <f>VLOOKUP(Z1180,Table!$A$2:$C$121,3,0)</f>
        <v>2</v>
      </c>
      <c r="AD1180" s="5" t="str">
        <f>VLOOKUP(A1180,Table!$U$1:$V$230,2,0)</f>
        <v>Tetragonal</v>
      </c>
    </row>
    <row r="1181" spans="1:30" ht="18.75" customHeight="1" x14ac:dyDescent="0.4">
      <c r="A1181" s="5">
        <v>139</v>
      </c>
      <c r="B1181" s="5">
        <v>239101</v>
      </c>
      <c r="C1181" s="5" t="s">
        <v>1364</v>
      </c>
      <c r="D1181" s="5" t="s">
        <v>1526</v>
      </c>
      <c r="E1181" s="6" t="s">
        <v>2328</v>
      </c>
      <c r="F1181" s="8" t="str">
        <f>LEFT(E1181,MIN(FIND({0,1,2,3,4,5,6,7,8,9},ASC(E1181)&amp;1234567890))-1)</f>
        <v>Na</v>
      </c>
      <c r="G1181" s="8">
        <f t="shared" si="90"/>
        <v>2</v>
      </c>
      <c r="H1181" s="8">
        <f>VLOOKUP(F1181,Table!$A$2:$C$121,2,0)</f>
        <v>1</v>
      </c>
      <c r="I1181" s="7">
        <f>VLOOKUP(F1181,Table!$A$2:$C$121,3,0)</f>
        <v>3</v>
      </c>
      <c r="J1181" s="6" t="s">
        <v>2383</v>
      </c>
      <c r="K1181" s="8" t="str">
        <f>LEFT(J1181,MIN(FIND({0,1,2,3,4,5,6,7,8,9},ASC(J1181)&amp;1234567890))-1)</f>
        <v>La</v>
      </c>
      <c r="L1181" s="8">
        <f t="shared" si="91"/>
        <v>2</v>
      </c>
      <c r="M1181" s="8">
        <f>VLOOKUP(K1181,Table!$A$2:$C$121,2,0)</f>
        <v>3</v>
      </c>
      <c r="N1181" s="7">
        <f>VLOOKUP(K1181,Table!$A$2:$C$121,3,0)</f>
        <v>6</v>
      </c>
      <c r="O1181" s="6" t="s">
        <v>2756</v>
      </c>
      <c r="P1181" s="8" t="str">
        <f>LEFT(O1181,MIN(FIND({0,1,2,3,4,5,6,7,8,9},ASC(O1181)&amp;1234567890))-1)</f>
        <v>Ti</v>
      </c>
      <c r="Q1181" s="8">
        <f t="shared" si="92"/>
        <v>2</v>
      </c>
      <c r="R1181" s="8">
        <f>VLOOKUP(P1181,Table!$A$2:$C$121,2,0)</f>
        <v>4</v>
      </c>
      <c r="S1181" s="7">
        <f>VLOOKUP(P1181,Table!$A$2:$C$121,3,0)</f>
        <v>4</v>
      </c>
      <c r="T1181" s="6" t="s">
        <v>2441</v>
      </c>
      <c r="U1181" s="8" t="str">
        <f>LEFT(T1181,MIN(FIND({0,1,2,3,4,5,6,7,8,9},ASC(T1181)&amp;1234567890))-1)</f>
        <v>Ru</v>
      </c>
      <c r="V1181" s="8">
        <f t="shared" si="93"/>
        <v>1</v>
      </c>
      <c r="W1181" s="8">
        <f>VLOOKUP(U1181,Table!$A$2:$C$121,2,0)</f>
        <v>8</v>
      </c>
      <c r="X1181" s="7">
        <f>VLOOKUP(U1181,Table!$A$2:$C$121,3,0)</f>
        <v>5</v>
      </c>
      <c r="Y1181" s="6" t="s">
        <v>4168</v>
      </c>
      <c r="Z1181" s="8" t="str">
        <f>LEFT(Y1181,MIN(FIND({0,1,2,3,4,5,6,7,8,9},ASC(Y1181)&amp;1234567890))-1)</f>
        <v>O</v>
      </c>
      <c r="AA1181" s="8">
        <f t="shared" si="94"/>
        <v>9.1</v>
      </c>
      <c r="AB1181" s="8">
        <f>VLOOKUP(Z1181,Table!$A$2:$C$121,2,0)</f>
        <v>16</v>
      </c>
      <c r="AC1181" s="7">
        <f>VLOOKUP(Z1181,Table!$A$2:$C$121,3,0)</f>
        <v>2</v>
      </c>
      <c r="AD1181" s="5" t="str">
        <f>VLOOKUP(A1181,Table!$U$1:$V$230,2,0)</f>
        <v>Tetragonal</v>
      </c>
    </row>
    <row r="1182" spans="1:30" ht="18.75" customHeight="1" x14ac:dyDescent="0.4">
      <c r="A1182" s="5">
        <v>139</v>
      </c>
      <c r="B1182" s="5">
        <v>239102</v>
      </c>
      <c r="C1182" s="5" t="s">
        <v>1364</v>
      </c>
      <c r="D1182" s="5" t="s">
        <v>1527</v>
      </c>
      <c r="E1182" s="6" t="s">
        <v>2328</v>
      </c>
      <c r="F1182" s="8" t="str">
        <f>LEFT(E1182,MIN(FIND({0,1,2,3,4,5,6,7,8,9},ASC(E1182)&amp;1234567890))-1)</f>
        <v>Na</v>
      </c>
      <c r="G1182" s="8">
        <f t="shared" si="90"/>
        <v>2</v>
      </c>
      <c r="H1182" s="8">
        <f>VLOOKUP(F1182,Table!$A$2:$C$121,2,0)</f>
        <v>1</v>
      </c>
      <c r="I1182" s="7">
        <f>VLOOKUP(F1182,Table!$A$2:$C$121,3,0)</f>
        <v>3</v>
      </c>
      <c r="J1182" s="6" t="s">
        <v>2383</v>
      </c>
      <c r="K1182" s="8" t="str">
        <f>LEFT(J1182,MIN(FIND({0,1,2,3,4,5,6,7,8,9},ASC(J1182)&amp;1234567890))-1)</f>
        <v>La</v>
      </c>
      <c r="L1182" s="8">
        <f t="shared" si="91"/>
        <v>2</v>
      </c>
      <c r="M1182" s="8">
        <f>VLOOKUP(K1182,Table!$A$2:$C$121,2,0)</f>
        <v>3</v>
      </c>
      <c r="N1182" s="7">
        <f>VLOOKUP(K1182,Table!$A$2:$C$121,3,0)</f>
        <v>6</v>
      </c>
      <c r="O1182" s="6" t="s">
        <v>2756</v>
      </c>
      <c r="P1182" s="8" t="str">
        <f>LEFT(O1182,MIN(FIND({0,1,2,3,4,5,6,7,8,9},ASC(O1182)&amp;1234567890))-1)</f>
        <v>Ti</v>
      </c>
      <c r="Q1182" s="8">
        <f t="shared" si="92"/>
        <v>2</v>
      </c>
      <c r="R1182" s="8">
        <f>VLOOKUP(P1182,Table!$A$2:$C$121,2,0)</f>
        <v>4</v>
      </c>
      <c r="S1182" s="7">
        <f>VLOOKUP(P1182,Table!$A$2:$C$121,3,0)</f>
        <v>4</v>
      </c>
      <c r="T1182" s="6" t="s">
        <v>2441</v>
      </c>
      <c r="U1182" s="8" t="str">
        <f>LEFT(T1182,MIN(FIND({0,1,2,3,4,5,6,7,8,9},ASC(T1182)&amp;1234567890))-1)</f>
        <v>Ru</v>
      </c>
      <c r="V1182" s="8">
        <f t="shared" si="93"/>
        <v>1</v>
      </c>
      <c r="W1182" s="8">
        <f>VLOOKUP(U1182,Table!$A$2:$C$121,2,0)</f>
        <v>8</v>
      </c>
      <c r="X1182" s="7">
        <f>VLOOKUP(U1182,Table!$A$2:$C$121,3,0)</f>
        <v>5</v>
      </c>
      <c r="Y1182" s="6" t="s">
        <v>4169</v>
      </c>
      <c r="Z1182" s="8" t="str">
        <f>LEFT(Y1182,MIN(FIND({0,1,2,3,4,5,6,7,8,9},ASC(Y1182)&amp;1234567890))-1)</f>
        <v>O</v>
      </c>
      <c r="AA1182" s="8">
        <f t="shared" si="94"/>
        <v>8.76</v>
      </c>
      <c r="AB1182" s="8">
        <f>VLOOKUP(Z1182,Table!$A$2:$C$121,2,0)</f>
        <v>16</v>
      </c>
      <c r="AC1182" s="7">
        <f>VLOOKUP(Z1182,Table!$A$2:$C$121,3,0)</f>
        <v>2</v>
      </c>
      <c r="AD1182" s="5" t="str">
        <f>VLOOKUP(A1182,Table!$U$1:$V$230,2,0)</f>
        <v>Tetragonal</v>
      </c>
    </row>
    <row r="1183" spans="1:30" ht="18.75" customHeight="1" x14ac:dyDescent="0.4">
      <c r="A1183" s="5">
        <v>139</v>
      </c>
      <c r="B1183" s="5">
        <v>239103</v>
      </c>
      <c r="C1183" s="5" t="s">
        <v>1364</v>
      </c>
      <c r="D1183" s="5" t="s">
        <v>1528</v>
      </c>
      <c r="E1183" s="6" t="s">
        <v>2328</v>
      </c>
      <c r="F1183" s="8" t="str">
        <f>LEFT(E1183,MIN(FIND({0,1,2,3,4,5,6,7,8,9},ASC(E1183)&amp;1234567890))-1)</f>
        <v>Na</v>
      </c>
      <c r="G1183" s="8">
        <f t="shared" si="90"/>
        <v>2</v>
      </c>
      <c r="H1183" s="8">
        <f>VLOOKUP(F1183,Table!$A$2:$C$121,2,0)</f>
        <v>1</v>
      </c>
      <c r="I1183" s="7">
        <f>VLOOKUP(F1183,Table!$A$2:$C$121,3,0)</f>
        <v>3</v>
      </c>
      <c r="J1183" s="6" t="s">
        <v>2383</v>
      </c>
      <c r="K1183" s="8" t="str">
        <f>LEFT(J1183,MIN(FIND({0,1,2,3,4,5,6,7,8,9},ASC(J1183)&amp;1234567890))-1)</f>
        <v>La</v>
      </c>
      <c r="L1183" s="8">
        <f t="shared" si="91"/>
        <v>2</v>
      </c>
      <c r="M1183" s="8">
        <f>VLOOKUP(K1183,Table!$A$2:$C$121,2,0)</f>
        <v>3</v>
      </c>
      <c r="N1183" s="7">
        <f>VLOOKUP(K1183,Table!$A$2:$C$121,3,0)</f>
        <v>6</v>
      </c>
      <c r="O1183" s="6" t="s">
        <v>2756</v>
      </c>
      <c r="P1183" s="8" t="str">
        <f>LEFT(O1183,MIN(FIND({0,1,2,3,4,5,6,7,8,9},ASC(O1183)&amp;1234567890))-1)</f>
        <v>Ti</v>
      </c>
      <c r="Q1183" s="8">
        <f t="shared" si="92"/>
        <v>2</v>
      </c>
      <c r="R1183" s="8">
        <f>VLOOKUP(P1183,Table!$A$2:$C$121,2,0)</f>
        <v>4</v>
      </c>
      <c r="S1183" s="7">
        <f>VLOOKUP(P1183,Table!$A$2:$C$121,3,0)</f>
        <v>4</v>
      </c>
      <c r="T1183" s="6" t="s">
        <v>2441</v>
      </c>
      <c r="U1183" s="8" t="str">
        <f>LEFT(T1183,MIN(FIND({0,1,2,3,4,5,6,7,8,9},ASC(T1183)&amp;1234567890))-1)</f>
        <v>Ru</v>
      </c>
      <c r="V1183" s="8">
        <f t="shared" si="93"/>
        <v>1</v>
      </c>
      <c r="W1183" s="8">
        <f>VLOOKUP(U1183,Table!$A$2:$C$121,2,0)</f>
        <v>8</v>
      </c>
      <c r="X1183" s="7">
        <f>VLOOKUP(U1183,Table!$A$2:$C$121,3,0)</f>
        <v>5</v>
      </c>
      <c r="Y1183" s="6" t="s">
        <v>4170</v>
      </c>
      <c r="Z1183" s="8" t="str">
        <f>LEFT(Y1183,MIN(FIND({0,1,2,3,4,5,6,7,8,9},ASC(Y1183)&amp;1234567890))-1)</f>
        <v>O</v>
      </c>
      <c r="AA1183" s="8">
        <f t="shared" si="94"/>
        <v>8.4499999999999993</v>
      </c>
      <c r="AB1183" s="8">
        <f>VLOOKUP(Z1183,Table!$A$2:$C$121,2,0)</f>
        <v>16</v>
      </c>
      <c r="AC1183" s="7">
        <f>VLOOKUP(Z1183,Table!$A$2:$C$121,3,0)</f>
        <v>2</v>
      </c>
      <c r="AD1183" s="5" t="str">
        <f>VLOOKUP(A1183,Table!$U$1:$V$230,2,0)</f>
        <v>Tetragonal</v>
      </c>
    </row>
    <row r="1184" spans="1:30" ht="18.75" customHeight="1" x14ac:dyDescent="0.4">
      <c r="A1184" s="5">
        <v>139</v>
      </c>
      <c r="B1184" s="5">
        <v>239104</v>
      </c>
      <c r="C1184" s="5" t="s">
        <v>1364</v>
      </c>
      <c r="D1184" s="5" t="s">
        <v>1529</v>
      </c>
      <c r="E1184" s="6" t="s">
        <v>2328</v>
      </c>
      <c r="F1184" s="8" t="str">
        <f>LEFT(E1184,MIN(FIND({0,1,2,3,4,5,6,7,8,9},ASC(E1184)&amp;1234567890))-1)</f>
        <v>Na</v>
      </c>
      <c r="G1184" s="8">
        <f t="shared" si="90"/>
        <v>2</v>
      </c>
      <c r="H1184" s="8">
        <f>VLOOKUP(F1184,Table!$A$2:$C$121,2,0)</f>
        <v>1</v>
      </c>
      <c r="I1184" s="7">
        <f>VLOOKUP(F1184,Table!$A$2:$C$121,3,0)</f>
        <v>3</v>
      </c>
      <c r="J1184" s="6" t="s">
        <v>2383</v>
      </c>
      <c r="K1184" s="8" t="str">
        <f>LEFT(J1184,MIN(FIND({0,1,2,3,4,5,6,7,8,9},ASC(J1184)&amp;1234567890))-1)</f>
        <v>La</v>
      </c>
      <c r="L1184" s="8">
        <f t="shared" si="91"/>
        <v>2</v>
      </c>
      <c r="M1184" s="8">
        <f>VLOOKUP(K1184,Table!$A$2:$C$121,2,0)</f>
        <v>3</v>
      </c>
      <c r="N1184" s="7">
        <f>VLOOKUP(K1184,Table!$A$2:$C$121,3,0)</f>
        <v>6</v>
      </c>
      <c r="O1184" s="6" t="s">
        <v>2756</v>
      </c>
      <c r="P1184" s="8" t="str">
        <f>LEFT(O1184,MIN(FIND({0,1,2,3,4,5,6,7,8,9},ASC(O1184)&amp;1234567890))-1)</f>
        <v>Ti</v>
      </c>
      <c r="Q1184" s="8">
        <f t="shared" si="92"/>
        <v>2</v>
      </c>
      <c r="R1184" s="8">
        <f>VLOOKUP(P1184,Table!$A$2:$C$121,2,0)</f>
        <v>4</v>
      </c>
      <c r="S1184" s="7">
        <f>VLOOKUP(P1184,Table!$A$2:$C$121,3,0)</f>
        <v>4</v>
      </c>
      <c r="T1184" s="6" t="s">
        <v>2441</v>
      </c>
      <c r="U1184" s="8" t="str">
        <f>LEFT(T1184,MIN(FIND({0,1,2,3,4,5,6,7,8,9},ASC(T1184)&amp;1234567890))-1)</f>
        <v>Ru</v>
      </c>
      <c r="V1184" s="8">
        <f t="shared" si="93"/>
        <v>1</v>
      </c>
      <c r="W1184" s="8">
        <f>VLOOKUP(U1184,Table!$A$2:$C$121,2,0)</f>
        <v>8</v>
      </c>
      <c r="X1184" s="7">
        <f>VLOOKUP(U1184,Table!$A$2:$C$121,3,0)</f>
        <v>5</v>
      </c>
      <c r="Y1184" s="6" t="s">
        <v>3056</v>
      </c>
      <c r="Z1184" s="8" t="str">
        <f>LEFT(Y1184,MIN(FIND({0,1,2,3,4,5,6,7,8,9},ASC(Y1184)&amp;1234567890))-1)</f>
        <v>O</v>
      </c>
      <c r="AA1184" s="8">
        <f t="shared" si="94"/>
        <v>8.1300000000000008</v>
      </c>
      <c r="AB1184" s="8">
        <f>VLOOKUP(Z1184,Table!$A$2:$C$121,2,0)</f>
        <v>16</v>
      </c>
      <c r="AC1184" s="7">
        <f>VLOOKUP(Z1184,Table!$A$2:$C$121,3,0)</f>
        <v>2</v>
      </c>
      <c r="AD1184" s="5" t="str">
        <f>VLOOKUP(A1184,Table!$U$1:$V$230,2,0)</f>
        <v>Tetragonal</v>
      </c>
    </row>
    <row r="1185" spans="1:30" ht="18.75" customHeight="1" x14ac:dyDescent="0.4">
      <c r="A1185" s="5">
        <v>139</v>
      </c>
      <c r="B1185" s="5">
        <v>239105</v>
      </c>
      <c r="C1185" s="5" t="s">
        <v>1364</v>
      </c>
      <c r="D1185" s="5" t="s">
        <v>1530</v>
      </c>
      <c r="E1185" s="6" t="s">
        <v>2328</v>
      </c>
      <c r="F1185" s="8" t="str">
        <f>LEFT(E1185,MIN(FIND({0,1,2,3,4,5,6,7,8,9},ASC(E1185)&amp;1234567890))-1)</f>
        <v>Na</v>
      </c>
      <c r="G1185" s="8">
        <f t="shared" si="90"/>
        <v>2</v>
      </c>
      <c r="H1185" s="8">
        <f>VLOOKUP(F1185,Table!$A$2:$C$121,2,0)</f>
        <v>1</v>
      </c>
      <c r="I1185" s="7">
        <f>VLOOKUP(F1185,Table!$A$2:$C$121,3,0)</f>
        <v>3</v>
      </c>
      <c r="J1185" s="6" t="s">
        <v>2383</v>
      </c>
      <c r="K1185" s="8" t="str">
        <f>LEFT(J1185,MIN(FIND({0,1,2,3,4,5,6,7,8,9},ASC(J1185)&amp;1234567890))-1)</f>
        <v>La</v>
      </c>
      <c r="L1185" s="8">
        <f t="shared" si="91"/>
        <v>2</v>
      </c>
      <c r="M1185" s="8">
        <f>VLOOKUP(K1185,Table!$A$2:$C$121,2,0)</f>
        <v>3</v>
      </c>
      <c r="N1185" s="7">
        <f>VLOOKUP(K1185,Table!$A$2:$C$121,3,0)</f>
        <v>6</v>
      </c>
      <c r="O1185" s="6" t="s">
        <v>2756</v>
      </c>
      <c r="P1185" s="8" t="str">
        <f>LEFT(O1185,MIN(FIND({0,1,2,3,4,5,6,7,8,9},ASC(O1185)&amp;1234567890))-1)</f>
        <v>Ti</v>
      </c>
      <c r="Q1185" s="8">
        <f t="shared" si="92"/>
        <v>2</v>
      </c>
      <c r="R1185" s="8">
        <f>VLOOKUP(P1185,Table!$A$2:$C$121,2,0)</f>
        <v>4</v>
      </c>
      <c r="S1185" s="7">
        <f>VLOOKUP(P1185,Table!$A$2:$C$121,3,0)</f>
        <v>4</v>
      </c>
      <c r="T1185" s="6" t="s">
        <v>2441</v>
      </c>
      <c r="U1185" s="8" t="str">
        <f>LEFT(T1185,MIN(FIND({0,1,2,3,4,5,6,7,8,9},ASC(T1185)&amp;1234567890))-1)</f>
        <v>Ru</v>
      </c>
      <c r="V1185" s="8">
        <f t="shared" si="93"/>
        <v>1</v>
      </c>
      <c r="W1185" s="8">
        <f>VLOOKUP(U1185,Table!$A$2:$C$121,2,0)</f>
        <v>8</v>
      </c>
      <c r="X1185" s="7">
        <f>VLOOKUP(U1185,Table!$A$2:$C$121,3,0)</f>
        <v>5</v>
      </c>
      <c r="Y1185" s="6" t="s">
        <v>4171</v>
      </c>
      <c r="Z1185" s="8" t="str">
        <f>LEFT(Y1185,MIN(FIND({0,1,2,3,4,5,6,7,8,9},ASC(Y1185)&amp;1234567890))-1)</f>
        <v>O</v>
      </c>
      <c r="AA1185" s="8">
        <f t="shared" si="94"/>
        <v>7.98</v>
      </c>
      <c r="AB1185" s="8">
        <f>VLOOKUP(Z1185,Table!$A$2:$C$121,2,0)</f>
        <v>16</v>
      </c>
      <c r="AC1185" s="7">
        <f>VLOOKUP(Z1185,Table!$A$2:$C$121,3,0)</f>
        <v>2</v>
      </c>
      <c r="AD1185" s="5" t="str">
        <f>VLOOKUP(A1185,Table!$U$1:$V$230,2,0)</f>
        <v>Tetragonal</v>
      </c>
    </row>
    <row r="1186" spans="1:30" ht="18.75" customHeight="1" x14ac:dyDescent="0.4">
      <c r="A1186" s="5">
        <v>139</v>
      </c>
      <c r="B1186" s="5">
        <v>430390</v>
      </c>
      <c r="C1186" s="5" t="s">
        <v>1364</v>
      </c>
      <c r="D1186" s="5" t="s">
        <v>1531</v>
      </c>
      <c r="E1186" s="6" t="s">
        <v>2589</v>
      </c>
      <c r="F1186" s="8" t="str">
        <f>LEFT(E1186,MIN(FIND({0,1,2,3,4,5,6,7,8,9},ASC(E1186)&amp;1234567890))-1)</f>
        <v>La</v>
      </c>
      <c r="G1186" s="8">
        <f t="shared" si="90"/>
        <v>5</v>
      </c>
      <c r="H1186" s="8">
        <f>VLOOKUP(F1186,Table!$A$2:$C$121,2,0)</f>
        <v>3</v>
      </c>
      <c r="I1186" s="7">
        <f>VLOOKUP(F1186,Table!$A$2:$C$121,3,0)</f>
        <v>6</v>
      </c>
      <c r="J1186" s="6" t="s">
        <v>2631</v>
      </c>
      <c r="K1186" s="8" t="str">
        <f>LEFT(J1186,MIN(FIND({0,1,2,3,4,5,6,7,8,9},ASC(J1186)&amp;1234567890))-1)</f>
        <v>Cu</v>
      </c>
      <c r="L1186" s="8">
        <f t="shared" si="91"/>
        <v>4</v>
      </c>
      <c r="M1186" s="8">
        <f>VLOOKUP(K1186,Table!$A$2:$C$121,2,0)</f>
        <v>11</v>
      </c>
      <c r="N1186" s="7">
        <f>VLOOKUP(K1186,Table!$A$2:$C$121,3,0)</f>
        <v>4</v>
      </c>
      <c r="O1186" s="6" t="s">
        <v>2544</v>
      </c>
      <c r="P1186" s="8" t="str">
        <f>LEFT(O1186,MIN(FIND({0,1,2,3,4,5,6,7,8,9},ASC(O1186)&amp;1234567890))-1)</f>
        <v>P</v>
      </c>
      <c r="Q1186" s="8">
        <f t="shared" si="92"/>
        <v>4</v>
      </c>
      <c r="R1186" s="8">
        <f>VLOOKUP(P1186,Table!$A$2:$C$121,2,0)</f>
        <v>15</v>
      </c>
      <c r="S1186" s="7">
        <f>VLOOKUP(P1186,Table!$A$2:$C$121,3,0)</f>
        <v>3</v>
      </c>
      <c r="T1186" s="6" t="s">
        <v>2317</v>
      </c>
      <c r="U1186" s="8" t="str">
        <f>LEFT(T1186,MIN(FIND({0,1,2,3,4,5,6,7,8,9},ASC(T1186)&amp;1234567890))-1)</f>
        <v>O</v>
      </c>
      <c r="V1186" s="8">
        <f t="shared" si="93"/>
        <v>4</v>
      </c>
      <c r="W1186" s="8">
        <f>VLOOKUP(U1186,Table!$A$2:$C$121,2,0)</f>
        <v>16</v>
      </c>
      <c r="X1186" s="7">
        <f>VLOOKUP(U1186,Table!$A$2:$C$121,3,0)</f>
        <v>2</v>
      </c>
      <c r="Y1186" s="6" t="s">
        <v>2360</v>
      </c>
      <c r="Z1186" s="8" t="str">
        <f>LEFT(Y1186,MIN(FIND({0,1,2,3,4,5,6,7,8,9},ASC(Y1186)&amp;1234567890))-1)</f>
        <v>Cl</v>
      </c>
      <c r="AA1186" s="8">
        <f t="shared" si="94"/>
        <v>2</v>
      </c>
      <c r="AB1186" s="8">
        <f>VLOOKUP(Z1186,Table!$A$2:$C$121,2,0)</f>
        <v>17</v>
      </c>
      <c r="AC1186" s="7">
        <f>VLOOKUP(Z1186,Table!$A$2:$C$121,3,0)</f>
        <v>3</v>
      </c>
      <c r="AD1186" s="5" t="str">
        <f>VLOOKUP(A1186,Table!$U$1:$V$230,2,0)</f>
        <v>Tetragonal</v>
      </c>
    </row>
    <row r="1187" spans="1:30" ht="18.75" customHeight="1" x14ac:dyDescent="0.4">
      <c r="A1187" s="5">
        <v>140</v>
      </c>
      <c r="B1187" s="5">
        <v>41360</v>
      </c>
      <c r="C1187" s="5" t="s">
        <v>1532</v>
      </c>
      <c r="D1187" s="5" t="s">
        <v>1533</v>
      </c>
      <c r="E1187" s="6" t="s">
        <v>2700</v>
      </c>
      <c r="F1187" s="8" t="str">
        <f>LEFT(E1187,MIN(FIND({0,1,2,3,4,5,6,7,8,9},ASC(E1187)&amp;1234567890))-1)</f>
        <v>Nd</v>
      </c>
      <c r="G1187" s="8">
        <f t="shared" si="90"/>
        <v>1</v>
      </c>
      <c r="H1187" s="8">
        <f>VLOOKUP(F1187,Table!$A$2:$C$121,2,0)</f>
        <v>3</v>
      </c>
      <c r="I1187" s="7">
        <f>VLOOKUP(F1187,Table!$A$2:$C$121,3,0)</f>
        <v>6</v>
      </c>
      <c r="J1187" s="6" t="s">
        <v>2294</v>
      </c>
      <c r="K1187" s="8" t="str">
        <f>LEFT(J1187,MIN(FIND({0,1,2,3,4,5,6,7,8,9},ASC(J1187)&amp;1234567890))-1)</f>
        <v>Ba</v>
      </c>
      <c r="L1187" s="8">
        <f t="shared" si="91"/>
        <v>2</v>
      </c>
      <c r="M1187" s="8">
        <f>VLOOKUP(K1187,Table!$A$2:$C$121,2,0)</f>
        <v>2</v>
      </c>
      <c r="N1187" s="7">
        <f>VLOOKUP(K1187,Table!$A$2:$C$121,3,0)</f>
        <v>6</v>
      </c>
      <c r="O1187" s="6" t="s">
        <v>2297</v>
      </c>
      <c r="P1187" s="8" t="str">
        <f>LEFT(O1187,MIN(FIND({0,1,2,3,4,5,6,7,8,9},ASC(O1187)&amp;1234567890))-1)</f>
        <v>Cu</v>
      </c>
      <c r="Q1187" s="8">
        <f t="shared" si="92"/>
        <v>2</v>
      </c>
      <c r="R1187" s="8">
        <f>VLOOKUP(P1187,Table!$A$2:$C$121,2,0)</f>
        <v>11</v>
      </c>
      <c r="S1187" s="7">
        <f>VLOOKUP(P1187,Table!$A$2:$C$121,3,0)</f>
        <v>4</v>
      </c>
      <c r="T1187" s="6" t="s">
        <v>2731</v>
      </c>
      <c r="U1187" s="8" t="str">
        <f>LEFT(T1187,MIN(FIND({0,1,2,3,4,5,6,7,8,9},ASC(T1187)&amp;1234567890))-1)</f>
        <v>Nb</v>
      </c>
      <c r="V1187" s="8">
        <f t="shared" si="93"/>
        <v>1</v>
      </c>
      <c r="W1187" s="8">
        <f>VLOOKUP(U1187,Table!$A$2:$C$121,2,0)</f>
        <v>5</v>
      </c>
      <c r="X1187" s="7">
        <f>VLOOKUP(U1187,Table!$A$2:$C$121,3,0)</f>
        <v>5</v>
      </c>
      <c r="Y1187" s="6" t="s">
        <v>4002</v>
      </c>
      <c r="Z1187" s="8" t="str">
        <f>LEFT(Y1187,MIN(FIND({0,1,2,3,4,5,6,7,8,9},ASC(Y1187)&amp;1234567890))-1)</f>
        <v>O</v>
      </c>
      <c r="AA1187" s="8">
        <f t="shared" si="94"/>
        <v>7.86</v>
      </c>
      <c r="AB1187" s="8">
        <f>VLOOKUP(Z1187,Table!$A$2:$C$121,2,0)</f>
        <v>16</v>
      </c>
      <c r="AC1187" s="7">
        <f>VLOOKUP(Z1187,Table!$A$2:$C$121,3,0)</f>
        <v>2</v>
      </c>
      <c r="AD1187" s="5" t="str">
        <f>VLOOKUP(A1187,Table!$U$1:$V$230,2,0)</f>
        <v>Tetragonal</v>
      </c>
    </row>
    <row r="1188" spans="1:30" ht="18.75" customHeight="1" x14ac:dyDescent="0.4">
      <c r="A1188" s="5">
        <v>140</v>
      </c>
      <c r="B1188" s="5">
        <v>41361</v>
      </c>
      <c r="C1188" s="5" t="s">
        <v>1532</v>
      </c>
      <c r="D1188" s="5" t="s">
        <v>1534</v>
      </c>
      <c r="E1188" s="6" t="s">
        <v>2699</v>
      </c>
      <c r="F1188" s="8" t="str">
        <f>LEFT(E1188,MIN(FIND({0,1,2,3,4,5,6,7,8,9},ASC(E1188)&amp;1234567890))-1)</f>
        <v>Pr</v>
      </c>
      <c r="G1188" s="8">
        <f t="shared" si="90"/>
        <v>1</v>
      </c>
      <c r="H1188" s="8">
        <f>VLOOKUP(F1188,Table!$A$2:$C$121,2,0)</f>
        <v>3</v>
      </c>
      <c r="I1188" s="7">
        <f>VLOOKUP(F1188,Table!$A$2:$C$121,3,0)</f>
        <v>6</v>
      </c>
      <c r="J1188" s="6" t="s">
        <v>2294</v>
      </c>
      <c r="K1188" s="8" t="str">
        <f>LEFT(J1188,MIN(FIND({0,1,2,3,4,5,6,7,8,9},ASC(J1188)&amp;1234567890))-1)</f>
        <v>Ba</v>
      </c>
      <c r="L1188" s="8">
        <f t="shared" si="91"/>
        <v>2</v>
      </c>
      <c r="M1188" s="8">
        <f>VLOOKUP(K1188,Table!$A$2:$C$121,2,0)</f>
        <v>2</v>
      </c>
      <c r="N1188" s="7">
        <f>VLOOKUP(K1188,Table!$A$2:$C$121,3,0)</f>
        <v>6</v>
      </c>
      <c r="O1188" s="6" t="s">
        <v>2297</v>
      </c>
      <c r="P1188" s="8" t="str">
        <f>LEFT(O1188,MIN(FIND({0,1,2,3,4,5,6,7,8,9},ASC(O1188)&amp;1234567890))-1)</f>
        <v>Cu</v>
      </c>
      <c r="Q1188" s="8">
        <f t="shared" si="92"/>
        <v>2</v>
      </c>
      <c r="R1188" s="8">
        <f>VLOOKUP(P1188,Table!$A$2:$C$121,2,0)</f>
        <v>11</v>
      </c>
      <c r="S1188" s="7">
        <f>VLOOKUP(P1188,Table!$A$2:$C$121,3,0)</f>
        <v>4</v>
      </c>
      <c r="T1188" s="6" t="s">
        <v>2731</v>
      </c>
      <c r="U1188" s="8" t="str">
        <f>LEFT(T1188,MIN(FIND({0,1,2,3,4,5,6,7,8,9},ASC(T1188)&amp;1234567890))-1)</f>
        <v>Nb</v>
      </c>
      <c r="V1188" s="8">
        <f t="shared" si="93"/>
        <v>1</v>
      </c>
      <c r="W1188" s="8">
        <f>VLOOKUP(U1188,Table!$A$2:$C$121,2,0)</f>
        <v>5</v>
      </c>
      <c r="X1188" s="7">
        <f>VLOOKUP(U1188,Table!$A$2:$C$121,3,0)</f>
        <v>5</v>
      </c>
      <c r="Y1188" s="6" t="s">
        <v>2298</v>
      </c>
      <c r="Z1188" s="8" t="str">
        <f>LEFT(Y1188,MIN(FIND({0,1,2,3,4,5,6,7,8,9},ASC(Y1188)&amp;1234567890))-1)</f>
        <v>O</v>
      </c>
      <c r="AA1188" s="8">
        <f t="shared" si="94"/>
        <v>8</v>
      </c>
      <c r="AB1188" s="8">
        <f>VLOOKUP(Z1188,Table!$A$2:$C$121,2,0)</f>
        <v>16</v>
      </c>
      <c r="AC1188" s="7">
        <f>VLOOKUP(Z1188,Table!$A$2:$C$121,3,0)</f>
        <v>2</v>
      </c>
      <c r="AD1188" s="5" t="str">
        <f>VLOOKUP(A1188,Table!$U$1:$V$230,2,0)</f>
        <v>Tetragonal</v>
      </c>
    </row>
    <row r="1189" spans="1:30" ht="18.75" customHeight="1" x14ac:dyDescent="0.4">
      <c r="A1189" s="5">
        <v>140</v>
      </c>
      <c r="B1189" s="5">
        <v>41621</v>
      </c>
      <c r="C1189" s="5" t="s">
        <v>1532</v>
      </c>
      <c r="D1189" s="5" t="s">
        <v>1535</v>
      </c>
      <c r="E1189" s="6" t="s">
        <v>2299</v>
      </c>
      <c r="F1189" s="8" t="str">
        <f>LEFT(E1189,MIN(FIND({0,1,2,3,4,5,6,7,8,9},ASC(E1189)&amp;1234567890))-1)</f>
        <v>Sr</v>
      </c>
      <c r="G1189" s="8">
        <f t="shared" si="90"/>
        <v>2</v>
      </c>
      <c r="H1189" s="8">
        <f>VLOOKUP(F1189,Table!$A$2:$C$121,2,0)</f>
        <v>2</v>
      </c>
      <c r="I1189" s="7">
        <f>VLOOKUP(F1189,Table!$A$2:$C$121,3,0)</f>
        <v>5</v>
      </c>
      <c r="J1189" s="6" t="s">
        <v>2699</v>
      </c>
      <c r="K1189" s="8" t="str">
        <f>LEFT(J1189,MIN(FIND({0,1,2,3,4,5,6,7,8,9},ASC(J1189)&amp;1234567890))-1)</f>
        <v>Pr</v>
      </c>
      <c r="L1189" s="8">
        <f t="shared" si="91"/>
        <v>1</v>
      </c>
      <c r="M1189" s="8">
        <f>VLOOKUP(K1189,Table!$A$2:$C$121,2,0)</f>
        <v>3</v>
      </c>
      <c r="N1189" s="7">
        <f>VLOOKUP(K1189,Table!$A$2:$C$121,3,0)</f>
        <v>6</v>
      </c>
      <c r="O1189" s="6" t="s">
        <v>2416</v>
      </c>
      <c r="P1189" s="8" t="str">
        <f>LEFT(O1189,MIN(FIND({0,1,2,3,4,5,6,7,8,9},ASC(O1189)&amp;1234567890))-1)</f>
        <v>Ta</v>
      </c>
      <c r="Q1189" s="8">
        <f t="shared" si="92"/>
        <v>1</v>
      </c>
      <c r="R1189" s="8">
        <f>VLOOKUP(P1189,Table!$A$2:$C$121,2,0)</f>
        <v>5</v>
      </c>
      <c r="S1189" s="7">
        <f>VLOOKUP(P1189,Table!$A$2:$C$121,3,0)</f>
        <v>6</v>
      </c>
      <c r="T1189" s="6" t="s">
        <v>2297</v>
      </c>
      <c r="U1189" s="8" t="str">
        <f>LEFT(T1189,MIN(FIND({0,1,2,3,4,5,6,7,8,9},ASC(T1189)&amp;1234567890))-1)</f>
        <v>Cu</v>
      </c>
      <c r="V1189" s="8">
        <f t="shared" si="93"/>
        <v>2</v>
      </c>
      <c r="W1189" s="8">
        <f>VLOOKUP(U1189,Table!$A$2:$C$121,2,0)</f>
        <v>11</v>
      </c>
      <c r="X1189" s="7">
        <f>VLOOKUP(U1189,Table!$A$2:$C$121,3,0)</f>
        <v>4</v>
      </c>
      <c r="Y1189" s="6" t="s">
        <v>4046</v>
      </c>
      <c r="Z1189" s="8" t="str">
        <f>LEFT(Y1189,MIN(FIND({0,1,2,3,4,5,6,7,8,9},ASC(Y1189)&amp;1234567890))-1)</f>
        <v>O</v>
      </c>
      <c r="AA1189" s="8">
        <f t="shared" si="94"/>
        <v>7.84</v>
      </c>
      <c r="AB1189" s="8">
        <f>VLOOKUP(Z1189,Table!$A$2:$C$121,2,0)</f>
        <v>16</v>
      </c>
      <c r="AC1189" s="7">
        <f>VLOOKUP(Z1189,Table!$A$2:$C$121,3,0)</f>
        <v>2</v>
      </c>
      <c r="AD1189" s="5" t="str">
        <f>VLOOKUP(A1189,Table!$U$1:$V$230,2,0)</f>
        <v>Tetragonal</v>
      </c>
    </row>
    <row r="1190" spans="1:30" ht="18.75" customHeight="1" x14ac:dyDescent="0.4">
      <c r="A1190" s="5">
        <v>140</v>
      </c>
      <c r="B1190" s="5">
        <v>41623</v>
      </c>
      <c r="C1190" s="5" t="s">
        <v>1532</v>
      </c>
      <c r="D1190" s="5" t="s">
        <v>1536</v>
      </c>
      <c r="E1190" s="6" t="s">
        <v>2299</v>
      </c>
      <c r="F1190" s="8" t="str">
        <f>LEFT(E1190,MIN(FIND({0,1,2,3,4,5,6,7,8,9},ASC(E1190)&amp;1234567890))-1)</f>
        <v>Sr</v>
      </c>
      <c r="G1190" s="8">
        <f t="shared" si="90"/>
        <v>2</v>
      </c>
      <c r="H1190" s="8">
        <f>VLOOKUP(F1190,Table!$A$2:$C$121,2,0)</f>
        <v>2</v>
      </c>
      <c r="I1190" s="7">
        <f>VLOOKUP(F1190,Table!$A$2:$C$121,3,0)</f>
        <v>5</v>
      </c>
      <c r="J1190" s="6" t="s">
        <v>4172</v>
      </c>
      <c r="K1190" s="8" t="str">
        <f>LEFT(J1190,MIN(FIND({0,1,2,3,4,5,6,7,8,9},ASC(J1190)&amp;1234567890))-1)</f>
        <v>Pr</v>
      </c>
      <c r="L1190" s="8">
        <f t="shared" si="91"/>
        <v>0.99</v>
      </c>
      <c r="M1190" s="8">
        <f>VLOOKUP(K1190,Table!$A$2:$C$121,2,0)</f>
        <v>3</v>
      </c>
      <c r="N1190" s="7">
        <f>VLOOKUP(K1190,Table!$A$2:$C$121,3,0)</f>
        <v>6</v>
      </c>
      <c r="O1190" s="6" t="s">
        <v>4173</v>
      </c>
      <c r="P1190" s="8" t="str">
        <f>LEFT(O1190,MIN(FIND({0,1,2,3,4,5,6,7,8,9},ASC(O1190)&amp;1234567890))-1)</f>
        <v>Nb</v>
      </c>
      <c r="Q1190" s="8">
        <f t="shared" si="92"/>
        <v>0.96</v>
      </c>
      <c r="R1190" s="8">
        <f>VLOOKUP(P1190,Table!$A$2:$C$121,2,0)</f>
        <v>5</v>
      </c>
      <c r="S1190" s="7">
        <f>VLOOKUP(P1190,Table!$A$2:$C$121,3,0)</f>
        <v>5</v>
      </c>
      <c r="T1190" s="6" t="s">
        <v>2297</v>
      </c>
      <c r="U1190" s="8" t="str">
        <f>LEFT(T1190,MIN(FIND({0,1,2,3,4,5,6,7,8,9},ASC(T1190)&amp;1234567890))-1)</f>
        <v>Cu</v>
      </c>
      <c r="V1190" s="8">
        <f t="shared" si="93"/>
        <v>2</v>
      </c>
      <c r="W1190" s="8">
        <f>VLOOKUP(U1190,Table!$A$2:$C$121,2,0)</f>
        <v>11</v>
      </c>
      <c r="X1190" s="7">
        <f>VLOOKUP(U1190,Table!$A$2:$C$121,3,0)</f>
        <v>4</v>
      </c>
      <c r="Y1190" s="6" t="s">
        <v>4174</v>
      </c>
      <c r="Z1190" s="8" t="str">
        <f>LEFT(Y1190,MIN(FIND({0,1,2,3,4,5,6,7,8,9},ASC(Y1190)&amp;1234567890))-1)</f>
        <v>O</v>
      </c>
      <c r="AA1190" s="8">
        <f t="shared" si="94"/>
        <v>7.82</v>
      </c>
      <c r="AB1190" s="8">
        <f>VLOOKUP(Z1190,Table!$A$2:$C$121,2,0)</f>
        <v>16</v>
      </c>
      <c r="AC1190" s="7">
        <f>VLOOKUP(Z1190,Table!$A$2:$C$121,3,0)</f>
        <v>2</v>
      </c>
      <c r="AD1190" s="5" t="str">
        <f>VLOOKUP(A1190,Table!$U$1:$V$230,2,0)</f>
        <v>Tetragonal</v>
      </c>
    </row>
    <row r="1191" spans="1:30" ht="18.75" customHeight="1" x14ac:dyDescent="0.4">
      <c r="A1191" s="5">
        <v>140</v>
      </c>
      <c r="B1191" s="5">
        <v>41624</v>
      </c>
      <c r="C1191" s="5" t="s">
        <v>1532</v>
      </c>
      <c r="D1191" s="5" t="s">
        <v>1537</v>
      </c>
      <c r="E1191" s="6" t="s">
        <v>2299</v>
      </c>
      <c r="F1191" s="8" t="str">
        <f>LEFT(E1191,MIN(FIND({0,1,2,3,4,5,6,7,8,9},ASC(E1191)&amp;1234567890))-1)</f>
        <v>Sr</v>
      </c>
      <c r="G1191" s="8">
        <f t="shared" si="90"/>
        <v>2</v>
      </c>
      <c r="H1191" s="8">
        <f>VLOOKUP(F1191,Table!$A$2:$C$121,2,0)</f>
        <v>2</v>
      </c>
      <c r="I1191" s="7">
        <f>VLOOKUP(F1191,Table!$A$2:$C$121,3,0)</f>
        <v>5</v>
      </c>
      <c r="J1191" s="6" t="s">
        <v>4175</v>
      </c>
      <c r="K1191" s="8" t="str">
        <f>LEFT(J1191,MIN(FIND({0,1,2,3,4,5,6,7,8,9},ASC(J1191)&amp;1234567890))-1)</f>
        <v>Pr</v>
      </c>
      <c r="L1191" s="8">
        <f t="shared" si="91"/>
        <v>0.94</v>
      </c>
      <c r="M1191" s="8">
        <f>VLOOKUP(K1191,Table!$A$2:$C$121,2,0)</f>
        <v>3</v>
      </c>
      <c r="N1191" s="7">
        <f>VLOOKUP(K1191,Table!$A$2:$C$121,3,0)</f>
        <v>6</v>
      </c>
      <c r="O1191" s="6" t="s">
        <v>4176</v>
      </c>
      <c r="P1191" s="8" t="str">
        <f>LEFT(O1191,MIN(FIND({0,1,2,3,4,5,6,7,8,9},ASC(O1191)&amp;1234567890))-1)</f>
        <v>Ta</v>
      </c>
      <c r="Q1191" s="8">
        <f t="shared" si="92"/>
        <v>0.92</v>
      </c>
      <c r="R1191" s="8">
        <f>VLOOKUP(P1191,Table!$A$2:$C$121,2,0)</f>
        <v>5</v>
      </c>
      <c r="S1191" s="7">
        <f>VLOOKUP(P1191,Table!$A$2:$C$121,3,0)</f>
        <v>6</v>
      </c>
      <c r="T1191" s="6" t="s">
        <v>2297</v>
      </c>
      <c r="U1191" s="8" t="str">
        <f>LEFT(T1191,MIN(FIND({0,1,2,3,4,5,6,7,8,9},ASC(T1191)&amp;1234567890))-1)</f>
        <v>Cu</v>
      </c>
      <c r="V1191" s="8">
        <f t="shared" si="93"/>
        <v>2</v>
      </c>
      <c r="W1191" s="8">
        <f>VLOOKUP(U1191,Table!$A$2:$C$121,2,0)</f>
        <v>11</v>
      </c>
      <c r="X1191" s="7">
        <f>VLOOKUP(U1191,Table!$A$2:$C$121,3,0)</f>
        <v>4</v>
      </c>
      <c r="Y1191" s="6" t="s">
        <v>4177</v>
      </c>
      <c r="Z1191" s="8" t="str">
        <f>LEFT(Y1191,MIN(FIND({0,1,2,3,4,5,6,7,8,9},ASC(Y1191)&amp;1234567890))-1)</f>
        <v>O</v>
      </c>
      <c r="AA1191" s="8">
        <f t="shared" si="94"/>
        <v>7.96</v>
      </c>
      <c r="AB1191" s="8">
        <f>VLOOKUP(Z1191,Table!$A$2:$C$121,2,0)</f>
        <v>16</v>
      </c>
      <c r="AC1191" s="7">
        <f>VLOOKUP(Z1191,Table!$A$2:$C$121,3,0)</f>
        <v>2</v>
      </c>
      <c r="AD1191" s="5" t="str">
        <f>VLOOKUP(A1191,Table!$U$1:$V$230,2,0)</f>
        <v>Tetragonal</v>
      </c>
    </row>
    <row r="1192" spans="1:30" ht="18.75" customHeight="1" x14ac:dyDescent="0.4">
      <c r="A1192" s="5">
        <v>140</v>
      </c>
      <c r="B1192" s="5">
        <v>41625</v>
      </c>
      <c r="C1192" s="5" t="s">
        <v>1532</v>
      </c>
      <c r="D1192" s="5" t="s">
        <v>1538</v>
      </c>
      <c r="E1192" s="6" t="s">
        <v>2299</v>
      </c>
      <c r="F1192" s="8" t="str">
        <f>LEFT(E1192,MIN(FIND({0,1,2,3,4,5,6,7,8,9},ASC(E1192)&amp;1234567890))-1)</f>
        <v>Sr</v>
      </c>
      <c r="G1192" s="8">
        <f t="shared" si="90"/>
        <v>2</v>
      </c>
      <c r="H1192" s="8">
        <f>VLOOKUP(F1192,Table!$A$2:$C$121,2,0)</f>
        <v>2</v>
      </c>
      <c r="I1192" s="7">
        <f>VLOOKUP(F1192,Table!$A$2:$C$121,3,0)</f>
        <v>5</v>
      </c>
      <c r="J1192" s="6" t="s">
        <v>4178</v>
      </c>
      <c r="K1192" s="8" t="str">
        <f>LEFT(J1192,MIN(FIND({0,1,2,3,4,5,6,7,8,9},ASC(J1192)&amp;1234567890))-1)</f>
        <v>Nd</v>
      </c>
      <c r="L1192" s="8">
        <f t="shared" si="91"/>
        <v>0.96</v>
      </c>
      <c r="M1192" s="8">
        <f>VLOOKUP(K1192,Table!$A$2:$C$121,2,0)</f>
        <v>3</v>
      </c>
      <c r="N1192" s="7">
        <f>VLOOKUP(K1192,Table!$A$2:$C$121,3,0)</f>
        <v>6</v>
      </c>
      <c r="O1192" s="6" t="s">
        <v>2731</v>
      </c>
      <c r="P1192" s="8" t="str">
        <f>LEFT(O1192,MIN(FIND({0,1,2,3,4,5,6,7,8,9},ASC(O1192)&amp;1234567890))-1)</f>
        <v>Nb</v>
      </c>
      <c r="Q1192" s="8">
        <f t="shared" si="92"/>
        <v>1</v>
      </c>
      <c r="R1192" s="8">
        <f>VLOOKUP(P1192,Table!$A$2:$C$121,2,0)</f>
        <v>5</v>
      </c>
      <c r="S1192" s="7">
        <f>VLOOKUP(P1192,Table!$A$2:$C$121,3,0)</f>
        <v>5</v>
      </c>
      <c r="T1192" s="6" t="s">
        <v>2297</v>
      </c>
      <c r="U1192" s="8" t="str">
        <f>LEFT(T1192,MIN(FIND({0,1,2,3,4,5,6,7,8,9},ASC(T1192)&amp;1234567890))-1)</f>
        <v>Cu</v>
      </c>
      <c r="V1192" s="8">
        <f t="shared" si="93"/>
        <v>2</v>
      </c>
      <c r="W1192" s="8">
        <f>VLOOKUP(U1192,Table!$A$2:$C$121,2,0)</f>
        <v>11</v>
      </c>
      <c r="X1192" s="7">
        <f>VLOOKUP(U1192,Table!$A$2:$C$121,3,0)</f>
        <v>4</v>
      </c>
      <c r="Y1192" s="6" t="s">
        <v>2298</v>
      </c>
      <c r="Z1192" s="8" t="str">
        <f>LEFT(Y1192,MIN(FIND({0,1,2,3,4,5,6,7,8,9},ASC(Y1192)&amp;1234567890))-1)</f>
        <v>O</v>
      </c>
      <c r="AA1192" s="8">
        <f t="shared" si="94"/>
        <v>8</v>
      </c>
      <c r="AB1192" s="8">
        <f>VLOOKUP(Z1192,Table!$A$2:$C$121,2,0)</f>
        <v>16</v>
      </c>
      <c r="AC1192" s="7">
        <f>VLOOKUP(Z1192,Table!$A$2:$C$121,3,0)</f>
        <v>2</v>
      </c>
      <c r="AD1192" s="5" t="str">
        <f>VLOOKUP(A1192,Table!$U$1:$V$230,2,0)</f>
        <v>Tetragonal</v>
      </c>
    </row>
    <row r="1193" spans="1:30" ht="18.75" customHeight="1" x14ac:dyDescent="0.4">
      <c r="A1193" s="5">
        <v>140</v>
      </c>
      <c r="B1193" s="5">
        <v>41626</v>
      </c>
      <c r="C1193" s="5" t="s">
        <v>1532</v>
      </c>
      <c r="D1193" s="5" t="s">
        <v>1539</v>
      </c>
      <c r="E1193" s="6" t="s">
        <v>2299</v>
      </c>
      <c r="F1193" s="8" t="str">
        <f>LEFT(E1193,MIN(FIND({0,1,2,3,4,5,6,7,8,9},ASC(E1193)&amp;1234567890))-1)</f>
        <v>Sr</v>
      </c>
      <c r="G1193" s="8">
        <f t="shared" si="90"/>
        <v>2</v>
      </c>
      <c r="H1193" s="8">
        <f>VLOOKUP(F1193,Table!$A$2:$C$121,2,0)</f>
        <v>2</v>
      </c>
      <c r="I1193" s="7">
        <f>VLOOKUP(F1193,Table!$A$2:$C$121,3,0)</f>
        <v>5</v>
      </c>
      <c r="J1193" s="6" t="s">
        <v>4179</v>
      </c>
      <c r="K1193" s="8" t="str">
        <f>LEFT(J1193,MIN(FIND({0,1,2,3,4,5,6,7,8,9},ASC(J1193)&amp;1234567890))-1)</f>
        <v>Nd</v>
      </c>
      <c r="L1193" s="8">
        <f t="shared" si="91"/>
        <v>0.95</v>
      </c>
      <c r="M1193" s="8">
        <f>VLOOKUP(K1193,Table!$A$2:$C$121,2,0)</f>
        <v>3</v>
      </c>
      <c r="N1193" s="7">
        <f>VLOOKUP(K1193,Table!$A$2:$C$121,3,0)</f>
        <v>6</v>
      </c>
      <c r="O1193" s="6" t="s">
        <v>4180</v>
      </c>
      <c r="P1193" s="8" t="str">
        <f>LEFT(O1193,MIN(FIND({0,1,2,3,4,5,6,7,8,9},ASC(O1193)&amp;1234567890))-1)</f>
        <v>Ta</v>
      </c>
      <c r="Q1193" s="8">
        <f t="shared" si="92"/>
        <v>0.94</v>
      </c>
      <c r="R1193" s="8">
        <f>VLOOKUP(P1193,Table!$A$2:$C$121,2,0)</f>
        <v>5</v>
      </c>
      <c r="S1193" s="7">
        <f>VLOOKUP(P1193,Table!$A$2:$C$121,3,0)</f>
        <v>6</v>
      </c>
      <c r="T1193" s="6" t="s">
        <v>2297</v>
      </c>
      <c r="U1193" s="8" t="str">
        <f>LEFT(T1193,MIN(FIND({0,1,2,3,4,5,6,7,8,9},ASC(T1193)&amp;1234567890))-1)</f>
        <v>Cu</v>
      </c>
      <c r="V1193" s="8">
        <f t="shared" si="93"/>
        <v>2</v>
      </c>
      <c r="W1193" s="8">
        <f>VLOOKUP(U1193,Table!$A$2:$C$121,2,0)</f>
        <v>11</v>
      </c>
      <c r="X1193" s="7">
        <f>VLOOKUP(U1193,Table!$A$2:$C$121,3,0)</f>
        <v>4</v>
      </c>
      <c r="Y1193" s="6" t="s">
        <v>2298</v>
      </c>
      <c r="Z1193" s="8" t="str">
        <f>LEFT(Y1193,MIN(FIND({0,1,2,3,4,5,6,7,8,9},ASC(Y1193)&amp;1234567890))-1)</f>
        <v>O</v>
      </c>
      <c r="AA1193" s="8">
        <f t="shared" si="94"/>
        <v>8</v>
      </c>
      <c r="AB1193" s="8">
        <f>VLOOKUP(Z1193,Table!$A$2:$C$121,2,0)</f>
        <v>16</v>
      </c>
      <c r="AC1193" s="7">
        <f>VLOOKUP(Z1193,Table!$A$2:$C$121,3,0)</f>
        <v>2</v>
      </c>
      <c r="AD1193" s="5" t="str">
        <f>VLOOKUP(A1193,Table!$U$1:$V$230,2,0)</f>
        <v>Tetragonal</v>
      </c>
    </row>
    <row r="1194" spans="1:30" ht="18.75" customHeight="1" x14ac:dyDescent="0.4">
      <c r="A1194" s="5">
        <v>140</v>
      </c>
      <c r="B1194" s="5">
        <v>41627</v>
      </c>
      <c r="C1194" s="5" t="s">
        <v>1532</v>
      </c>
      <c r="D1194" s="5" t="s">
        <v>1540</v>
      </c>
      <c r="E1194" s="6" t="s">
        <v>2299</v>
      </c>
      <c r="F1194" s="8" t="str">
        <f>LEFT(E1194,MIN(FIND({0,1,2,3,4,5,6,7,8,9},ASC(E1194)&amp;1234567890))-1)</f>
        <v>Sr</v>
      </c>
      <c r="G1194" s="8">
        <f t="shared" si="90"/>
        <v>2</v>
      </c>
      <c r="H1194" s="8">
        <f>VLOOKUP(F1194,Table!$A$2:$C$121,2,0)</f>
        <v>2</v>
      </c>
      <c r="I1194" s="7">
        <f>VLOOKUP(F1194,Table!$A$2:$C$121,3,0)</f>
        <v>5</v>
      </c>
      <c r="J1194" s="6" t="s">
        <v>2850</v>
      </c>
      <c r="K1194" s="8" t="str">
        <f>LEFT(J1194,MIN(FIND({0,1,2,3,4,5,6,7,8,9},ASC(J1194)&amp;1234567890))-1)</f>
        <v>Sm</v>
      </c>
      <c r="L1194" s="8">
        <f t="shared" si="91"/>
        <v>1</v>
      </c>
      <c r="M1194" s="8">
        <f>VLOOKUP(K1194,Table!$A$2:$C$121,2,0)</f>
        <v>3</v>
      </c>
      <c r="N1194" s="7">
        <f>VLOOKUP(K1194,Table!$A$2:$C$121,3,0)</f>
        <v>6</v>
      </c>
      <c r="O1194" s="6" t="s">
        <v>2731</v>
      </c>
      <c r="P1194" s="8" t="str">
        <f>LEFT(O1194,MIN(FIND({0,1,2,3,4,5,6,7,8,9},ASC(O1194)&amp;1234567890))-1)</f>
        <v>Nb</v>
      </c>
      <c r="Q1194" s="8">
        <f t="shared" si="92"/>
        <v>1</v>
      </c>
      <c r="R1194" s="8">
        <f>VLOOKUP(P1194,Table!$A$2:$C$121,2,0)</f>
        <v>5</v>
      </c>
      <c r="S1194" s="7">
        <f>VLOOKUP(P1194,Table!$A$2:$C$121,3,0)</f>
        <v>5</v>
      </c>
      <c r="T1194" s="6" t="s">
        <v>2297</v>
      </c>
      <c r="U1194" s="8" t="str">
        <f>LEFT(T1194,MIN(FIND({0,1,2,3,4,5,6,7,8,9},ASC(T1194)&amp;1234567890))-1)</f>
        <v>Cu</v>
      </c>
      <c r="V1194" s="8">
        <f t="shared" si="93"/>
        <v>2</v>
      </c>
      <c r="W1194" s="8">
        <f>VLOOKUP(U1194,Table!$A$2:$C$121,2,0)</f>
        <v>11</v>
      </c>
      <c r="X1194" s="7">
        <f>VLOOKUP(U1194,Table!$A$2:$C$121,3,0)</f>
        <v>4</v>
      </c>
      <c r="Y1194" s="6" t="s">
        <v>2298</v>
      </c>
      <c r="Z1194" s="8" t="str">
        <f>LEFT(Y1194,MIN(FIND({0,1,2,3,4,5,6,7,8,9},ASC(Y1194)&amp;1234567890))-1)</f>
        <v>O</v>
      </c>
      <c r="AA1194" s="8">
        <f t="shared" si="94"/>
        <v>8</v>
      </c>
      <c r="AB1194" s="8">
        <f>VLOOKUP(Z1194,Table!$A$2:$C$121,2,0)</f>
        <v>16</v>
      </c>
      <c r="AC1194" s="7">
        <f>VLOOKUP(Z1194,Table!$A$2:$C$121,3,0)</f>
        <v>2</v>
      </c>
      <c r="AD1194" s="5" t="str">
        <f>VLOOKUP(A1194,Table!$U$1:$V$230,2,0)</f>
        <v>Tetragonal</v>
      </c>
    </row>
    <row r="1195" spans="1:30" ht="18.75" customHeight="1" x14ac:dyDescent="0.4">
      <c r="A1195" s="5">
        <v>140</v>
      </c>
      <c r="B1195" s="5">
        <v>41628</v>
      </c>
      <c r="C1195" s="5" t="s">
        <v>1532</v>
      </c>
      <c r="D1195" s="5" t="s">
        <v>1541</v>
      </c>
      <c r="E1195" s="6" t="s">
        <v>2299</v>
      </c>
      <c r="F1195" s="8" t="str">
        <f>LEFT(E1195,MIN(FIND({0,1,2,3,4,5,6,7,8,9},ASC(E1195)&amp;1234567890))-1)</f>
        <v>Sr</v>
      </c>
      <c r="G1195" s="8">
        <f t="shared" si="90"/>
        <v>2</v>
      </c>
      <c r="H1195" s="8">
        <f>VLOOKUP(F1195,Table!$A$2:$C$121,2,0)</f>
        <v>2</v>
      </c>
      <c r="I1195" s="7">
        <f>VLOOKUP(F1195,Table!$A$2:$C$121,3,0)</f>
        <v>5</v>
      </c>
      <c r="J1195" s="6" t="s">
        <v>4181</v>
      </c>
      <c r="K1195" s="8" t="str">
        <f>LEFT(J1195,MIN(FIND({0,1,2,3,4,5,6,7,8,9},ASC(J1195)&amp;1234567890))-1)</f>
        <v>Sm</v>
      </c>
      <c r="L1195" s="8">
        <f t="shared" si="91"/>
        <v>0.96</v>
      </c>
      <c r="M1195" s="8">
        <f>VLOOKUP(K1195,Table!$A$2:$C$121,2,0)</f>
        <v>3</v>
      </c>
      <c r="N1195" s="7">
        <f>VLOOKUP(K1195,Table!$A$2:$C$121,3,0)</f>
        <v>6</v>
      </c>
      <c r="O1195" s="6" t="s">
        <v>4180</v>
      </c>
      <c r="P1195" s="8" t="str">
        <f>LEFT(O1195,MIN(FIND({0,1,2,3,4,5,6,7,8,9},ASC(O1195)&amp;1234567890))-1)</f>
        <v>Ta</v>
      </c>
      <c r="Q1195" s="8">
        <f t="shared" si="92"/>
        <v>0.94</v>
      </c>
      <c r="R1195" s="8">
        <f>VLOOKUP(P1195,Table!$A$2:$C$121,2,0)</f>
        <v>5</v>
      </c>
      <c r="S1195" s="7">
        <f>VLOOKUP(P1195,Table!$A$2:$C$121,3,0)</f>
        <v>6</v>
      </c>
      <c r="T1195" s="6" t="s">
        <v>2297</v>
      </c>
      <c r="U1195" s="8" t="str">
        <f>LEFT(T1195,MIN(FIND({0,1,2,3,4,5,6,7,8,9},ASC(T1195)&amp;1234567890))-1)</f>
        <v>Cu</v>
      </c>
      <c r="V1195" s="8">
        <f t="shared" si="93"/>
        <v>2</v>
      </c>
      <c r="W1195" s="8">
        <f>VLOOKUP(U1195,Table!$A$2:$C$121,2,0)</f>
        <v>11</v>
      </c>
      <c r="X1195" s="7">
        <f>VLOOKUP(U1195,Table!$A$2:$C$121,3,0)</f>
        <v>4</v>
      </c>
      <c r="Y1195" s="6" t="s">
        <v>2298</v>
      </c>
      <c r="Z1195" s="8" t="str">
        <f>LEFT(Y1195,MIN(FIND({0,1,2,3,4,5,6,7,8,9},ASC(Y1195)&amp;1234567890))-1)</f>
        <v>O</v>
      </c>
      <c r="AA1195" s="8">
        <f t="shared" si="94"/>
        <v>8</v>
      </c>
      <c r="AB1195" s="8">
        <f>VLOOKUP(Z1195,Table!$A$2:$C$121,2,0)</f>
        <v>16</v>
      </c>
      <c r="AC1195" s="7">
        <f>VLOOKUP(Z1195,Table!$A$2:$C$121,3,0)</f>
        <v>2</v>
      </c>
      <c r="AD1195" s="5" t="str">
        <f>VLOOKUP(A1195,Table!$U$1:$V$230,2,0)</f>
        <v>Tetragonal</v>
      </c>
    </row>
    <row r="1196" spans="1:30" ht="18.75" customHeight="1" x14ac:dyDescent="0.4">
      <c r="A1196" s="5">
        <v>140</v>
      </c>
      <c r="B1196" s="5">
        <v>41629</v>
      </c>
      <c r="C1196" s="5" t="s">
        <v>1532</v>
      </c>
      <c r="D1196" s="5" t="s">
        <v>1542</v>
      </c>
      <c r="E1196" s="6" t="s">
        <v>2299</v>
      </c>
      <c r="F1196" s="8" t="str">
        <f>LEFT(E1196,MIN(FIND({0,1,2,3,4,5,6,7,8,9},ASC(E1196)&amp;1234567890))-1)</f>
        <v>Sr</v>
      </c>
      <c r="G1196" s="8">
        <f t="shared" si="90"/>
        <v>2</v>
      </c>
      <c r="H1196" s="8">
        <f>VLOOKUP(F1196,Table!$A$2:$C$121,2,0)</f>
        <v>2</v>
      </c>
      <c r="I1196" s="7">
        <f>VLOOKUP(F1196,Table!$A$2:$C$121,3,0)</f>
        <v>5</v>
      </c>
      <c r="J1196" s="6" t="s">
        <v>2797</v>
      </c>
      <c r="K1196" s="8" t="str">
        <f>LEFT(J1196,MIN(FIND({0,1,2,3,4,5,6,7,8,9},ASC(J1196)&amp;1234567890))-1)</f>
        <v>Eu</v>
      </c>
      <c r="L1196" s="8">
        <f t="shared" si="91"/>
        <v>1</v>
      </c>
      <c r="M1196" s="8">
        <f>VLOOKUP(K1196,Table!$A$2:$C$121,2,0)</f>
        <v>3</v>
      </c>
      <c r="N1196" s="7">
        <f>VLOOKUP(K1196,Table!$A$2:$C$121,3,0)</f>
        <v>6</v>
      </c>
      <c r="O1196" s="6" t="s">
        <v>2731</v>
      </c>
      <c r="P1196" s="8" t="str">
        <f>LEFT(O1196,MIN(FIND({0,1,2,3,4,5,6,7,8,9},ASC(O1196)&amp;1234567890))-1)</f>
        <v>Nb</v>
      </c>
      <c r="Q1196" s="8">
        <f t="shared" si="92"/>
        <v>1</v>
      </c>
      <c r="R1196" s="8">
        <f>VLOOKUP(P1196,Table!$A$2:$C$121,2,0)</f>
        <v>5</v>
      </c>
      <c r="S1196" s="7">
        <f>VLOOKUP(P1196,Table!$A$2:$C$121,3,0)</f>
        <v>5</v>
      </c>
      <c r="T1196" s="6" t="s">
        <v>2297</v>
      </c>
      <c r="U1196" s="8" t="str">
        <f>LEFT(T1196,MIN(FIND({0,1,2,3,4,5,6,7,8,9},ASC(T1196)&amp;1234567890))-1)</f>
        <v>Cu</v>
      </c>
      <c r="V1196" s="8">
        <f t="shared" si="93"/>
        <v>2</v>
      </c>
      <c r="W1196" s="8">
        <f>VLOOKUP(U1196,Table!$A$2:$C$121,2,0)</f>
        <v>11</v>
      </c>
      <c r="X1196" s="7">
        <f>VLOOKUP(U1196,Table!$A$2:$C$121,3,0)</f>
        <v>4</v>
      </c>
      <c r="Y1196" s="6" t="s">
        <v>2298</v>
      </c>
      <c r="Z1196" s="8" t="str">
        <f>LEFT(Y1196,MIN(FIND({0,1,2,3,4,5,6,7,8,9},ASC(Y1196)&amp;1234567890))-1)</f>
        <v>O</v>
      </c>
      <c r="AA1196" s="8">
        <f t="shared" si="94"/>
        <v>8</v>
      </c>
      <c r="AB1196" s="8">
        <f>VLOOKUP(Z1196,Table!$A$2:$C$121,2,0)</f>
        <v>16</v>
      </c>
      <c r="AC1196" s="7">
        <f>VLOOKUP(Z1196,Table!$A$2:$C$121,3,0)</f>
        <v>2</v>
      </c>
      <c r="AD1196" s="5" t="str">
        <f>VLOOKUP(A1196,Table!$U$1:$V$230,2,0)</f>
        <v>Tetragonal</v>
      </c>
    </row>
    <row r="1197" spans="1:30" ht="18.75" customHeight="1" x14ac:dyDescent="0.4">
      <c r="A1197" s="5">
        <v>140</v>
      </c>
      <c r="B1197" s="5">
        <v>41630</v>
      </c>
      <c r="C1197" s="5" t="s">
        <v>1532</v>
      </c>
      <c r="D1197" s="5" t="s">
        <v>1543</v>
      </c>
      <c r="E1197" s="6" t="s">
        <v>2299</v>
      </c>
      <c r="F1197" s="8" t="str">
        <f>LEFT(E1197,MIN(FIND({0,1,2,3,4,5,6,7,8,9},ASC(E1197)&amp;1234567890))-1)</f>
        <v>Sr</v>
      </c>
      <c r="G1197" s="8">
        <f t="shared" si="90"/>
        <v>2</v>
      </c>
      <c r="H1197" s="8">
        <f>VLOOKUP(F1197,Table!$A$2:$C$121,2,0)</f>
        <v>2</v>
      </c>
      <c r="I1197" s="7">
        <f>VLOOKUP(F1197,Table!$A$2:$C$121,3,0)</f>
        <v>5</v>
      </c>
      <c r="J1197" s="6" t="s">
        <v>4182</v>
      </c>
      <c r="K1197" s="8" t="str">
        <f>LEFT(J1197,MIN(FIND({0,1,2,3,4,5,6,7,8,9},ASC(J1197)&amp;1234567890))-1)</f>
        <v>Eu</v>
      </c>
      <c r="L1197" s="8">
        <f t="shared" si="91"/>
        <v>0.95</v>
      </c>
      <c r="M1197" s="8">
        <f>VLOOKUP(K1197,Table!$A$2:$C$121,2,0)</f>
        <v>3</v>
      </c>
      <c r="N1197" s="7">
        <f>VLOOKUP(K1197,Table!$A$2:$C$121,3,0)</f>
        <v>6</v>
      </c>
      <c r="O1197" s="6" t="s">
        <v>4183</v>
      </c>
      <c r="P1197" s="8" t="str">
        <f>LEFT(O1197,MIN(FIND({0,1,2,3,4,5,6,7,8,9},ASC(O1197)&amp;1234567890))-1)</f>
        <v>Ta</v>
      </c>
      <c r="Q1197" s="8">
        <f t="shared" si="92"/>
        <v>0.97</v>
      </c>
      <c r="R1197" s="8">
        <f>VLOOKUP(P1197,Table!$A$2:$C$121,2,0)</f>
        <v>5</v>
      </c>
      <c r="S1197" s="7">
        <f>VLOOKUP(P1197,Table!$A$2:$C$121,3,0)</f>
        <v>6</v>
      </c>
      <c r="T1197" s="6" t="s">
        <v>2297</v>
      </c>
      <c r="U1197" s="8" t="str">
        <f>LEFT(T1197,MIN(FIND({0,1,2,3,4,5,6,7,8,9},ASC(T1197)&amp;1234567890))-1)</f>
        <v>Cu</v>
      </c>
      <c r="V1197" s="8">
        <f t="shared" si="93"/>
        <v>2</v>
      </c>
      <c r="W1197" s="8">
        <f>VLOOKUP(U1197,Table!$A$2:$C$121,2,0)</f>
        <v>11</v>
      </c>
      <c r="X1197" s="7">
        <f>VLOOKUP(U1197,Table!$A$2:$C$121,3,0)</f>
        <v>4</v>
      </c>
      <c r="Y1197" s="6" t="s">
        <v>2298</v>
      </c>
      <c r="Z1197" s="8" t="str">
        <f>LEFT(Y1197,MIN(FIND({0,1,2,3,4,5,6,7,8,9},ASC(Y1197)&amp;1234567890))-1)</f>
        <v>O</v>
      </c>
      <c r="AA1197" s="8">
        <f t="shared" si="94"/>
        <v>8</v>
      </c>
      <c r="AB1197" s="8">
        <f>VLOOKUP(Z1197,Table!$A$2:$C$121,2,0)</f>
        <v>16</v>
      </c>
      <c r="AC1197" s="7">
        <f>VLOOKUP(Z1197,Table!$A$2:$C$121,3,0)</f>
        <v>2</v>
      </c>
      <c r="AD1197" s="5" t="str">
        <f>VLOOKUP(A1197,Table!$U$1:$V$230,2,0)</f>
        <v>Tetragonal</v>
      </c>
    </row>
    <row r="1198" spans="1:30" ht="18.75" customHeight="1" x14ac:dyDescent="0.4">
      <c r="A1198" s="5">
        <v>140</v>
      </c>
      <c r="B1198" s="5">
        <v>41631</v>
      </c>
      <c r="C1198" s="5" t="s">
        <v>1532</v>
      </c>
      <c r="D1198" s="5" t="s">
        <v>1544</v>
      </c>
      <c r="E1198" s="6" t="s">
        <v>2299</v>
      </c>
      <c r="F1198" s="8" t="str">
        <f>LEFT(E1198,MIN(FIND({0,1,2,3,4,5,6,7,8,9},ASC(E1198)&amp;1234567890))-1)</f>
        <v>Sr</v>
      </c>
      <c r="G1198" s="8">
        <f t="shared" si="90"/>
        <v>2</v>
      </c>
      <c r="H1198" s="8">
        <f>VLOOKUP(F1198,Table!$A$2:$C$121,2,0)</f>
        <v>2</v>
      </c>
      <c r="I1198" s="7">
        <f>VLOOKUP(F1198,Table!$A$2:$C$121,3,0)</f>
        <v>5</v>
      </c>
      <c r="J1198" s="6" t="s">
        <v>4184</v>
      </c>
      <c r="K1198" s="8" t="str">
        <f>LEFT(J1198,MIN(FIND({0,1,2,3,4,5,6,7,8,9},ASC(J1198)&amp;1234567890))-1)</f>
        <v>Gd</v>
      </c>
      <c r="L1198" s="8">
        <f t="shared" si="91"/>
        <v>0.96</v>
      </c>
      <c r="M1198" s="8">
        <f>VLOOKUP(K1198,Table!$A$2:$C$121,2,0)</f>
        <v>3</v>
      </c>
      <c r="N1198" s="7">
        <f>VLOOKUP(K1198,Table!$A$2:$C$121,3,0)</f>
        <v>6</v>
      </c>
      <c r="O1198" s="6" t="s">
        <v>2731</v>
      </c>
      <c r="P1198" s="8" t="str">
        <f>LEFT(O1198,MIN(FIND({0,1,2,3,4,5,6,7,8,9},ASC(O1198)&amp;1234567890))-1)</f>
        <v>Nb</v>
      </c>
      <c r="Q1198" s="8">
        <f t="shared" si="92"/>
        <v>1</v>
      </c>
      <c r="R1198" s="8">
        <f>VLOOKUP(P1198,Table!$A$2:$C$121,2,0)</f>
        <v>5</v>
      </c>
      <c r="S1198" s="7">
        <f>VLOOKUP(P1198,Table!$A$2:$C$121,3,0)</f>
        <v>5</v>
      </c>
      <c r="T1198" s="6" t="s">
        <v>2297</v>
      </c>
      <c r="U1198" s="8" t="str">
        <f>LEFT(T1198,MIN(FIND({0,1,2,3,4,5,6,7,8,9},ASC(T1198)&amp;1234567890))-1)</f>
        <v>Cu</v>
      </c>
      <c r="V1198" s="8">
        <f t="shared" si="93"/>
        <v>2</v>
      </c>
      <c r="W1198" s="8">
        <f>VLOOKUP(U1198,Table!$A$2:$C$121,2,0)</f>
        <v>11</v>
      </c>
      <c r="X1198" s="7">
        <f>VLOOKUP(U1198,Table!$A$2:$C$121,3,0)</f>
        <v>4</v>
      </c>
      <c r="Y1198" s="6" t="s">
        <v>2298</v>
      </c>
      <c r="Z1198" s="8" t="str">
        <f>LEFT(Y1198,MIN(FIND({0,1,2,3,4,5,6,7,8,9},ASC(Y1198)&amp;1234567890))-1)</f>
        <v>O</v>
      </c>
      <c r="AA1198" s="8">
        <f t="shared" si="94"/>
        <v>8</v>
      </c>
      <c r="AB1198" s="8">
        <f>VLOOKUP(Z1198,Table!$A$2:$C$121,2,0)</f>
        <v>16</v>
      </c>
      <c r="AC1198" s="7">
        <f>VLOOKUP(Z1198,Table!$A$2:$C$121,3,0)</f>
        <v>2</v>
      </c>
      <c r="AD1198" s="5" t="str">
        <f>VLOOKUP(A1198,Table!$U$1:$V$230,2,0)</f>
        <v>Tetragonal</v>
      </c>
    </row>
    <row r="1199" spans="1:30" ht="18.75" customHeight="1" x14ac:dyDescent="0.4">
      <c r="A1199" s="5">
        <v>140</v>
      </c>
      <c r="B1199" s="5">
        <v>41632</v>
      </c>
      <c r="C1199" s="5" t="s">
        <v>1532</v>
      </c>
      <c r="D1199" s="5" t="s">
        <v>1545</v>
      </c>
      <c r="E1199" s="6" t="s">
        <v>2299</v>
      </c>
      <c r="F1199" s="8" t="str">
        <f>LEFT(E1199,MIN(FIND({0,1,2,3,4,5,6,7,8,9},ASC(E1199)&amp;1234567890))-1)</f>
        <v>Sr</v>
      </c>
      <c r="G1199" s="8">
        <f t="shared" si="90"/>
        <v>2</v>
      </c>
      <c r="H1199" s="8">
        <f>VLOOKUP(F1199,Table!$A$2:$C$121,2,0)</f>
        <v>2</v>
      </c>
      <c r="I1199" s="7">
        <f>VLOOKUP(F1199,Table!$A$2:$C$121,3,0)</f>
        <v>5</v>
      </c>
      <c r="J1199" s="6" t="s">
        <v>4185</v>
      </c>
      <c r="K1199" s="8" t="str">
        <f>LEFT(J1199,MIN(FIND({0,1,2,3,4,5,6,7,8,9},ASC(J1199)&amp;1234567890))-1)</f>
        <v>Gd</v>
      </c>
      <c r="L1199" s="8">
        <f t="shared" si="91"/>
        <v>0.99</v>
      </c>
      <c r="M1199" s="8">
        <f>VLOOKUP(K1199,Table!$A$2:$C$121,2,0)</f>
        <v>3</v>
      </c>
      <c r="N1199" s="7">
        <f>VLOOKUP(K1199,Table!$A$2:$C$121,3,0)</f>
        <v>6</v>
      </c>
      <c r="O1199" s="6" t="s">
        <v>4183</v>
      </c>
      <c r="P1199" s="8" t="str">
        <f>LEFT(O1199,MIN(FIND({0,1,2,3,4,5,6,7,8,9},ASC(O1199)&amp;1234567890))-1)</f>
        <v>Ta</v>
      </c>
      <c r="Q1199" s="8">
        <f t="shared" si="92"/>
        <v>0.97</v>
      </c>
      <c r="R1199" s="8">
        <f>VLOOKUP(P1199,Table!$A$2:$C$121,2,0)</f>
        <v>5</v>
      </c>
      <c r="S1199" s="7">
        <f>VLOOKUP(P1199,Table!$A$2:$C$121,3,0)</f>
        <v>6</v>
      </c>
      <c r="T1199" s="6" t="s">
        <v>2297</v>
      </c>
      <c r="U1199" s="8" t="str">
        <f>LEFT(T1199,MIN(FIND({0,1,2,3,4,5,6,7,8,9},ASC(T1199)&amp;1234567890))-1)</f>
        <v>Cu</v>
      </c>
      <c r="V1199" s="8">
        <f t="shared" si="93"/>
        <v>2</v>
      </c>
      <c r="W1199" s="8">
        <f>VLOOKUP(U1199,Table!$A$2:$C$121,2,0)</f>
        <v>11</v>
      </c>
      <c r="X1199" s="7">
        <f>VLOOKUP(U1199,Table!$A$2:$C$121,3,0)</f>
        <v>4</v>
      </c>
      <c r="Y1199" s="6" t="s">
        <v>2298</v>
      </c>
      <c r="Z1199" s="8" t="str">
        <f>LEFT(Y1199,MIN(FIND({0,1,2,3,4,5,6,7,8,9},ASC(Y1199)&amp;1234567890))-1)</f>
        <v>O</v>
      </c>
      <c r="AA1199" s="8">
        <f t="shared" si="94"/>
        <v>8</v>
      </c>
      <c r="AB1199" s="8">
        <f>VLOOKUP(Z1199,Table!$A$2:$C$121,2,0)</f>
        <v>16</v>
      </c>
      <c r="AC1199" s="7">
        <f>VLOOKUP(Z1199,Table!$A$2:$C$121,3,0)</f>
        <v>2</v>
      </c>
      <c r="AD1199" s="5" t="str">
        <f>VLOOKUP(A1199,Table!$U$1:$V$230,2,0)</f>
        <v>Tetragonal</v>
      </c>
    </row>
    <row r="1200" spans="1:30" ht="18.75" customHeight="1" x14ac:dyDescent="0.4">
      <c r="A1200" s="5">
        <v>140</v>
      </c>
      <c r="B1200" s="5">
        <v>75768</v>
      </c>
      <c r="C1200" s="5" t="s">
        <v>1532</v>
      </c>
      <c r="D1200" s="5" t="s">
        <v>1546</v>
      </c>
      <c r="E1200" s="6" t="s">
        <v>4186</v>
      </c>
      <c r="F1200" s="8" t="str">
        <f>LEFT(E1200,MIN(FIND({0,1,2,3,4,5,6,7,8,9},ASC(E1200)&amp;1234567890))-1)</f>
        <v>Ba</v>
      </c>
      <c r="G1200" s="8">
        <f t="shared" si="90"/>
        <v>1.99</v>
      </c>
      <c r="H1200" s="8">
        <f>VLOOKUP(F1200,Table!$A$2:$C$121,2,0)</f>
        <v>2</v>
      </c>
      <c r="I1200" s="7">
        <f>VLOOKUP(F1200,Table!$A$2:$C$121,3,0)</f>
        <v>6</v>
      </c>
      <c r="J1200" s="6" t="s">
        <v>2363</v>
      </c>
      <c r="K1200" s="8" t="str">
        <f>LEFT(J1200,MIN(FIND({0,1,2,3,4,5,6,7,8,9},ASC(J1200)&amp;1234567890))-1)</f>
        <v>La</v>
      </c>
      <c r="L1200" s="8">
        <f t="shared" si="91"/>
        <v>1</v>
      </c>
      <c r="M1200" s="8">
        <f>VLOOKUP(K1200,Table!$A$2:$C$121,2,0)</f>
        <v>3</v>
      </c>
      <c r="N1200" s="7">
        <f>VLOOKUP(K1200,Table!$A$2:$C$121,3,0)</f>
        <v>6</v>
      </c>
      <c r="O1200" s="6" t="s">
        <v>4187</v>
      </c>
      <c r="P1200" s="8" t="str">
        <f>LEFT(O1200,MIN(FIND({0,1,2,3,4,5,6,7,8,9},ASC(O1200)&amp;1234567890))-1)</f>
        <v>Nb</v>
      </c>
      <c r="Q1200" s="8">
        <f t="shared" si="92"/>
        <v>0.93</v>
      </c>
      <c r="R1200" s="8">
        <f>VLOOKUP(P1200,Table!$A$2:$C$121,2,0)</f>
        <v>5</v>
      </c>
      <c r="S1200" s="7">
        <f>VLOOKUP(P1200,Table!$A$2:$C$121,3,0)</f>
        <v>5</v>
      </c>
      <c r="T1200" s="6" t="s">
        <v>2297</v>
      </c>
      <c r="U1200" s="8" t="str">
        <f>LEFT(T1200,MIN(FIND({0,1,2,3,4,5,6,7,8,9},ASC(T1200)&amp;1234567890))-1)</f>
        <v>Cu</v>
      </c>
      <c r="V1200" s="8">
        <f t="shared" si="93"/>
        <v>2</v>
      </c>
      <c r="W1200" s="8">
        <f>VLOOKUP(U1200,Table!$A$2:$C$121,2,0)</f>
        <v>11</v>
      </c>
      <c r="X1200" s="7">
        <f>VLOOKUP(U1200,Table!$A$2:$C$121,3,0)</f>
        <v>4</v>
      </c>
      <c r="Y1200" s="6" t="s">
        <v>2298</v>
      </c>
      <c r="Z1200" s="8" t="str">
        <f>LEFT(Y1200,MIN(FIND({0,1,2,3,4,5,6,7,8,9},ASC(Y1200)&amp;1234567890))-1)</f>
        <v>O</v>
      </c>
      <c r="AA1200" s="8">
        <f t="shared" si="94"/>
        <v>8</v>
      </c>
      <c r="AB1200" s="8">
        <f>VLOOKUP(Z1200,Table!$A$2:$C$121,2,0)</f>
        <v>16</v>
      </c>
      <c r="AC1200" s="7">
        <f>VLOOKUP(Z1200,Table!$A$2:$C$121,3,0)</f>
        <v>2</v>
      </c>
      <c r="AD1200" s="5" t="str">
        <f>VLOOKUP(A1200,Table!$U$1:$V$230,2,0)</f>
        <v>Tetragonal</v>
      </c>
    </row>
    <row r="1201" spans="1:30" ht="18.75" customHeight="1" x14ac:dyDescent="0.4">
      <c r="A1201" s="5">
        <v>140</v>
      </c>
      <c r="B1201" s="5">
        <v>75769</v>
      </c>
      <c r="C1201" s="5" t="s">
        <v>1532</v>
      </c>
      <c r="D1201" s="5" t="s">
        <v>1547</v>
      </c>
      <c r="E1201" s="6" t="s">
        <v>2294</v>
      </c>
      <c r="F1201" s="8" t="str">
        <f>LEFT(E1201,MIN(FIND({0,1,2,3,4,5,6,7,8,9},ASC(E1201)&amp;1234567890))-1)</f>
        <v>Ba</v>
      </c>
      <c r="G1201" s="8">
        <f t="shared" si="90"/>
        <v>2</v>
      </c>
      <c r="H1201" s="8">
        <f>VLOOKUP(F1201,Table!$A$2:$C$121,2,0)</f>
        <v>2</v>
      </c>
      <c r="I1201" s="7">
        <f>VLOOKUP(F1201,Table!$A$2:$C$121,3,0)</f>
        <v>6</v>
      </c>
      <c r="J1201" s="6" t="s">
        <v>4172</v>
      </c>
      <c r="K1201" s="8" t="str">
        <f>LEFT(J1201,MIN(FIND({0,1,2,3,4,5,6,7,8,9},ASC(J1201)&amp;1234567890))-1)</f>
        <v>Pr</v>
      </c>
      <c r="L1201" s="8">
        <f t="shared" si="91"/>
        <v>0.99</v>
      </c>
      <c r="M1201" s="8">
        <f>VLOOKUP(K1201,Table!$A$2:$C$121,2,0)</f>
        <v>3</v>
      </c>
      <c r="N1201" s="7">
        <f>VLOOKUP(K1201,Table!$A$2:$C$121,3,0)</f>
        <v>6</v>
      </c>
      <c r="O1201" s="6" t="s">
        <v>4188</v>
      </c>
      <c r="P1201" s="8" t="str">
        <f>LEFT(O1201,MIN(FIND({0,1,2,3,4,5,6,7,8,9},ASC(O1201)&amp;1234567890))-1)</f>
        <v>Nb</v>
      </c>
      <c r="Q1201" s="8">
        <f t="shared" si="92"/>
        <v>0.97</v>
      </c>
      <c r="R1201" s="8">
        <f>VLOOKUP(P1201,Table!$A$2:$C$121,2,0)</f>
        <v>5</v>
      </c>
      <c r="S1201" s="7">
        <f>VLOOKUP(P1201,Table!$A$2:$C$121,3,0)</f>
        <v>5</v>
      </c>
      <c r="T1201" s="6" t="s">
        <v>4189</v>
      </c>
      <c r="U1201" s="8" t="str">
        <f>LEFT(T1201,MIN(FIND({0,1,2,3,4,5,6,7,8,9},ASC(T1201)&amp;1234567890))-1)</f>
        <v>Cu</v>
      </c>
      <c r="V1201" s="8">
        <f t="shared" si="93"/>
        <v>2.02</v>
      </c>
      <c r="W1201" s="8">
        <f>VLOOKUP(U1201,Table!$A$2:$C$121,2,0)</f>
        <v>11</v>
      </c>
      <c r="X1201" s="7">
        <f>VLOOKUP(U1201,Table!$A$2:$C$121,3,0)</f>
        <v>4</v>
      </c>
      <c r="Y1201" s="6" t="s">
        <v>2298</v>
      </c>
      <c r="Z1201" s="8" t="str">
        <f>LEFT(Y1201,MIN(FIND({0,1,2,3,4,5,6,7,8,9},ASC(Y1201)&amp;1234567890))-1)</f>
        <v>O</v>
      </c>
      <c r="AA1201" s="8">
        <f t="shared" si="94"/>
        <v>8</v>
      </c>
      <c r="AB1201" s="8">
        <f>VLOOKUP(Z1201,Table!$A$2:$C$121,2,0)</f>
        <v>16</v>
      </c>
      <c r="AC1201" s="7">
        <f>VLOOKUP(Z1201,Table!$A$2:$C$121,3,0)</f>
        <v>2</v>
      </c>
      <c r="AD1201" s="5" t="str">
        <f>VLOOKUP(A1201,Table!$U$1:$V$230,2,0)</f>
        <v>Tetragonal</v>
      </c>
    </row>
    <row r="1202" spans="1:30" ht="18.75" customHeight="1" x14ac:dyDescent="0.4">
      <c r="A1202" s="5">
        <v>140</v>
      </c>
      <c r="B1202" s="5">
        <v>75771</v>
      </c>
      <c r="C1202" s="5" t="s">
        <v>1532</v>
      </c>
      <c r="D1202" s="5" t="s">
        <v>1548</v>
      </c>
      <c r="E1202" s="6" t="s">
        <v>2299</v>
      </c>
      <c r="F1202" s="8" t="str">
        <f>LEFT(E1202,MIN(FIND({0,1,2,3,4,5,6,7,8,9},ASC(E1202)&amp;1234567890))-1)</f>
        <v>Sr</v>
      </c>
      <c r="G1202" s="8">
        <f t="shared" si="90"/>
        <v>2</v>
      </c>
      <c r="H1202" s="8">
        <f>VLOOKUP(F1202,Table!$A$2:$C$121,2,0)</f>
        <v>2</v>
      </c>
      <c r="I1202" s="7">
        <f>VLOOKUP(F1202,Table!$A$2:$C$121,3,0)</f>
        <v>5</v>
      </c>
      <c r="J1202" s="6" t="s">
        <v>4190</v>
      </c>
      <c r="K1202" s="8" t="str">
        <f>LEFT(J1202,MIN(FIND({0,1,2,3,4,5,6,7,8,9},ASC(J1202)&amp;1234567890))-1)</f>
        <v>Pr</v>
      </c>
      <c r="L1202" s="8">
        <f t="shared" si="91"/>
        <v>0.97</v>
      </c>
      <c r="M1202" s="8">
        <f>VLOOKUP(K1202,Table!$A$2:$C$121,2,0)</f>
        <v>3</v>
      </c>
      <c r="N1202" s="7">
        <f>VLOOKUP(K1202,Table!$A$2:$C$121,3,0)</f>
        <v>6</v>
      </c>
      <c r="O1202" s="6" t="s">
        <v>4191</v>
      </c>
      <c r="P1202" s="8" t="str">
        <f>LEFT(O1202,MIN(FIND({0,1,2,3,4,5,6,7,8,9},ASC(O1202)&amp;1234567890))-1)</f>
        <v>Nb</v>
      </c>
      <c r="Q1202" s="8">
        <f t="shared" si="92"/>
        <v>0.84</v>
      </c>
      <c r="R1202" s="8">
        <f>VLOOKUP(P1202,Table!$A$2:$C$121,2,0)</f>
        <v>5</v>
      </c>
      <c r="S1202" s="7">
        <f>VLOOKUP(P1202,Table!$A$2:$C$121,3,0)</f>
        <v>5</v>
      </c>
      <c r="T1202" s="6" t="s">
        <v>4192</v>
      </c>
      <c r="U1202" s="8" t="str">
        <f>LEFT(T1202,MIN(FIND({0,1,2,3,4,5,6,7,8,9},ASC(T1202)&amp;1234567890))-1)</f>
        <v>Cu</v>
      </c>
      <c r="V1202" s="8">
        <f t="shared" si="93"/>
        <v>2</v>
      </c>
      <c r="W1202" s="8">
        <f>VLOOKUP(U1202,Table!$A$2:$C$121,2,0)</f>
        <v>11</v>
      </c>
      <c r="X1202" s="7">
        <f>VLOOKUP(U1202,Table!$A$2:$C$121,3,0)</f>
        <v>4</v>
      </c>
      <c r="Y1202" s="6" t="s">
        <v>4193</v>
      </c>
      <c r="Z1202" s="8" t="str">
        <f>LEFT(Y1202,MIN(FIND({0,1,2,3,4,5,6,7,8,9},ASC(Y1202)&amp;1234567890))-1)</f>
        <v>O</v>
      </c>
      <c r="AA1202" s="8">
        <f t="shared" si="94"/>
        <v>8</v>
      </c>
      <c r="AB1202" s="8">
        <f>VLOOKUP(Z1202,Table!$A$2:$C$121,2,0)</f>
        <v>16</v>
      </c>
      <c r="AC1202" s="7">
        <f>VLOOKUP(Z1202,Table!$A$2:$C$121,3,0)</f>
        <v>2</v>
      </c>
      <c r="AD1202" s="5" t="str">
        <f>VLOOKUP(A1202,Table!$U$1:$V$230,2,0)</f>
        <v>Tetragonal</v>
      </c>
    </row>
    <row r="1203" spans="1:30" ht="18.75" customHeight="1" x14ac:dyDescent="0.4">
      <c r="A1203" s="5">
        <v>140</v>
      </c>
      <c r="B1203" s="5">
        <v>280702</v>
      </c>
      <c r="C1203" s="5" t="s">
        <v>1532</v>
      </c>
      <c r="D1203" s="5" t="s">
        <v>1549</v>
      </c>
      <c r="E1203" s="6" t="s">
        <v>3402</v>
      </c>
      <c r="F1203" s="8" t="str">
        <f>LEFT(E1203,MIN(FIND({0,1,2,3,4,5,6,7,8,9},ASC(E1203)&amp;1234567890))-1)</f>
        <v>Nb</v>
      </c>
      <c r="G1203" s="8">
        <f t="shared" si="90"/>
        <v>4</v>
      </c>
      <c r="H1203" s="8">
        <f>VLOOKUP(F1203,Table!$A$2:$C$121,2,0)</f>
        <v>5</v>
      </c>
      <c r="I1203" s="7">
        <f>VLOOKUP(F1203,Table!$A$2:$C$121,3,0)</f>
        <v>5</v>
      </c>
      <c r="J1203" s="6" t="s">
        <v>3061</v>
      </c>
      <c r="K1203" s="8" t="str">
        <f>LEFT(J1203,MIN(FIND({0,1,2,3,4,5,6,7,8,9},ASC(J1203)&amp;1234567890))-1)</f>
        <v>Pd</v>
      </c>
      <c r="L1203" s="8">
        <f t="shared" si="91"/>
        <v>0.5</v>
      </c>
      <c r="M1203" s="8">
        <f>VLOOKUP(K1203,Table!$A$2:$C$121,2,0)</f>
        <v>10</v>
      </c>
      <c r="N1203" s="7">
        <f>VLOOKUP(K1203,Table!$A$2:$C$121,3,0)</f>
        <v>5</v>
      </c>
      <c r="O1203" s="6" t="s">
        <v>4194</v>
      </c>
      <c r="P1203" s="8" t="str">
        <f>LEFT(O1203,MIN(FIND({0,1,2,3,4,5,6,7,8,9},ASC(O1203)&amp;1234567890))-1)</f>
        <v>Cr</v>
      </c>
      <c r="Q1203" s="8">
        <f t="shared" si="92"/>
        <v>0.28000000000000003</v>
      </c>
      <c r="R1203" s="8">
        <f>VLOOKUP(P1203,Table!$A$2:$C$121,2,0)</f>
        <v>6</v>
      </c>
      <c r="S1203" s="7">
        <f>VLOOKUP(P1203,Table!$A$2:$C$121,3,0)</f>
        <v>4</v>
      </c>
      <c r="T1203" s="6" t="s">
        <v>4195</v>
      </c>
      <c r="U1203" s="8" t="str">
        <f>LEFT(T1203,MIN(FIND({0,1,2,3,4,5,6,7,8,9},ASC(T1203)&amp;1234567890))-1)</f>
        <v>Si</v>
      </c>
      <c r="V1203" s="8">
        <f t="shared" si="93"/>
        <v>0.72</v>
      </c>
      <c r="W1203" s="8">
        <f>VLOOKUP(U1203,Table!$A$2:$C$121,2,0)</f>
        <v>14</v>
      </c>
      <c r="X1203" s="7">
        <f>VLOOKUP(U1203,Table!$A$2:$C$121,3,0)</f>
        <v>3</v>
      </c>
      <c r="Y1203" s="6" t="s">
        <v>4196</v>
      </c>
      <c r="Z1203" s="8" t="str">
        <f>LEFT(Y1203,MIN(FIND({0,1,2,3,4,5,6,7,8,9},ASC(Y1203)&amp;1234567890))-1)</f>
        <v>Sb</v>
      </c>
      <c r="AA1203" s="8">
        <f t="shared" si="94"/>
        <v>2</v>
      </c>
      <c r="AB1203" s="8">
        <f>VLOOKUP(Z1203,Table!$A$2:$C$121,2,0)</f>
        <v>15</v>
      </c>
      <c r="AC1203" s="7">
        <f>VLOOKUP(Z1203,Table!$A$2:$C$121,3,0)</f>
        <v>5</v>
      </c>
      <c r="AD1203" s="5" t="str">
        <f>VLOOKUP(A1203,Table!$U$1:$V$230,2,0)</f>
        <v>Tetragonal</v>
      </c>
    </row>
    <row r="1204" spans="1:30" ht="18.75" customHeight="1" x14ac:dyDescent="0.4">
      <c r="A1204" s="5">
        <v>140</v>
      </c>
      <c r="B1204" s="5">
        <v>172769</v>
      </c>
      <c r="C1204" s="5" t="s">
        <v>1532</v>
      </c>
      <c r="D1204" s="5" t="s">
        <v>1550</v>
      </c>
      <c r="E1204" s="6" t="s">
        <v>3354</v>
      </c>
      <c r="F1204" s="8" t="str">
        <f>LEFT(E1204,MIN(FIND({0,1,2,3,4,5,6,7,8,9},ASC(E1204)&amp;1234567890))-1)</f>
        <v>La</v>
      </c>
      <c r="G1204" s="8">
        <f t="shared" si="90"/>
        <v>1.8</v>
      </c>
      <c r="H1204" s="8">
        <f>VLOOKUP(F1204,Table!$A$2:$C$121,2,0)</f>
        <v>3</v>
      </c>
      <c r="I1204" s="7">
        <f>VLOOKUP(F1204,Table!$A$2:$C$121,3,0)</f>
        <v>6</v>
      </c>
      <c r="J1204" s="6" t="s">
        <v>3167</v>
      </c>
      <c r="K1204" s="8" t="str">
        <f>LEFT(J1204,MIN(FIND({0,1,2,3,4,5,6,7,8,9},ASC(J1204)&amp;1234567890))-1)</f>
        <v>Eu</v>
      </c>
      <c r="L1204" s="8">
        <f t="shared" si="91"/>
        <v>0.2</v>
      </c>
      <c r="M1204" s="8">
        <f>VLOOKUP(K1204,Table!$A$2:$C$121,2,0)</f>
        <v>3</v>
      </c>
      <c r="N1204" s="7">
        <f>VLOOKUP(K1204,Table!$A$2:$C$121,3,0)</f>
        <v>6</v>
      </c>
      <c r="O1204" s="6" t="s">
        <v>2597</v>
      </c>
      <c r="P1204" s="8" t="str">
        <f>LEFT(O1204,MIN(FIND({0,1,2,3,4,5,6,7,8,9},ASC(O1204)&amp;1234567890))-1)</f>
        <v>Ba</v>
      </c>
      <c r="Q1204" s="8">
        <f t="shared" si="92"/>
        <v>1</v>
      </c>
      <c r="R1204" s="8">
        <f>VLOOKUP(P1204,Table!$A$2:$C$121,2,0)</f>
        <v>2</v>
      </c>
      <c r="S1204" s="7">
        <f>VLOOKUP(P1204,Table!$A$2:$C$121,3,0)</f>
        <v>6</v>
      </c>
      <c r="T1204" s="6" t="s">
        <v>2379</v>
      </c>
      <c r="U1204" s="8" t="str">
        <f>LEFT(T1204,MIN(FIND({0,1,2,3,4,5,6,7,8,9},ASC(T1204)&amp;1234567890))-1)</f>
        <v>Zn</v>
      </c>
      <c r="V1204" s="8">
        <f t="shared" si="93"/>
        <v>1</v>
      </c>
      <c r="W1204" s="8">
        <f>VLOOKUP(U1204,Table!$A$2:$C$121,2,0)</f>
        <v>12</v>
      </c>
      <c r="X1204" s="7">
        <f>VLOOKUP(U1204,Table!$A$2:$C$121,3,0)</f>
        <v>4</v>
      </c>
      <c r="Y1204" s="6" t="s">
        <v>2863</v>
      </c>
      <c r="Z1204" s="8" t="str">
        <f>LEFT(Y1204,MIN(FIND({0,1,2,3,4,5,6,7,8,9},ASC(Y1204)&amp;1234567890))-1)</f>
        <v>O</v>
      </c>
      <c r="AA1204" s="8">
        <f t="shared" si="94"/>
        <v>5</v>
      </c>
      <c r="AB1204" s="8">
        <f>VLOOKUP(Z1204,Table!$A$2:$C$121,2,0)</f>
        <v>16</v>
      </c>
      <c r="AC1204" s="7">
        <f>VLOOKUP(Z1204,Table!$A$2:$C$121,3,0)</f>
        <v>2</v>
      </c>
      <c r="AD1204" s="5" t="str">
        <f>VLOOKUP(A1204,Table!$U$1:$V$230,2,0)</f>
        <v>Tetragonal</v>
      </c>
    </row>
    <row r="1205" spans="1:30" ht="18.75" customHeight="1" x14ac:dyDescent="0.4">
      <c r="A1205" s="5">
        <v>140</v>
      </c>
      <c r="B1205" s="5">
        <v>172770</v>
      </c>
      <c r="C1205" s="5" t="s">
        <v>1532</v>
      </c>
      <c r="D1205" s="5" t="s">
        <v>1551</v>
      </c>
      <c r="E1205" s="6" t="s">
        <v>4197</v>
      </c>
      <c r="F1205" s="8" t="str">
        <f>LEFT(E1205,MIN(FIND({0,1,2,3,4,5,6,7,8,9},ASC(E1205)&amp;1234567890))-1)</f>
        <v>La</v>
      </c>
      <c r="G1205" s="8">
        <f t="shared" si="90"/>
        <v>1.4</v>
      </c>
      <c r="H1205" s="8">
        <f>VLOOKUP(F1205,Table!$A$2:$C$121,2,0)</f>
        <v>3</v>
      </c>
      <c r="I1205" s="7">
        <f>VLOOKUP(F1205,Table!$A$2:$C$121,3,0)</f>
        <v>6</v>
      </c>
      <c r="J1205" s="6" t="s">
        <v>4198</v>
      </c>
      <c r="K1205" s="8" t="str">
        <f>LEFT(J1205,MIN(FIND({0,1,2,3,4,5,6,7,8,9},ASC(J1205)&amp;1234567890))-1)</f>
        <v>Eu</v>
      </c>
      <c r="L1205" s="8">
        <f t="shared" si="91"/>
        <v>0.6</v>
      </c>
      <c r="M1205" s="8">
        <f>VLOOKUP(K1205,Table!$A$2:$C$121,2,0)</f>
        <v>3</v>
      </c>
      <c r="N1205" s="7">
        <f>VLOOKUP(K1205,Table!$A$2:$C$121,3,0)</f>
        <v>6</v>
      </c>
      <c r="O1205" s="6" t="s">
        <v>2597</v>
      </c>
      <c r="P1205" s="8" t="str">
        <f>LEFT(O1205,MIN(FIND({0,1,2,3,4,5,6,7,8,9},ASC(O1205)&amp;1234567890))-1)</f>
        <v>Ba</v>
      </c>
      <c r="Q1205" s="8">
        <f t="shared" si="92"/>
        <v>1</v>
      </c>
      <c r="R1205" s="8">
        <f>VLOOKUP(P1205,Table!$A$2:$C$121,2,0)</f>
        <v>2</v>
      </c>
      <c r="S1205" s="7">
        <f>VLOOKUP(P1205,Table!$A$2:$C$121,3,0)</f>
        <v>6</v>
      </c>
      <c r="T1205" s="6" t="s">
        <v>2379</v>
      </c>
      <c r="U1205" s="8" t="str">
        <f>LEFT(T1205,MIN(FIND({0,1,2,3,4,5,6,7,8,9},ASC(T1205)&amp;1234567890))-1)</f>
        <v>Zn</v>
      </c>
      <c r="V1205" s="8">
        <f t="shared" si="93"/>
        <v>1</v>
      </c>
      <c r="W1205" s="8">
        <f>VLOOKUP(U1205,Table!$A$2:$C$121,2,0)</f>
        <v>12</v>
      </c>
      <c r="X1205" s="7">
        <f>VLOOKUP(U1205,Table!$A$2:$C$121,3,0)</f>
        <v>4</v>
      </c>
      <c r="Y1205" s="6" t="s">
        <v>2863</v>
      </c>
      <c r="Z1205" s="8" t="str">
        <f>LEFT(Y1205,MIN(FIND({0,1,2,3,4,5,6,7,8,9},ASC(Y1205)&amp;1234567890))-1)</f>
        <v>O</v>
      </c>
      <c r="AA1205" s="8">
        <f t="shared" si="94"/>
        <v>5</v>
      </c>
      <c r="AB1205" s="8">
        <f>VLOOKUP(Z1205,Table!$A$2:$C$121,2,0)</f>
        <v>16</v>
      </c>
      <c r="AC1205" s="7">
        <f>VLOOKUP(Z1205,Table!$A$2:$C$121,3,0)</f>
        <v>2</v>
      </c>
      <c r="AD1205" s="5" t="str">
        <f>VLOOKUP(A1205,Table!$U$1:$V$230,2,0)</f>
        <v>Tetragonal</v>
      </c>
    </row>
    <row r="1206" spans="1:30" ht="18.75" customHeight="1" x14ac:dyDescent="0.4">
      <c r="A1206" s="5">
        <v>140</v>
      </c>
      <c r="B1206" s="5">
        <v>172771</v>
      </c>
      <c r="C1206" s="5" t="s">
        <v>1532</v>
      </c>
      <c r="D1206" s="5" t="s">
        <v>1552</v>
      </c>
      <c r="E1206" s="6" t="s">
        <v>4199</v>
      </c>
      <c r="F1206" s="8" t="str">
        <f>LEFT(E1206,MIN(FIND({0,1,2,3,4,5,6,7,8,9},ASC(E1206)&amp;1234567890))-1)</f>
        <v>La</v>
      </c>
      <c r="G1206" s="8">
        <f t="shared" si="90"/>
        <v>1.2</v>
      </c>
      <c r="H1206" s="8">
        <f>VLOOKUP(F1206,Table!$A$2:$C$121,2,0)</f>
        <v>3</v>
      </c>
      <c r="I1206" s="7">
        <f>VLOOKUP(F1206,Table!$A$2:$C$121,3,0)</f>
        <v>6</v>
      </c>
      <c r="J1206" s="6" t="s">
        <v>4200</v>
      </c>
      <c r="K1206" s="8" t="str">
        <f>LEFT(J1206,MIN(FIND({0,1,2,3,4,5,6,7,8,9},ASC(J1206)&amp;1234567890))-1)</f>
        <v>Eu</v>
      </c>
      <c r="L1206" s="8">
        <f t="shared" si="91"/>
        <v>0.8</v>
      </c>
      <c r="M1206" s="8">
        <f>VLOOKUP(K1206,Table!$A$2:$C$121,2,0)</f>
        <v>3</v>
      </c>
      <c r="N1206" s="7">
        <f>VLOOKUP(K1206,Table!$A$2:$C$121,3,0)</f>
        <v>6</v>
      </c>
      <c r="O1206" s="6" t="s">
        <v>2597</v>
      </c>
      <c r="P1206" s="8" t="str">
        <f>LEFT(O1206,MIN(FIND({0,1,2,3,4,5,6,7,8,9},ASC(O1206)&amp;1234567890))-1)</f>
        <v>Ba</v>
      </c>
      <c r="Q1206" s="8">
        <f t="shared" si="92"/>
        <v>1</v>
      </c>
      <c r="R1206" s="8">
        <f>VLOOKUP(P1206,Table!$A$2:$C$121,2,0)</f>
        <v>2</v>
      </c>
      <c r="S1206" s="7">
        <f>VLOOKUP(P1206,Table!$A$2:$C$121,3,0)</f>
        <v>6</v>
      </c>
      <c r="T1206" s="6" t="s">
        <v>2379</v>
      </c>
      <c r="U1206" s="8" t="str">
        <f>LEFT(T1206,MIN(FIND({0,1,2,3,4,5,6,7,8,9},ASC(T1206)&amp;1234567890))-1)</f>
        <v>Zn</v>
      </c>
      <c r="V1206" s="8">
        <f t="shared" si="93"/>
        <v>1</v>
      </c>
      <c r="W1206" s="8">
        <f>VLOOKUP(U1206,Table!$A$2:$C$121,2,0)</f>
        <v>12</v>
      </c>
      <c r="X1206" s="7">
        <f>VLOOKUP(U1206,Table!$A$2:$C$121,3,0)</f>
        <v>4</v>
      </c>
      <c r="Y1206" s="6" t="s">
        <v>2863</v>
      </c>
      <c r="Z1206" s="8" t="str">
        <f>LEFT(Y1206,MIN(FIND({0,1,2,3,4,5,6,7,8,9},ASC(Y1206)&amp;1234567890))-1)</f>
        <v>O</v>
      </c>
      <c r="AA1206" s="8">
        <f t="shared" si="94"/>
        <v>5</v>
      </c>
      <c r="AB1206" s="8">
        <f>VLOOKUP(Z1206,Table!$A$2:$C$121,2,0)</f>
        <v>16</v>
      </c>
      <c r="AC1206" s="7">
        <f>VLOOKUP(Z1206,Table!$A$2:$C$121,3,0)</f>
        <v>2</v>
      </c>
      <c r="AD1206" s="5" t="str">
        <f>VLOOKUP(A1206,Table!$U$1:$V$230,2,0)</f>
        <v>Tetragonal</v>
      </c>
    </row>
    <row r="1207" spans="1:30" ht="18.75" customHeight="1" x14ac:dyDescent="0.4">
      <c r="A1207" s="5">
        <v>140</v>
      </c>
      <c r="B1207" s="5">
        <v>172772</v>
      </c>
      <c r="C1207" s="5" t="s">
        <v>1532</v>
      </c>
      <c r="D1207" s="5" t="s">
        <v>1553</v>
      </c>
      <c r="E1207" s="6" t="s">
        <v>2363</v>
      </c>
      <c r="F1207" s="8" t="str">
        <f>LEFT(E1207,MIN(FIND({0,1,2,3,4,5,6,7,8,9},ASC(E1207)&amp;1234567890))-1)</f>
        <v>La</v>
      </c>
      <c r="G1207" s="8">
        <f t="shared" si="90"/>
        <v>1</v>
      </c>
      <c r="H1207" s="8">
        <f>VLOOKUP(F1207,Table!$A$2:$C$121,2,0)</f>
        <v>3</v>
      </c>
      <c r="I1207" s="7">
        <f>VLOOKUP(F1207,Table!$A$2:$C$121,3,0)</f>
        <v>6</v>
      </c>
      <c r="J1207" s="6" t="s">
        <v>2797</v>
      </c>
      <c r="K1207" s="8" t="str">
        <f>LEFT(J1207,MIN(FIND({0,1,2,3,4,5,6,7,8,9},ASC(J1207)&amp;1234567890))-1)</f>
        <v>Eu</v>
      </c>
      <c r="L1207" s="8">
        <f t="shared" si="91"/>
        <v>1</v>
      </c>
      <c r="M1207" s="8">
        <f>VLOOKUP(K1207,Table!$A$2:$C$121,2,0)</f>
        <v>3</v>
      </c>
      <c r="N1207" s="7">
        <f>VLOOKUP(K1207,Table!$A$2:$C$121,3,0)</f>
        <v>6</v>
      </c>
      <c r="O1207" s="6" t="s">
        <v>2597</v>
      </c>
      <c r="P1207" s="8" t="str">
        <f>LEFT(O1207,MIN(FIND({0,1,2,3,4,5,6,7,8,9},ASC(O1207)&amp;1234567890))-1)</f>
        <v>Ba</v>
      </c>
      <c r="Q1207" s="8">
        <f t="shared" si="92"/>
        <v>1</v>
      </c>
      <c r="R1207" s="8">
        <f>VLOOKUP(P1207,Table!$A$2:$C$121,2,0)</f>
        <v>2</v>
      </c>
      <c r="S1207" s="7">
        <f>VLOOKUP(P1207,Table!$A$2:$C$121,3,0)</f>
        <v>6</v>
      </c>
      <c r="T1207" s="6" t="s">
        <v>2379</v>
      </c>
      <c r="U1207" s="8" t="str">
        <f>LEFT(T1207,MIN(FIND({0,1,2,3,4,5,6,7,8,9},ASC(T1207)&amp;1234567890))-1)</f>
        <v>Zn</v>
      </c>
      <c r="V1207" s="8">
        <f t="shared" si="93"/>
        <v>1</v>
      </c>
      <c r="W1207" s="8">
        <f>VLOOKUP(U1207,Table!$A$2:$C$121,2,0)</f>
        <v>12</v>
      </c>
      <c r="X1207" s="7">
        <f>VLOOKUP(U1207,Table!$A$2:$C$121,3,0)</f>
        <v>4</v>
      </c>
      <c r="Y1207" s="6" t="s">
        <v>2863</v>
      </c>
      <c r="Z1207" s="8" t="str">
        <f>LEFT(Y1207,MIN(FIND({0,1,2,3,4,5,6,7,8,9},ASC(Y1207)&amp;1234567890))-1)</f>
        <v>O</v>
      </c>
      <c r="AA1207" s="8">
        <f t="shared" si="94"/>
        <v>5</v>
      </c>
      <c r="AB1207" s="8">
        <f>VLOOKUP(Z1207,Table!$A$2:$C$121,2,0)</f>
        <v>16</v>
      </c>
      <c r="AC1207" s="7">
        <f>VLOOKUP(Z1207,Table!$A$2:$C$121,3,0)</f>
        <v>2</v>
      </c>
      <c r="AD1207" s="5" t="str">
        <f>VLOOKUP(A1207,Table!$U$1:$V$230,2,0)</f>
        <v>Tetragonal</v>
      </c>
    </row>
    <row r="1208" spans="1:30" ht="18.75" customHeight="1" x14ac:dyDescent="0.4">
      <c r="A1208" s="5">
        <v>140</v>
      </c>
      <c r="B1208" s="5">
        <v>172773</v>
      </c>
      <c r="C1208" s="5" t="s">
        <v>1532</v>
      </c>
      <c r="D1208" s="5" t="s">
        <v>1554</v>
      </c>
      <c r="E1208" s="6" t="s">
        <v>2606</v>
      </c>
      <c r="F1208" s="8" t="str">
        <f>LEFT(E1208,MIN(FIND({0,1,2,3,4,5,6,7,8,9},ASC(E1208)&amp;1234567890))-1)</f>
        <v>La</v>
      </c>
      <c r="G1208" s="8">
        <f t="shared" si="90"/>
        <v>0.8</v>
      </c>
      <c r="H1208" s="8">
        <f>VLOOKUP(F1208,Table!$A$2:$C$121,2,0)</f>
        <v>3</v>
      </c>
      <c r="I1208" s="7">
        <f>VLOOKUP(F1208,Table!$A$2:$C$121,3,0)</f>
        <v>6</v>
      </c>
      <c r="J1208" s="6" t="s">
        <v>4201</v>
      </c>
      <c r="K1208" s="8" t="str">
        <f>LEFT(J1208,MIN(FIND({0,1,2,3,4,5,6,7,8,9},ASC(J1208)&amp;1234567890))-1)</f>
        <v>Eu</v>
      </c>
      <c r="L1208" s="8">
        <f t="shared" si="91"/>
        <v>1.2</v>
      </c>
      <c r="M1208" s="8">
        <f>VLOOKUP(K1208,Table!$A$2:$C$121,2,0)</f>
        <v>3</v>
      </c>
      <c r="N1208" s="7">
        <f>VLOOKUP(K1208,Table!$A$2:$C$121,3,0)</f>
        <v>6</v>
      </c>
      <c r="O1208" s="6" t="s">
        <v>2597</v>
      </c>
      <c r="P1208" s="8" t="str">
        <f>LEFT(O1208,MIN(FIND({0,1,2,3,4,5,6,7,8,9},ASC(O1208)&amp;1234567890))-1)</f>
        <v>Ba</v>
      </c>
      <c r="Q1208" s="8">
        <f t="shared" si="92"/>
        <v>1</v>
      </c>
      <c r="R1208" s="8">
        <f>VLOOKUP(P1208,Table!$A$2:$C$121,2,0)</f>
        <v>2</v>
      </c>
      <c r="S1208" s="7">
        <f>VLOOKUP(P1208,Table!$A$2:$C$121,3,0)</f>
        <v>6</v>
      </c>
      <c r="T1208" s="6" t="s">
        <v>2379</v>
      </c>
      <c r="U1208" s="8" t="str">
        <f>LEFT(T1208,MIN(FIND({0,1,2,3,4,5,6,7,8,9},ASC(T1208)&amp;1234567890))-1)</f>
        <v>Zn</v>
      </c>
      <c r="V1208" s="8">
        <f t="shared" si="93"/>
        <v>1</v>
      </c>
      <c r="W1208" s="8">
        <f>VLOOKUP(U1208,Table!$A$2:$C$121,2,0)</f>
        <v>12</v>
      </c>
      <c r="X1208" s="7">
        <f>VLOOKUP(U1208,Table!$A$2:$C$121,3,0)</f>
        <v>4</v>
      </c>
      <c r="Y1208" s="6" t="s">
        <v>2863</v>
      </c>
      <c r="Z1208" s="8" t="str">
        <f>LEFT(Y1208,MIN(FIND({0,1,2,3,4,5,6,7,8,9},ASC(Y1208)&amp;1234567890))-1)</f>
        <v>O</v>
      </c>
      <c r="AA1208" s="8">
        <f t="shared" si="94"/>
        <v>5</v>
      </c>
      <c r="AB1208" s="8">
        <f>VLOOKUP(Z1208,Table!$A$2:$C$121,2,0)</f>
        <v>16</v>
      </c>
      <c r="AC1208" s="7">
        <f>VLOOKUP(Z1208,Table!$A$2:$C$121,3,0)</f>
        <v>2</v>
      </c>
      <c r="AD1208" s="5" t="str">
        <f>VLOOKUP(A1208,Table!$U$1:$V$230,2,0)</f>
        <v>Tetragonal</v>
      </c>
    </row>
    <row r="1209" spans="1:30" ht="18.75" customHeight="1" x14ac:dyDescent="0.4">
      <c r="A1209" s="5">
        <v>140</v>
      </c>
      <c r="B1209" s="5">
        <v>172774</v>
      </c>
      <c r="C1209" s="5" t="s">
        <v>1532</v>
      </c>
      <c r="D1209" s="5" t="s">
        <v>1555</v>
      </c>
      <c r="E1209" s="6" t="s">
        <v>3300</v>
      </c>
      <c r="F1209" s="8" t="str">
        <f>LEFT(E1209,MIN(FIND({0,1,2,3,4,5,6,7,8,9},ASC(E1209)&amp;1234567890))-1)</f>
        <v>La</v>
      </c>
      <c r="G1209" s="8">
        <f t="shared" si="90"/>
        <v>0.6</v>
      </c>
      <c r="H1209" s="8">
        <f>VLOOKUP(F1209,Table!$A$2:$C$121,2,0)</f>
        <v>3</v>
      </c>
      <c r="I1209" s="7">
        <f>VLOOKUP(F1209,Table!$A$2:$C$121,3,0)</f>
        <v>6</v>
      </c>
      <c r="J1209" s="6" t="s">
        <v>4202</v>
      </c>
      <c r="K1209" s="8" t="str">
        <f>LEFT(J1209,MIN(FIND({0,1,2,3,4,5,6,7,8,9},ASC(J1209)&amp;1234567890))-1)</f>
        <v>Eu</v>
      </c>
      <c r="L1209" s="8">
        <f t="shared" si="91"/>
        <v>1.4</v>
      </c>
      <c r="M1209" s="8">
        <f>VLOOKUP(K1209,Table!$A$2:$C$121,2,0)</f>
        <v>3</v>
      </c>
      <c r="N1209" s="7">
        <f>VLOOKUP(K1209,Table!$A$2:$C$121,3,0)</f>
        <v>6</v>
      </c>
      <c r="O1209" s="6" t="s">
        <v>2597</v>
      </c>
      <c r="P1209" s="8" t="str">
        <f>LEFT(O1209,MIN(FIND({0,1,2,3,4,5,6,7,8,9},ASC(O1209)&amp;1234567890))-1)</f>
        <v>Ba</v>
      </c>
      <c r="Q1209" s="8">
        <f t="shared" si="92"/>
        <v>1</v>
      </c>
      <c r="R1209" s="8">
        <f>VLOOKUP(P1209,Table!$A$2:$C$121,2,0)</f>
        <v>2</v>
      </c>
      <c r="S1209" s="7">
        <f>VLOOKUP(P1209,Table!$A$2:$C$121,3,0)</f>
        <v>6</v>
      </c>
      <c r="T1209" s="6" t="s">
        <v>2379</v>
      </c>
      <c r="U1209" s="8" t="str">
        <f>LEFT(T1209,MIN(FIND({0,1,2,3,4,5,6,7,8,9},ASC(T1209)&amp;1234567890))-1)</f>
        <v>Zn</v>
      </c>
      <c r="V1209" s="8">
        <f t="shared" si="93"/>
        <v>1</v>
      </c>
      <c r="W1209" s="8">
        <f>VLOOKUP(U1209,Table!$A$2:$C$121,2,0)</f>
        <v>12</v>
      </c>
      <c r="X1209" s="7">
        <f>VLOOKUP(U1209,Table!$A$2:$C$121,3,0)</f>
        <v>4</v>
      </c>
      <c r="Y1209" s="6" t="s">
        <v>2863</v>
      </c>
      <c r="Z1209" s="8" t="str">
        <f>LEFT(Y1209,MIN(FIND({0,1,2,3,4,5,6,7,8,9},ASC(Y1209)&amp;1234567890))-1)</f>
        <v>O</v>
      </c>
      <c r="AA1209" s="8">
        <f t="shared" si="94"/>
        <v>5</v>
      </c>
      <c r="AB1209" s="8">
        <f>VLOOKUP(Z1209,Table!$A$2:$C$121,2,0)</f>
        <v>16</v>
      </c>
      <c r="AC1209" s="7">
        <f>VLOOKUP(Z1209,Table!$A$2:$C$121,3,0)</f>
        <v>2</v>
      </c>
      <c r="AD1209" s="5" t="str">
        <f>VLOOKUP(A1209,Table!$U$1:$V$230,2,0)</f>
        <v>Tetragonal</v>
      </c>
    </row>
    <row r="1210" spans="1:30" ht="18.75" customHeight="1" x14ac:dyDescent="0.4">
      <c r="A1210" s="5">
        <v>140</v>
      </c>
      <c r="B1210" s="5">
        <v>291322</v>
      </c>
      <c r="C1210" s="5" t="s">
        <v>1532</v>
      </c>
      <c r="D1210" s="5" t="s">
        <v>1556</v>
      </c>
      <c r="E1210" s="6" t="s">
        <v>3417</v>
      </c>
      <c r="F1210" s="8" t="str">
        <f>LEFT(E1210,MIN(FIND({0,1,2,3,4,5,6,7,8,9},ASC(E1210)&amp;1234567890))-1)</f>
        <v>La</v>
      </c>
      <c r="G1210" s="8">
        <f t="shared" si="90"/>
        <v>1.85</v>
      </c>
      <c r="H1210" s="8">
        <f>VLOOKUP(F1210,Table!$A$2:$C$121,2,0)</f>
        <v>3</v>
      </c>
      <c r="I1210" s="7">
        <f>VLOOKUP(F1210,Table!$A$2:$C$121,3,0)</f>
        <v>6</v>
      </c>
      <c r="J1210" s="6" t="s">
        <v>4203</v>
      </c>
      <c r="K1210" s="8" t="str">
        <f>LEFT(J1210,MIN(FIND({0,1,2,3,4,5,6,7,8,9},ASC(J1210)&amp;1234567890))-1)</f>
        <v>Ca</v>
      </c>
      <c r="L1210" s="8">
        <f t="shared" si="91"/>
        <v>0.15</v>
      </c>
      <c r="M1210" s="8">
        <f>VLOOKUP(K1210,Table!$A$2:$C$121,2,0)</f>
        <v>2</v>
      </c>
      <c r="N1210" s="7">
        <f>VLOOKUP(K1210,Table!$A$2:$C$121,3,0)</f>
        <v>4</v>
      </c>
      <c r="O1210" s="6" t="s">
        <v>2597</v>
      </c>
      <c r="P1210" s="8" t="str">
        <f>LEFT(O1210,MIN(FIND({0,1,2,3,4,5,6,7,8,9},ASC(O1210)&amp;1234567890))-1)</f>
        <v>Ba</v>
      </c>
      <c r="Q1210" s="8">
        <f t="shared" si="92"/>
        <v>1</v>
      </c>
      <c r="R1210" s="8">
        <f>VLOOKUP(P1210,Table!$A$2:$C$121,2,0)</f>
        <v>2</v>
      </c>
      <c r="S1210" s="7">
        <f>VLOOKUP(P1210,Table!$A$2:$C$121,3,0)</f>
        <v>6</v>
      </c>
      <c r="T1210" s="6" t="s">
        <v>2379</v>
      </c>
      <c r="U1210" s="8" t="str">
        <f>LEFT(T1210,MIN(FIND({0,1,2,3,4,5,6,7,8,9},ASC(T1210)&amp;1234567890))-1)</f>
        <v>Zn</v>
      </c>
      <c r="V1210" s="8">
        <f t="shared" si="93"/>
        <v>1</v>
      </c>
      <c r="W1210" s="8">
        <f>VLOOKUP(U1210,Table!$A$2:$C$121,2,0)</f>
        <v>12</v>
      </c>
      <c r="X1210" s="7">
        <f>VLOOKUP(U1210,Table!$A$2:$C$121,3,0)</f>
        <v>4</v>
      </c>
      <c r="Y1210" s="6" t="s">
        <v>4204</v>
      </c>
      <c r="Z1210" s="8" t="str">
        <f>LEFT(Y1210,MIN(FIND({0,1,2,3,4,5,6,7,8,9},ASC(Y1210)&amp;1234567890))-1)</f>
        <v>O</v>
      </c>
      <c r="AA1210" s="8">
        <f t="shared" si="94"/>
        <v>4.9249999999999998</v>
      </c>
      <c r="AB1210" s="8">
        <f>VLOOKUP(Z1210,Table!$A$2:$C$121,2,0)</f>
        <v>16</v>
      </c>
      <c r="AC1210" s="7">
        <f>VLOOKUP(Z1210,Table!$A$2:$C$121,3,0)</f>
        <v>2</v>
      </c>
      <c r="AD1210" s="5" t="str">
        <f>VLOOKUP(A1210,Table!$U$1:$V$230,2,0)</f>
        <v>Tetragonal</v>
      </c>
    </row>
    <row r="1211" spans="1:30" ht="18.75" customHeight="1" x14ac:dyDescent="0.4">
      <c r="A1211" s="5">
        <v>140</v>
      </c>
      <c r="B1211" s="5">
        <v>291323</v>
      </c>
      <c r="C1211" s="5" t="s">
        <v>1532</v>
      </c>
      <c r="D1211" s="5" t="s">
        <v>1557</v>
      </c>
      <c r="E1211" s="6" t="s">
        <v>4205</v>
      </c>
      <c r="F1211" s="8" t="str">
        <f>LEFT(E1211,MIN(FIND({0,1,2,3,4,5,6,7,8,9},ASC(E1211)&amp;1234567890))-1)</f>
        <v>Nd</v>
      </c>
      <c r="G1211" s="8">
        <f t="shared" si="90"/>
        <v>1.85</v>
      </c>
      <c r="H1211" s="8">
        <f>VLOOKUP(F1211,Table!$A$2:$C$121,2,0)</f>
        <v>3</v>
      </c>
      <c r="I1211" s="7">
        <f>VLOOKUP(F1211,Table!$A$2:$C$121,3,0)</f>
        <v>6</v>
      </c>
      <c r="J1211" s="6" t="s">
        <v>4203</v>
      </c>
      <c r="K1211" s="8" t="str">
        <f>LEFT(J1211,MIN(FIND({0,1,2,3,4,5,6,7,8,9},ASC(J1211)&amp;1234567890))-1)</f>
        <v>Ca</v>
      </c>
      <c r="L1211" s="8">
        <f t="shared" si="91"/>
        <v>0.15</v>
      </c>
      <c r="M1211" s="8">
        <f>VLOOKUP(K1211,Table!$A$2:$C$121,2,0)</f>
        <v>2</v>
      </c>
      <c r="N1211" s="7">
        <f>VLOOKUP(K1211,Table!$A$2:$C$121,3,0)</f>
        <v>4</v>
      </c>
      <c r="O1211" s="6" t="s">
        <v>2597</v>
      </c>
      <c r="P1211" s="8" t="str">
        <f>LEFT(O1211,MIN(FIND({0,1,2,3,4,5,6,7,8,9},ASC(O1211)&amp;1234567890))-1)</f>
        <v>Ba</v>
      </c>
      <c r="Q1211" s="8">
        <f t="shared" si="92"/>
        <v>1</v>
      </c>
      <c r="R1211" s="8">
        <f>VLOOKUP(P1211,Table!$A$2:$C$121,2,0)</f>
        <v>2</v>
      </c>
      <c r="S1211" s="7">
        <f>VLOOKUP(P1211,Table!$A$2:$C$121,3,0)</f>
        <v>6</v>
      </c>
      <c r="T1211" s="6" t="s">
        <v>2379</v>
      </c>
      <c r="U1211" s="8" t="str">
        <f>LEFT(T1211,MIN(FIND({0,1,2,3,4,5,6,7,8,9},ASC(T1211)&amp;1234567890))-1)</f>
        <v>Zn</v>
      </c>
      <c r="V1211" s="8">
        <f t="shared" si="93"/>
        <v>1</v>
      </c>
      <c r="W1211" s="8">
        <f>VLOOKUP(U1211,Table!$A$2:$C$121,2,0)</f>
        <v>12</v>
      </c>
      <c r="X1211" s="7">
        <f>VLOOKUP(U1211,Table!$A$2:$C$121,3,0)</f>
        <v>4</v>
      </c>
      <c r="Y1211" s="6" t="s">
        <v>4204</v>
      </c>
      <c r="Z1211" s="8" t="str">
        <f>LEFT(Y1211,MIN(FIND({0,1,2,3,4,5,6,7,8,9},ASC(Y1211)&amp;1234567890))-1)</f>
        <v>O</v>
      </c>
      <c r="AA1211" s="8">
        <f t="shared" si="94"/>
        <v>4.9249999999999998</v>
      </c>
      <c r="AB1211" s="8">
        <f>VLOOKUP(Z1211,Table!$A$2:$C$121,2,0)</f>
        <v>16</v>
      </c>
      <c r="AC1211" s="7">
        <f>VLOOKUP(Z1211,Table!$A$2:$C$121,3,0)</f>
        <v>2</v>
      </c>
      <c r="AD1211" s="5" t="str">
        <f>VLOOKUP(A1211,Table!$U$1:$V$230,2,0)</f>
        <v>Tetragonal</v>
      </c>
    </row>
    <row r="1212" spans="1:30" ht="18.75" customHeight="1" x14ac:dyDescent="0.4">
      <c r="A1212" s="5">
        <v>140</v>
      </c>
      <c r="B1212" s="5">
        <v>182472</v>
      </c>
      <c r="C1212" s="5" t="s">
        <v>1532</v>
      </c>
      <c r="D1212" s="5" t="s">
        <v>1558</v>
      </c>
      <c r="E1212" s="6" t="s">
        <v>4206</v>
      </c>
      <c r="F1212" s="8" t="str">
        <f>LEFT(E1212,MIN(FIND({0,1,2,3,4,5,6,7,8,9},ASC(E1212)&amp;1234567890))-1)</f>
        <v>Sr</v>
      </c>
      <c r="G1212" s="8">
        <f t="shared" si="90"/>
        <v>0.95</v>
      </c>
      <c r="H1212" s="8">
        <f>VLOOKUP(F1212,Table!$A$2:$C$121,2,0)</f>
        <v>2</v>
      </c>
      <c r="I1212" s="7">
        <f>VLOOKUP(F1212,Table!$A$2:$C$121,3,0)</f>
        <v>5</v>
      </c>
      <c r="J1212" s="6" t="s">
        <v>2363</v>
      </c>
      <c r="K1212" s="8" t="str">
        <f>LEFT(J1212,MIN(FIND({0,1,2,3,4,5,6,7,8,9},ASC(J1212)&amp;1234567890))-1)</f>
        <v>La</v>
      </c>
      <c r="L1212" s="8">
        <f t="shared" si="91"/>
        <v>1</v>
      </c>
      <c r="M1212" s="8">
        <f>VLOOKUP(K1212,Table!$A$2:$C$121,2,0)</f>
        <v>3</v>
      </c>
      <c r="N1212" s="7">
        <f>VLOOKUP(K1212,Table!$A$2:$C$121,3,0)</f>
        <v>6</v>
      </c>
      <c r="O1212" s="6" t="s">
        <v>2598</v>
      </c>
      <c r="P1212" s="8" t="str">
        <f>LEFT(O1212,MIN(FIND({0,1,2,3,4,5,6,7,8,9},ASC(O1212)&amp;1234567890))-1)</f>
        <v>Mn</v>
      </c>
      <c r="Q1212" s="8">
        <f t="shared" si="92"/>
        <v>1</v>
      </c>
      <c r="R1212" s="8">
        <f>VLOOKUP(P1212,Table!$A$2:$C$121,2,0)</f>
        <v>7</v>
      </c>
      <c r="S1212" s="7">
        <f>VLOOKUP(P1212,Table!$A$2:$C$121,3,0)</f>
        <v>4</v>
      </c>
      <c r="T1212" s="6" t="s">
        <v>2608</v>
      </c>
      <c r="U1212" s="8" t="str">
        <f>LEFT(T1212,MIN(FIND({0,1,2,3,4,5,6,7,8,9},ASC(T1212)&amp;1234567890))-1)</f>
        <v>Ti</v>
      </c>
      <c r="V1212" s="8">
        <f t="shared" si="93"/>
        <v>1</v>
      </c>
      <c r="W1212" s="8">
        <f>VLOOKUP(U1212,Table!$A$2:$C$121,2,0)</f>
        <v>4</v>
      </c>
      <c r="X1212" s="7">
        <f>VLOOKUP(U1212,Table!$A$2:$C$121,3,0)</f>
        <v>4</v>
      </c>
      <c r="Y1212" s="6" t="s">
        <v>2332</v>
      </c>
      <c r="Z1212" s="8" t="str">
        <f>LEFT(Y1212,MIN(FIND({0,1,2,3,4,5,6,7,8,9},ASC(Y1212)&amp;1234567890))-1)</f>
        <v>O</v>
      </c>
      <c r="AA1212" s="8">
        <f t="shared" si="94"/>
        <v>6</v>
      </c>
      <c r="AB1212" s="8">
        <f>VLOOKUP(Z1212,Table!$A$2:$C$121,2,0)</f>
        <v>16</v>
      </c>
      <c r="AC1212" s="7">
        <f>VLOOKUP(Z1212,Table!$A$2:$C$121,3,0)</f>
        <v>2</v>
      </c>
      <c r="AD1212" s="5" t="str">
        <f>VLOOKUP(A1212,Table!$U$1:$V$230,2,0)</f>
        <v>Tetragonal</v>
      </c>
    </row>
    <row r="1213" spans="1:30" ht="18.75" customHeight="1" x14ac:dyDescent="0.4">
      <c r="A1213" s="5">
        <v>140</v>
      </c>
      <c r="B1213" s="5">
        <v>182473</v>
      </c>
      <c r="C1213" s="5" t="s">
        <v>1532</v>
      </c>
      <c r="D1213" s="5" t="s">
        <v>1559</v>
      </c>
      <c r="E1213" s="6" t="s">
        <v>4207</v>
      </c>
      <c r="F1213" s="8" t="str">
        <f>LEFT(E1213,MIN(FIND({0,1,2,3,4,5,6,7,8,9},ASC(E1213)&amp;1234567890))-1)</f>
        <v>Sr</v>
      </c>
      <c r="G1213" s="8">
        <f t="shared" si="90"/>
        <v>0.88</v>
      </c>
      <c r="H1213" s="8">
        <f>VLOOKUP(F1213,Table!$A$2:$C$121,2,0)</f>
        <v>2</v>
      </c>
      <c r="I1213" s="7">
        <f>VLOOKUP(F1213,Table!$A$2:$C$121,3,0)</f>
        <v>5</v>
      </c>
      <c r="J1213" s="6" t="s">
        <v>2363</v>
      </c>
      <c r="K1213" s="8" t="str">
        <f>LEFT(J1213,MIN(FIND({0,1,2,3,4,5,6,7,8,9},ASC(J1213)&amp;1234567890))-1)</f>
        <v>La</v>
      </c>
      <c r="L1213" s="8">
        <f t="shared" si="91"/>
        <v>1</v>
      </c>
      <c r="M1213" s="8">
        <f>VLOOKUP(K1213,Table!$A$2:$C$121,2,0)</f>
        <v>3</v>
      </c>
      <c r="N1213" s="7">
        <f>VLOOKUP(K1213,Table!$A$2:$C$121,3,0)</f>
        <v>6</v>
      </c>
      <c r="O1213" s="6" t="s">
        <v>2598</v>
      </c>
      <c r="P1213" s="8" t="str">
        <f>LEFT(O1213,MIN(FIND({0,1,2,3,4,5,6,7,8,9},ASC(O1213)&amp;1234567890))-1)</f>
        <v>Mn</v>
      </c>
      <c r="Q1213" s="8">
        <f t="shared" si="92"/>
        <v>1</v>
      </c>
      <c r="R1213" s="8">
        <f>VLOOKUP(P1213,Table!$A$2:$C$121,2,0)</f>
        <v>7</v>
      </c>
      <c r="S1213" s="7">
        <f>VLOOKUP(P1213,Table!$A$2:$C$121,3,0)</f>
        <v>4</v>
      </c>
      <c r="T1213" s="6" t="s">
        <v>2608</v>
      </c>
      <c r="U1213" s="8" t="str">
        <f>LEFT(T1213,MIN(FIND({0,1,2,3,4,5,6,7,8,9},ASC(T1213)&amp;1234567890))-1)</f>
        <v>Ti</v>
      </c>
      <c r="V1213" s="8">
        <f t="shared" si="93"/>
        <v>1</v>
      </c>
      <c r="W1213" s="8">
        <f>VLOOKUP(U1213,Table!$A$2:$C$121,2,0)</f>
        <v>4</v>
      </c>
      <c r="X1213" s="7">
        <f>VLOOKUP(U1213,Table!$A$2:$C$121,3,0)</f>
        <v>4</v>
      </c>
      <c r="Y1213" s="6" t="s">
        <v>2332</v>
      </c>
      <c r="Z1213" s="8" t="str">
        <f>LEFT(Y1213,MIN(FIND({0,1,2,3,4,5,6,7,8,9},ASC(Y1213)&amp;1234567890))-1)</f>
        <v>O</v>
      </c>
      <c r="AA1213" s="8">
        <f t="shared" si="94"/>
        <v>6</v>
      </c>
      <c r="AB1213" s="8">
        <f>VLOOKUP(Z1213,Table!$A$2:$C$121,2,0)</f>
        <v>16</v>
      </c>
      <c r="AC1213" s="7">
        <f>VLOOKUP(Z1213,Table!$A$2:$C$121,3,0)</f>
        <v>2</v>
      </c>
      <c r="AD1213" s="5" t="str">
        <f>VLOOKUP(A1213,Table!$U$1:$V$230,2,0)</f>
        <v>Tetragonal</v>
      </c>
    </row>
    <row r="1214" spans="1:30" ht="18.75" customHeight="1" x14ac:dyDescent="0.4">
      <c r="A1214" s="5">
        <v>140</v>
      </c>
      <c r="B1214" s="5">
        <v>182474</v>
      </c>
      <c r="C1214" s="5" t="s">
        <v>1532</v>
      </c>
      <c r="D1214" s="5" t="s">
        <v>1560</v>
      </c>
      <c r="E1214" s="6" t="s">
        <v>3862</v>
      </c>
      <c r="F1214" s="8" t="str">
        <f>LEFT(E1214,MIN(FIND({0,1,2,3,4,5,6,7,8,9},ASC(E1214)&amp;1234567890))-1)</f>
        <v>Sr</v>
      </c>
      <c r="G1214" s="8">
        <f t="shared" si="90"/>
        <v>0.85</v>
      </c>
      <c r="H1214" s="8">
        <f>VLOOKUP(F1214,Table!$A$2:$C$121,2,0)</f>
        <v>2</v>
      </c>
      <c r="I1214" s="7">
        <f>VLOOKUP(F1214,Table!$A$2:$C$121,3,0)</f>
        <v>5</v>
      </c>
      <c r="J1214" s="6" t="s">
        <v>2363</v>
      </c>
      <c r="K1214" s="8" t="str">
        <f>LEFT(J1214,MIN(FIND({0,1,2,3,4,5,6,7,8,9},ASC(J1214)&amp;1234567890))-1)</f>
        <v>La</v>
      </c>
      <c r="L1214" s="8">
        <f t="shared" si="91"/>
        <v>1</v>
      </c>
      <c r="M1214" s="8">
        <f>VLOOKUP(K1214,Table!$A$2:$C$121,2,0)</f>
        <v>3</v>
      </c>
      <c r="N1214" s="7">
        <f>VLOOKUP(K1214,Table!$A$2:$C$121,3,0)</f>
        <v>6</v>
      </c>
      <c r="O1214" s="6" t="s">
        <v>2598</v>
      </c>
      <c r="P1214" s="8" t="str">
        <f>LEFT(O1214,MIN(FIND({0,1,2,3,4,5,6,7,8,9},ASC(O1214)&amp;1234567890))-1)</f>
        <v>Mn</v>
      </c>
      <c r="Q1214" s="8">
        <f t="shared" si="92"/>
        <v>1</v>
      </c>
      <c r="R1214" s="8">
        <f>VLOOKUP(P1214,Table!$A$2:$C$121,2,0)</f>
        <v>7</v>
      </c>
      <c r="S1214" s="7">
        <f>VLOOKUP(P1214,Table!$A$2:$C$121,3,0)</f>
        <v>4</v>
      </c>
      <c r="T1214" s="6" t="s">
        <v>2608</v>
      </c>
      <c r="U1214" s="8" t="str">
        <f>LEFT(T1214,MIN(FIND({0,1,2,3,4,5,6,7,8,9},ASC(T1214)&amp;1234567890))-1)</f>
        <v>Ti</v>
      </c>
      <c r="V1214" s="8">
        <f t="shared" si="93"/>
        <v>1</v>
      </c>
      <c r="W1214" s="8">
        <f>VLOOKUP(U1214,Table!$A$2:$C$121,2,0)</f>
        <v>4</v>
      </c>
      <c r="X1214" s="7">
        <f>VLOOKUP(U1214,Table!$A$2:$C$121,3,0)</f>
        <v>4</v>
      </c>
      <c r="Y1214" s="6" t="s">
        <v>2332</v>
      </c>
      <c r="Z1214" s="8" t="str">
        <f>LEFT(Y1214,MIN(FIND({0,1,2,3,4,5,6,7,8,9},ASC(Y1214)&amp;1234567890))-1)</f>
        <v>O</v>
      </c>
      <c r="AA1214" s="8">
        <f t="shared" si="94"/>
        <v>6</v>
      </c>
      <c r="AB1214" s="8">
        <f>VLOOKUP(Z1214,Table!$A$2:$C$121,2,0)</f>
        <v>16</v>
      </c>
      <c r="AC1214" s="7">
        <f>VLOOKUP(Z1214,Table!$A$2:$C$121,3,0)</f>
        <v>2</v>
      </c>
      <c r="AD1214" s="5" t="str">
        <f>VLOOKUP(A1214,Table!$U$1:$V$230,2,0)</f>
        <v>Tetragonal</v>
      </c>
    </row>
    <row r="1215" spans="1:30" ht="18.75" customHeight="1" x14ac:dyDescent="0.4">
      <c r="A1215" s="5">
        <v>140</v>
      </c>
      <c r="B1215" s="5">
        <v>237344</v>
      </c>
      <c r="C1215" s="5" t="s">
        <v>1532</v>
      </c>
      <c r="D1215" s="5" t="s">
        <v>1561</v>
      </c>
      <c r="E1215" s="6" t="s">
        <v>3415</v>
      </c>
      <c r="F1215" s="8" t="str">
        <f>LEFT(E1215,MIN(FIND({0,1,2,3,4,5,6,7,8,9},ASC(E1215)&amp;1234567890))-1)</f>
        <v>Ba</v>
      </c>
      <c r="G1215" s="8">
        <f t="shared" si="90"/>
        <v>7</v>
      </c>
      <c r="H1215" s="8">
        <f>VLOOKUP(F1215,Table!$A$2:$C$121,2,0)</f>
        <v>2</v>
      </c>
      <c r="I1215" s="7">
        <f>VLOOKUP(F1215,Table!$A$2:$C$121,3,0)</f>
        <v>6</v>
      </c>
      <c r="J1215" s="6" t="s">
        <v>3504</v>
      </c>
      <c r="K1215" s="8" t="str">
        <f>LEFT(J1215,MIN(FIND({0,1,2,3,4,5,6,7,8,9},ASC(J1215)&amp;1234567890))-1)</f>
        <v>U</v>
      </c>
      <c r="L1215" s="8">
        <f t="shared" si="91"/>
        <v>1</v>
      </c>
      <c r="M1215" s="8">
        <f>VLOOKUP(K1215,Table!$A$2:$C$121,2,0)</f>
        <v>3</v>
      </c>
      <c r="N1215" s="7">
        <f>VLOOKUP(K1215,Table!$A$2:$C$121,3,0)</f>
        <v>7</v>
      </c>
      <c r="O1215" s="6" t="s">
        <v>2431</v>
      </c>
      <c r="P1215" s="8" t="str">
        <f>LEFT(O1215,MIN(FIND({0,1,2,3,4,5,6,7,8,9},ASC(O1215)&amp;1234567890))-1)</f>
        <v>V</v>
      </c>
      <c r="Q1215" s="8">
        <f t="shared" si="92"/>
        <v>2</v>
      </c>
      <c r="R1215" s="8">
        <f>VLOOKUP(P1215,Table!$A$2:$C$121,2,0)</f>
        <v>5</v>
      </c>
      <c r="S1215" s="7">
        <f>VLOOKUP(P1215,Table!$A$2:$C$121,3,0)</f>
        <v>4</v>
      </c>
      <c r="T1215" s="6" t="s">
        <v>3911</v>
      </c>
      <c r="U1215" s="8" t="str">
        <f>LEFT(T1215,MIN(FIND({0,1,2,3,4,5,6,7,8,9},ASC(T1215)&amp;1234567890))-1)</f>
        <v>S</v>
      </c>
      <c r="V1215" s="8">
        <f t="shared" si="93"/>
        <v>12.5</v>
      </c>
      <c r="W1215" s="8">
        <f>VLOOKUP(U1215,Table!$A$2:$C$121,2,0)</f>
        <v>16</v>
      </c>
      <c r="X1215" s="7">
        <f>VLOOKUP(U1215,Table!$A$2:$C$121,3,0)</f>
        <v>3</v>
      </c>
      <c r="Y1215" s="6" t="s">
        <v>2717</v>
      </c>
      <c r="Z1215" s="8" t="str">
        <f>LEFT(Y1215,MIN(FIND({0,1,2,3,4,5,6,7,8,9},ASC(Y1215)&amp;1234567890))-1)</f>
        <v>O</v>
      </c>
      <c r="AA1215" s="8">
        <f t="shared" si="94"/>
        <v>0.5</v>
      </c>
      <c r="AB1215" s="8">
        <f>VLOOKUP(Z1215,Table!$A$2:$C$121,2,0)</f>
        <v>16</v>
      </c>
      <c r="AC1215" s="7">
        <f>VLOOKUP(Z1215,Table!$A$2:$C$121,3,0)</f>
        <v>2</v>
      </c>
      <c r="AD1215" s="5" t="str">
        <f>VLOOKUP(A1215,Table!$U$1:$V$230,2,0)</f>
        <v>Tetragonal</v>
      </c>
    </row>
    <row r="1216" spans="1:30" ht="18.75" customHeight="1" x14ac:dyDescent="0.4">
      <c r="A1216" s="5">
        <v>140</v>
      </c>
      <c r="B1216" s="5">
        <v>237993</v>
      </c>
      <c r="C1216" s="5" t="s">
        <v>1532</v>
      </c>
      <c r="D1216" s="5" t="s">
        <v>1562</v>
      </c>
      <c r="E1216" s="6" t="s">
        <v>4208</v>
      </c>
      <c r="F1216" s="8" t="str">
        <f>LEFT(E1216,MIN(FIND({0,1,2,3,4,5,6,7,8,9},ASC(E1216)&amp;1234567890))-1)</f>
        <v>Li</v>
      </c>
      <c r="G1216" s="8">
        <f t="shared" si="90"/>
        <v>0.32</v>
      </c>
      <c r="H1216" s="8">
        <f>VLOOKUP(F1216,Table!$A$2:$C$121,2,0)</f>
        <v>1</v>
      </c>
      <c r="I1216" s="7">
        <f>VLOOKUP(F1216,Table!$A$2:$C$121,3,0)</f>
        <v>2</v>
      </c>
      <c r="J1216" s="6" t="s">
        <v>4209</v>
      </c>
      <c r="K1216" s="8" t="str">
        <f>LEFT(J1216,MIN(FIND({0,1,2,3,4,5,6,7,8,9},ASC(J1216)&amp;1234567890))-1)</f>
        <v>Sr</v>
      </c>
      <c r="L1216" s="8">
        <f t="shared" si="91"/>
        <v>3.68</v>
      </c>
      <c r="M1216" s="8">
        <f>VLOOKUP(K1216,Table!$A$2:$C$121,2,0)</f>
        <v>2</v>
      </c>
      <c r="N1216" s="7">
        <f>VLOOKUP(K1216,Table!$A$2:$C$121,3,0)</f>
        <v>5</v>
      </c>
      <c r="O1216" s="6" t="s">
        <v>4210</v>
      </c>
      <c r="P1216" s="8" t="str">
        <f>LEFT(O1216,MIN(FIND({0,1,2,3,4,5,6,7,8,9},ASC(O1216)&amp;1234567890))-1)</f>
        <v>Ta</v>
      </c>
      <c r="Q1216" s="8">
        <f t="shared" si="92"/>
        <v>3.68</v>
      </c>
      <c r="R1216" s="8">
        <f>VLOOKUP(P1216,Table!$A$2:$C$121,2,0)</f>
        <v>5</v>
      </c>
      <c r="S1216" s="7">
        <f>VLOOKUP(P1216,Table!$A$2:$C$121,3,0)</f>
        <v>6</v>
      </c>
      <c r="T1216" s="6" t="s">
        <v>4211</v>
      </c>
      <c r="U1216" s="8" t="str">
        <f>LEFT(T1216,MIN(FIND({0,1,2,3,4,5,6,7,8,9},ASC(T1216)&amp;1234567890))-1)</f>
        <v>O</v>
      </c>
      <c r="V1216" s="8">
        <f t="shared" si="93"/>
        <v>7.64</v>
      </c>
      <c r="W1216" s="8">
        <f>VLOOKUP(U1216,Table!$A$2:$C$121,2,0)</f>
        <v>16</v>
      </c>
      <c r="X1216" s="7">
        <f>VLOOKUP(U1216,Table!$A$2:$C$121,3,0)</f>
        <v>2</v>
      </c>
      <c r="Y1216" s="6" t="s">
        <v>4212</v>
      </c>
      <c r="Z1216" s="8" t="str">
        <f>LEFT(Y1216,MIN(FIND({0,1,2,3,4,5,6,7,8,9},ASC(Y1216)&amp;1234567890))-1)</f>
        <v>N</v>
      </c>
      <c r="AA1216" s="8">
        <f t="shared" si="94"/>
        <v>3.56</v>
      </c>
      <c r="AB1216" s="8">
        <f>VLOOKUP(Z1216,Table!$A$2:$C$121,2,0)</f>
        <v>15</v>
      </c>
      <c r="AC1216" s="7">
        <f>VLOOKUP(Z1216,Table!$A$2:$C$121,3,0)</f>
        <v>2</v>
      </c>
      <c r="AD1216" s="5" t="str">
        <f>VLOOKUP(A1216,Table!$U$1:$V$230,2,0)</f>
        <v>Tetragonal</v>
      </c>
    </row>
    <row r="1217" spans="1:30" ht="18.75" customHeight="1" x14ac:dyDescent="0.4">
      <c r="A1217" s="5">
        <v>140</v>
      </c>
      <c r="B1217" s="5">
        <v>237994</v>
      </c>
      <c r="C1217" s="5" t="s">
        <v>1532</v>
      </c>
      <c r="D1217" s="5" t="s">
        <v>1563</v>
      </c>
      <c r="E1217" s="6" t="s">
        <v>4108</v>
      </c>
      <c r="F1217" s="8" t="str">
        <f>LEFT(E1217,MIN(FIND({0,1,2,3,4,5,6,7,8,9},ASC(E1217)&amp;1234567890))-1)</f>
        <v>Li</v>
      </c>
      <c r="G1217" s="8">
        <f t="shared" si="90"/>
        <v>0.68</v>
      </c>
      <c r="H1217" s="8">
        <f>VLOOKUP(F1217,Table!$A$2:$C$121,2,0)</f>
        <v>1</v>
      </c>
      <c r="I1217" s="7">
        <f>VLOOKUP(F1217,Table!$A$2:$C$121,3,0)</f>
        <v>2</v>
      </c>
      <c r="J1217" s="6" t="s">
        <v>4213</v>
      </c>
      <c r="K1217" s="8" t="str">
        <f>LEFT(J1217,MIN(FIND({0,1,2,3,4,5,6,7,8,9},ASC(J1217)&amp;1234567890))-1)</f>
        <v>Sr</v>
      </c>
      <c r="L1217" s="8">
        <f t="shared" si="91"/>
        <v>3.32</v>
      </c>
      <c r="M1217" s="8">
        <f>VLOOKUP(K1217,Table!$A$2:$C$121,2,0)</f>
        <v>2</v>
      </c>
      <c r="N1217" s="7">
        <f>VLOOKUP(K1217,Table!$A$2:$C$121,3,0)</f>
        <v>5</v>
      </c>
      <c r="O1217" s="6" t="s">
        <v>4214</v>
      </c>
      <c r="P1217" s="8" t="str">
        <f>LEFT(O1217,MIN(FIND({0,1,2,3,4,5,6,7,8,9},ASC(O1217)&amp;1234567890))-1)</f>
        <v>Ta</v>
      </c>
      <c r="Q1217" s="8">
        <f t="shared" si="92"/>
        <v>3.32</v>
      </c>
      <c r="R1217" s="8">
        <f>VLOOKUP(P1217,Table!$A$2:$C$121,2,0)</f>
        <v>5</v>
      </c>
      <c r="S1217" s="7">
        <f>VLOOKUP(P1217,Table!$A$2:$C$121,3,0)</f>
        <v>6</v>
      </c>
      <c r="T1217" s="6" t="s">
        <v>4215</v>
      </c>
      <c r="U1217" s="8" t="str">
        <f>LEFT(T1217,MIN(FIND({0,1,2,3,4,5,6,7,8,9},ASC(T1217)&amp;1234567890))-1)</f>
        <v>N</v>
      </c>
      <c r="V1217" s="8">
        <f t="shared" si="93"/>
        <v>2.96</v>
      </c>
      <c r="W1217" s="8">
        <f>VLOOKUP(U1217,Table!$A$2:$C$121,2,0)</f>
        <v>15</v>
      </c>
      <c r="X1217" s="7">
        <f>VLOOKUP(U1217,Table!$A$2:$C$121,3,0)</f>
        <v>2</v>
      </c>
      <c r="Y1217" s="6" t="s">
        <v>4216</v>
      </c>
      <c r="Z1217" s="8" t="str">
        <f>LEFT(Y1217,MIN(FIND({0,1,2,3,4,5,6,7,8,9},ASC(Y1217)&amp;1234567890))-1)</f>
        <v>O</v>
      </c>
      <c r="AA1217" s="8">
        <f t="shared" si="94"/>
        <v>7.52</v>
      </c>
      <c r="AB1217" s="8">
        <f>VLOOKUP(Z1217,Table!$A$2:$C$121,2,0)</f>
        <v>16</v>
      </c>
      <c r="AC1217" s="7">
        <f>VLOOKUP(Z1217,Table!$A$2:$C$121,3,0)</f>
        <v>2</v>
      </c>
      <c r="AD1217" s="5" t="str">
        <f>VLOOKUP(A1217,Table!$U$1:$V$230,2,0)</f>
        <v>Tetragonal</v>
      </c>
    </row>
    <row r="1218" spans="1:30" ht="18.75" customHeight="1" x14ac:dyDescent="0.4">
      <c r="A1218" s="5">
        <v>140</v>
      </c>
      <c r="B1218" s="5">
        <v>237995</v>
      </c>
      <c r="C1218" s="5" t="s">
        <v>1532</v>
      </c>
      <c r="D1218" s="5" t="s">
        <v>1564</v>
      </c>
      <c r="E1218" s="6" t="s">
        <v>4217</v>
      </c>
      <c r="F1218" s="8" t="str">
        <f>LEFT(E1218,MIN(FIND({0,1,2,3,4,5,6,7,8,9},ASC(E1218)&amp;1234567890))-1)</f>
        <v>Li</v>
      </c>
      <c r="G1218" s="8">
        <f t="shared" ref="G1218:G1281" si="95">IF(SUBSTITUTE(E1218,F1218,"")="",1,SUBSTITUTE(E1218,F1218,""))*1</f>
        <v>1.08</v>
      </c>
      <c r="H1218" s="8">
        <f>VLOOKUP(F1218,Table!$A$2:$C$121,2,0)</f>
        <v>1</v>
      </c>
      <c r="I1218" s="7">
        <f>VLOOKUP(F1218,Table!$A$2:$C$121,3,0)</f>
        <v>2</v>
      </c>
      <c r="J1218" s="6" t="s">
        <v>4218</v>
      </c>
      <c r="K1218" s="8" t="str">
        <f>LEFT(J1218,MIN(FIND({0,1,2,3,4,5,6,7,8,9},ASC(J1218)&amp;1234567890))-1)</f>
        <v>Sr</v>
      </c>
      <c r="L1218" s="8">
        <f t="shared" ref="L1218:L1281" si="96">IF(SUBSTITUTE(J1218,K1218,"")="",1,SUBSTITUTE(J1218,K1218,""))*1</f>
        <v>2.92</v>
      </c>
      <c r="M1218" s="8">
        <f>VLOOKUP(K1218,Table!$A$2:$C$121,2,0)</f>
        <v>2</v>
      </c>
      <c r="N1218" s="7">
        <f>VLOOKUP(K1218,Table!$A$2:$C$121,3,0)</f>
        <v>5</v>
      </c>
      <c r="O1218" s="6" t="s">
        <v>4219</v>
      </c>
      <c r="P1218" s="8" t="str">
        <f>LEFT(O1218,MIN(FIND({0,1,2,3,4,5,6,7,8,9},ASC(O1218)&amp;1234567890))-1)</f>
        <v>Ta</v>
      </c>
      <c r="Q1218" s="8">
        <f t="shared" ref="Q1218:Q1281" si="97">IF(SUBSTITUTE(O1218,P1218,"")="",1,SUBSTITUTE(O1218,P1218,""))*1</f>
        <v>2.92</v>
      </c>
      <c r="R1218" s="8">
        <f>VLOOKUP(P1218,Table!$A$2:$C$121,2,0)</f>
        <v>5</v>
      </c>
      <c r="S1218" s="7">
        <f>VLOOKUP(P1218,Table!$A$2:$C$121,3,0)</f>
        <v>6</v>
      </c>
      <c r="T1218" s="6" t="s">
        <v>4220</v>
      </c>
      <c r="U1218" s="8" t="str">
        <f>LEFT(T1218,MIN(FIND({0,1,2,3,4,5,6,7,8,9},ASC(T1218)&amp;1234567890))-1)</f>
        <v>N</v>
      </c>
      <c r="V1218" s="8">
        <f t="shared" ref="V1218:V1281" si="98">IF(SUBSTITUTE(T1218,U1218,"")="",1,SUBSTITUTE(T1218,U1218,""))*1</f>
        <v>2.3199999999999998</v>
      </c>
      <c r="W1218" s="8">
        <f>VLOOKUP(U1218,Table!$A$2:$C$121,2,0)</f>
        <v>15</v>
      </c>
      <c r="X1218" s="7">
        <f>VLOOKUP(U1218,Table!$A$2:$C$121,3,0)</f>
        <v>2</v>
      </c>
      <c r="Y1218" s="6" t="s">
        <v>3668</v>
      </c>
      <c r="Z1218" s="8" t="str">
        <f>LEFT(Y1218,MIN(FIND({0,1,2,3,4,5,6,7,8,9},ASC(Y1218)&amp;1234567890))-1)</f>
        <v>O</v>
      </c>
      <c r="AA1218" s="8">
        <f t="shared" ref="AA1218:AA1281" si="99">IF(SUBSTITUTE(Y1218,Z1218,"")="",1,SUBSTITUTE(Y1218,Z1218,""))*1</f>
        <v>7.28</v>
      </c>
      <c r="AB1218" s="8">
        <f>VLOOKUP(Z1218,Table!$A$2:$C$121,2,0)</f>
        <v>16</v>
      </c>
      <c r="AC1218" s="7">
        <f>VLOOKUP(Z1218,Table!$A$2:$C$121,3,0)</f>
        <v>2</v>
      </c>
      <c r="AD1218" s="5" t="str">
        <f>VLOOKUP(A1218,Table!$U$1:$V$230,2,0)</f>
        <v>Tetragonal</v>
      </c>
    </row>
    <row r="1219" spans="1:30" ht="18.75" customHeight="1" x14ac:dyDescent="0.4">
      <c r="A1219" s="5">
        <v>140</v>
      </c>
      <c r="B1219" s="5">
        <v>429011</v>
      </c>
      <c r="C1219" s="5" t="s">
        <v>1532</v>
      </c>
      <c r="D1219" s="5" t="s">
        <v>1565</v>
      </c>
      <c r="E1219" s="6" t="s">
        <v>2310</v>
      </c>
      <c r="F1219" s="8" t="str">
        <f>LEFT(E1219,MIN(FIND({0,1,2,3,4,5,6,7,8,9},ASC(E1219)&amp;1234567890))-1)</f>
        <v>K</v>
      </c>
      <c r="G1219" s="8">
        <f t="shared" si="95"/>
        <v>1</v>
      </c>
      <c r="H1219" s="8">
        <f>VLOOKUP(F1219,Table!$A$2:$C$121,2,0)</f>
        <v>1</v>
      </c>
      <c r="I1219" s="7">
        <f>VLOOKUP(F1219,Table!$A$2:$C$121,3,0)</f>
        <v>4</v>
      </c>
      <c r="J1219" s="6" t="s">
        <v>2294</v>
      </c>
      <c r="K1219" s="8" t="str">
        <f>LEFT(J1219,MIN(FIND({0,1,2,3,4,5,6,7,8,9},ASC(J1219)&amp;1234567890))-1)</f>
        <v>Ba</v>
      </c>
      <c r="L1219" s="8">
        <f t="shared" si="96"/>
        <v>2</v>
      </c>
      <c r="M1219" s="8">
        <f>VLOOKUP(K1219,Table!$A$2:$C$121,2,0)</f>
        <v>2</v>
      </c>
      <c r="N1219" s="7">
        <f>VLOOKUP(K1219,Table!$A$2:$C$121,3,0)</f>
        <v>6</v>
      </c>
      <c r="O1219" s="6" t="s">
        <v>2358</v>
      </c>
      <c r="P1219" s="8" t="str">
        <f>LEFT(O1219,MIN(FIND({0,1,2,3,4,5,6,7,8,9},ASC(O1219)&amp;1234567890))-1)</f>
        <v>Sn</v>
      </c>
      <c r="Q1219" s="8">
        <f t="shared" si="97"/>
        <v>1</v>
      </c>
      <c r="R1219" s="8">
        <f>VLOOKUP(P1219,Table!$A$2:$C$121,2,0)</f>
        <v>14</v>
      </c>
      <c r="S1219" s="7">
        <f>VLOOKUP(P1219,Table!$A$2:$C$121,3,0)</f>
        <v>5</v>
      </c>
      <c r="T1219" s="6" t="s">
        <v>2303</v>
      </c>
      <c r="U1219" s="8" t="str">
        <f>LEFT(T1219,MIN(FIND({0,1,2,3,4,5,6,7,8,9},ASC(T1219)&amp;1234567890))-1)</f>
        <v>S</v>
      </c>
      <c r="V1219" s="8">
        <f t="shared" si="98"/>
        <v>4</v>
      </c>
      <c r="W1219" s="8">
        <f>VLOOKUP(U1219,Table!$A$2:$C$121,2,0)</f>
        <v>16</v>
      </c>
      <c r="X1219" s="7">
        <f>VLOOKUP(U1219,Table!$A$2:$C$121,3,0)</f>
        <v>3</v>
      </c>
      <c r="Y1219" s="6" t="s">
        <v>2339</v>
      </c>
      <c r="Z1219" s="8" t="str">
        <f>LEFT(Y1219,MIN(FIND({0,1,2,3,4,5,6,7,8,9},ASC(Y1219)&amp;1234567890))-1)</f>
        <v>Cl</v>
      </c>
      <c r="AA1219" s="8">
        <f t="shared" si="99"/>
        <v>1</v>
      </c>
      <c r="AB1219" s="8">
        <f>VLOOKUP(Z1219,Table!$A$2:$C$121,2,0)</f>
        <v>17</v>
      </c>
      <c r="AC1219" s="7">
        <f>VLOOKUP(Z1219,Table!$A$2:$C$121,3,0)</f>
        <v>3</v>
      </c>
      <c r="AD1219" s="5" t="str">
        <f>VLOOKUP(A1219,Table!$U$1:$V$230,2,0)</f>
        <v>Tetragonal</v>
      </c>
    </row>
    <row r="1220" spans="1:30" ht="18.75" customHeight="1" x14ac:dyDescent="0.4">
      <c r="A1220" s="5">
        <v>140</v>
      </c>
      <c r="B1220" s="5">
        <v>429012</v>
      </c>
      <c r="C1220" s="5" t="s">
        <v>1532</v>
      </c>
      <c r="D1220" s="5" t="s">
        <v>1566</v>
      </c>
      <c r="E1220" s="6" t="s">
        <v>2315</v>
      </c>
      <c r="F1220" s="8" t="str">
        <f>LEFT(E1220,MIN(FIND({0,1,2,3,4,5,6,7,8,9},ASC(E1220)&amp;1234567890))-1)</f>
        <v>Na</v>
      </c>
      <c r="G1220" s="8">
        <f t="shared" si="95"/>
        <v>1</v>
      </c>
      <c r="H1220" s="8">
        <f>VLOOKUP(F1220,Table!$A$2:$C$121,2,0)</f>
        <v>1</v>
      </c>
      <c r="I1220" s="7">
        <f>VLOOKUP(F1220,Table!$A$2:$C$121,3,0)</f>
        <v>3</v>
      </c>
      <c r="J1220" s="6" t="s">
        <v>2294</v>
      </c>
      <c r="K1220" s="8" t="str">
        <f>LEFT(J1220,MIN(FIND({0,1,2,3,4,5,6,7,8,9},ASC(J1220)&amp;1234567890))-1)</f>
        <v>Ba</v>
      </c>
      <c r="L1220" s="8">
        <f t="shared" si="96"/>
        <v>2</v>
      </c>
      <c r="M1220" s="8">
        <f>VLOOKUP(K1220,Table!$A$2:$C$121,2,0)</f>
        <v>2</v>
      </c>
      <c r="N1220" s="7">
        <f>VLOOKUP(K1220,Table!$A$2:$C$121,3,0)</f>
        <v>6</v>
      </c>
      <c r="O1220" s="6" t="s">
        <v>2358</v>
      </c>
      <c r="P1220" s="8" t="str">
        <f>LEFT(O1220,MIN(FIND({0,1,2,3,4,5,6,7,8,9},ASC(O1220)&amp;1234567890))-1)</f>
        <v>Sn</v>
      </c>
      <c r="Q1220" s="8">
        <f t="shared" si="97"/>
        <v>1</v>
      </c>
      <c r="R1220" s="8">
        <f>VLOOKUP(P1220,Table!$A$2:$C$121,2,0)</f>
        <v>14</v>
      </c>
      <c r="S1220" s="7">
        <f>VLOOKUP(P1220,Table!$A$2:$C$121,3,0)</f>
        <v>5</v>
      </c>
      <c r="T1220" s="6" t="s">
        <v>2303</v>
      </c>
      <c r="U1220" s="8" t="str">
        <f>LEFT(T1220,MIN(FIND({0,1,2,3,4,5,6,7,8,9},ASC(T1220)&amp;1234567890))-1)</f>
        <v>S</v>
      </c>
      <c r="V1220" s="8">
        <f t="shared" si="98"/>
        <v>4</v>
      </c>
      <c r="W1220" s="8">
        <f>VLOOKUP(U1220,Table!$A$2:$C$121,2,0)</f>
        <v>16</v>
      </c>
      <c r="X1220" s="7">
        <f>VLOOKUP(U1220,Table!$A$2:$C$121,3,0)</f>
        <v>3</v>
      </c>
      <c r="Y1220" s="6" t="s">
        <v>2339</v>
      </c>
      <c r="Z1220" s="8" t="str">
        <f>LEFT(Y1220,MIN(FIND({0,1,2,3,4,5,6,7,8,9},ASC(Y1220)&amp;1234567890))-1)</f>
        <v>Cl</v>
      </c>
      <c r="AA1220" s="8">
        <f t="shared" si="99"/>
        <v>1</v>
      </c>
      <c r="AB1220" s="8">
        <f>VLOOKUP(Z1220,Table!$A$2:$C$121,2,0)</f>
        <v>17</v>
      </c>
      <c r="AC1220" s="7">
        <f>VLOOKUP(Z1220,Table!$A$2:$C$121,3,0)</f>
        <v>3</v>
      </c>
      <c r="AD1220" s="5" t="str">
        <f>VLOOKUP(A1220,Table!$U$1:$V$230,2,0)</f>
        <v>Tetragonal</v>
      </c>
    </row>
    <row r="1221" spans="1:30" ht="18.75" customHeight="1" x14ac:dyDescent="0.4">
      <c r="A1221" s="5">
        <v>140</v>
      </c>
      <c r="B1221" s="5">
        <v>238841</v>
      </c>
      <c r="C1221" s="5" t="s">
        <v>1532</v>
      </c>
      <c r="D1221" s="5" t="s">
        <v>1567</v>
      </c>
      <c r="E1221" s="6" t="s">
        <v>2825</v>
      </c>
      <c r="F1221" s="8" t="str">
        <f>LEFT(E1221,MIN(FIND({0,1,2,3,4,5,6,7,8,9},ASC(E1221)&amp;1234567890))-1)</f>
        <v>La</v>
      </c>
      <c r="G1221" s="8">
        <f t="shared" si="95"/>
        <v>0.2</v>
      </c>
      <c r="H1221" s="8">
        <f>VLOOKUP(F1221,Table!$A$2:$C$121,2,0)</f>
        <v>3</v>
      </c>
      <c r="I1221" s="7">
        <f>VLOOKUP(F1221,Table!$A$2:$C$121,3,0)</f>
        <v>6</v>
      </c>
      <c r="J1221" s="6" t="s">
        <v>3268</v>
      </c>
      <c r="K1221" s="8" t="str">
        <f>LEFT(J1221,MIN(FIND({0,1,2,3,4,5,6,7,8,9},ASC(J1221)&amp;1234567890))-1)</f>
        <v>Sr</v>
      </c>
      <c r="L1221" s="8">
        <f t="shared" si="96"/>
        <v>0.6</v>
      </c>
      <c r="M1221" s="8">
        <f>VLOOKUP(K1221,Table!$A$2:$C$121,2,0)</f>
        <v>2</v>
      </c>
      <c r="N1221" s="7">
        <f>VLOOKUP(K1221,Table!$A$2:$C$121,3,0)</f>
        <v>5</v>
      </c>
      <c r="O1221" s="6" t="s">
        <v>4069</v>
      </c>
      <c r="P1221" s="8" t="str">
        <f>LEFT(O1221,MIN(FIND({0,1,2,3,4,5,6,7,8,9},ASC(O1221)&amp;1234567890))-1)</f>
        <v>Ca</v>
      </c>
      <c r="Q1221" s="8">
        <f t="shared" si="97"/>
        <v>0.1</v>
      </c>
      <c r="R1221" s="8">
        <f>VLOOKUP(P1221,Table!$A$2:$C$121,2,0)</f>
        <v>2</v>
      </c>
      <c r="S1221" s="7">
        <f>VLOOKUP(P1221,Table!$A$2:$C$121,3,0)</f>
        <v>4</v>
      </c>
      <c r="T1221" s="6" t="s">
        <v>2608</v>
      </c>
      <c r="U1221" s="8" t="str">
        <f>LEFT(T1221,MIN(FIND({0,1,2,3,4,5,6,7,8,9},ASC(T1221)&amp;1234567890))-1)</f>
        <v>Ti</v>
      </c>
      <c r="V1221" s="8">
        <f t="shared" si="98"/>
        <v>1</v>
      </c>
      <c r="W1221" s="8">
        <f>VLOOKUP(U1221,Table!$A$2:$C$121,2,0)</f>
        <v>4</v>
      </c>
      <c r="X1221" s="7">
        <f>VLOOKUP(U1221,Table!$A$2:$C$121,3,0)</f>
        <v>4</v>
      </c>
      <c r="Y1221" s="6" t="s">
        <v>2312</v>
      </c>
      <c r="Z1221" s="8" t="str">
        <f>LEFT(Y1221,MIN(FIND({0,1,2,3,4,5,6,7,8,9},ASC(Y1221)&amp;1234567890))-1)</f>
        <v>O</v>
      </c>
      <c r="AA1221" s="8">
        <f t="shared" si="99"/>
        <v>3</v>
      </c>
      <c r="AB1221" s="8">
        <f>VLOOKUP(Z1221,Table!$A$2:$C$121,2,0)</f>
        <v>16</v>
      </c>
      <c r="AC1221" s="7">
        <f>VLOOKUP(Z1221,Table!$A$2:$C$121,3,0)</f>
        <v>2</v>
      </c>
      <c r="AD1221" s="5" t="str">
        <f>VLOOKUP(A1221,Table!$U$1:$V$230,2,0)</f>
        <v>Tetragonal</v>
      </c>
    </row>
    <row r="1222" spans="1:30" ht="18.75" customHeight="1" x14ac:dyDescent="0.4">
      <c r="A1222" s="5">
        <v>140</v>
      </c>
      <c r="B1222" s="5">
        <v>238842</v>
      </c>
      <c r="C1222" s="5" t="s">
        <v>1532</v>
      </c>
      <c r="D1222" s="5" t="s">
        <v>1568</v>
      </c>
      <c r="E1222" s="6" t="s">
        <v>2825</v>
      </c>
      <c r="F1222" s="8" t="str">
        <f>LEFT(E1222,MIN(FIND({0,1,2,3,4,5,6,7,8,9},ASC(E1222)&amp;1234567890))-1)</f>
        <v>La</v>
      </c>
      <c r="G1222" s="8">
        <f t="shared" si="95"/>
        <v>0.2</v>
      </c>
      <c r="H1222" s="8">
        <f>VLOOKUP(F1222,Table!$A$2:$C$121,2,0)</f>
        <v>3</v>
      </c>
      <c r="I1222" s="7">
        <f>VLOOKUP(F1222,Table!$A$2:$C$121,3,0)</f>
        <v>6</v>
      </c>
      <c r="J1222" s="6" t="s">
        <v>2849</v>
      </c>
      <c r="K1222" s="8" t="str">
        <f>LEFT(J1222,MIN(FIND({0,1,2,3,4,5,6,7,8,9},ASC(J1222)&amp;1234567890))-1)</f>
        <v>Sr</v>
      </c>
      <c r="L1222" s="8">
        <f t="shared" si="96"/>
        <v>0.5</v>
      </c>
      <c r="M1222" s="8">
        <f>VLOOKUP(K1222,Table!$A$2:$C$121,2,0)</f>
        <v>2</v>
      </c>
      <c r="N1222" s="7">
        <f>VLOOKUP(K1222,Table!$A$2:$C$121,3,0)</f>
        <v>5</v>
      </c>
      <c r="O1222" s="6" t="s">
        <v>3047</v>
      </c>
      <c r="P1222" s="8" t="str">
        <f>LEFT(O1222,MIN(FIND({0,1,2,3,4,5,6,7,8,9},ASC(O1222)&amp;1234567890))-1)</f>
        <v>Ca</v>
      </c>
      <c r="Q1222" s="8">
        <f t="shared" si="97"/>
        <v>0.2</v>
      </c>
      <c r="R1222" s="8">
        <f>VLOOKUP(P1222,Table!$A$2:$C$121,2,0)</f>
        <v>2</v>
      </c>
      <c r="S1222" s="7">
        <f>VLOOKUP(P1222,Table!$A$2:$C$121,3,0)</f>
        <v>4</v>
      </c>
      <c r="T1222" s="6" t="s">
        <v>2608</v>
      </c>
      <c r="U1222" s="8" t="str">
        <f>LEFT(T1222,MIN(FIND({0,1,2,3,4,5,6,7,8,9},ASC(T1222)&amp;1234567890))-1)</f>
        <v>Ti</v>
      </c>
      <c r="V1222" s="8">
        <f t="shared" si="98"/>
        <v>1</v>
      </c>
      <c r="W1222" s="8">
        <f>VLOOKUP(U1222,Table!$A$2:$C$121,2,0)</f>
        <v>4</v>
      </c>
      <c r="X1222" s="7">
        <f>VLOOKUP(U1222,Table!$A$2:$C$121,3,0)</f>
        <v>4</v>
      </c>
      <c r="Y1222" s="6" t="s">
        <v>2312</v>
      </c>
      <c r="Z1222" s="8" t="str">
        <f>LEFT(Y1222,MIN(FIND({0,1,2,3,4,5,6,7,8,9},ASC(Y1222)&amp;1234567890))-1)</f>
        <v>O</v>
      </c>
      <c r="AA1222" s="8">
        <f t="shared" si="99"/>
        <v>3</v>
      </c>
      <c r="AB1222" s="8">
        <f>VLOOKUP(Z1222,Table!$A$2:$C$121,2,0)</f>
        <v>16</v>
      </c>
      <c r="AC1222" s="7">
        <f>VLOOKUP(Z1222,Table!$A$2:$C$121,3,0)</f>
        <v>2</v>
      </c>
      <c r="AD1222" s="5" t="str">
        <f>VLOOKUP(A1222,Table!$U$1:$V$230,2,0)</f>
        <v>Tetragonal</v>
      </c>
    </row>
    <row r="1223" spans="1:30" ht="18.75" customHeight="1" x14ac:dyDescent="0.4">
      <c r="A1223" s="5">
        <v>140</v>
      </c>
      <c r="B1223" s="5">
        <v>238843</v>
      </c>
      <c r="C1223" s="5" t="s">
        <v>1532</v>
      </c>
      <c r="D1223" s="5" t="s">
        <v>1569</v>
      </c>
      <c r="E1223" s="6" t="s">
        <v>2825</v>
      </c>
      <c r="F1223" s="8" t="str">
        <f>LEFT(E1223,MIN(FIND({0,1,2,3,4,5,6,7,8,9},ASC(E1223)&amp;1234567890))-1)</f>
        <v>La</v>
      </c>
      <c r="G1223" s="8">
        <f t="shared" si="95"/>
        <v>0.2</v>
      </c>
      <c r="H1223" s="8">
        <f>VLOOKUP(F1223,Table!$A$2:$C$121,2,0)</f>
        <v>3</v>
      </c>
      <c r="I1223" s="7">
        <f>VLOOKUP(F1223,Table!$A$2:$C$121,3,0)</f>
        <v>6</v>
      </c>
      <c r="J1223" s="6" t="s">
        <v>4024</v>
      </c>
      <c r="K1223" s="8" t="str">
        <f>LEFT(J1223,MIN(FIND({0,1,2,3,4,5,6,7,8,9},ASC(J1223)&amp;1234567890))-1)</f>
        <v>Sr</v>
      </c>
      <c r="L1223" s="8">
        <f t="shared" si="96"/>
        <v>0.4</v>
      </c>
      <c r="M1223" s="8">
        <f>VLOOKUP(K1223,Table!$A$2:$C$121,2,0)</f>
        <v>2</v>
      </c>
      <c r="N1223" s="7">
        <f>VLOOKUP(K1223,Table!$A$2:$C$121,3,0)</f>
        <v>5</v>
      </c>
      <c r="O1223" s="6" t="s">
        <v>3767</v>
      </c>
      <c r="P1223" s="8" t="str">
        <f>LEFT(O1223,MIN(FIND({0,1,2,3,4,5,6,7,8,9},ASC(O1223)&amp;1234567890))-1)</f>
        <v>Ca</v>
      </c>
      <c r="Q1223" s="8">
        <f t="shared" si="97"/>
        <v>0.3</v>
      </c>
      <c r="R1223" s="8">
        <f>VLOOKUP(P1223,Table!$A$2:$C$121,2,0)</f>
        <v>2</v>
      </c>
      <c r="S1223" s="7">
        <f>VLOOKUP(P1223,Table!$A$2:$C$121,3,0)</f>
        <v>4</v>
      </c>
      <c r="T1223" s="6" t="s">
        <v>2608</v>
      </c>
      <c r="U1223" s="8" t="str">
        <f>LEFT(T1223,MIN(FIND({0,1,2,3,4,5,6,7,8,9},ASC(T1223)&amp;1234567890))-1)</f>
        <v>Ti</v>
      </c>
      <c r="V1223" s="8">
        <f t="shared" si="98"/>
        <v>1</v>
      </c>
      <c r="W1223" s="8">
        <f>VLOOKUP(U1223,Table!$A$2:$C$121,2,0)</f>
        <v>4</v>
      </c>
      <c r="X1223" s="7">
        <f>VLOOKUP(U1223,Table!$A$2:$C$121,3,0)</f>
        <v>4</v>
      </c>
      <c r="Y1223" s="6" t="s">
        <v>2312</v>
      </c>
      <c r="Z1223" s="8" t="str">
        <f>LEFT(Y1223,MIN(FIND({0,1,2,3,4,5,6,7,8,9},ASC(Y1223)&amp;1234567890))-1)</f>
        <v>O</v>
      </c>
      <c r="AA1223" s="8">
        <f t="shared" si="99"/>
        <v>3</v>
      </c>
      <c r="AB1223" s="8">
        <f>VLOOKUP(Z1223,Table!$A$2:$C$121,2,0)</f>
        <v>16</v>
      </c>
      <c r="AC1223" s="7">
        <f>VLOOKUP(Z1223,Table!$A$2:$C$121,3,0)</f>
        <v>2</v>
      </c>
      <c r="AD1223" s="5" t="str">
        <f>VLOOKUP(A1223,Table!$U$1:$V$230,2,0)</f>
        <v>Tetragonal</v>
      </c>
    </row>
    <row r="1224" spans="1:30" ht="18.75" customHeight="1" x14ac:dyDescent="0.4">
      <c r="A1224" s="5">
        <v>140</v>
      </c>
      <c r="B1224" s="5">
        <v>238844</v>
      </c>
      <c r="C1224" s="5" t="s">
        <v>1532</v>
      </c>
      <c r="D1224" s="5" t="s">
        <v>1570</v>
      </c>
      <c r="E1224" s="6" t="s">
        <v>2825</v>
      </c>
      <c r="F1224" s="8" t="str">
        <f>LEFT(E1224,MIN(FIND({0,1,2,3,4,5,6,7,8,9},ASC(E1224)&amp;1234567890))-1)</f>
        <v>La</v>
      </c>
      <c r="G1224" s="8">
        <f t="shared" si="95"/>
        <v>0.2</v>
      </c>
      <c r="H1224" s="8">
        <f>VLOOKUP(F1224,Table!$A$2:$C$121,2,0)</f>
        <v>3</v>
      </c>
      <c r="I1224" s="7">
        <f>VLOOKUP(F1224,Table!$A$2:$C$121,3,0)</f>
        <v>6</v>
      </c>
      <c r="J1224" s="6" t="s">
        <v>4221</v>
      </c>
      <c r="K1224" s="8" t="str">
        <f>LEFT(J1224,MIN(FIND({0,1,2,3,4,5,6,7,8,9},ASC(J1224)&amp;1234567890))-1)</f>
        <v>Sr</v>
      </c>
      <c r="L1224" s="8">
        <f t="shared" si="96"/>
        <v>0.35</v>
      </c>
      <c r="M1224" s="8">
        <f>VLOOKUP(K1224,Table!$A$2:$C$121,2,0)</f>
        <v>2</v>
      </c>
      <c r="N1224" s="7">
        <f>VLOOKUP(K1224,Table!$A$2:$C$121,3,0)</f>
        <v>5</v>
      </c>
      <c r="O1224" s="6" t="s">
        <v>4222</v>
      </c>
      <c r="P1224" s="8" t="str">
        <f>LEFT(O1224,MIN(FIND({0,1,2,3,4,5,6,7,8,9},ASC(O1224)&amp;1234567890))-1)</f>
        <v>Ca</v>
      </c>
      <c r="Q1224" s="8">
        <f t="shared" si="97"/>
        <v>0.35</v>
      </c>
      <c r="R1224" s="8">
        <f>VLOOKUP(P1224,Table!$A$2:$C$121,2,0)</f>
        <v>2</v>
      </c>
      <c r="S1224" s="7">
        <f>VLOOKUP(P1224,Table!$A$2:$C$121,3,0)</f>
        <v>4</v>
      </c>
      <c r="T1224" s="6" t="s">
        <v>2608</v>
      </c>
      <c r="U1224" s="8" t="str">
        <f>LEFT(T1224,MIN(FIND({0,1,2,3,4,5,6,7,8,9},ASC(T1224)&amp;1234567890))-1)</f>
        <v>Ti</v>
      </c>
      <c r="V1224" s="8">
        <f t="shared" si="98"/>
        <v>1</v>
      </c>
      <c r="W1224" s="8">
        <f>VLOOKUP(U1224,Table!$A$2:$C$121,2,0)</f>
        <v>4</v>
      </c>
      <c r="X1224" s="7">
        <f>VLOOKUP(U1224,Table!$A$2:$C$121,3,0)</f>
        <v>4</v>
      </c>
      <c r="Y1224" s="6" t="s">
        <v>2312</v>
      </c>
      <c r="Z1224" s="8" t="str">
        <f>LEFT(Y1224,MIN(FIND({0,1,2,3,4,5,6,7,8,9},ASC(Y1224)&amp;1234567890))-1)</f>
        <v>O</v>
      </c>
      <c r="AA1224" s="8">
        <f t="shared" si="99"/>
        <v>3</v>
      </c>
      <c r="AB1224" s="8">
        <f>VLOOKUP(Z1224,Table!$A$2:$C$121,2,0)</f>
        <v>16</v>
      </c>
      <c r="AC1224" s="7">
        <f>VLOOKUP(Z1224,Table!$A$2:$C$121,3,0)</f>
        <v>2</v>
      </c>
      <c r="AD1224" s="5" t="str">
        <f>VLOOKUP(A1224,Table!$U$1:$V$230,2,0)</f>
        <v>Tetragonal</v>
      </c>
    </row>
    <row r="1225" spans="1:30" ht="18.75" customHeight="1" x14ac:dyDescent="0.4">
      <c r="A1225" s="5">
        <v>140</v>
      </c>
      <c r="B1225" s="5">
        <v>238853</v>
      </c>
      <c r="C1225" s="5" t="s">
        <v>1532</v>
      </c>
      <c r="D1225" s="5" t="s">
        <v>831</v>
      </c>
      <c r="E1225" s="6" t="s">
        <v>2825</v>
      </c>
      <c r="F1225" s="8" t="str">
        <f>LEFT(E1225,MIN(FIND({0,1,2,3,4,5,6,7,8,9},ASC(E1225)&amp;1234567890))-1)</f>
        <v>La</v>
      </c>
      <c r="G1225" s="8">
        <f t="shared" si="95"/>
        <v>0.2</v>
      </c>
      <c r="H1225" s="8">
        <f>VLOOKUP(F1225,Table!$A$2:$C$121,2,0)</f>
        <v>3</v>
      </c>
      <c r="I1225" s="7">
        <f>VLOOKUP(F1225,Table!$A$2:$C$121,3,0)</f>
        <v>6</v>
      </c>
      <c r="J1225" s="6" t="s">
        <v>3252</v>
      </c>
      <c r="K1225" s="8" t="str">
        <f>LEFT(J1225,MIN(FIND({0,1,2,3,4,5,6,7,8,9},ASC(J1225)&amp;1234567890))-1)</f>
        <v>Sr</v>
      </c>
      <c r="L1225" s="8">
        <f t="shared" si="96"/>
        <v>0.25</v>
      </c>
      <c r="M1225" s="8">
        <f>VLOOKUP(K1225,Table!$A$2:$C$121,2,0)</f>
        <v>2</v>
      </c>
      <c r="N1225" s="7">
        <f>VLOOKUP(K1225,Table!$A$2:$C$121,3,0)</f>
        <v>5</v>
      </c>
      <c r="O1225" s="6" t="s">
        <v>3383</v>
      </c>
      <c r="P1225" s="8" t="str">
        <f>LEFT(O1225,MIN(FIND({0,1,2,3,4,5,6,7,8,9},ASC(O1225)&amp;1234567890))-1)</f>
        <v>Ca</v>
      </c>
      <c r="Q1225" s="8">
        <f t="shared" si="97"/>
        <v>0.45</v>
      </c>
      <c r="R1225" s="8">
        <f>VLOOKUP(P1225,Table!$A$2:$C$121,2,0)</f>
        <v>2</v>
      </c>
      <c r="S1225" s="7">
        <f>VLOOKUP(P1225,Table!$A$2:$C$121,3,0)</f>
        <v>4</v>
      </c>
      <c r="T1225" s="6" t="s">
        <v>2608</v>
      </c>
      <c r="U1225" s="8" t="str">
        <f>LEFT(T1225,MIN(FIND({0,1,2,3,4,5,6,7,8,9},ASC(T1225)&amp;1234567890))-1)</f>
        <v>Ti</v>
      </c>
      <c r="V1225" s="8">
        <f t="shared" si="98"/>
        <v>1</v>
      </c>
      <c r="W1225" s="8">
        <f>VLOOKUP(U1225,Table!$A$2:$C$121,2,0)</f>
        <v>4</v>
      </c>
      <c r="X1225" s="7">
        <f>VLOOKUP(U1225,Table!$A$2:$C$121,3,0)</f>
        <v>4</v>
      </c>
      <c r="Y1225" s="6" t="s">
        <v>2312</v>
      </c>
      <c r="Z1225" s="8" t="str">
        <f>LEFT(Y1225,MIN(FIND({0,1,2,3,4,5,6,7,8,9},ASC(Y1225)&amp;1234567890))-1)</f>
        <v>O</v>
      </c>
      <c r="AA1225" s="8">
        <f t="shared" si="99"/>
        <v>3</v>
      </c>
      <c r="AB1225" s="8">
        <f>VLOOKUP(Z1225,Table!$A$2:$C$121,2,0)</f>
        <v>16</v>
      </c>
      <c r="AC1225" s="7">
        <f>VLOOKUP(Z1225,Table!$A$2:$C$121,3,0)</f>
        <v>2</v>
      </c>
      <c r="AD1225" s="5" t="str">
        <f>VLOOKUP(A1225,Table!$U$1:$V$230,2,0)</f>
        <v>Tetragonal</v>
      </c>
    </row>
    <row r="1226" spans="1:30" ht="18.75" customHeight="1" x14ac:dyDescent="0.4">
      <c r="A1226" s="5">
        <v>140</v>
      </c>
      <c r="B1226" s="5">
        <v>238860</v>
      </c>
      <c r="C1226" s="5" t="s">
        <v>1532</v>
      </c>
      <c r="D1226" s="5" t="s">
        <v>832</v>
      </c>
      <c r="E1226" s="6" t="s">
        <v>2825</v>
      </c>
      <c r="F1226" s="8" t="str">
        <f>LEFT(E1226,MIN(FIND({0,1,2,3,4,5,6,7,8,9},ASC(E1226)&amp;1234567890))-1)</f>
        <v>La</v>
      </c>
      <c r="G1226" s="8">
        <f t="shared" si="95"/>
        <v>0.2</v>
      </c>
      <c r="H1226" s="8">
        <f>VLOOKUP(F1226,Table!$A$2:$C$121,2,0)</f>
        <v>3</v>
      </c>
      <c r="I1226" s="7">
        <f>VLOOKUP(F1226,Table!$A$2:$C$121,3,0)</f>
        <v>6</v>
      </c>
      <c r="J1226" s="6" t="s">
        <v>2607</v>
      </c>
      <c r="K1226" s="8" t="str">
        <f>LEFT(J1226,MIN(FIND({0,1,2,3,4,5,6,7,8,9},ASC(J1226)&amp;1234567890))-1)</f>
        <v>Sr</v>
      </c>
      <c r="L1226" s="8">
        <f t="shared" si="96"/>
        <v>0.2</v>
      </c>
      <c r="M1226" s="8">
        <f>VLOOKUP(K1226,Table!$A$2:$C$121,2,0)</f>
        <v>2</v>
      </c>
      <c r="N1226" s="7">
        <f>VLOOKUP(K1226,Table!$A$2:$C$121,3,0)</f>
        <v>5</v>
      </c>
      <c r="O1226" s="6" t="s">
        <v>3313</v>
      </c>
      <c r="P1226" s="8" t="str">
        <f>LEFT(O1226,MIN(FIND({0,1,2,3,4,5,6,7,8,9},ASC(O1226)&amp;1234567890))-1)</f>
        <v>Ca</v>
      </c>
      <c r="Q1226" s="8">
        <f t="shared" si="97"/>
        <v>0.5</v>
      </c>
      <c r="R1226" s="8">
        <f>VLOOKUP(P1226,Table!$A$2:$C$121,2,0)</f>
        <v>2</v>
      </c>
      <c r="S1226" s="7">
        <f>VLOOKUP(P1226,Table!$A$2:$C$121,3,0)</f>
        <v>4</v>
      </c>
      <c r="T1226" s="6" t="s">
        <v>2608</v>
      </c>
      <c r="U1226" s="8" t="str">
        <f>LEFT(T1226,MIN(FIND({0,1,2,3,4,5,6,7,8,9},ASC(T1226)&amp;1234567890))-1)</f>
        <v>Ti</v>
      </c>
      <c r="V1226" s="8">
        <f t="shared" si="98"/>
        <v>1</v>
      </c>
      <c r="W1226" s="8">
        <f>VLOOKUP(U1226,Table!$A$2:$C$121,2,0)</f>
        <v>4</v>
      </c>
      <c r="X1226" s="7">
        <f>VLOOKUP(U1226,Table!$A$2:$C$121,3,0)</f>
        <v>4</v>
      </c>
      <c r="Y1226" s="6" t="s">
        <v>2312</v>
      </c>
      <c r="Z1226" s="8" t="str">
        <f>LEFT(Y1226,MIN(FIND({0,1,2,3,4,5,6,7,8,9},ASC(Y1226)&amp;1234567890))-1)</f>
        <v>O</v>
      </c>
      <c r="AA1226" s="8">
        <f t="shared" si="99"/>
        <v>3</v>
      </c>
      <c r="AB1226" s="8">
        <f>VLOOKUP(Z1226,Table!$A$2:$C$121,2,0)</f>
        <v>16</v>
      </c>
      <c r="AC1226" s="7">
        <f>VLOOKUP(Z1226,Table!$A$2:$C$121,3,0)</f>
        <v>2</v>
      </c>
      <c r="AD1226" s="5" t="str">
        <f>VLOOKUP(A1226,Table!$U$1:$V$230,2,0)</f>
        <v>Tetragonal</v>
      </c>
    </row>
    <row r="1227" spans="1:30" ht="18.75" customHeight="1" x14ac:dyDescent="0.4">
      <c r="A1227" s="5">
        <v>141</v>
      </c>
      <c r="B1227" s="5">
        <v>170569</v>
      </c>
      <c r="C1227" s="5" t="s">
        <v>1571</v>
      </c>
      <c r="D1227" s="5" t="s">
        <v>1572</v>
      </c>
      <c r="E1227" s="6" t="s">
        <v>4223</v>
      </c>
      <c r="F1227" s="8" t="str">
        <f>LEFT(E1227,MIN(FIND({0,1,2,3,4,5,6,7,8,9},ASC(E1227)&amp;1234567890))-1)</f>
        <v>Li</v>
      </c>
      <c r="G1227" s="8">
        <f t="shared" si="95"/>
        <v>0.6</v>
      </c>
      <c r="H1227" s="8">
        <f>VLOOKUP(F1227,Table!$A$2:$C$121,2,0)</f>
        <v>1</v>
      </c>
      <c r="I1227" s="7">
        <f>VLOOKUP(F1227,Table!$A$2:$C$121,3,0)</f>
        <v>2</v>
      </c>
      <c r="J1227" s="6" t="s">
        <v>4224</v>
      </c>
      <c r="K1227" s="8" t="str">
        <f>LEFT(J1227,MIN(FIND({0,1,2,3,4,5,6,7,8,9},ASC(J1227)&amp;1234567890))-1)</f>
        <v>Mg</v>
      </c>
      <c r="L1227" s="8">
        <f t="shared" si="96"/>
        <v>0.03</v>
      </c>
      <c r="M1227" s="8">
        <f>VLOOKUP(K1227,Table!$A$2:$C$121,2,0)</f>
        <v>2</v>
      </c>
      <c r="N1227" s="7">
        <f>VLOOKUP(K1227,Table!$A$2:$C$121,3,0)</f>
        <v>3</v>
      </c>
      <c r="O1227" s="6" t="s">
        <v>4225</v>
      </c>
      <c r="P1227" s="8" t="str">
        <f>LEFT(O1227,MIN(FIND({0,1,2,3,4,5,6,7,8,9},ASC(O1227)&amp;1234567890))-1)</f>
        <v>Mn</v>
      </c>
      <c r="Q1227" s="8">
        <f t="shared" si="97"/>
        <v>0.44</v>
      </c>
      <c r="R1227" s="8">
        <f>VLOOKUP(P1227,Table!$A$2:$C$121,2,0)</f>
        <v>7</v>
      </c>
      <c r="S1227" s="7">
        <f>VLOOKUP(P1227,Table!$A$2:$C$121,3,0)</f>
        <v>4</v>
      </c>
      <c r="T1227" s="6" t="s">
        <v>4226</v>
      </c>
      <c r="U1227" s="8" t="str">
        <f>LEFT(T1227,MIN(FIND({0,1,2,3,4,5,6,7,8,9},ASC(T1227)&amp;1234567890))-1)</f>
        <v>Ni</v>
      </c>
      <c r="V1227" s="8">
        <f t="shared" si="98"/>
        <v>0.03</v>
      </c>
      <c r="W1227" s="8">
        <f>VLOOKUP(U1227,Table!$A$2:$C$121,2,0)</f>
        <v>10</v>
      </c>
      <c r="X1227" s="7">
        <f>VLOOKUP(U1227,Table!$A$2:$C$121,3,0)</f>
        <v>4</v>
      </c>
      <c r="Y1227" s="6" t="s">
        <v>2305</v>
      </c>
      <c r="Z1227" s="8" t="str">
        <f>LEFT(Y1227,MIN(FIND({0,1,2,3,4,5,6,7,8,9},ASC(Y1227)&amp;1234567890))-1)</f>
        <v>O</v>
      </c>
      <c r="AA1227" s="8">
        <f t="shared" si="99"/>
        <v>1</v>
      </c>
      <c r="AB1227" s="8">
        <f>VLOOKUP(Z1227,Table!$A$2:$C$121,2,0)</f>
        <v>16</v>
      </c>
      <c r="AC1227" s="7">
        <f>VLOOKUP(Z1227,Table!$A$2:$C$121,3,0)</f>
        <v>2</v>
      </c>
      <c r="AD1227" s="5" t="str">
        <f>VLOOKUP(A1227,Table!$U$1:$V$230,2,0)</f>
        <v>Tetragonal</v>
      </c>
    </row>
    <row r="1228" spans="1:30" ht="18.75" customHeight="1" x14ac:dyDescent="0.4">
      <c r="A1228" s="5">
        <v>141</v>
      </c>
      <c r="B1228" s="5">
        <v>170570</v>
      </c>
      <c r="C1228" s="5" t="s">
        <v>1571</v>
      </c>
      <c r="D1228" s="5" t="s">
        <v>1573</v>
      </c>
      <c r="E1228" s="6" t="s">
        <v>4227</v>
      </c>
      <c r="F1228" s="8" t="str">
        <f>LEFT(E1228,MIN(FIND({0,1,2,3,4,5,6,7,8,9},ASC(E1228)&amp;1234567890))-1)</f>
        <v>Li</v>
      </c>
      <c r="G1228" s="8">
        <f t="shared" si="95"/>
        <v>0.45</v>
      </c>
      <c r="H1228" s="8">
        <f>VLOOKUP(F1228,Table!$A$2:$C$121,2,0)</f>
        <v>1</v>
      </c>
      <c r="I1228" s="7">
        <f>VLOOKUP(F1228,Table!$A$2:$C$121,3,0)</f>
        <v>2</v>
      </c>
      <c r="J1228" s="6" t="s">
        <v>4224</v>
      </c>
      <c r="K1228" s="8" t="str">
        <f>LEFT(J1228,MIN(FIND({0,1,2,3,4,5,6,7,8,9},ASC(J1228)&amp;1234567890))-1)</f>
        <v>Mg</v>
      </c>
      <c r="L1228" s="8">
        <f t="shared" si="96"/>
        <v>0.03</v>
      </c>
      <c r="M1228" s="8">
        <f>VLOOKUP(K1228,Table!$A$2:$C$121,2,0)</f>
        <v>2</v>
      </c>
      <c r="N1228" s="7">
        <f>VLOOKUP(K1228,Table!$A$2:$C$121,3,0)</f>
        <v>3</v>
      </c>
      <c r="O1228" s="6" t="s">
        <v>4228</v>
      </c>
      <c r="P1228" s="8" t="str">
        <f>LEFT(O1228,MIN(FIND({0,1,2,3,4,5,6,7,8,9},ASC(O1228)&amp;1234567890))-1)</f>
        <v>Mn</v>
      </c>
      <c r="Q1228" s="8">
        <f t="shared" si="97"/>
        <v>0.34</v>
      </c>
      <c r="R1228" s="8">
        <f>VLOOKUP(P1228,Table!$A$2:$C$121,2,0)</f>
        <v>7</v>
      </c>
      <c r="S1228" s="7">
        <f>VLOOKUP(P1228,Table!$A$2:$C$121,3,0)</f>
        <v>4</v>
      </c>
      <c r="T1228" s="6" t="s">
        <v>4229</v>
      </c>
      <c r="U1228" s="8" t="str">
        <f>LEFT(T1228,MIN(FIND({0,1,2,3,4,5,6,7,8,9},ASC(T1228)&amp;1234567890))-1)</f>
        <v>Ni</v>
      </c>
      <c r="V1228" s="8">
        <f t="shared" si="98"/>
        <v>0.14000000000000001</v>
      </c>
      <c r="W1228" s="8">
        <f>VLOOKUP(U1228,Table!$A$2:$C$121,2,0)</f>
        <v>10</v>
      </c>
      <c r="X1228" s="7">
        <f>VLOOKUP(U1228,Table!$A$2:$C$121,3,0)</f>
        <v>4</v>
      </c>
      <c r="Y1228" s="6" t="s">
        <v>2305</v>
      </c>
      <c r="Z1228" s="8" t="str">
        <f>LEFT(Y1228,MIN(FIND({0,1,2,3,4,5,6,7,8,9},ASC(Y1228)&amp;1234567890))-1)</f>
        <v>O</v>
      </c>
      <c r="AA1228" s="8">
        <f t="shared" si="99"/>
        <v>1</v>
      </c>
      <c r="AB1228" s="8">
        <f>VLOOKUP(Z1228,Table!$A$2:$C$121,2,0)</f>
        <v>16</v>
      </c>
      <c r="AC1228" s="7">
        <f>VLOOKUP(Z1228,Table!$A$2:$C$121,3,0)</f>
        <v>2</v>
      </c>
      <c r="AD1228" s="5" t="str">
        <f>VLOOKUP(A1228,Table!$U$1:$V$230,2,0)</f>
        <v>Tetragonal</v>
      </c>
    </row>
    <row r="1229" spans="1:30" ht="18.75" customHeight="1" x14ac:dyDescent="0.4">
      <c r="A1229" s="5">
        <v>141</v>
      </c>
      <c r="B1229" s="5">
        <v>154825</v>
      </c>
      <c r="C1229" s="5" t="s">
        <v>1571</v>
      </c>
      <c r="D1229" s="5" t="s">
        <v>1574</v>
      </c>
      <c r="E1229" s="6" t="s">
        <v>3510</v>
      </c>
      <c r="F1229" s="8" t="str">
        <f>LEFT(E1229,MIN(FIND({0,1,2,3,4,5,6,7,8,9},ASC(E1229)&amp;1234567890))-1)</f>
        <v>Cu</v>
      </c>
      <c r="G1229" s="8">
        <f t="shared" si="95"/>
        <v>0.6</v>
      </c>
      <c r="H1229" s="8">
        <f>VLOOKUP(F1229,Table!$A$2:$C$121,2,0)</f>
        <v>11</v>
      </c>
      <c r="I1229" s="7">
        <f>VLOOKUP(F1229,Table!$A$2:$C$121,3,0)</f>
        <v>4</v>
      </c>
      <c r="J1229" s="6" t="s">
        <v>4230</v>
      </c>
      <c r="K1229" s="8" t="str">
        <f>LEFT(J1229,MIN(FIND({0,1,2,3,4,5,6,7,8,9},ASC(J1229)&amp;1234567890))-1)</f>
        <v>Mn</v>
      </c>
      <c r="L1229" s="8">
        <f t="shared" si="96"/>
        <v>1.68</v>
      </c>
      <c r="M1229" s="8">
        <f>VLOOKUP(K1229,Table!$A$2:$C$121,2,0)</f>
        <v>7</v>
      </c>
      <c r="N1229" s="7">
        <f>VLOOKUP(K1229,Table!$A$2:$C$121,3,0)</f>
        <v>4</v>
      </c>
      <c r="O1229" s="6" t="s">
        <v>4231</v>
      </c>
      <c r="P1229" s="8" t="str">
        <f>LEFT(O1229,MIN(FIND({0,1,2,3,4,5,6,7,8,9},ASC(O1229)&amp;1234567890))-1)</f>
        <v>Ni</v>
      </c>
      <c r="Q1229" s="8">
        <f t="shared" si="97"/>
        <v>0.48</v>
      </c>
      <c r="R1229" s="8">
        <f>VLOOKUP(P1229,Table!$A$2:$C$121,2,0)</f>
        <v>10</v>
      </c>
      <c r="S1229" s="7">
        <f>VLOOKUP(P1229,Table!$A$2:$C$121,3,0)</f>
        <v>4</v>
      </c>
      <c r="T1229" s="6" t="s">
        <v>4232</v>
      </c>
      <c r="U1229" s="8" t="str">
        <f>LEFT(T1229,MIN(FIND({0,1,2,3,4,5,6,7,8,9},ASC(T1229)&amp;1234567890))-1)</f>
        <v>Co</v>
      </c>
      <c r="V1229" s="8">
        <f t="shared" si="98"/>
        <v>0.24</v>
      </c>
      <c r="W1229" s="8">
        <f>VLOOKUP(U1229,Table!$A$2:$C$121,2,0)</f>
        <v>9</v>
      </c>
      <c r="X1229" s="7">
        <f>VLOOKUP(U1229,Table!$A$2:$C$121,3,0)</f>
        <v>4</v>
      </c>
      <c r="Y1229" s="6" t="s">
        <v>2317</v>
      </c>
      <c r="Z1229" s="8" t="str">
        <f>LEFT(Y1229,MIN(FIND({0,1,2,3,4,5,6,7,8,9},ASC(Y1229)&amp;1234567890))-1)</f>
        <v>O</v>
      </c>
      <c r="AA1229" s="8">
        <f t="shared" si="99"/>
        <v>4</v>
      </c>
      <c r="AB1229" s="8">
        <f>VLOOKUP(Z1229,Table!$A$2:$C$121,2,0)</f>
        <v>16</v>
      </c>
      <c r="AC1229" s="7">
        <f>VLOOKUP(Z1229,Table!$A$2:$C$121,3,0)</f>
        <v>2</v>
      </c>
      <c r="AD1229" s="5" t="str">
        <f>VLOOKUP(A1229,Table!$U$1:$V$230,2,0)</f>
        <v>Tetragonal</v>
      </c>
    </row>
    <row r="1230" spans="1:30" ht="18.75" customHeight="1" x14ac:dyDescent="0.4">
      <c r="A1230" s="5">
        <v>142</v>
      </c>
      <c r="B1230" s="5">
        <v>15681</v>
      </c>
      <c r="C1230" s="5" t="s">
        <v>1575</v>
      </c>
      <c r="D1230" s="5" t="s">
        <v>1576</v>
      </c>
      <c r="E1230" s="6" t="s">
        <v>4233</v>
      </c>
      <c r="F1230" s="8" t="str">
        <f>LEFT(E1230,MIN(FIND({0,1,2,3,4,5,6,7,8,9},ASC(E1230)&amp;1234567890))-1)</f>
        <v>Ca</v>
      </c>
      <c r="G1230" s="8">
        <f t="shared" si="95"/>
        <v>1.8125</v>
      </c>
      <c r="H1230" s="8">
        <f>VLOOKUP(F1230,Table!$A$2:$C$121,2,0)</f>
        <v>2</v>
      </c>
      <c r="I1230" s="7">
        <f>VLOOKUP(F1230,Table!$A$2:$C$121,3,0)</f>
        <v>4</v>
      </c>
      <c r="J1230" s="6" t="s">
        <v>4234</v>
      </c>
      <c r="K1230" s="8" t="str">
        <f>LEFT(J1230,MIN(FIND({0,1,2,3,4,5,6,7,8,9},ASC(J1230)&amp;1234567890))-1)</f>
        <v>Zr</v>
      </c>
      <c r="L1230" s="8">
        <f t="shared" si="96"/>
        <v>5.1624999999999996</v>
      </c>
      <c r="M1230" s="8">
        <f>VLOOKUP(K1230,Table!$A$2:$C$121,2,0)</f>
        <v>4</v>
      </c>
      <c r="N1230" s="7">
        <f>VLOOKUP(K1230,Table!$A$2:$C$121,3,0)</f>
        <v>5</v>
      </c>
      <c r="O1230" s="6" t="s">
        <v>4235</v>
      </c>
      <c r="P1230" s="8" t="str">
        <f>LEFT(O1230,MIN(FIND({0,1,2,3,4,5,6,7,8,9},ASC(O1230)&amp;1234567890))-1)</f>
        <v>Ti</v>
      </c>
      <c r="Q1230" s="8">
        <f t="shared" si="97"/>
        <v>1.7250000000000001</v>
      </c>
      <c r="R1230" s="8">
        <f>VLOOKUP(P1230,Table!$A$2:$C$121,2,0)</f>
        <v>4</v>
      </c>
      <c r="S1230" s="7">
        <f>VLOOKUP(P1230,Table!$A$2:$C$121,3,0)</f>
        <v>4</v>
      </c>
      <c r="T1230" s="6" t="s">
        <v>4236</v>
      </c>
      <c r="U1230" s="8" t="str">
        <f>LEFT(T1230,MIN(FIND({0,1,2,3,4,5,6,7,8,9},ASC(T1230)&amp;1234567890))-1)</f>
        <v>Fe</v>
      </c>
      <c r="V1230" s="8">
        <f t="shared" si="98"/>
        <v>0.27500000000000002</v>
      </c>
      <c r="W1230" s="8">
        <f>VLOOKUP(U1230,Table!$A$2:$C$121,2,0)</f>
        <v>8</v>
      </c>
      <c r="X1230" s="7">
        <f>VLOOKUP(U1230,Table!$A$2:$C$121,3,0)</f>
        <v>4</v>
      </c>
      <c r="Y1230" s="6" t="s">
        <v>2400</v>
      </c>
      <c r="Z1230" s="8" t="str">
        <f>LEFT(Y1230,MIN(FIND({0,1,2,3,4,5,6,7,8,9},ASC(Y1230)&amp;1234567890))-1)</f>
        <v>O</v>
      </c>
      <c r="AA1230" s="8">
        <f t="shared" si="99"/>
        <v>16</v>
      </c>
      <c r="AB1230" s="8">
        <f>VLOOKUP(Z1230,Table!$A$2:$C$121,2,0)</f>
        <v>16</v>
      </c>
      <c r="AC1230" s="7">
        <f>VLOOKUP(Z1230,Table!$A$2:$C$121,3,0)</f>
        <v>2</v>
      </c>
      <c r="AD1230" s="5" t="str">
        <f>VLOOKUP(A1230,Table!$U$1:$V$230,2,0)</f>
        <v>Tetragonal</v>
      </c>
    </row>
    <row r="1231" spans="1:30" ht="18.75" customHeight="1" x14ac:dyDescent="0.4">
      <c r="A1231" s="5">
        <v>142</v>
      </c>
      <c r="B1231" s="5">
        <v>100349</v>
      </c>
      <c r="C1231" s="5" t="s">
        <v>1577</v>
      </c>
      <c r="D1231" s="5" t="s">
        <v>1578</v>
      </c>
      <c r="E1231" s="6" t="s">
        <v>2341</v>
      </c>
      <c r="F1231" s="8" t="str">
        <f>LEFT(E1231,MIN(FIND({0,1,2,3,4,5,6,7,8,9},ASC(E1231)&amp;1234567890))-1)</f>
        <v>Ca</v>
      </c>
      <c r="G1231" s="8">
        <f t="shared" si="95"/>
        <v>1</v>
      </c>
      <c r="H1231" s="8">
        <f>VLOOKUP(F1231,Table!$A$2:$C$121,2,0)</f>
        <v>2</v>
      </c>
      <c r="I1231" s="7">
        <f>VLOOKUP(F1231,Table!$A$2:$C$121,3,0)</f>
        <v>4</v>
      </c>
      <c r="J1231" s="6" t="s">
        <v>4237</v>
      </c>
      <c r="K1231" s="8" t="str">
        <f>LEFT(J1231,MIN(FIND({0,1,2,3,4,5,6,7,8,9},ASC(J1231)&amp;1234567890))-1)</f>
        <v>Mn</v>
      </c>
      <c r="L1231" s="8">
        <f t="shared" si="96"/>
        <v>11.62</v>
      </c>
      <c r="M1231" s="8">
        <f>VLOOKUP(K1231,Table!$A$2:$C$121,2,0)</f>
        <v>7</v>
      </c>
      <c r="N1231" s="7">
        <f>VLOOKUP(K1231,Table!$A$2:$C$121,3,0)</f>
        <v>4</v>
      </c>
      <c r="O1231" s="6" t="s">
        <v>4238</v>
      </c>
      <c r="P1231" s="8" t="str">
        <f>LEFT(O1231,MIN(FIND({0,1,2,3,4,5,6,7,8,9},ASC(O1231)&amp;1234567890))-1)</f>
        <v>Fe</v>
      </c>
      <c r="Q1231" s="8">
        <f t="shared" si="97"/>
        <v>2.38</v>
      </c>
      <c r="R1231" s="8">
        <f>VLOOKUP(P1231,Table!$A$2:$C$121,2,0)</f>
        <v>8</v>
      </c>
      <c r="S1231" s="7">
        <f>VLOOKUP(P1231,Table!$A$2:$C$121,3,0)</f>
        <v>4</v>
      </c>
      <c r="T1231" s="6" t="s">
        <v>2321</v>
      </c>
      <c r="U1231" s="8" t="str">
        <f>LEFT(T1231,MIN(FIND({0,1,2,3,4,5,6,7,8,9},ASC(T1231)&amp;1234567890))-1)</f>
        <v>Si</v>
      </c>
      <c r="V1231" s="8">
        <f t="shared" si="98"/>
        <v>1</v>
      </c>
      <c r="W1231" s="8">
        <f>VLOOKUP(U1231,Table!$A$2:$C$121,2,0)</f>
        <v>14</v>
      </c>
      <c r="X1231" s="7">
        <f>VLOOKUP(U1231,Table!$A$2:$C$121,3,0)</f>
        <v>3</v>
      </c>
      <c r="Y1231" s="6" t="s">
        <v>2670</v>
      </c>
      <c r="Z1231" s="8" t="str">
        <f>LEFT(Y1231,MIN(FIND({0,1,2,3,4,5,6,7,8,9},ASC(Y1231)&amp;1234567890))-1)</f>
        <v>O</v>
      </c>
      <c r="AA1231" s="8">
        <f t="shared" si="99"/>
        <v>24</v>
      </c>
      <c r="AB1231" s="8">
        <f>VLOOKUP(Z1231,Table!$A$2:$C$121,2,0)</f>
        <v>16</v>
      </c>
      <c r="AC1231" s="7">
        <f>VLOOKUP(Z1231,Table!$A$2:$C$121,3,0)</f>
        <v>2</v>
      </c>
      <c r="AD1231" s="5" t="str">
        <f>VLOOKUP(A1231,Table!$U$1:$V$230,2,0)</f>
        <v>Tetragonal</v>
      </c>
    </row>
    <row r="1232" spans="1:30" ht="18.75" customHeight="1" x14ac:dyDescent="0.4">
      <c r="A1232" s="5">
        <v>142</v>
      </c>
      <c r="B1232" s="5">
        <v>250231</v>
      </c>
      <c r="C1232" s="5" t="s">
        <v>1577</v>
      </c>
      <c r="D1232" s="5" t="s">
        <v>1579</v>
      </c>
      <c r="E1232" s="6" t="s">
        <v>4239</v>
      </c>
      <c r="F1232" s="8" t="str">
        <f>LEFT(E1232,MIN(FIND({0,1,2,3,4,5,6,7,8,9},ASC(E1232)&amp;1234567890))-1)</f>
        <v>Ca</v>
      </c>
      <c r="G1232" s="8">
        <f t="shared" si="95"/>
        <v>2.4</v>
      </c>
      <c r="H1232" s="8">
        <f>VLOOKUP(F1232,Table!$A$2:$C$121,2,0)</f>
        <v>2</v>
      </c>
      <c r="I1232" s="7">
        <f>VLOOKUP(F1232,Table!$A$2:$C$121,3,0)</f>
        <v>4</v>
      </c>
      <c r="J1232" s="6" t="s">
        <v>4049</v>
      </c>
      <c r="K1232" s="8" t="str">
        <f>LEFT(J1232,MIN(FIND({0,1,2,3,4,5,6,7,8,9},ASC(J1232)&amp;1234567890))-1)</f>
        <v>Ce</v>
      </c>
      <c r="L1232" s="8">
        <f t="shared" si="96"/>
        <v>0.6</v>
      </c>
      <c r="M1232" s="8">
        <f>VLOOKUP(K1232,Table!$A$2:$C$121,2,0)</f>
        <v>3</v>
      </c>
      <c r="N1232" s="7">
        <f>VLOOKUP(K1232,Table!$A$2:$C$121,3,0)</f>
        <v>6</v>
      </c>
      <c r="O1232" s="6" t="s">
        <v>2772</v>
      </c>
      <c r="P1232" s="8" t="str">
        <f>LEFT(O1232,MIN(FIND({0,1,2,3,4,5,6,7,8,9},ASC(O1232)&amp;1234567890))-1)</f>
        <v>Zr</v>
      </c>
      <c r="Q1232" s="8">
        <f t="shared" si="97"/>
        <v>2</v>
      </c>
      <c r="R1232" s="8">
        <f>VLOOKUP(P1232,Table!$A$2:$C$121,2,0)</f>
        <v>4</v>
      </c>
      <c r="S1232" s="7">
        <f>VLOOKUP(P1232,Table!$A$2:$C$121,3,0)</f>
        <v>5</v>
      </c>
      <c r="T1232" s="6" t="s">
        <v>4240</v>
      </c>
      <c r="U1232" s="8" t="str">
        <f>LEFT(T1232,MIN(FIND({0,1,2,3,4,5,6,7,8,9},ASC(T1232)&amp;1234567890))-1)</f>
        <v>Fe</v>
      </c>
      <c r="V1232" s="8">
        <f t="shared" si="98"/>
        <v>2.9</v>
      </c>
      <c r="W1232" s="8">
        <f>VLOOKUP(U1232,Table!$A$2:$C$121,2,0)</f>
        <v>8</v>
      </c>
      <c r="X1232" s="7">
        <f>VLOOKUP(U1232,Table!$A$2:$C$121,3,0)</f>
        <v>4</v>
      </c>
      <c r="Y1232" s="6" t="s">
        <v>2470</v>
      </c>
      <c r="Z1232" s="8" t="str">
        <f>LEFT(Y1232,MIN(FIND({0,1,2,3,4,5,6,7,8,9},ASC(Y1232)&amp;1234567890))-1)</f>
        <v>O</v>
      </c>
      <c r="AA1232" s="8">
        <f t="shared" si="99"/>
        <v>12</v>
      </c>
      <c r="AB1232" s="8">
        <f>VLOOKUP(Z1232,Table!$A$2:$C$121,2,0)</f>
        <v>16</v>
      </c>
      <c r="AC1232" s="7">
        <f>VLOOKUP(Z1232,Table!$A$2:$C$121,3,0)</f>
        <v>2</v>
      </c>
      <c r="AD1232" s="5" t="str">
        <f>VLOOKUP(A1232,Table!$U$1:$V$230,2,0)</f>
        <v>Tetragonal</v>
      </c>
    </row>
    <row r="1233" spans="1:30" ht="18.75" customHeight="1" x14ac:dyDescent="0.4">
      <c r="A1233" s="5">
        <v>142</v>
      </c>
      <c r="B1233" s="5">
        <v>250232</v>
      </c>
      <c r="C1233" s="5" t="s">
        <v>1577</v>
      </c>
      <c r="D1233" s="5" t="s">
        <v>1580</v>
      </c>
      <c r="E1233" s="6" t="s">
        <v>4239</v>
      </c>
      <c r="F1233" s="8" t="str">
        <f>LEFT(E1233,MIN(FIND({0,1,2,3,4,5,6,7,8,9},ASC(E1233)&amp;1234567890))-1)</f>
        <v>Ca</v>
      </c>
      <c r="G1233" s="8">
        <f t="shared" si="95"/>
        <v>2.4</v>
      </c>
      <c r="H1233" s="8">
        <f>VLOOKUP(F1233,Table!$A$2:$C$121,2,0)</f>
        <v>2</v>
      </c>
      <c r="I1233" s="7">
        <f>VLOOKUP(F1233,Table!$A$2:$C$121,3,0)</f>
        <v>4</v>
      </c>
      <c r="J1233" s="6" t="s">
        <v>4241</v>
      </c>
      <c r="K1233" s="8" t="str">
        <f>LEFT(J1233,MIN(FIND({0,1,2,3,4,5,6,7,8,9},ASC(J1233)&amp;1234567890))-1)</f>
        <v>Th</v>
      </c>
      <c r="L1233" s="8">
        <f t="shared" si="96"/>
        <v>0.6</v>
      </c>
      <c r="M1233" s="8">
        <f>VLOOKUP(K1233,Table!$A$2:$C$121,2,0)</f>
        <v>3</v>
      </c>
      <c r="N1233" s="7">
        <f>VLOOKUP(K1233,Table!$A$2:$C$121,3,0)</f>
        <v>7</v>
      </c>
      <c r="O1233" s="6" t="s">
        <v>2772</v>
      </c>
      <c r="P1233" s="8" t="str">
        <f>LEFT(O1233,MIN(FIND({0,1,2,3,4,5,6,7,8,9},ASC(O1233)&amp;1234567890))-1)</f>
        <v>Zr</v>
      </c>
      <c r="Q1233" s="8">
        <f t="shared" si="97"/>
        <v>2</v>
      </c>
      <c r="R1233" s="8">
        <f>VLOOKUP(P1233,Table!$A$2:$C$121,2,0)</f>
        <v>4</v>
      </c>
      <c r="S1233" s="7">
        <f>VLOOKUP(P1233,Table!$A$2:$C$121,3,0)</f>
        <v>5</v>
      </c>
      <c r="T1233" s="6" t="s">
        <v>4240</v>
      </c>
      <c r="U1233" s="8" t="str">
        <f>LEFT(T1233,MIN(FIND({0,1,2,3,4,5,6,7,8,9},ASC(T1233)&amp;1234567890))-1)</f>
        <v>Fe</v>
      </c>
      <c r="V1233" s="8">
        <f t="shared" si="98"/>
        <v>2.9</v>
      </c>
      <c r="W1233" s="8">
        <f>VLOOKUP(U1233,Table!$A$2:$C$121,2,0)</f>
        <v>8</v>
      </c>
      <c r="X1233" s="7">
        <f>VLOOKUP(U1233,Table!$A$2:$C$121,3,0)</f>
        <v>4</v>
      </c>
      <c r="Y1233" s="6" t="s">
        <v>2470</v>
      </c>
      <c r="Z1233" s="8" t="str">
        <f>LEFT(Y1233,MIN(FIND({0,1,2,3,4,5,6,7,8,9},ASC(Y1233)&amp;1234567890))-1)</f>
        <v>O</v>
      </c>
      <c r="AA1233" s="8">
        <f t="shared" si="99"/>
        <v>12</v>
      </c>
      <c r="AB1233" s="8">
        <f>VLOOKUP(Z1233,Table!$A$2:$C$121,2,0)</f>
        <v>16</v>
      </c>
      <c r="AC1233" s="7">
        <f>VLOOKUP(Z1233,Table!$A$2:$C$121,3,0)</f>
        <v>2</v>
      </c>
      <c r="AD1233" s="5" t="str">
        <f>VLOOKUP(A1233,Table!$U$1:$V$230,2,0)</f>
        <v>Tetragonal</v>
      </c>
    </row>
    <row r="1234" spans="1:30" ht="18.75" customHeight="1" x14ac:dyDescent="0.4">
      <c r="A1234" s="5">
        <v>147</v>
      </c>
      <c r="B1234" s="5">
        <v>69847</v>
      </c>
      <c r="C1234" s="5" t="s">
        <v>1588</v>
      </c>
      <c r="D1234" s="5" t="s">
        <v>1589</v>
      </c>
      <c r="E1234" s="6" t="s">
        <v>2294</v>
      </c>
      <c r="F1234" s="8" t="str">
        <f>LEFT(E1234,MIN(FIND({0,1,2,3,4,5,6,7,8,9},ASC(E1234)&amp;1234567890))-1)</f>
        <v>Ba</v>
      </c>
      <c r="G1234" s="8">
        <f t="shared" si="95"/>
        <v>2</v>
      </c>
      <c r="H1234" s="8">
        <f>VLOOKUP(F1234,Table!$A$2:$C$121,2,0)</f>
        <v>2</v>
      </c>
      <c r="I1234" s="7">
        <f>VLOOKUP(F1234,Table!$A$2:$C$121,3,0)</f>
        <v>6</v>
      </c>
      <c r="J1234" s="6" t="s">
        <v>4242</v>
      </c>
      <c r="K1234" s="8" t="str">
        <f>LEFT(J1234,MIN(FIND({0,1,2,3,4,5,6,7,8,9},ASC(J1234)&amp;1234567890))-1)</f>
        <v>Fe</v>
      </c>
      <c r="L1234" s="8">
        <f t="shared" si="96"/>
        <v>10</v>
      </c>
      <c r="M1234" s="8">
        <f>VLOOKUP(K1234,Table!$A$2:$C$121,2,0)</f>
        <v>8</v>
      </c>
      <c r="N1234" s="7">
        <f>VLOOKUP(K1234,Table!$A$2:$C$121,3,0)</f>
        <v>4</v>
      </c>
      <c r="O1234" s="6" t="s">
        <v>4243</v>
      </c>
      <c r="P1234" s="8" t="str">
        <f>LEFT(O1234,MIN(FIND({0,1,2,3,4,5,6,7,8,9},ASC(O1234)&amp;1234567890))-1)</f>
        <v>Co</v>
      </c>
      <c r="Q1234" s="8">
        <f t="shared" si="97"/>
        <v>0.89</v>
      </c>
      <c r="R1234" s="8">
        <f>VLOOKUP(P1234,Table!$A$2:$C$121,2,0)</f>
        <v>9</v>
      </c>
      <c r="S1234" s="7">
        <f>VLOOKUP(P1234,Table!$A$2:$C$121,3,0)</f>
        <v>4</v>
      </c>
      <c r="T1234" s="6" t="s">
        <v>2794</v>
      </c>
      <c r="U1234" s="8" t="str">
        <f>LEFT(T1234,MIN(FIND({0,1,2,3,4,5,6,7,8,9},ASC(T1234)&amp;1234567890))-1)</f>
        <v>Sn</v>
      </c>
      <c r="V1234" s="8">
        <f t="shared" si="98"/>
        <v>2</v>
      </c>
      <c r="W1234" s="8">
        <f>VLOOKUP(U1234,Table!$A$2:$C$121,2,0)</f>
        <v>14</v>
      </c>
      <c r="X1234" s="7">
        <f>VLOOKUP(U1234,Table!$A$2:$C$121,3,0)</f>
        <v>5</v>
      </c>
      <c r="Y1234" s="6" t="s">
        <v>2676</v>
      </c>
      <c r="Z1234" s="8" t="str">
        <f>LEFT(Y1234,MIN(FIND({0,1,2,3,4,5,6,7,8,9},ASC(Y1234)&amp;1234567890))-1)</f>
        <v>O</v>
      </c>
      <c r="AA1234" s="8">
        <f t="shared" si="99"/>
        <v>22</v>
      </c>
      <c r="AB1234" s="8">
        <f>VLOOKUP(Z1234,Table!$A$2:$C$121,2,0)</f>
        <v>16</v>
      </c>
      <c r="AC1234" s="7">
        <f>VLOOKUP(Z1234,Table!$A$2:$C$121,3,0)</f>
        <v>2</v>
      </c>
      <c r="AD1234" s="5" t="str">
        <f>VLOOKUP(A1234,Table!$U$1:$V$230,2,0)</f>
        <v>Trigonal</v>
      </c>
    </row>
    <row r="1235" spans="1:30" ht="18.75" customHeight="1" x14ac:dyDescent="0.4">
      <c r="A1235" s="5">
        <v>147</v>
      </c>
      <c r="B1235" s="5">
        <v>421323</v>
      </c>
      <c r="C1235" s="5" t="s">
        <v>1588</v>
      </c>
      <c r="D1235" s="5" t="s">
        <v>1590</v>
      </c>
      <c r="E1235" s="6" t="s">
        <v>2294</v>
      </c>
      <c r="F1235" s="8" t="str">
        <f>LEFT(E1235,MIN(FIND({0,1,2,3,4,5,6,7,8,9},ASC(E1235)&amp;1234567890))-1)</f>
        <v>Ba</v>
      </c>
      <c r="G1235" s="8">
        <f t="shared" si="95"/>
        <v>2</v>
      </c>
      <c r="H1235" s="8">
        <f>VLOOKUP(F1235,Table!$A$2:$C$121,2,0)</f>
        <v>2</v>
      </c>
      <c r="I1235" s="7">
        <f>VLOOKUP(F1235,Table!$A$2:$C$121,3,0)</f>
        <v>6</v>
      </c>
      <c r="J1235" s="6" t="s">
        <v>2320</v>
      </c>
      <c r="K1235" s="8" t="str">
        <f>LEFT(J1235,MIN(FIND({0,1,2,3,4,5,6,7,8,9},ASC(J1235)&amp;1234567890))-1)</f>
        <v>Sr</v>
      </c>
      <c r="L1235" s="8">
        <f t="shared" si="96"/>
        <v>1</v>
      </c>
      <c r="M1235" s="8">
        <f>VLOOKUP(K1235,Table!$A$2:$C$121,2,0)</f>
        <v>2</v>
      </c>
      <c r="N1235" s="7">
        <f>VLOOKUP(K1235,Table!$A$2:$C$121,3,0)</f>
        <v>5</v>
      </c>
      <c r="O1235" s="6" t="s">
        <v>2505</v>
      </c>
      <c r="P1235" s="8" t="str">
        <f>LEFT(O1235,MIN(FIND({0,1,2,3,4,5,6,7,8,9},ASC(O1235)&amp;1234567890))-1)</f>
        <v>Si</v>
      </c>
      <c r="Q1235" s="8">
        <f t="shared" si="97"/>
        <v>6</v>
      </c>
      <c r="R1235" s="8">
        <f>VLOOKUP(P1235,Table!$A$2:$C$121,2,0)</f>
        <v>14</v>
      </c>
      <c r="S1235" s="7">
        <f>VLOOKUP(P1235,Table!$A$2:$C$121,3,0)</f>
        <v>3</v>
      </c>
      <c r="T1235" s="6" t="s">
        <v>2470</v>
      </c>
      <c r="U1235" s="8" t="str">
        <f>LEFT(T1235,MIN(FIND({0,1,2,3,4,5,6,7,8,9},ASC(T1235)&amp;1234567890))-1)</f>
        <v>O</v>
      </c>
      <c r="V1235" s="8">
        <f t="shared" si="98"/>
        <v>12</v>
      </c>
      <c r="W1235" s="8">
        <f>VLOOKUP(U1235,Table!$A$2:$C$121,2,0)</f>
        <v>16</v>
      </c>
      <c r="X1235" s="7">
        <f>VLOOKUP(U1235,Table!$A$2:$C$121,3,0)</f>
        <v>2</v>
      </c>
      <c r="Y1235" s="6" t="s">
        <v>2323</v>
      </c>
      <c r="Z1235" s="8" t="str">
        <f>LEFT(Y1235,MIN(FIND({0,1,2,3,4,5,6,7,8,9},ASC(Y1235)&amp;1234567890))-1)</f>
        <v>N</v>
      </c>
      <c r="AA1235" s="8">
        <f t="shared" si="99"/>
        <v>2</v>
      </c>
      <c r="AB1235" s="8">
        <f>VLOOKUP(Z1235,Table!$A$2:$C$121,2,0)</f>
        <v>15</v>
      </c>
      <c r="AC1235" s="7">
        <f>VLOOKUP(Z1235,Table!$A$2:$C$121,3,0)</f>
        <v>2</v>
      </c>
      <c r="AD1235" s="5" t="str">
        <f>VLOOKUP(A1235,Table!$U$1:$V$230,2,0)</f>
        <v>Trigonal</v>
      </c>
    </row>
    <row r="1236" spans="1:30" ht="18.75" customHeight="1" x14ac:dyDescent="0.4">
      <c r="A1236" s="5">
        <v>147</v>
      </c>
      <c r="B1236" s="5">
        <v>421324</v>
      </c>
      <c r="C1236" s="5" t="s">
        <v>1588</v>
      </c>
      <c r="D1236" s="5" t="s">
        <v>1591</v>
      </c>
      <c r="E1236" s="6" t="s">
        <v>4244</v>
      </c>
      <c r="F1236" s="8" t="str">
        <f>LEFT(E1236,MIN(FIND({0,1,2,3,4,5,6,7,8,9},ASC(E1236)&amp;1234567890))-1)</f>
        <v>Ba</v>
      </c>
      <c r="G1236" s="8">
        <f t="shared" si="95"/>
        <v>2.56</v>
      </c>
      <c r="H1236" s="8">
        <f>VLOOKUP(F1236,Table!$A$2:$C$121,2,0)</f>
        <v>2</v>
      </c>
      <c r="I1236" s="7">
        <f>VLOOKUP(F1236,Table!$A$2:$C$121,3,0)</f>
        <v>6</v>
      </c>
      <c r="J1236" s="6" t="s">
        <v>3410</v>
      </c>
      <c r="K1236" s="8" t="str">
        <f>LEFT(J1236,MIN(FIND({0,1,2,3,4,5,6,7,8,9},ASC(J1236)&amp;1234567890))-1)</f>
        <v>Sr</v>
      </c>
      <c r="L1236" s="8">
        <f t="shared" si="96"/>
        <v>0.44</v>
      </c>
      <c r="M1236" s="8">
        <f>VLOOKUP(K1236,Table!$A$2:$C$121,2,0)</f>
        <v>2</v>
      </c>
      <c r="N1236" s="7">
        <f>VLOOKUP(K1236,Table!$A$2:$C$121,3,0)</f>
        <v>5</v>
      </c>
      <c r="O1236" s="6" t="s">
        <v>2505</v>
      </c>
      <c r="P1236" s="8" t="str">
        <f>LEFT(O1236,MIN(FIND({0,1,2,3,4,5,6,7,8,9},ASC(O1236)&amp;1234567890))-1)</f>
        <v>Si</v>
      </c>
      <c r="Q1236" s="8">
        <f t="shared" si="97"/>
        <v>6</v>
      </c>
      <c r="R1236" s="8">
        <f>VLOOKUP(P1236,Table!$A$2:$C$121,2,0)</f>
        <v>14</v>
      </c>
      <c r="S1236" s="7">
        <f>VLOOKUP(P1236,Table!$A$2:$C$121,3,0)</f>
        <v>3</v>
      </c>
      <c r="T1236" s="6" t="s">
        <v>2470</v>
      </c>
      <c r="U1236" s="8" t="str">
        <f>LEFT(T1236,MIN(FIND({0,1,2,3,4,5,6,7,8,9},ASC(T1236)&amp;1234567890))-1)</f>
        <v>O</v>
      </c>
      <c r="V1236" s="8">
        <f t="shared" si="98"/>
        <v>12</v>
      </c>
      <c r="W1236" s="8">
        <f>VLOOKUP(U1236,Table!$A$2:$C$121,2,0)</f>
        <v>16</v>
      </c>
      <c r="X1236" s="7">
        <f>VLOOKUP(U1236,Table!$A$2:$C$121,3,0)</f>
        <v>2</v>
      </c>
      <c r="Y1236" s="6" t="s">
        <v>2323</v>
      </c>
      <c r="Z1236" s="8" t="str">
        <f>LEFT(Y1236,MIN(FIND({0,1,2,3,4,5,6,7,8,9},ASC(Y1236)&amp;1234567890))-1)</f>
        <v>N</v>
      </c>
      <c r="AA1236" s="8">
        <f t="shared" si="99"/>
        <v>2</v>
      </c>
      <c r="AB1236" s="8">
        <f>VLOOKUP(Z1236,Table!$A$2:$C$121,2,0)</f>
        <v>15</v>
      </c>
      <c r="AC1236" s="7">
        <f>VLOOKUP(Z1236,Table!$A$2:$C$121,3,0)</f>
        <v>2</v>
      </c>
      <c r="AD1236" s="5" t="str">
        <f>VLOOKUP(A1236,Table!$U$1:$V$230,2,0)</f>
        <v>Trigonal</v>
      </c>
    </row>
    <row r="1237" spans="1:30" ht="18.75" customHeight="1" x14ac:dyDescent="0.4">
      <c r="A1237" s="5">
        <v>147</v>
      </c>
      <c r="B1237" s="5">
        <v>262716</v>
      </c>
      <c r="C1237" s="5" t="s">
        <v>1588</v>
      </c>
      <c r="D1237" s="5" t="s">
        <v>1592</v>
      </c>
      <c r="E1237" s="6" t="s">
        <v>2328</v>
      </c>
      <c r="F1237" s="8" t="str">
        <f>LEFT(E1237,MIN(FIND({0,1,2,3,4,5,6,7,8,9},ASC(E1237)&amp;1234567890))-1)</f>
        <v>Na</v>
      </c>
      <c r="G1237" s="8">
        <f t="shared" si="95"/>
        <v>2</v>
      </c>
      <c r="H1237" s="8">
        <f>VLOOKUP(F1237,Table!$A$2:$C$121,2,0)</f>
        <v>1</v>
      </c>
      <c r="I1237" s="7">
        <f>VLOOKUP(F1237,Table!$A$2:$C$121,3,0)</f>
        <v>3</v>
      </c>
      <c r="J1237" s="6" t="s">
        <v>2597</v>
      </c>
      <c r="K1237" s="8" t="str">
        <f>LEFT(J1237,MIN(FIND({0,1,2,3,4,5,6,7,8,9},ASC(J1237)&amp;1234567890))-1)</f>
        <v>Ba</v>
      </c>
      <c r="L1237" s="8">
        <f t="shared" si="96"/>
        <v>1</v>
      </c>
      <c r="M1237" s="8">
        <f>VLOOKUP(K1237,Table!$A$2:$C$121,2,0)</f>
        <v>2</v>
      </c>
      <c r="N1237" s="7">
        <f>VLOOKUP(K1237,Table!$A$2:$C$121,3,0)</f>
        <v>6</v>
      </c>
      <c r="O1237" s="6" t="s">
        <v>2627</v>
      </c>
      <c r="P1237" s="8" t="str">
        <f>LEFT(O1237,MIN(FIND({0,1,2,3,4,5,6,7,8,9},ASC(O1237)&amp;1234567890))-1)</f>
        <v>Mg</v>
      </c>
      <c r="Q1237" s="8">
        <f t="shared" si="97"/>
        <v>1</v>
      </c>
      <c r="R1237" s="8">
        <f>VLOOKUP(P1237,Table!$A$2:$C$121,2,0)</f>
        <v>2</v>
      </c>
      <c r="S1237" s="7">
        <f>VLOOKUP(P1237,Table!$A$2:$C$121,3,0)</f>
        <v>3</v>
      </c>
      <c r="T1237" s="6" t="s">
        <v>2422</v>
      </c>
      <c r="U1237" s="8" t="str">
        <f>LEFT(T1237,MIN(FIND({0,1,2,3,4,5,6,7,8,9},ASC(T1237)&amp;1234567890))-1)</f>
        <v>P</v>
      </c>
      <c r="V1237" s="8">
        <f t="shared" si="98"/>
        <v>2</v>
      </c>
      <c r="W1237" s="8">
        <f>VLOOKUP(U1237,Table!$A$2:$C$121,2,0)</f>
        <v>15</v>
      </c>
      <c r="X1237" s="7">
        <f>VLOOKUP(U1237,Table!$A$2:$C$121,3,0)</f>
        <v>3</v>
      </c>
      <c r="Y1237" s="6" t="s">
        <v>2298</v>
      </c>
      <c r="Z1237" s="8" t="str">
        <f>LEFT(Y1237,MIN(FIND({0,1,2,3,4,5,6,7,8,9},ASC(Y1237)&amp;1234567890))-1)</f>
        <v>O</v>
      </c>
      <c r="AA1237" s="8">
        <f t="shared" si="99"/>
        <v>8</v>
      </c>
      <c r="AB1237" s="8">
        <f>VLOOKUP(Z1237,Table!$A$2:$C$121,2,0)</f>
        <v>16</v>
      </c>
      <c r="AC1237" s="7">
        <f>VLOOKUP(Z1237,Table!$A$2:$C$121,3,0)</f>
        <v>2</v>
      </c>
      <c r="AD1237" s="5" t="str">
        <f>VLOOKUP(A1237,Table!$U$1:$V$230,2,0)</f>
        <v>Trigonal</v>
      </c>
    </row>
    <row r="1238" spans="1:30" ht="18.75" customHeight="1" x14ac:dyDescent="0.4">
      <c r="A1238" s="5">
        <v>147</v>
      </c>
      <c r="B1238" s="5">
        <v>236294</v>
      </c>
      <c r="C1238" s="5" t="s">
        <v>1588</v>
      </c>
      <c r="D1238" s="5" t="s">
        <v>1593</v>
      </c>
      <c r="E1238" s="6" t="s">
        <v>2488</v>
      </c>
      <c r="F1238" s="8" t="str">
        <f>LEFT(E1238,MIN(FIND({0,1,2,3,4,5,6,7,8,9},ASC(E1238)&amp;1234567890))-1)</f>
        <v>Li</v>
      </c>
      <c r="G1238" s="8">
        <f t="shared" si="95"/>
        <v>2</v>
      </c>
      <c r="H1238" s="8">
        <f>VLOOKUP(F1238,Table!$A$2:$C$121,2,0)</f>
        <v>1</v>
      </c>
      <c r="I1238" s="7">
        <f>VLOOKUP(F1238,Table!$A$2:$C$121,3,0)</f>
        <v>2</v>
      </c>
      <c r="J1238" s="6" t="s">
        <v>2597</v>
      </c>
      <c r="K1238" s="8" t="str">
        <f>LEFT(J1238,MIN(FIND({0,1,2,3,4,5,6,7,8,9},ASC(J1238)&amp;1234567890))-1)</f>
        <v>Ba</v>
      </c>
      <c r="L1238" s="8">
        <f t="shared" si="96"/>
        <v>1</v>
      </c>
      <c r="M1238" s="8">
        <f>VLOOKUP(K1238,Table!$A$2:$C$121,2,0)</f>
        <v>2</v>
      </c>
      <c r="N1238" s="7">
        <f>VLOOKUP(K1238,Table!$A$2:$C$121,3,0)</f>
        <v>6</v>
      </c>
      <c r="O1238" s="6" t="s">
        <v>2627</v>
      </c>
      <c r="P1238" s="8" t="str">
        <f>LEFT(O1238,MIN(FIND({0,1,2,3,4,5,6,7,8,9},ASC(O1238)&amp;1234567890))-1)</f>
        <v>Mg</v>
      </c>
      <c r="Q1238" s="8">
        <f t="shared" si="97"/>
        <v>1</v>
      </c>
      <c r="R1238" s="8">
        <f>VLOOKUP(P1238,Table!$A$2:$C$121,2,0)</f>
        <v>2</v>
      </c>
      <c r="S1238" s="7">
        <f>VLOOKUP(P1238,Table!$A$2:$C$121,3,0)</f>
        <v>3</v>
      </c>
      <c r="T1238" s="6" t="s">
        <v>2422</v>
      </c>
      <c r="U1238" s="8" t="str">
        <f>LEFT(T1238,MIN(FIND({0,1,2,3,4,5,6,7,8,9},ASC(T1238)&amp;1234567890))-1)</f>
        <v>P</v>
      </c>
      <c r="V1238" s="8">
        <f t="shared" si="98"/>
        <v>2</v>
      </c>
      <c r="W1238" s="8">
        <f>VLOOKUP(U1238,Table!$A$2:$C$121,2,0)</f>
        <v>15</v>
      </c>
      <c r="X1238" s="7">
        <f>VLOOKUP(U1238,Table!$A$2:$C$121,3,0)</f>
        <v>3</v>
      </c>
      <c r="Y1238" s="6" t="s">
        <v>2298</v>
      </c>
      <c r="Z1238" s="8" t="str">
        <f>LEFT(Y1238,MIN(FIND({0,1,2,3,4,5,6,7,8,9},ASC(Y1238)&amp;1234567890))-1)</f>
        <v>O</v>
      </c>
      <c r="AA1238" s="8">
        <f t="shared" si="99"/>
        <v>8</v>
      </c>
      <c r="AB1238" s="8">
        <f>VLOOKUP(Z1238,Table!$A$2:$C$121,2,0)</f>
        <v>16</v>
      </c>
      <c r="AC1238" s="7">
        <f>VLOOKUP(Z1238,Table!$A$2:$C$121,3,0)</f>
        <v>2</v>
      </c>
      <c r="AD1238" s="5" t="str">
        <f>VLOOKUP(A1238,Table!$U$1:$V$230,2,0)</f>
        <v>Trigonal</v>
      </c>
    </row>
    <row r="1239" spans="1:30" ht="18.75" customHeight="1" x14ac:dyDescent="0.4">
      <c r="A1239" s="5">
        <v>147</v>
      </c>
      <c r="B1239" s="5">
        <v>238784</v>
      </c>
      <c r="C1239" s="5" t="s">
        <v>1588</v>
      </c>
      <c r="D1239" s="5" t="s">
        <v>1594</v>
      </c>
      <c r="E1239" s="6" t="s">
        <v>3821</v>
      </c>
      <c r="F1239" s="8" t="str">
        <f>LEFT(E1239,MIN(FIND({0,1,2,3,4,5,6,7,8,9},ASC(E1239)&amp;1234567890))-1)</f>
        <v>Ba</v>
      </c>
      <c r="G1239" s="8">
        <f t="shared" si="95"/>
        <v>6</v>
      </c>
      <c r="H1239" s="8">
        <f>VLOOKUP(F1239,Table!$A$2:$C$121,2,0)</f>
        <v>2</v>
      </c>
      <c r="I1239" s="7">
        <f>VLOOKUP(F1239,Table!$A$2:$C$121,3,0)</f>
        <v>6</v>
      </c>
      <c r="J1239" s="6" t="s">
        <v>3402</v>
      </c>
      <c r="K1239" s="8" t="str">
        <f>LEFT(J1239,MIN(FIND({0,1,2,3,4,5,6,7,8,9},ASC(J1239)&amp;1234567890))-1)</f>
        <v>Nb</v>
      </c>
      <c r="L1239" s="8">
        <f t="shared" si="96"/>
        <v>4</v>
      </c>
      <c r="M1239" s="8">
        <f>VLOOKUP(K1239,Table!$A$2:$C$121,2,0)</f>
        <v>5</v>
      </c>
      <c r="N1239" s="7">
        <f>VLOOKUP(K1239,Table!$A$2:$C$121,3,0)</f>
        <v>5</v>
      </c>
      <c r="O1239" s="6" t="s">
        <v>2608</v>
      </c>
      <c r="P1239" s="8" t="str">
        <f>LEFT(O1239,MIN(FIND({0,1,2,3,4,5,6,7,8,9},ASC(O1239)&amp;1234567890))-1)</f>
        <v>Ti</v>
      </c>
      <c r="Q1239" s="8">
        <f t="shared" si="97"/>
        <v>1</v>
      </c>
      <c r="R1239" s="8">
        <f>VLOOKUP(P1239,Table!$A$2:$C$121,2,0)</f>
        <v>4</v>
      </c>
      <c r="S1239" s="7">
        <f>VLOOKUP(P1239,Table!$A$2:$C$121,3,0)</f>
        <v>4</v>
      </c>
      <c r="T1239" s="6" t="s">
        <v>2329</v>
      </c>
      <c r="U1239" s="8" t="str">
        <f>LEFT(T1239,MIN(FIND({0,1,2,3,4,5,6,7,8,9},ASC(T1239)&amp;1234567890))-1)</f>
        <v>Li</v>
      </c>
      <c r="V1239" s="8">
        <f t="shared" si="98"/>
        <v>1</v>
      </c>
      <c r="W1239" s="8">
        <f>VLOOKUP(U1239,Table!$A$2:$C$121,2,0)</f>
        <v>1</v>
      </c>
      <c r="X1239" s="7">
        <f>VLOOKUP(U1239,Table!$A$2:$C$121,3,0)</f>
        <v>2</v>
      </c>
      <c r="Y1239" s="6" t="s">
        <v>2474</v>
      </c>
      <c r="Z1239" s="8" t="str">
        <f>LEFT(Y1239,MIN(FIND({0,1,2,3,4,5,6,7,8,9},ASC(Y1239)&amp;1234567890))-1)</f>
        <v>O</v>
      </c>
      <c r="AA1239" s="8">
        <f t="shared" si="99"/>
        <v>18</v>
      </c>
      <c r="AB1239" s="8">
        <f>VLOOKUP(Z1239,Table!$A$2:$C$121,2,0)</f>
        <v>16</v>
      </c>
      <c r="AC1239" s="7">
        <f>VLOOKUP(Z1239,Table!$A$2:$C$121,3,0)</f>
        <v>2</v>
      </c>
      <c r="AD1239" s="5" t="str">
        <f>VLOOKUP(A1239,Table!$U$1:$V$230,2,0)</f>
        <v>Trigonal</v>
      </c>
    </row>
    <row r="1240" spans="1:30" ht="18.75" customHeight="1" x14ac:dyDescent="0.4">
      <c r="A1240" s="5">
        <v>148</v>
      </c>
      <c r="B1240" s="5">
        <v>84</v>
      </c>
      <c r="C1240" s="5" t="s">
        <v>1596</v>
      </c>
      <c r="D1240" s="5" t="s">
        <v>1597</v>
      </c>
      <c r="E1240" s="6" t="s">
        <v>4245</v>
      </c>
      <c r="F1240" s="8" t="str">
        <f>LEFT(E1240,MIN(FIND({0,1,2,3,4,5,6,7,8,9},ASC(E1240)&amp;1234567890))-1)</f>
        <v>Pb</v>
      </c>
      <c r="G1240" s="8">
        <f t="shared" si="95"/>
        <v>0.83</v>
      </c>
      <c r="H1240" s="8">
        <f>VLOOKUP(F1240,Table!$A$2:$C$121,2,0)</f>
        <v>14</v>
      </c>
      <c r="I1240" s="7">
        <f>VLOOKUP(F1240,Table!$A$2:$C$121,3,0)</f>
        <v>6</v>
      </c>
      <c r="J1240" s="6" t="s">
        <v>4246</v>
      </c>
      <c r="K1240" s="8" t="str">
        <f>LEFT(J1240,MIN(FIND({0,1,2,3,4,5,6,7,8,9},ASC(J1240)&amp;1234567890))-1)</f>
        <v>Ti</v>
      </c>
      <c r="L1240" s="8">
        <f t="shared" si="96"/>
        <v>13.68</v>
      </c>
      <c r="M1240" s="8">
        <f>VLOOKUP(K1240,Table!$A$2:$C$121,2,0)</f>
        <v>4</v>
      </c>
      <c r="N1240" s="7">
        <f>VLOOKUP(K1240,Table!$A$2:$C$121,3,0)</f>
        <v>4</v>
      </c>
      <c r="O1240" s="6" t="s">
        <v>4247</v>
      </c>
      <c r="P1240" s="8" t="str">
        <f>LEFT(O1240,MIN(FIND({0,1,2,3,4,5,6,7,8,9},ASC(O1240)&amp;1234567890))-1)</f>
        <v>Fe</v>
      </c>
      <c r="Q1240" s="8">
        <f t="shared" si="97"/>
        <v>6.32</v>
      </c>
      <c r="R1240" s="8">
        <f>VLOOKUP(P1240,Table!$A$2:$C$121,2,0)</f>
        <v>8</v>
      </c>
      <c r="S1240" s="7">
        <f>VLOOKUP(P1240,Table!$A$2:$C$121,3,0)</f>
        <v>4</v>
      </c>
      <c r="T1240" s="6" t="s">
        <v>2598</v>
      </c>
      <c r="U1240" s="8" t="str">
        <f>LEFT(T1240,MIN(FIND({0,1,2,3,4,5,6,7,8,9},ASC(T1240)&amp;1234567890))-1)</f>
        <v>Mn</v>
      </c>
      <c r="V1240" s="8">
        <f t="shared" si="98"/>
        <v>1</v>
      </c>
      <c r="W1240" s="8">
        <f>VLOOKUP(U1240,Table!$A$2:$C$121,2,0)</f>
        <v>7</v>
      </c>
      <c r="X1240" s="7">
        <f>VLOOKUP(U1240,Table!$A$2:$C$121,3,0)</f>
        <v>4</v>
      </c>
      <c r="Y1240" s="6" t="s">
        <v>4248</v>
      </c>
      <c r="Z1240" s="8" t="str">
        <f>LEFT(Y1240,MIN(FIND({0,1,2,3,4,5,6,7,8,9},ASC(Y1240)&amp;1234567890))-1)</f>
        <v>O</v>
      </c>
      <c r="AA1240" s="8">
        <f t="shared" si="99"/>
        <v>38</v>
      </c>
      <c r="AB1240" s="8">
        <f>VLOOKUP(Z1240,Table!$A$2:$C$121,2,0)</f>
        <v>16</v>
      </c>
      <c r="AC1240" s="7">
        <f>VLOOKUP(Z1240,Table!$A$2:$C$121,3,0)</f>
        <v>2</v>
      </c>
      <c r="AD1240" s="5" t="str">
        <f>VLOOKUP(A1240,Table!$U$1:$V$230,2,0)</f>
        <v>Trigonal</v>
      </c>
    </row>
    <row r="1241" spans="1:30" ht="18.75" customHeight="1" x14ac:dyDescent="0.4">
      <c r="A1241" s="5">
        <v>148</v>
      </c>
      <c r="B1241" s="5">
        <v>89268</v>
      </c>
      <c r="C1241" s="5" t="s">
        <v>1595</v>
      </c>
      <c r="D1241" s="5" t="s">
        <v>1598</v>
      </c>
      <c r="E1241" s="6" t="s">
        <v>4249</v>
      </c>
      <c r="F1241" s="8" t="str">
        <f>LEFT(E1241,MIN(FIND({0,1,2,3,4,5,6,7,8,9},ASC(E1241)&amp;1234567890))-1)</f>
        <v>Pb</v>
      </c>
      <c r="G1241" s="8">
        <f t="shared" si="95"/>
        <v>0.50800000000000001</v>
      </c>
      <c r="H1241" s="8">
        <f>VLOOKUP(F1241,Table!$A$2:$C$121,2,0)</f>
        <v>14</v>
      </c>
      <c r="I1241" s="7">
        <f>VLOOKUP(F1241,Table!$A$2:$C$121,3,0)</f>
        <v>6</v>
      </c>
      <c r="J1241" s="6" t="s">
        <v>4250</v>
      </c>
      <c r="K1241" s="8" t="str">
        <f>LEFT(J1241,MIN(FIND({0,1,2,3,4,5,6,7,8,9},ASC(J1241)&amp;1234567890))-1)</f>
        <v>U</v>
      </c>
      <c r="L1241" s="8">
        <f t="shared" si="96"/>
        <v>0.46600000000000003</v>
      </c>
      <c r="M1241" s="8">
        <f>VLOOKUP(K1241,Table!$A$2:$C$121,2,0)</f>
        <v>3</v>
      </c>
      <c r="N1241" s="7">
        <f>VLOOKUP(K1241,Table!$A$2:$C$121,3,0)</f>
        <v>7</v>
      </c>
      <c r="O1241" s="6" t="s">
        <v>4251</v>
      </c>
      <c r="P1241" s="8" t="str">
        <f>LEFT(O1241,MIN(FIND({0,1,2,3,4,5,6,7,8,9},ASC(O1241)&amp;1234567890))-1)</f>
        <v>Ti</v>
      </c>
      <c r="Q1241" s="8">
        <f t="shared" si="97"/>
        <v>10.944000000000001</v>
      </c>
      <c r="R1241" s="8">
        <f>VLOOKUP(P1241,Table!$A$2:$C$121,2,0)</f>
        <v>4</v>
      </c>
      <c r="S1241" s="7">
        <f>VLOOKUP(P1241,Table!$A$2:$C$121,3,0)</f>
        <v>4</v>
      </c>
      <c r="T1241" s="6" t="s">
        <v>4252</v>
      </c>
      <c r="U1241" s="8" t="str">
        <f>LEFT(T1241,MIN(FIND({0,1,2,3,4,5,6,7,8,9},ASC(T1241)&amp;1234567890))-1)</f>
        <v>Fe</v>
      </c>
      <c r="V1241" s="8">
        <f t="shared" si="98"/>
        <v>8.56</v>
      </c>
      <c r="W1241" s="8">
        <f>VLOOKUP(U1241,Table!$A$2:$C$121,2,0)</f>
        <v>8</v>
      </c>
      <c r="X1241" s="7">
        <f>VLOOKUP(U1241,Table!$A$2:$C$121,3,0)</f>
        <v>4</v>
      </c>
      <c r="Y1241" s="6" t="s">
        <v>4248</v>
      </c>
      <c r="Z1241" s="8" t="str">
        <f>LEFT(Y1241,MIN(FIND({0,1,2,3,4,5,6,7,8,9},ASC(Y1241)&amp;1234567890))-1)</f>
        <v>O</v>
      </c>
      <c r="AA1241" s="8">
        <f t="shared" si="99"/>
        <v>38</v>
      </c>
      <c r="AB1241" s="8">
        <f>VLOOKUP(Z1241,Table!$A$2:$C$121,2,0)</f>
        <v>16</v>
      </c>
      <c r="AC1241" s="7">
        <f>VLOOKUP(Z1241,Table!$A$2:$C$121,3,0)</f>
        <v>2</v>
      </c>
      <c r="AD1241" s="5" t="str">
        <f>VLOOKUP(A1241,Table!$U$1:$V$230,2,0)</f>
        <v>Trigonal</v>
      </c>
    </row>
    <row r="1242" spans="1:30" ht="18.75" customHeight="1" x14ac:dyDescent="0.4">
      <c r="A1242" s="5">
        <v>148</v>
      </c>
      <c r="B1242" s="5">
        <v>97963</v>
      </c>
      <c r="C1242" s="5" t="s">
        <v>1596</v>
      </c>
      <c r="D1242" s="5" t="s">
        <v>373</v>
      </c>
      <c r="E1242" s="6" t="s">
        <v>2320</v>
      </c>
      <c r="F1242" s="8" t="str">
        <f>LEFT(E1242,MIN(FIND({0,1,2,3,4,5,6,7,8,9},ASC(E1242)&amp;1234567890))-1)</f>
        <v>Sr</v>
      </c>
      <c r="G1242" s="8">
        <f t="shared" si="95"/>
        <v>1</v>
      </c>
      <c r="H1242" s="8">
        <f>VLOOKUP(F1242,Table!$A$2:$C$121,2,0)</f>
        <v>2</v>
      </c>
      <c r="I1242" s="7">
        <f>VLOOKUP(F1242,Table!$A$2:$C$121,3,0)</f>
        <v>5</v>
      </c>
      <c r="J1242" s="6" t="s">
        <v>2363</v>
      </c>
      <c r="K1242" s="8" t="str">
        <f>LEFT(J1242,MIN(FIND({0,1,2,3,4,5,6,7,8,9},ASC(J1242)&amp;1234567890))-1)</f>
        <v>La</v>
      </c>
      <c r="L1242" s="8">
        <f t="shared" si="96"/>
        <v>1</v>
      </c>
      <c r="M1242" s="8">
        <f>VLOOKUP(K1242,Table!$A$2:$C$121,2,0)</f>
        <v>3</v>
      </c>
      <c r="N1242" s="7">
        <f>VLOOKUP(K1242,Table!$A$2:$C$121,3,0)</f>
        <v>6</v>
      </c>
      <c r="O1242" s="6" t="s">
        <v>2296</v>
      </c>
      <c r="P1242" s="8" t="str">
        <f>LEFT(O1242,MIN(FIND({0,1,2,3,4,5,6,7,8,9},ASC(O1242)&amp;1234567890))-1)</f>
        <v>Cu</v>
      </c>
      <c r="Q1242" s="8">
        <f t="shared" si="97"/>
        <v>1</v>
      </c>
      <c r="R1242" s="8">
        <f>VLOOKUP(P1242,Table!$A$2:$C$121,2,0)</f>
        <v>11</v>
      </c>
      <c r="S1242" s="7">
        <f>VLOOKUP(P1242,Table!$A$2:$C$121,3,0)</f>
        <v>4</v>
      </c>
      <c r="T1242" s="6" t="s">
        <v>2441</v>
      </c>
      <c r="U1242" s="8" t="str">
        <f>LEFT(T1242,MIN(FIND({0,1,2,3,4,5,6,7,8,9},ASC(T1242)&amp;1234567890))-1)</f>
        <v>Ru</v>
      </c>
      <c r="V1242" s="8">
        <f t="shared" si="98"/>
        <v>1</v>
      </c>
      <c r="W1242" s="8">
        <f>VLOOKUP(U1242,Table!$A$2:$C$121,2,0)</f>
        <v>8</v>
      </c>
      <c r="X1242" s="7">
        <f>VLOOKUP(U1242,Table!$A$2:$C$121,3,0)</f>
        <v>5</v>
      </c>
      <c r="Y1242" s="6" t="s">
        <v>2332</v>
      </c>
      <c r="Z1242" s="8" t="str">
        <f>LEFT(Y1242,MIN(FIND({0,1,2,3,4,5,6,7,8,9},ASC(Y1242)&amp;1234567890))-1)</f>
        <v>O</v>
      </c>
      <c r="AA1242" s="8">
        <f t="shared" si="99"/>
        <v>6</v>
      </c>
      <c r="AB1242" s="8">
        <f>VLOOKUP(Z1242,Table!$A$2:$C$121,2,0)</f>
        <v>16</v>
      </c>
      <c r="AC1242" s="7">
        <f>VLOOKUP(Z1242,Table!$A$2:$C$121,3,0)</f>
        <v>2</v>
      </c>
      <c r="AD1242" s="5" t="str">
        <f>VLOOKUP(A1242,Table!$U$1:$V$230,2,0)</f>
        <v>Trigonal</v>
      </c>
    </row>
    <row r="1243" spans="1:30" ht="18.75" customHeight="1" x14ac:dyDescent="0.4">
      <c r="A1243" s="5">
        <v>148</v>
      </c>
      <c r="B1243" s="5">
        <v>262533</v>
      </c>
      <c r="C1243" s="5" t="s">
        <v>1595</v>
      </c>
      <c r="D1243" s="5" t="s">
        <v>1599</v>
      </c>
      <c r="E1243" s="6" t="s">
        <v>4253</v>
      </c>
      <c r="F1243" s="8" t="str">
        <f>LEFT(E1243,MIN(FIND({0,1,2,3,4,5,6,7,8,9},ASC(E1243)&amp;1234567890))-1)</f>
        <v>Na</v>
      </c>
      <c r="G1243" s="8">
        <f t="shared" si="95"/>
        <v>1.5</v>
      </c>
      <c r="H1243" s="8">
        <f>VLOOKUP(F1243,Table!$A$2:$C$121,2,0)</f>
        <v>1</v>
      </c>
      <c r="I1243" s="7">
        <f>VLOOKUP(F1243,Table!$A$2:$C$121,3,0)</f>
        <v>3</v>
      </c>
      <c r="J1243" s="6" t="s">
        <v>4146</v>
      </c>
      <c r="K1243" s="8" t="str">
        <f>LEFT(J1243,MIN(FIND({0,1,2,3,4,5,6,7,8,9},ASC(J1243)&amp;1234567890))-1)</f>
        <v>Ag</v>
      </c>
      <c r="L1243" s="8">
        <f t="shared" si="96"/>
        <v>1.5</v>
      </c>
      <c r="M1243" s="8">
        <f>VLOOKUP(K1243,Table!$A$2:$C$121,2,0)</f>
        <v>11</v>
      </c>
      <c r="N1243" s="7">
        <f>VLOOKUP(K1243,Table!$A$2:$C$121,3,0)</f>
        <v>5</v>
      </c>
      <c r="O1243" s="6" t="s">
        <v>2355</v>
      </c>
      <c r="P1243" s="8" t="str">
        <f>LEFT(O1243,MIN(FIND({0,1,2,3,4,5,6,7,8,9},ASC(O1243)&amp;1234567890))-1)</f>
        <v>Mo</v>
      </c>
      <c r="Q1243" s="8">
        <f t="shared" si="97"/>
        <v>1</v>
      </c>
      <c r="R1243" s="8">
        <f>VLOOKUP(P1243,Table!$A$2:$C$121,2,0)</f>
        <v>6</v>
      </c>
      <c r="S1243" s="7">
        <f>VLOOKUP(P1243,Table!$A$2:$C$121,3,0)</f>
        <v>5</v>
      </c>
      <c r="T1243" s="6" t="s">
        <v>2312</v>
      </c>
      <c r="U1243" s="8" t="str">
        <f>LEFT(T1243,MIN(FIND({0,1,2,3,4,5,6,7,8,9},ASC(T1243)&amp;1234567890))-1)</f>
        <v>O</v>
      </c>
      <c r="V1243" s="8">
        <f t="shared" si="98"/>
        <v>3</v>
      </c>
      <c r="W1243" s="8">
        <f>VLOOKUP(U1243,Table!$A$2:$C$121,2,0)</f>
        <v>16</v>
      </c>
      <c r="X1243" s="7">
        <f>VLOOKUP(U1243,Table!$A$2:$C$121,3,0)</f>
        <v>2</v>
      </c>
      <c r="Y1243" s="6" t="s">
        <v>2319</v>
      </c>
      <c r="Z1243" s="8" t="str">
        <f>LEFT(Y1243,MIN(FIND({0,1,2,3,4,5,6,7,8,9},ASC(Y1243)&amp;1234567890))-1)</f>
        <v>F</v>
      </c>
      <c r="AA1243" s="8">
        <f t="shared" si="99"/>
        <v>3</v>
      </c>
      <c r="AB1243" s="8">
        <f>VLOOKUP(Z1243,Table!$A$2:$C$121,2,0)</f>
        <v>17</v>
      </c>
      <c r="AC1243" s="7">
        <f>VLOOKUP(Z1243,Table!$A$2:$C$121,3,0)</f>
        <v>2</v>
      </c>
      <c r="AD1243" s="5" t="str">
        <f>VLOOKUP(A1243,Table!$U$1:$V$230,2,0)</f>
        <v>Trigonal</v>
      </c>
    </row>
    <row r="1244" spans="1:30" ht="18.75" customHeight="1" x14ac:dyDescent="0.4">
      <c r="A1244" s="5">
        <v>148</v>
      </c>
      <c r="B1244" s="5">
        <v>262534</v>
      </c>
      <c r="C1244" s="5" t="s">
        <v>1595</v>
      </c>
      <c r="D1244" s="5" t="s">
        <v>1600</v>
      </c>
      <c r="E1244" s="6" t="s">
        <v>4253</v>
      </c>
      <c r="F1244" s="8" t="str">
        <f>LEFT(E1244,MIN(FIND({0,1,2,3,4,5,6,7,8,9},ASC(E1244)&amp;1234567890))-1)</f>
        <v>Na</v>
      </c>
      <c r="G1244" s="8">
        <f t="shared" si="95"/>
        <v>1.5</v>
      </c>
      <c r="H1244" s="8">
        <f>VLOOKUP(F1244,Table!$A$2:$C$121,2,0)</f>
        <v>1</v>
      </c>
      <c r="I1244" s="7">
        <f>VLOOKUP(F1244,Table!$A$2:$C$121,3,0)</f>
        <v>3</v>
      </c>
      <c r="J1244" s="6" t="s">
        <v>4146</v>
      </c>
      <c r="K1244" s="8" t="str">
        <f>LEFT(J1244,MIN(FIND({0,1,2,3,4,5,6,7,8,9},ASC(J1244)&amp;1234567890))-1)</f>
        <v>Ag</v>
      </c>
      <c r="L1244" s="8">
        <f t="shared" si="96"/>
        <v>1.5</v>
      </c>
      <c r="M1244" s="8">
        <f>VLOOKUP(K1244,Table!$A$2:$C$121,2,0)</f>
        <v>11</v>
      </c>
      <c r="N1244" s="7">
        <f>VLOOKUP(K1244,Table!$A$2:$C$121,3,0)</f>
        <v>5</v>
      </c>
      <c r="O1244" s="6" t="s">
        <v>2430</v>
      </c>
      <c r="P1244" s="8" t="str">
        <f>LEFT(O1244,MIN(FIND({0,1,2,3,4,5,6,7,8,9},ASC(O1244)&amp;1234567890))-1)</f>
        <v>W</v>
      </c>
      <c r="Q1244" s="8">
        <f t="shared" si="97"/>
        <v>1</v>
      </c>
      <c r="R1244" s="8">
        <f>VLOOKUP(P1244,Table!$A$2:$C$121,2,0)</f>
        <v>6</v>
      </c>
      <c r="S1244" s="7">
        <f>VLOOKUP(P1244,Table!$A$2:$C$121,3,0)</f>
        <v>6</v>
      </c>
      <c r="T1244" s="6" t="s">
        <v>2312</v>
      </c>
      <c r="U1244" s="8" t="str">
        <f>LEFT(T1244,MIN(FIND({0,1,2,3,4,5,6,7,8,9},ASC(T1244)&amp;1234567890))-1)</f>
        <v>O</v>
      </c>
      <c r="V1244" s="8">
        <f t="shared" si="98"/>
        <v>3</v>
      </c>
      <c r="W1244" s="8">
        <f>VLOOKUP(U1244,Table!$A$2:$C$121,2,0)</f>
        <v>16</v>
      </c>
      <c r="X1244" s="7">
        <f>VLOOKUP(U1244,Table!$A$2:$C$121,3,0)</f>
        <v>2</v>
      </c>
      <c r="Y1244" s="6" t="s">
        <v>2319</v>
      </c>
      <c r="Z1244" s="8" t="str">
        <f>LEFT(Y1244,MIN(FIND({0,1,2,3,4,5,6,7,8,9},ASC(Y1244)&amp;1234567890))-1)</f>
        <v>F</v>
      </c>
      <c r="AA1244" s="8">
        <f t="shared" si="99"/>
        <v>3</v>
      </c>
      <c r="AB1244" s="8">
        <f>VLOOKUP(Z1244,Table!$A$2:$C$121,2,0)</f>
        <v>17</v>
      </c>
      <c r="AC1244" s="7">
        <f>VLOOKUP(Z1244,Table!$A$2:$C$121,3,0)</f>
        <v>2</v>
      </c>
      <c r="AD1244" s="5" t="str">
        <f>VLOOKUP(A1244,Table!$U$1:$V$230,2,0)</f>
        <v>Trigonal</v>
      </c>
    </row>
    <row r="1245" spans="1:30" ht="18.75" customHeight="1" x14ac:dyDescent="0.4">
      <c r="A1245" s="5">
        <v>148</v>
      </c>
      <c r="B1245" s="5">
        <v>423774</v>
      </c>
      <c r="C1245" s="5" t="s">
        <v>1595</v>
      </c>
      <c r="D1245" s="5" t="s">
        <v>1601</v>
      </c>
      <c r="E1245" s="6" t="s">
        <v>2371</v>
      </c>
      <c r="F1245" s="8" t="str">
        <f>LEFT(E1245,MIN(FIND({0,1,2,3,4,5,6,7,8,9},ASC(E1245)&amp;1234567890))-1)</f>
        <v>Li</v>
      </c>
      <c r="G1245" s="8">
        <f t="shared" si="95"/>
        <v>3</v>
      </c>
      <c r="H1245" s="8">
        <f>VLOOKUP(F1245,Table!$A$2:$C$121,2,0)</f>
        <v>1</v>
      </c>
      <c r="I1245" s="7">
        <f>VLOOKUP(F1245,Table!$A$2:$C$121,3,0)</f>
        <v>2</v>
      </c>
      <c r="J1245" s="6" t="s">
        <v>2315</v>
      </c>
      <c r="K1245" s="8" t="str">
        <f>LEFT(J1245,MIN(FIND({0,1,2,3,4,5,6,7,8,9},ASC(J1245)&amp;1234567890))-1)</f>
        <v>Na</v>
      </c>
      <c r="L1245" s="8">
        <f t="shared" si="96"/>
        <v>1</v>
      </c>
      <c r="M1245" s="8">
        <f>VLOOKUP(K1245,Table!$A$2:$C$121,2,0)</f>
        <v>1</v>
      </c>
      <c r="N1245" s="7">
        <f>VLOOKUP(K1245,Table!$A$2:$C$121,3,0)</f>
        <v>3</v>
      </c>
      <c r="O1245" s="6" t="s">
        <v>2597</v>
      </c>
      <c r="P1245" s="8" t="str">
        <f>LEFT(O1245,MIN(FIND({0,1,2,3,4,5,6,7,8,9},ASC(O1245)&amp;1234567890))-1)</f>
        <v>Ba</v>
      </c>
      <c r="Q1245" s="8">
        <f t="shared" si="97"/>
        <v>1</v>
      </c>
      <c r="R1245" s="8">
        <f>VLOOKUP(P1245,Table!$A$2:$C$121,2,0)</f>
        <v>2</v>
      </c>
      <c r="S1245" s="7">
        <f>VLOOKUP(P1245,Table!$A$2:$C$121,3,0)</f>
        <v>6</v>
      </c>
      <c r="T1245" s="6" t="s">
        <v>2338</v>
      </c>
      <c r="U1245" s="8" t="str">
        <f>LEFT(T1245,MIN(FIND({0,1,2,3,4,5,6,7,8,9},ASC(T1245)&amp;1234567890))-1)</f>
        <v>B</v>
      </c>
      <c r="V1245" s="8">
        <f t="shared" si="98"/>
        <v>6</v>
      </c>
      <c r="W1245" s="8">
        <f>VLOOKUP(U1245,Table!$A$2:$C$121,2,0)</f>
        <v>13</v>
      </c>
      <c r="X1245" s="7">
        <f>VLOOKUP(U1245,Table!$A$2:$C$121,3,0)</f>
        <v>2</v>
      </c>
      <c r="Y1245" s="6" t="s">
        <v>2470</v>
      </c>
      <c r="Z1245" s="8" t="str">
        <f>LEFT(Y1245,MIN(FIND({0,1,2,3,4,5,6,7,8,9},ASC(Y1245)&amp;1234567890))-1)</f>
        <v>O</v>
      </c>
      <c r="AA1245" s="8">
        <f t="shared" si="99"/>
        <v>12</v>
      </c>
      <c r="AB1245" s="8">
        <f>VLOOKUP(Z1245,Table!$A$2:$C$121,2,0)</f>
        <v>16</v>
      </c>
      <c r="AC1245" s="7">
        <f>VLOOKUP(Z1245,Table!$A$2:$C$121,3,0)</f>
        <v>2</v>
      </c>
      <c r="AD1245" s="5" t="str">
        <f>VLOOKUP(A1245,Table!$U$1:$V$230,2,0)</f>
        <v>Trigonal</v>
      </c>
    </row>
    <row r="1246" spans="1:30" ht="18.75" customHeight="1" x14ac:dyDescent="0.4">
      <c r="A1246" s="5">
        <v>148</v>
      </c>
      <c r="B1246" s="5">
        <v>423284</v>
      </c>
      <c r="C1246" s="5" t="s">
        <v>1595</v>
      </c>
      <c r="D1246" s="5" t="s">
        <v>1602</v>
      </c>
      <c r="E1246" s="6" t="s">
        <v>4254</v>
      </c>
      <c r="F1246" s="8" t="str">
        <f>LEFT(E1246,MIN(FIND({0,1,2,3,4,5,6,7,8,9},ASC(E1246)&amp;1234567890))-1)</f>
        <v>K</v>
      </c>
      <c r="G1246" s="8">
        <f t="shared" si="95"/>
        <v>16.5</v>
      </c>
      <c r="H1246" s="8">
        <f>VLOOKUP(F1246,Table!$A$2:$C$121,2,0)</f>
        <v>1</v>
      </c>
      <c r="I1246" s="7">
        <f>VLOOKUP(F1246,Table!$A$2:$C$121,3,0)</f>
        <v>4</v>
      </c>
      <c r="J1246" s="6" t="s">
        <v>4255</v>
      </c>
      <c r="K1246" s="8" t="str">
        <f>LEFT(J1246,MIN(FIND({0,1,2,3,4,5,6,7,8,9},ASC(J1246)&amp;1234567890))-1)</f>
        <v>Ta</v>
      </c>
      <c r="L1246" s="8">
        <f t="shared" si="96"/>
        <v>1.5</v>
      </c>
      <c r="M1246" s="8">
        <f>VLOOKUP(K1246,Table!$A$2:$C$121,2,0)</f>
        <v>5</v>
      </c>
      <c r="N1246" s="7">
        <f>VLOOKUP(K1246,Table!$A$2:$C$121,3,0)</f>
        <v>6</v>
      </c>
      <c r="O1246" s="6" t="s">
        <v>2302</v>
      </c>
      <c r="P1246" s="8" t="str">
        <f>LEFT(O1246,MIN(FIND({0,1,2,3,4,5,6,7,8,9},ASC(O1246)&amp;1234567890))-1)</f>
        <v>P</v>
      </c>
      <c r="Q1246" s="8">
        <f t="shared" si="97"/>
        <v>1</v>
      </c>
      <c r="R1246" s="8">
        <f>VLOOKUP(P1246,Table!$A$2:$C$121,2,0)</f>
        <v>15</v>
      </c>
      <c r="S1246" s="7">
        <f>VLOOKUP(P1246,Table!$A$2:$C$121,3,0)</f>
        <v>3</v>
      </c>
      <c r="T1246" s="6" t="s">
        <v>4256</v>
      </c>
      <c r="U1246" s="8" t="str">
        <f>LEFT(T1246,MIN(FIND({0,1,2,3,4,5,6,7,8,9},ASC(T1246)&amp;1234567890))-1)</f>
        <v>W</v>
      </c>
      <c r="V1246" s="8">
        <f t="shared" si="98"/>
        <v>7.5</v>
      </c>
      <c r="W1246" s="8">
        <f>VLOOKUP(U1246,Table!$A$2:$C$121,2,0)</f>
        <v>6</v>
      </c>
      <c r="X1246" s="7">
        <f>VLOOKUP(U1246,Table!$A$2:$C$121,3,0)</f>
        <v>6</v>
      </c>
      <c r="Y1246" s="6" t="s">
        <v>4257</v>
      </c>
      <c r="Z1246" s="8" t="str">
        <f>LEFT(Y1246,MIN(FIND({0,1,2,3,4,5,6,7,8,9},ASC(Y1246)&amp;1234567890))-1)</f>
        <v>O</v>
      </c>
      <c r="AA1246" s="8">
        <f t="shared" si="99"/>
        <v>37</v>
      </c>
      <c r="AB1246" s="8">
        <f>VLOOKUP(Z1246,Table!$A$2:$C$121,2,0)</f>
        <v>16</v>
      </c>
      <c r="AC1246" s="7">
        <f>VLOOKUP(Z1246,Table!$A$2:$C$121,3,0)</f>
        <v>2</v>
      </c>
      <c r="AD1246" s="5" t="str">
        <f>VLOOKUP(A1246,Table!$U$1:$V$230,2,0)</f>
        <v>Trigonal</v>
      </c>
    </row>
    <row r="1247" spans="1:30" ht="18.75" customHeight="1" x14ac:dyDescent="0.4">
      <c r="A1247" s="5">
        <v>148</v>
      </c>
      <c r="B1247" s="5">
        <v>5391</v>
      </c>
      <c r="C1247" s="5" t="s">
        <v>1595</v>
      </c>
      <c r="D1247" s="5" t="s">
        <v>1603</v>
      </c>
      <c r="E1247" s="6" t="s">
        <v>4258</v>
      </c>
      <c r="F1247" s="8" t="str">
        <f>LEFT(E1247,MIN(FIND({0,1,2,3,4,5,6,7,8,9},ASC(E1247)&amp;1234567890))-1)</f>
        <v>C</v>
      </c>
      <c r="G1247" s="8">
        <f t="shared" si="95"/>
        <v>2</v>
      </c>
      <c r="H1247" s="8">
        <f>VLOOKUP(F1247,Table!$A$2:$C$121,2,0)</f>
        <v>14</v>
      </c>
      <c r="I1247" s="7">
        <f>VLOOKUP(F1247,Table!$A$2:$C$121,3,0)</f>
        <v>2</v>
      </c>
      <c r="J1247" s="6" t="s">
        <v>4259</v>
      </c>
      <c r="K1247" s="8" t="str">
        <f>LEFT(J1247,MIN(FIND({0,1,2,3,4,5,6,7,8,9},ASC(J1247)&amp;1234567890))-1)</f>
        <v>H</v>
      </c>
      <c r="L1247" s="8">
        <f t="shared" si="96"/>
        <v>30</v>
      </c>
      <c r="M1247" s="8">
        <f>VLOOKUP(K1247,Table!$A$2:$C$121,2,0)</f>
        <v>1</v>
      </c>
      <c r="N1247" s="7">
        <f>VLOOKUP(K1247,Table!$A$2:$C$121,3,0)</f>
        <v>1</v>
      </c>
      <c r="O1247" s="6" t="s">
        <v>2627</v>
      </c>
      <c r="P1247" s="8" t="str">
        <f>LEFT(O1247,MIN(FIND({0,1,2,3,4,5,6,7,8,9},ASC(O1247)&amp;1234567890))-1)</f>
        <v>Mg</v>
      </c>
      <c r="Q1247" s="8">
        <f t="shared" si="97"/>
        <v>1</v>
      </c>
      <c r="R1247" s="8">
        <f>VLOOKUP(P1247,Table!$A$2:$C$121,2,0)</f>
        <v>2</v>
      </c>
      <c r="S1247" s="7">
        <f>VLOOKUP(P1247,Table!$A$2:$C$121,3,0)</f>
        <v>3</v>
      </c>
      <c r="T1247" s="6" t="s">
        <v>2474</v>
      </c>
      <c r="U1247" s="8" t="str">
        <f>LEFT(T1247,MIN(FIND({0,1,2,3,4,5,6,7,8,9},ASC(T1247)&amp;1234567890))-1)</f>
        <v>O</v>
      </c>
      <c r="V1247" s="8">
        <f t="shared" si="98"/>
        <v>18</v>
      </c>
      <c r="W1247" s="8">
        <f>VLOOKUP(U1247,Table!$A$2:$C$121,2,0)</f>
        <v>16</v>
      </c>
      <c r="X1247" s="7">
        <f>VLOOKUP(U1247,Table!$A$2:$C$121,3,0)</f>
        <v>2</v>
      </c>
      <c r="Y1247" s="6" t="s">
        <v>2815</v>
      </c>
      <c r="Z1247" s="8" t="str">
        <f>LEFT(Y1247,MIN(FIND({0,1,2,3,4,5,6,7,8,9},ASC(Y1247)&amp;1234567890))-1)</f>
        <v>S</v>
      </c>
      <c r="AA1247" s="8">
        <f t="shared" si="99"/>
        <v>2</v>
      </c>
      <c r="AB1247" s="8">
        <f>VLOOKUP(Z1247,Table!$A$2:$C$121,2,0)</f>
        <v>16</v>
      </c>
      <c r="AC1247" s="7">
        <f>VLOOKUP(Z1247,Table!$A$2:$C$121,3,0)</f>
        <v>3</v>
      </c>
      <c r="AD1247" s="5" t="str">
        <f>VLOOKUP(A1247,Table!$U$1:$V$230,2,0)</f>
        <v>Trigonal</v>
      </c>
    </row>
    <row r="1248" spans="1:30" ht="18.75" customHeight="1" x14ac:dyDescent="0.4">
      <c r="A1248" s="5">
        <v>163</v>
      </c>
      <c r="B1248" s="5">
        <v>41348</v>
      </c>
      <c r="C1248" s="5" t="s">
        <v>1636</v>
      </c>
      <c r="D1248" s="5" t="s">
        <v>1637</v>
      </c>
      <c r="E1248" s="6" t="s">
        <v>2337</v>
      </c>
      <c r="F1248" s="8" t="str">
        <f>LEFT(E1248,MIN(FIND({0,1,2,3,4,5,6,7,8,9},ASC(E1248)&amp;1234567890))-1)</f>
        <v>Cs</v>
      </c>
      <c r="G1248" s="8">
        <f t="shared" si="95"/>
        <v>1</v>
      </c>
      <c r="H1248" s="8">
        <f>VLOOKUP(F1248,Table!$A$2:$C$121,2,0)</f>
        <v>1</v>
      </c>
      <c r="I1248" s="7">
        <f>VLOOKUP(F1248,Table!$A$2:$C$121,3,0)</f>
        <v>6</v>
      </c>
      <c r="J1248" s="6" t="s">
        <v>2363</v>
      </c>
      <c r="K1248" s="8" t="str">
        <f>LEFT(J1248,MIN(FIND({0,1,2,3,4,5,6,7,8,9},ASC(J1248)&amp;1234567890))-1)</f>
        <v>La</v>
      </c>
      <c r="L1248" s="8">
        <f t="shared" si="96"/>
        <v>1</v>
      </c>
      <c r="M1248" s="8">
        <f>VLOOKUP(K1248,Table!$A$2:$C$121,2,0)</f>
        <v>3</v>
      </c>
      <c r="N1248" s="7">
        <f>VLOOKUP(K1248,Table!$A$2:$C$121,3,0)</f>
        <v>6</v>
      </c>
      <c r="O1248" s="6" t="s">
        <v>3144</v>
      </c>
      <c r="P1248" s="8" t="str">
        <f>LEFT(O1248,MIN(FIND({0,1,2,3,4,5,6,7,8,9},ASC(O1248)&amp;1234567890))-1)</f>
        <v>Zr</v>
      </c>
      <c r="Q1248" s="8">
        <f t="shared" si="97"/>
        <v>6</v>
      </c>
      <c r="R1248" s="8">
        <f>VLOOKUP(P1248,Table!$A$2:$C$121,2,0)</f>
        <v>4</v>
      </c>
      <c r="S1248" s="7">
        <f>VLOOKUP(P1248,Table!$A$2:$C$121,3,0)</f>
        <v>5</v>
      </c>
      <c r="T1248" s="6" t="s">
        <v>4260</v>
      </c>
      <c r="U1248" s="8" t="str">
        <f>LEFT(T1248,MIN(FIND({0,1,2,3,4,5,6,7,8,9},ASC(T1248)&amp;1234567890))-1)</f>
        <v>Cl</v>
      </c>
      <c r="V1248" s="8">
        <f t="shared" si="98"/>
        <v>18</v>
      </c>
      <c r="W1248" s="8">
        <f>VLOOKUP(U1248,Table!$A$2:$C$121,2,0)</f>
        <v>17</v>
      </c>
      <c r="X1248" s="7">
        <f>VLOOKUP(U1248,Table!$A$2:$C$121,3,0)</f>
        <v>3</v>
      </c>
      <c r="Y1248" s="6" t="s">
        <v>2330</v>
      </c>
      <c r="Z1248" s="8" t="str">
        <f>LEFT(Y1248,MIN(FIND({0,1,2,3,4,5,6,7,8,9},ASC(Y1248)&amp;1234567890))-1)</f>
        <v>Fe</v>
      </c>
      <c r="AA1248" s="8">
        <f t="shared" si="99"/>
        <v>1</v>
      </c>
      <c r="AB1248" s="8">
        <f>VLOOKUP(Z1248,Table!$A$2:$C$121,2,0)</f>
        <v>8</v>
      </c>
      <c r="AC1248" s="7">
        <f>VLOOKUP(Z1248,Table!$A$2:$C$121,3,0)</f>
        <v>4</v>
      </c>
      <c r="AD1248" s="5" t="str">
        <f>VLOOKUP(A1248,Table!$U$1:$V$230,2,0)</f>
        <v>Trigonal</v>
      </c>
    </row>
    <row r="1249" spans="1:30" ht="18.75" customHeight="1" x14ac:dyDescent="0.4">
      <c r="A1249" s="5">
        <v>164</v>
      </c>
      <c r="B1249" s="5">
        <v>60994</v>
      </c>
      <c r="C1249" s="5" t="s">
        <v>1638</v>
      </c>
      <c r="D1249" s="5" t="s">
        <v>1639</v>
      </c>
      <c r="E1249" s="6" t="s">
        <v>2294</v>
      </c>
      <c r="F1249" s="8" t="str">
        <f>LEFT(E1249,MIN(FIND({0,1,2,3,4,5,6,7,8,9},ASC(E1249)&amp;1234567890))-1)</f>
        <v>Ba</v>
      </c>
      <c r="G1249" s="8">
        <f t="shared" si="95"/>
        <v>2</v>
      </c>
      <c r="H1249" s="8">
        <f>VLOOKUP(F1249,Table!$A$2:$C$121,2,0)</f>
        <v>2</v>
      </c>
      <c r="I1249" s="7">
        <f>VLOOKUP(F1249,Table!$A$2:$C$121,3,0)</f>
        <v>6</v>
      </c>
      <c r="J1249" s="6" t="s">
        <v>2794</v>
      </c>
      <c r="K1249" s="8" t="str">
        <f>LEFT(J1249,MIN(FIND({0,1,2,3,4,5,6,7,8,9},ASC(J1249)&amp;1234567890))-1)</f>
        <v>Sn</v>
      </c>
      <c r="L1249" s="8">
        <f t="shared" si="96"/>
        <v>2</v>
      </c>
      <c r="M1249" s="8">
        <f>VLOOKUP(K1249,Table!$A$2:$C$121,2,0)</f>
        <v>14</v>
      </c>
      <c r="N1249" s="7">
        <f>VLOOKUP(K1249,Table!$A$2:$C$121,3,0)</f>
        <v>5</v>
      </c>
      <c r="O1249" s="6" t="s">
        <v>2636</v>
      </c>
      <c r="P1249" s="8" t="str">
        <f>LEFT(O1249,MIN(FIND({0,1,2,3,4,5,6,7,8,9},ASC(O1249)&amp;1234567890))-1)</f>
        <v>Co</v>
      </c>
      <c r="Q1249" s="8">
        <f t="shared" si="97"/>
        <v>1</v>
      </c>
      <c r="R1249" s="8">
        <f>VLOOKUP(P1249,Table!$A$2:$C$121,2,0)</f>
        <v>9</v>
      </c>
      <c r="S1249" s="7">
        <f>VLOOKUP(P1249,Table!$A$2:$C$121,3,0)</f>
        <v>4</v>
      </c>
      <c r="T1249" s="6" t="s">
        <v>4242</v>
      </c>
      <c r="U1249" s="8" t="str">
        <f>LEFT(T1249,MIN(FIND({0,1,2,3,4,5,6,7,8,9},ASC(T1249)&amp;1234567890))-1)</f>
        <v>Fe</v>
      </c>
      <c r="V1249" s="8">
        <f t="shared" si="98"/>
        <v>10</v>
      </c>
      <c r="W1249" s="8">
        <f>VLOOKUP(U1249,Table!$A$2:$C$121,2,0)</f>
        <v>8</v>
      </c>
      <c r="X1249" s="7">
        <f>VLOOKUP(U1249,Table!$A$2:$C$121,3,0)</f>
        <v>4</v>
      </c>
      <c r="Y1249" s="6" t="s">
        <v>2676</v>
      </c>
      <c r="Z1249" s="8" t="str">
        <f>LEFT(Y1249,MIN(FIND({0,1,2,3,4,5,6,7,8,9},ASC(Y1249)&amp;1234567890))-1)</f>
        <v>O</v>
      </c>
      <c r="AA1249" s="8">
        <f t="shared" si="99"/>
        <v>22</v>
      </c>
      <c r="AB1249" s="8">
        <f>VLOOKUP(Z1249,Table!$A$2:$C$121,2,0)</f>
        <v>16</v>
      </c>
      <c r="AC1249" s="7">
        <f>VLOOKUP(Z1249,Table!$A$2:$C$121,3,0)</f>
        <v>2</v>
      </c>
      <c r="AD1249" s="5" t="str">
        <f>VLOOKUP(A1249,Table!$U$1:$V$230,2,0)</f>
        <v>Trigonal</v>
      </c>
    </row>
    <row r="1250" spans="1:30" ht="18.75" customHeight="1" x14ac:dyDescent="0.4">
      <c r="A1250" s="5">
        <v>164</v>
      </c>
      <c r="B1250" s="5">
        <v>60997</v>
      </c>
      <c r="C1250" s="5" t="s">
        <v>1638</v>
      </c>
      <c r="D1250" s="5" t="s">
        <v>1640</v>
      </c>
      <c r="E1250" s="6" t="s">
        <v>2294</v>
      </c>
      <c r="F1250" s="8" t="str">
        <f>LEFT(E1250,MIN(FIND({0,1,2,3,4,5,6,7,8,9},ASC(E1250)&amp;1234567890))-1)</f>
        <v>Ba</v>
      </c>
      <c r="G1250" s="8">
        <f t="shared" si="95"/>
        <v>2</v>
      </c>
      <c r="H1250" s="8">
        <f>VLOOKUP(F1250,Table!$A$2:$C$121,2,0)</f>
        <v>2</v>
      </c>
      <c r="I1250" s="7">
        <f>VLOOKUP(F1250,Table!$A$2:$C$121,3,0)</f>
        <v>6</v>
      </c>
      <c r="J1250" s="6" t="s">
        <v>2794</v>
      </c>
      <c r="K1250" s="8" t="str">
        <f>LEFT(J1250,MIN(FIND({0,1,2,3,4,5,6,7,8,9},ASC(J1250)&amp;1234567890))-1)</f>
        <v>Sn</v>
      </c>
      <c r="L1250" s="8">
        <f t="shared" si="96"/>
        <v>2</v>
      </c>
      <c r="M1250" s="8">
        <f>VLOOKUP(K1250,Table!$A$2:$C$121,2,0)</f>
        <v>14</v>
      </c>
      <c r="N1250" s="7">
        <f>VLOOKUP(K1250,Table!$A$2:$C$121,3,0)</f>
        <v>5</v>
      </c>
      <c r="O1250" s="6" t="s">
        <v>2634</v>
      </c>
      <c r="P1250" s="8" t="str">
        <f>LEFT(O1250,MIN(FIND({0,1,2,3,4,5,6,7,8,9},ASC(O1250)&amp;1234567890))-1)</f>
        <v>Ni</v>
      </c>
      <c r="Q1250" s="8">
        <f t="shared" si="97"/>
        <v>1</v>
      </c>
      <c r="R1250" s="8">
        <f>VLOOKUP(P1250,Table!$A$2:$C$121,2,0)</f>
        <v>10</v>
      </c>
      <c r="S1250" s="7">
        <f>VLOOKUP(P1250,Table!$A$2:$C$121,3,0)</f>
        <v>4</v>
      </c>
      <c r="T1250" s="6" t="s">
        <v>4242</v>
      </c>
      <c r="U1250" s="8" t="str">
        <f>LEFT(T1250,MIN(FIND({0,1,2,3,4,5,6,7,8,9},ASC(T1250)&amp;1234567890))-1)</f>
        <v>Fe</v>
      </c>
      <c r="V1250" s="8">
        <f t="shared" si="98"/>
        <v>10</v>
      </c>
      <c r="W1250" s="8">
        <f>VLOOKUP(U1250,Table!$A$2:$C$121,2,0)</f>
        <v>8</v>
      </c>
      <c r="X1250" s="7">
        <f>VLOOKUP(U1250,Table!$A$2:$C$121,3,0)</f>
        <v>4</v>
      </c>
      <c r="Y1250" s="6" t="s">
        <v>2676</v>
      </c>
      <c r="Z1250" s="8" t="str">
        <f>LEFT(Y1250,MIN(FIND({0,1,2,3,4,5,6,7,8,9},ASC(Y1250)&amp;1234567890))-1)</f>
        <v>O</v>
      </c>
      <c r="AA1250" s="8">
        <f t="shared" si="99"/>
        <v>22</v>
      </c>
      <c r="AB1250" s="8">
        <f>VLOOKUP(Z1250,Table!$A$2:$C$121,2,0)</f>
        <v>16</v>
      </c>
      <c r="AC1250" s="7">
        <f>VLOOKUP(Z1250,Table!$A$2:$C$121,3,0)</f>
        <v>2</v>
      </c>
      <c r="AD1250" s="5" t="str">
        <f>VLOOKUP(A1250,Table!$U$1:$V$230,2,0)</f>
        <v>Trigonal</v>
      </c>
    </row>
    <row r="1251" spans="1:30" ht="18.75" customHeight="1" x14ac:dyDescent="0.4">
      <c r="A1251" s="5">
        <v>164</v>
      </c>
      <c r="B1251" s="5">
        <v>40693</v>
      </c>
      <c r="C1251" s="5" t="s">
        <v>1638</v>
      </c>
      <c r="D1251" s="5" t="s">
        <v>1641</v>
      </c>
      <c r="E1251" s="6" t="s">
        <v>3821</v>
      </c>
      <c r="F1251" s="8" t="str">
        <f>LEFT(E1251,MIN(FIND({0,1,2,3,4,5,6,7,8,9},ASC(E1251)&amp;1234567890))-1)</f>
        <v>Ba</v>
      </c>
      <c r="G1251" s="8">
        <f t="shared" si="95"/>
        <v>6</v>
      </c>
      <c r="H1251" s="8">
        <f>VLOOKUP(F1251,Table!$A$2:$C$121,2,0)</f>
        <v>2</v>
      </c>
      <c r="I1251" s="7">
        <f>VLOOKUP(F1251,Table!$A$2:$C$121,3,0)</f>
        <v>6</v>
      </c>
      <c r="J1251" s="6" t="s">
        <v>2765</v>
      </c>
      <c r="K1251" s="8" t="str">
        <f>LEFT(J1251,MIN(FIND({0,1,2,3,4,5,6,7,8,9},ASC(J1251)&amp;1234567890))-1)</f>
        <v>Ir</v>
      </c>
      <c r="L1251" s="8">
        <f t="shared" si="96"/>
        <v>1</v>
      </c>
      <c r="M1251" s="8">
        <f>VLOOKUP(K1251,Table!$A$2:$C$121,2,0)</f>
        <v>9</v>
      </c>
      <c r="N1251" s="7">
        <f>VLOOKUP(K1251,Table!$A$2:$C$121,3,0)</f>
        <v>6</v>
      </c>
      <c r="O1251" s="6" t="s">
        <v>2469</v>
      </c>
      <c r="P1251" s="8" t="str">
        <f>LEFT(O1251,MIN(FIND({0,1,2,3,4,5,6,7,8,9},ASC(O1251)&amp;1234567890))-1)</f>
        <v>Nb</v>
      </c>
      <c r="Q1251" s="8">
        <f t="shared" si="97"/>
        <v>2</v>
      </c>
      <c r="R1251" s="8">
        <f>VLOOKUP(P1251,Table!$A$2:$C$121,2,0)</f>
        <v>5</v>
      </c>
      <c r="S1251" s="7">
        <f>VLOOKUP(P1251,Table!$A$2:$C$121,3,0)</f>
        <v>5</v>
      </c>
      <c r="T1251" s="6" t="s">
        <v>2470</v>
      </c>
      <c r="U1251" s="8" t="str">
        <f>LEFT(T1251,MIN(FIND({0,1,2,3,4,5,6,7,8,9},ASC(T1251)&amp;1234567890))-1)</f>
        <v>O</v>
      </c>
      <c r="V1251" s="8">
        <f t="shared" si="98"/>
        <v>12</v>
      </c>
      <c r="W1251" s="8">
        <f>VLOOKUP(U1251,Table!$A$2:$C$121,2,0)</f>
        <v>16</v>
      </c>
      <c r="X1251" s="7">
        <f>VLOOKUP(U1251,Table!$A$2:$C$121,3,0)</f>
        <v>2</v>
      </c>
      <c r="Y1251" s="6" t="s">
        <v>2360</v>
      </c>
      <c r="Z1251" s="8" t="str">
        <f>LEFT(Y1251,MIN(FIND({0,1,2,3,4,5,6,7,8,9},ASC(Y1251)&amp;1234567890))-1)</f>
        <v>Cl</v>
      </c>
      <c r="AA1251" s="8">
        <f t="shared" si="99"/>
        <v>2</v>
      </c>
      <c r="AB1251" s="8">
        <f>VLOOKUP(Z1251,Table!$A$2:$C$121,2,0)</f>
        <v>17</v>
      </c>
      <c r="AC1251" s="7">
        <f>VLOOKUP(Z1251,Table!$A$2:$C$121,3,0)</f>
        <v>3</v>
      </c>
      <c r="AD1251" s="5" t="str">
        <f>VLOOKUP(A1251,Table!$U$1:$V$230,2,0)</f>
        <v>Trigonal</v>
      </c>
    </row>
    <row r="1252" spans="1:30" ht="18.75" customHeight="1" x14ac:dyDescent="0.4">
      <c r="A1252" s="5">
        <v>164</v>
      </c>
      <c r="B1252" s="5">
        <v>68827</v>
      </c>
      <c r="C1252" s="5" t="s">
        <v>1638</v>
      </c>
      <c r="D1252" s="5" t="s">
        <v>1642</v>
      </c>
      <c r="E1252" s="6" t="s">
        <v>2597</v>
      </c>
      <c r="F1252" s="8" t="str">
        <f>LEFT(E1252,MIN(FIND({0,1,2,3,4,5,6,7,8,9},ASC(E1252)&amp;1234567890))-1)</f>
        <v>Ba</v>
      </c>
      <c r="G1252" s="8">
        <f t="shared" si="95"/>
        <v>1</v>
      </c>
      <c r="H1252" s="8">
        <f>VLOOKUP(F1252,Table!$A$2:$C$121,2,0)</f>
        <v>2</v>
      </c>
      <c r="I1252" s="7">
        <f>VLOOKUP(F1252,Table!$A$2:$C$121,3,0)</f>
        <v>6</v>
      </c>
      <c r="J1252" s="6" t="s">
        <v>4261</v>
      </c>
      <c r="K1252" s="8" t="str">
        <f>LEFT(J1252,MIN(FIND({0,1,2,3,4,5,6,7,8,9},ASC(J1252)&amp;1234567890))-1)</f>
        <v>Ti</v>
      </c>
      <c r="L1252" s="8">
        <f t="shared" si="96"/>
        <v>0.6</v>
      </c>
      <c r="M1252" s="8">
        <f>VLOOKUP(K1252,Table!$A$2:$C$121,2,0)</f>
        <v>4</v>
      </c>
      <c r="N1252" s="7">
        <f>VLOOKUP(K1252,Table!$A$2:$C$121,3,0)</f>
        <v>4</v>
      </c>
      <c r="O1252" s="6" t="s">
        <v>4262</v>
      </c>
      <c r="P1252" s="8" t="str">
        <f>LEFT(O1252,MIN(FIND({0,1,2,3,4,5,6,7,8,9},ASC(O1252)&amp;1234567890))-1)</f>
        <v>Mg</v>
      </c>
      <c r="Q1252" s="8">
        <f t="shared" si="97"/>
        <v>0.6</v>
      </c>
      <c r="R1252" s="8">
        <f>VLOOKUP(P1252,Table!$A$2:$C$121,2,0)</f>
        <v>2</v>
      </c>
      <c r="S1252" s="7">
        <f>VLOOKUP(P1252,Table!$A$2:$C$121,3,0)</f>
        <v>3</v>
      </c>
      <c r="T1252" s="6" t="s">
        <v>4263</v>
      </c>
      <c r="U1252" s="8" t="str">
        <f>LEFT(T1252,MIN(FIND({0,1,2,3,4,5,6,7,8,9},ASC(T1252)&amp;1234567890))-1)</f>
        <v>Fe</v>
      </c>
      <c r="V1252" s="8">
        <f t="shared" si="98"/>
        <v>10.8</v>
      </c>
      <c r="W1252" s="8">
        <f>VLOOKUP(U1252,Table!$A$2:$C$121,2,0)</f>
        <v>8</v>
      </c>
      <c r="X1252" s="7">
        <f>VLOOKUP(U1252,Table!$A$2:$C$121,3,0)</f>
        <v>4</v>
      </c>
      <c r="Y1252" s="6" t="s">
        <v>4099</v>
      </c>
      <c r="Z1252" s="8" t="str">
        <f>LEFT(Y1252,MIN(FIND({0,1,2,3,4,5,6,7,8,9},ASC(Y1252)&amp;1234567890))-1)</f>
        <v>O</v>
      </c>
      <c r="AA1252" s="8">
        <f t="shared" si="99"/>
        <v>19</v>
      </c>
      <c r="AB1252" s="8">
        <f>VLOOKUP(Z1252,Table!$A$2:$C$121,2,0)</f>
        <v>16</v>
      </c>
      <c r="AC1252" s="7">
        <f>VLOOKUP(Z1252,Table!$A$2:$C$121,3,0)</f>
        <v>2</v>
      </c>
      <c r="AD1252" s="5" t="str">
        <f>VLOOKUP(A1252,Table!$U$1:$V$230,2,0)</f>
        <v>Trigonal</v>
      </c>
    </row>
    <row r="1253" spans="1:30" ht="18.75" customHeight="1" x14ac:dyDescent="0.4">
      <c r="A1253" s="5">
        <v>164</v>
      </c>
      <c r="B1253" s="5">
        <v>68829</v>
      </c>
      <c r="C1253" s="5" t="s">
        <v>1638</v>
      </c>
      <c r="D1253" s="5" t="s">
        <v>1643</v>
      </c>
      <c r="E1253" s="6" t="s">
        <v>2597</v>
      </c>
      <c r="F1253" s="8" t="str">
        <f>LEFT(E1253,MIN(FIND({0,1,2,3,4,5,6,7,8,9},ASC(E1253)&amp;1234567890))-1)</f>
        <v>Ba</v>
      </c>
      <c r="G1253" s="8">
        <f t="shared" si="95"/>
        <v>1</v>
      </c>
      <c r="H1253" s="8">
        <f>VLOOKUP(F1253,Table!$A$2:$C$121,2,0)</f>
        <v>2</v>
      </c>
      <c r="I1253" s="7">
        <f>VLOOKUP(F1253,Table!$A$2:$C$121,3,0)</f>
        <v>6</v>
      </c>
      <c r="J1253" s="6" t="s">
        <v>2756</v>
      </c>
      <c r="K1253" s="8" t="str">
        <f>LEFT(J1253,MIN(FIND({0,1,2,3,4,5,6,7,8,9},ASC(J1253)&amp;1234567890))-1)</f>
        <v>Ti</v>
      </c>
      <c r="L1253" s="8">
        <f t="shared" si="96"/>
        <v>2</v>
      </c>
      <c r="M1253" s="8">
        <f>VLOOKUP(K1253,Table!$A$2:$C$121,2,0)</f>
        <v>4</v>
      </c>
      <c r="N1253" s="7">
        <f>VLOOKUP(K1253,Table!$A$2:$C$121,3,0)</f>
        <v>4</v>
      </c>
      <c r="O1253" s="6" t="s">
        <v>2652</v>
      </c>
      <c r="P1253" s="8" t="str">
        <f>LEFT(O1253,MIN(FIND({0,1,2,3,4,5,6,7,8,9},ASC(O1253)&amp;1234567890))-1)</f>
        <v>Co</v>
      </c>
      <c r="Q1253" s="8">
        <f t="shared" si="97"/>
        <v>2</v>
      </c>
      <c r="R1253" s="8">
        <f>VLOOKUP(P1253,Table!$A$2:$C$121,2,0)</f>
        <v>9</v>
      </c>
      <c r="S1253" s="7">
        <f>VLOOKUP(P1253,Table!$A$2:$C$121,3,0)</f>
        <v>4</v>
      </c>
      <c r="T1253" s="6" t="s">
        <v>2851</v>
      </c>
      <c r="U1253" s="8" t="str">
        <f>LEFT(T1253,MIN(FIND({0,1,2,3,4,5,6,7,8,9},ASC(T1253)&amp;1234567890))-1)</f>
        <v>Fe</v>
      </c>
      <c r="V1253" s="8">
        <f t="shared" si="98"/>
        <v>8</v>
      </c>
      <c r="W1253" s="8">
        <f>VLOOKUP(U1253,Table!$A$2:$C$121,2,0)</f>
        <v>8</v>
      </c>
      <c r="X1253" s="7">
        <f>VLOOKUP(U1253,Table!$A$2:$C$121,3,0)</f>
        <v>4</v>
      </c>
      <c r="Y1253" s="6" t="s">
        <v>4099</v>
      </c>
      <c r="Z1253" s="8" t="str">
        <f>LEFT(Y1253,MIN(FIND({0,1,2,3,4,5,6,7,8,9},ASC(Y1253)&amp;1234567890))-1)</f>
        <v>O</v>
      </c>
      <c r="AA1253" s="8">
        <f t="shared" si="99"/>
        <v>19</v>
      </c>
      <c r="AB1253" s="8">
        <f>VLOOKUP(Z1253,Table!$A$2:$C$121,2,0)</f>
        <v>16</v>
      </c>
      <c r="AC1253" s="7">
        <f>VLOOKUP(Z1253,Table!$A$2:$C$121,3,0)</f>
        <v>2</v>
      </c>
      <c r="AD1253" s="5" t="str">
        <f>VLOOKUP(A1253,Table!$U$1:$V$230,2,0)</f>
        <v>Trigonal</v>
      </c>
    </row>
    <row r="1254" spans="1:30" ht="18.75" customHeight="1" x14ac:dyDescent="0.4">
      <c r="A1254" s="5">
        <v>164</v>
      </c>
      <c r="B1254" s="5">
        <v>72205</v>
      </c>
      <c r="C1254" s="5" t="s">
        <v>1638</v>
      </c>
      <c r="D1254" s="5" t="s">
        <v>1644</v>
      </c>
      <c r="E1254" s="6" t="s">
        <v>2341</v>
      </c>
      <c r="F1254" s="8" t="str">
        <f>LEFT(E1254,MIN(FIND({0,1,2,3,4,5,6,7,8,9},ASC(E1254)&amp;1234567890))-1)</f>
        <v>Ca</v>
      </c>
      <c r="G1254" s="8">
        <f t="shared" si="95"/>
        <v>1</v>
      </c>
      <c r="H1254" s="8">
        <f>VLOOKUP(F1254,Table!$A$2:$C$121,2,0)</f>
        <v>2</v>
      </c>
      <c r="I1254" s="7">
        <f>VLOOKUP(F1254,Table!$A$2:$C$121,3,0)</f>
        <v>4</v>
      </c>
      <c r="J1254" s="6" t="s">
        <v>2551</v>
      </c>
      <c r="K1254" s="8" t="str">
        <f>LEFT(J1254,MIN(FIND({0,1,2,3,4,5,6,7,8,9},ASC(J1254)&amp;1234567890))-1)</f>
        <v>La</v>
      </c>
      <c r="L1254" s="8">
        <f t="shared" si="96"/>
        <v>4</v>
      </c>
      <c r="M1254" s="8">
        <f>VLOOKUP(K1254,Table!$A$2:$C$121,2,0)</f>
        <v>3</v>
      </c>
      <c r="N1254" s="7">
        <f>VLOOKUP(K1254,Table!$A$2:$C$121,3,0)</f>
        <v>6</v>
      </c>
      <c r="O1254" s="6" t="s">
        <v>2786</v>
      </c>
      <c r="P1254" s="8" t="str">
        <f>LEFT(O1254,MIN(FIND({0,1,2,3,4,5,6,7,8,9},ASC(O1254)&amp;1234567890))-1)</f>
        <v>Ti</v>
      </c>
      <c r="Q1254" s="8">
        <f t="shared" si="97"/>
        <v>3</v>
      </c>
      <c r="R1254" s="8">
        <f>VLOOKUP(P1254,Table!$A$2:$C$121,2,0)</f>
        <v>4</v>
      </c>
      <c r="S1254" s="7">
        <f>VLOOKUP(P1254,Table!$A$2:$C$121,3,0)</f>
        <v>4</v>
      </c>
      <c r="T1254" s="6" t="s">
        <v>2441</v>
      </c>
      <c r="U1254" s="8" t="str">
        <f>LEFT(T1254,MIN(FIND({0,1,2,3,4,5,6,7,8,9},ASC(T1254)&amp;1234567890))-1)</f>
        <v>Ru</v>
      </c>
      <c r="V1254" s="8">
        <f t="shared" si="98"/>
        <v>1</v>
      </c>
      <c r="W1254" s="8">
        <f>VLOOKUP(U1254,Table!$A$2:$C$121,2,0)</f>
        <v>8</v>
      </c>
      <c r="X1254" s="7">
        <f>VLOOKUP(U1254,Table!$A$2:$C$121,3,0)</f>
        <v>5</v>
      </c>
      <c r="Y1254" s="6" t="s">
        <v>2506</v>
      </c>
      <c r="Z1254" s="8" t="str">
        <f>LEFT(Y1254,MIN(FIND({0,1,2,3,4,5,6,7,8,9},ASC(Y1254)&amp;1234567890))-1)</f>
        <v>O</v>
      </c>
      <c r="AA1254" s="8">
        <f t="shared" si="99"/>
        <v>15</v>
      </c>
      <c r="AB1254" s="8">
        <f>VLOOKUP(Z1254,Table!$A$2:$C$121,2,0)</f>
        <v>16</v>
      </c>
      <c r="AC1254" s="7">
        <f>VLOOKUP(Z1254,Table!$A$2:$C$121,3,0)</f>
        <v>2</v>
      </c>
      <c r="AD1254" s="5" t="str">
        <f>VLOOKUP(A1254,Table!$U$1:$V$230,2,0)</f>
        <v>Trigonal</v>
      </c>
    </row>
    <row r="1255" spans="1:30" ht="18.75" customHeight="1" x14ac:dyDescent="0.4">
      <c r="A1255" s="5">
        <v>164</v>
      </c>
      <c r="B1255" s="5">
        <v>73452</v>
      </c>
      <c r="C1255" s="5" t="s">
        <v>1638</v>
      </c>
      <c r="D1255" s="5" t="s">
        <v>1645</v>
      </c>
      <c r="E1255" s="6" t="s">
        <v>4264</v>
      </c>
      <c r="F1255" s="8" t="str">
        <f>LEFT(E1255,MIN(FIND({0,1,2,3,4,5,6,7,8,9},ASC(E1255)&amp;1234567890))-1)</f>
        <v>Zr</v>
      </c>
      <c r="G1255" s="8">
        <f t="shared" si="95"/>
        <v>5.37</v>
      </c>
      <c r="H1255" s="8">
        <f>VLOOKUP(F1255,Table!$A$2:$C$121,2,0)</f>
        <v>4</v>
      </c>
      <c r="I1255" s="7">
        <f>VLOOKUP(F1255,Table!$A$2:$C$121,3,0)</f>
        <v>5</v>
      </c>
      <c r="J1255" s="6" t="s">
        <v>4265</v>
      </c>
      <c r="K1255" s="8" t="str">
        <f>LEFT(J1255,MIN(FIND({0,1,2,3,4,5,6,7,8,9},ASC(J1255)&amp;1234567890))-1)</f>
        <v>Ni</v>
      </c>
      <c r="L1255" s="8">
        <f t="shared" si="96"/>
        <v>6</v>
      </c>
      <c r="M1255" s="8">
        <f>VLOOKUP(K1255,Table!$A$2:$C$121,2,0)</f>
        <v>10</v>
      </c>
      <c r="N1255" s="7">
        <f>VLOOKUP(K1255,Table!$A$2:$C$121,3,0)</f>
        <v>4</v>
      </c>
      <c r="O1255" s="6" t="s">
        <v>4266</v>
      </c>
      <c r="P1255" s="8" t="str">
        <f>LEFT(O1255,MIN(FIND({0,1,2,3,4,5,6,7,8,9},ASC(O1255)&amp;1234567890))-1)</f>
        <v>Ti</v>
      </c>
      <c r="Q1255" s="8">
        <f t="shared" si="97"/>
        <v>1.73</v>
      </c>
      <c r="R1255" s="8">
        <f>VLOOKUP(P1255,Table!$A$2:$C$121,2,0)</f>
        <v>4</v>
      </c>
      <c r="S1255" s="7">
        <f>VLOOKUP(P1255,Table!$A$2:$C$121,3,0)</f>
        <v>4</v>
      </c>
      <c r="T1255" s="6" t="s">
        <v>3392</v>
      </c>
      <c r="U1255" s="8" t="str">
        <f>LEFT(T1255,MIN(FIND({0,1,2,3,4,5,6,7,8,9},ASC(T1255)&amp;1234567890))-1)</f>
        <v>Si</v>
      </c>
      <c r="V1255" s="8">
        <f t="shared" si="98"/>
        <v>0.9</v>
      </c>
      <c r="W1255" s="8">
        <f>VLOOKUP(U1255,Table!$A$2:$C$121,2,0)</f>
        <v>14</v>
      </c>
      <c r="X1255" s="7">
        <f>VLOOKUP(U1255,Table!$A$2:$C$121,3,0)</f>
        <v>3</v>
      </c>
      <c r="Y1255" s="6" t="s">
        <v>4267</v>
      </c>
      <c r="Z1255" s="8" t="str">
        <f>LEFT(Y1255,MIN(FIND({0,1,2,3,4,5,6,7,8,9},ASC(Y1255)&amp;1234567890))-1)</f>
        <v>O</v>
      </c>
      <c r="AA1255" s="8">
        <f t="shared" si="99"/>
        <v>1.8</v>
      </c>
      <c r="AB1255" s="8">
        <f>VLOOKUP(Z1255,Table!$A$2:$C$121,2,0)</f>
        <v>16</v>
      </c>
      <c r="AC1255" s="7">
        <f>VLOOKUP(Z1255,Table!$A$2:$C$121,3,0)</f>
        <v>2</v>
      </c>
      <c r="AD1255" s="5" t="str">
        <f>VLOOKUP(A1255,Table!$U$1:$V$230,2,0)</f>
        <v>Trigonal</v>
      </c>
    </row>
    <row r="1256" spans="1:30" ht="18.75" customHeight="1" x14ac:dyDescent="0.4">
      <c r="A1256" s="5">
        <v>164</v>
      </c>
      <c r="B1256" s="5">
        <v>73949</v>
      </c>
      <c r="C1256" s="5" t="s">
        <v>1638</v>
      </c>
      <c r="D1256" s="5" t="s">
        <v>1646</v>
      </c>
      <c r="E1256" s="6" t="s">
        <v>4268</v>
      </c>
      <c r="F1256" s="8" t="str">
        <f>LEFT(E1256,MIN(FIND({0,1,2,3,4,5,6,7,8,9},ASC(E1256)&amp;1234567890))-1)</f>
        <v>K</v>
      </c>
      <c r="G1256" s="8">
        <f t="shared" si="95"/>
        <v>2.9079999999999999</v>
      </c>
      <c r="H1256" s="8">
        <f>VLOOKUP(F1256,Table!$A$2:$C$121,2,0)</f>
        <v>1</v>
      </c>
      <c r="I1256" s="7">
        <f>VLOOKUP(F1256,Table!$A$2:$C$121,3,0)</f>
        <v>4</v>
      </c>
      <c r="J1256" s="6" t="s">
        <v>4269</v>
      </c>
      <c r="K1256" s="8" t="str">
        <f>LEFT(J1256,MIN(FIND({0,1,2,3,4,5,6,7,8,9},ASC(J1256)&amp;1234567890))-1)</f>
        <v>Ba</v>
      </c>
      <c r="L1256" s="8">
        <f t="shared" si="96"/>
        <v>7.0919999999999996</v>
      </c>
      <c r="M1256" s="8">
        <f>VLOOKUP(K1256,Table!$A$2:$C$121,2,0)</f>
        <v>2</v>
      </c>
      <c r="N1256" s="7">
        <f>VLOOKUP(K1256,Table!$A$2:$C$121,3,0)</f>
        <v>6</v>
      </c>
      <c r="O1256" s="6" t="s">
        <v>4270</v>
      </c>
      <c r="P1256" s="8" t="str">
        <f>LEFT(O1256,MIN(FIND({0,1,2,3,4,5,6,7,8,9},ASC(O1256)&amp;1234567890))-1)</f>
        <v>Al</v>
      </c>
      <c r="Q1256" s="8">
        <f t="shared" si="97"/>
        <v>6</v>
      </c>
      <c r="R1256" s="8">
        <f>VLOOKUP(P1256,Table!$A$2:$C$121,2,0)</f>
        <v>13</v>
      </c>
      <c r="S1256" s="7">
        <f>VLOOKUP(P1256,Table!$A$2:$C$121,3,0)</f>
        <v>3</v>
      </c>
      <c r="T1256" s="6" t="s">
        <v>4271</v>
      </c>
      <c r="U1256" s="8" t="str">
        <f>LEFT(T1256,MIN(FIND({0,1,2,3,4,5,6,7,8,9},ASC(T1256)&amp;1234567890))-1)</f>
        <v>F</v>
      </c>
      <c r="V1256" s="8">
        <f t="shared" si="98"/>
        <v>33</v>
      </c>
      <c r="W1256" s="8">
        <f>VLOOKUP(U1256,Table!$A$2:$C$121,2,0)</f>
        <v>17</v>
      </c>
      <c r="X1256" s="7">
        <f>VLOOKUP(U1256,Table!$A$2:$C$121,3,0)</f>
        <v>2</v>
      </c>
      <c r="Y1256" s="6" t="s">
        <v>2360</v>
      </c>
      <c r="Z1256" s="8" t="str">
        <f>LEFT(Y1256,MIN(FIND({0,1,2,3,4,5,6,7,8,9},ASC(Y1256)&amp;1234567890))-1)</f>
        <v>Cl</v>
      </c>
      <c r="AA1256" s="8">
        <f t="shared" si="99"/>
        <v>2</v>
      </c>
      <c r="AB1256" s="8">
        <f>VLOOKUP(Z1256,Table!$A$2:$C$121,2,0)</f>
        <v>17</v>
      </c>
      <c r="AC1256" s="7">
        <f>VLOOKUP(Z1256,Table!$A$2:$C$121,3,0)</f>
        <v>3</v>
      </c>
      <c r="AD1256" s="5" t="str">
        <f>VLOOKUP(A1256,Table!$U$1:$V$230,2,0)</f>
        <v>Trigonal</v>
      </c>
    </row>
    <row r="1257" spans="1:30" ht="18.75" customHeight="1" x14ac:dyDescent="0.4">
      <c r="A1257" s="5">
        <v>164</v>
      </c>
      <c r="B1257" s="5">
        <v>201722</v>
      </c>
      <c r="C1257" s="5" t="s">
        <v>1638</v>
      </c>
      <c r="D1257" s="5" t="s">
        <v>1647</v>
      </c>
      <c r="E1257" s="6" t="s">
        <v>2294</v>
      </c>
      <c r="F1257" s="8" t="str">
        <f>LEFT(E1257,MIN(FIND({0,1,2,3,4,5,6,7,8,9},ASC(E1257)&amp;1234567890))-1)</f>
        <v>Ba</v>
      </c>
      <c r="G1257" s="8">
        <f t="shared" si="95"/>
        <v>2</v>
      </c>
      <c r="H1257" s="8">
        <f>VLOOKUP(F1257,Table!$A$2:$C$121,2,0)</f>
        <v>2</v>
      </c>
      <c r="I1257" s="7">
        <f>VLOOKUP(F1257,Table!$A$2:$C$121,3,0)</f>
        <v>6</v>
      </c>
      <c r="J1257" s="6" t="s">
        <v>4196</v>
      </c>
      <c r="K1257" s="8" t="str">
        <f>LEFT(J1257,MIN(FIND({0,1,2,3,4,5,6,7,8,9},ASC(J1257)&amp;1234567890))-1)</f>
        <v>Sb</v>
      </c>
      <c r="L1257" s="8">
        <f t="shared" si="96"/>
        <v>2</v>
      </c>
      <c r="M1257" s="8">
        <f>VLOOKUP(K1257,Table!$A$2:$C$121,2,0)</f>
        <v>15</v>
      </c>
      <c r="N1257" s="7">
        <f>VLOOKUP(K1257,Table!$A$2:$C$121,3,0)</f>
        <v>5</v>
      </c>
      <c r="O1257" s="6" t="s">
        <v>4272</v>
      </c>
      <c r="P1257" s="8" t="str">
        <f>LEFT(O1257,MIN(FIND({0,1,2,3,4,5,6,7,8,9},ASC(O1257)&amp;1234567890))-1)</f>
        <v>Ni</v>
      </c>
      <c r="Q1257" s="8">
        <f t="shared" si="97"/>
        <v>3</v>
      </c>
      <c r="R1257" s="8">
        <f>VLOOKUP(P1257,Table!$A$2:$C$121,2,0)</f>
        <v>10</v>
      </c>
      <c r="S1257" s="7">
        <f>VLOOKUP(P1257,Table!$A$2:$C$121,3,0)</f>
        <v>4</v>
      </c>
      <c r="T1257" s="6" t="s">
        <v>2851</v>
      </c>
      <c r="U1257" s="8" t="str">
        <f>LEFT(T1257,MIN(FIND({0,1,2,3,4,5,6,7,8,9},ASC(T1257)&amp;1234567890))-1)</f>
        <v>Fe</v>
      </c>
      <c r="V1257" s="8">
        <f t="shared" si="98"/>
        <v>8</v>
      </c>
      <c r="W1257" s="8">
        <f>VLOOKUP(U1257,Table!$A$2:$C$121,2,0)</f>
        <v>8</v>
      </c>
      <c r="X1257" s="7">
        <f>VLOOKUP(U1257,Table!$A$2:$C$121,3,0)</f>
        <v>4</v>
      </c>
      <c r="Y1257" s="6" t="s">
        <v>2676</v>
      </c>
      <c r="Z1257" s="8" t="str">
        <f>LEFT(Y1257,MIN(FIND({0,1,2,3,4,5,6,7,8,9},ASC(Y1257)&amp;1234567890))-1)</f>
        <v>O</v>
      </c>
      <c r="AA1257" s="8">
        <f t="shared" si="99"/>
        <v>22</v>
      </c>
      <c r="AB1257" s="8">
        <f>VLOOKUP(Z1257,Table!$A$2:$C$121,2,0)</f>
        <v>16</v>
      </c>
      <c r="AC1257" s="7">
        <f>VLOOKUP(Z1257,Table!$A$2:$C$121,3,0)</f>
        <v>2</v>
      </c>
      <c r="AD1257" s="5" t="str">
        <f>VLOOKUP(A1257,Table!$U$1:$V$230,2,0)</f>
        <v>Trigonal</v>
      </c>
    </row>
    <row r="1258" spans="1:30" ht="18.75" customHeight="1" x14ac:dyDescent="0.4">
      <c r="A1258" s="5">
        <v>164</v>
      </c>
      <c r="B1258" s="5">
        <v>202012</v>
      </c>
      <c r="C1258" s="5" t="s">
        <v>1638</v>
      </c>
      <c r="D1258" s="5" t="s">
        <v>5610</v>
      </c>
      <c r="E1258" s="6" t="s">
        <v>2966</v>
      </c>
      <c r="F1258" s="8" t="str">
        <f>LEFT(E1258,MIN(FIND({0,1,2,3,4,5,6,7,8,9},ASC(E1258)&amp;1234567890))-1)</f>
        <v>Ba</v>
      </c>
      <c r="G1258" s="8">
        <f t="shared" si="95"/>
        <v>8</v>
      </c>
      <c r="H1258" s="8">
        <f>VLOOKUP(F1258,Table!$A$2:$C$121,2,0)</f>
        <v>2</v>
      </c>
      <c r="I1258" s="7">
        <f>VLOOKUP(F1258,Table!$A$2:$C$121,3,0)</f>
        <v>6</v>
      </c>
      <c r="J1258" s="6" t="s">
        <v>5406</v>
      </c>
      <c r="K1258" s="8" t="str">
        <f>LEFT(J1258,MIN(FIND({0,1,2,3,4,5,6,7,8,9},ASC(J1258)&amp;1234567890))-1)</f>
        <v>Yb</v>
      </c>
      <c r="L1258" s="8">
        <f t="shared" si="96"/>
        <v>0.5</v>
      </c>
      <c r="M1258" s="8">
        <f>VLOOKUP(K1258,Table!$A$2:$C$121,2,0)</f>
        <v>3</v>
      </c>
      <c r="N1258" s="7">
        <f>VLOOKUP(K1258,Table!$A$2:$C$121,3,0)</f>
        <v>6</v>
      </c>
      <c r="O1258" s="6" t="s">
        <v>2756</v>
      </c>
      <c r="P1258" s="8" t="str">
        <f>LEFT(O1258,MIN(FIND({0,1,2,3,4,5,6,7,8,9},ASC(O1258)&amp;1234567890))-1)</f>
        <v>Ti</v>
      </c>
      <c r="Q1258" s="8">
        <f t="shared" si="97"/>
        <v>2</v>
      </c>
      <c r="R1258" s="8">
        <f>VLOOKUP(P1258,Table!$A$2:$C$121,2,0)</f>
        <v>4</v>
      </c>
      <c r="S1258" s="7">
        <f>VLOOKUP(P1258,Table!$A$2:$C$121,3,0)</f>
        <v>4</v>
      </c>
      <c r="T1258" s="6" t="s">
        <v>4273</v>
      </c>
      <c r="U1258" s="8" t="str">
        <f>LEFT(T1258,MIN(FIND({0,1,2,3,4,5,6,7,8,9},ASC(T1258)&amp;1234567890))-1)</f>
        <v>Nb</v>
      </c>
      <c r="V1258" s="8">
        <f t="shared" si="98"/>
        <v>4.5</v>
      </c>
      <c r="W1258" s="8">
        <f>VLOOKUP(U1258,Table!$A$2:$C$121,2,0)</f>
        <v>5</v>
      </c>
      <c r="X1258" s="7">
        <f>VLOOKUP(U1258,Table!$A$2:$C$121,3,0)</f>
        <v>5</v>
      </c>
      <c r="Y1258" s="6" t="s">
        <v>2670</v>
      </c>
      <c r="Z1258" s="8" t="str">
        <f>LEFT(Y1258,MIN(FIND({0,1,2,3,4,5,6,7,8,9},ASC(Y1258)&amp;1234567890))-1)</f>
        <v>O</v>
      </c>
      <c r="AA1258" s="8">
        <f t="shared" si="99"/>
        <v>24</v>
      </c>
      <c r="AB1258" s="8">
        <f>VLOOKUP(Z1258,Table!$A$2:$C$121,2,0)</f>
        <v>16</v>
      </c>
      <c r="AC1258" s="7">
        <f>VLOOKUP(Z1258,Table!$A$2:$C$121,3,0)</f>
        <v>2</v>
      </c>
      <c r="AD1258" s="5" t="str">
        <f>VLOOKUP(A1258,Table!$U$1:$V$230,2,0)</f>
        <v>Trigonal</v>
      </c>
    </row>
    <row r="1259" spans="1:30" ht="18.75" customHeight="1" x14ac:dyDescent="0.4">
      <c r="A1259" s="5">
        <v>164</v>
      </c>
      <c r="B1259" s="5">
        <v>202014</v>
      </c>
      <c r="C1259" s="5" t="s">
        <v>1638</v>
      </c>
      <c r="D1259" s="5" t="s">
        <v>1648</v>
      </c>
      <c r="E1259" s="6" t="s">
        <v>4274</v>
      </c>
      <c r="F1259" s="8" t="str">
        <f>LEFT(E1259,MIN(FIND({0,1,2,3,4,5,6,7,8,9},ASC(E1259)&amp;1234567890))-1)</f>
        <v>Ba</v>
      </c>
      <c r="G1259" s="8">
        <f t="shared" si="95"/>
        <v>11</v>
      </c>
      <c r="H1259" s="8">
        <f>VLOOKUP(F1259,Table!$A$2:$C$121,2,0)</f>
        <v>2</v>
      </c>
      <c r="I1259" s="7">
        <f>VLOOKUP(F1259,Table!$A$2:$C$121,3,0)</f>
        <v>6</v>
      </c>
      <c r="J1259" s="6" t="s">
        <v>4275</v>
      </c>
      <c r="K1259" s="8" t="str">
        <f>LEFT(J1259,MIN(FIND({0,1,2,3,4,5,6,7,8,9},ASC(J1259)&amp;1234567890))-1)</f>
        <v>Re</v>
      </c>
      <c r="L1259" s="8">
        <f t="shared" si="96"/>
        <v>1.75</v>
      </c>
      <c r="M1259" s="8">
        <f>VLOOKUP(K1259,Table!$A$2:$C$121,2,0)</f>
        <v>7</v>
      </c>
      <c r="N1259" s="7">
        <f>VLOOKUP(K1259,Table!$A$2:$C$121,3,0)</f>
        <v>6</v>
      </c>
      <c r="O1259" s="6" t="s">
        <v>4276</v>
      </c>
      <c r="P1259" s="8" t="str">
        <f>LEFT(O1259,MIN(FIND({0,1,2,3,4,5,6,7,8,9},ASC(O1259)&amp;1234567890))-1)</f>
        <v>Nb</v>
      </c>
      <c r="Q1259" s="8">
        <f t="shared" si="97"/>
        <v>1.75</v>
      </c>
      <c r="R1259" s="8">
        <f>VLOOKUP(P1259,Table!$A$2:$C$121,2,0)</f>
        <v>5</v>
      </c>
      <c r="S1259" s="7">
        <f>VLOOKUP(P1259,Table!$A$2:$C$121,3,0)</f>
        <v>5</v>
      </c>
      <c r="T1259" s="6" t="s">
        <v>4277</v>
      </c>
      <c r="U1259" s="8" t="str">
        <f>LEFT(T1259,MIN(FIND({0,1,2,3,4,5,6,7,8,9},ASC(T1259)&amp;1234567890))-1)</f>
        <v>W</v>
      </c>
      <c r="V1259" s="8">
        <f t="shared" si="98"/>
        <v>3.5</v>
      </c>
      <c r="W1259" s="8">
        <f>VLOOKUP(U1259,Table!$A$2:$C$121,2,0)</f>
        <v>6</v>
      </c>
      <c r="X1259" s="7">
        <f>VLOOKUP(U1259,Table!$A$2:$C$121,3,0)</f>
        <v>6</v>
      </c>
      <c r="Y1259" s="6" t="s">
        <v>2853</v>
      </c>
      <c r="Z1259" s="8" t="str">
        <f>LEFT(Y1259,MIN(FIND({0,1,2,3,4,5,6,7,8,9},ASC(Y1259)&amp;1234567890))-1)</f>
        <v>O</v>
      </c>
      <c r="AA1259" s="8">
        <f t="shared" si="99"/>
        <v>32</v>
      </c>
      <c r="AB1259" s="8">
        <f>VLOOKUP(Z1259,Table!$A$2:$C$121,2,0)</f>
        <v>16</v>
      </c>
      <c r="AC1259" s="7">
        <f>VLOOKUP(Z1259,Table!$A$2:$C$121,3,0)</f>
        <v>2</v>
      </c>
      <c r="AD1259" s="5" t="str">
        <f>VLOOKUP(A1259,Table!$U$1:$V$230,2,0)</f>
        <v>Trigonal</v>
      </c>
    </row>
    <row r="1260" spans="1:30" ht="18.75" customHeight="1" x14ac:dyDescent="0.4">
      <c r="A1260" s="5">
        <v>164</v>
      </c>
      <c r="B1260" s="5">
        <v>171685</v>
      </c>
      <c r="C1260" s="5" t="s">
        <v>1638</v>
      </c>
      <c r="D1260" s="5" t="s">
        <v>1649</v>
      </c>
      <c r="E1260" s="6" t="s">
        <v>4278</v>
      </c>
      <c r="F1260" s="8" t="str">
        <f>LEFT(E1260,MIN(FIND({0,1,2,3,4,5,6,7,8,9},ASC(E1260)&amp;1234567890))-1)</f>
        <v>Ag</v>
      </c>
      <c r="G1260" s="8">
        <f t="shared" si="95"/>
        <v>13.034000000000001</v>
      </c>
      <c r="H1260" s="8">
        <f>VLOOKUP(F1260,Table!$A$2:$C$121,2,0)</f>
        <v>11</v>
      </c>
      <c r="I1260" s="7">
        <f>VLOOKUP(F1260,Table!$A$2:$C$121,3,0)</f>
        <v>5</v>
      </c>
      <c r="J1260" s="6" t="s">
        <v>4279</v>
      </c>
      <c r="K1260" s="8" t="str">
        <f>LEFT(J1260,MIN(FIND({0,1,2,3,4,5,6,7,8,9},ASC(J1260)&amp;1234567890))-1)</f>
        <v>Cu</v>
      </c>
      <c r="L1260" s="8">
        <f t="shared" si="96"/>
        <v>2.9660000000000002</v>
      </c>
      <c r="M1260" s="8">
        <f>VLOOKUP(K1260,Table!$A$2:$C$121,2,0)</f>
        <v>11</v>
      </c>
      <c r="N1260" s="7">
        <f>VLOOKUP(K1260,Table!$A$2:$C$121,3,0)</f>
        <v>4</v>
      </c>
      <c r="O1260" s="6" t="s">
        <v>4280</v>
      </c>
      <c r="P1260" s="8" t="str">
        <f>LEFT(O1260,MIN(FIND({0,1,2,3,4,5,6,7,8,9},ASC(O1260)&amp;1234567890))-1)</f>
        <v>As</v>
      </c>
      <c r="Q1260" s="8">
        <f t="shared" si="97"/>
        <v>1.179</v>
      </c>
      <c r="R1260" s="8">
        <f>VLOOKUP(P1260,Table!$A$2:$C$121,2,0)</f>
        <v>15</v>
      </c>
      <c r="S1260" s="7">
        <f>VLOOKUP(P1260,Table!$A$2:$C$121,3,0)</f>
        <v>4</v>
      </c>
      <c r="T1260" s="6" t="s">
        <v>4281</v>
      </c>
      <c r="U1260" s="8" t="str">
        <f>LEFT(T1260,MIN(FIND({0,1,2,3,4,5,6,7,8,9},ASC(T1260)&amp;1234567890))-1)</f>
        <v>Sb</v>
      </c>
      <c r="V1260" s="8">
        <f t="shared" si="98"/>
        <v>0.82099999999999995</v>
      </c>
      <c r="W1260" s="8">
        <f>VLOOKUP(U1260,Table!$A$2:$C$121,2,0)</f>
        <v>15</v>
      </c>
      <c r="X1260" s="7">
        <f>VLOOKUP(U1260,Table!$A$2:$C$121,3,0)</f>
        <v>5</v>
      </c>
      <c r="Y1260" s="6" t="s">
        <v>4282</v>
      </c>
      <c r="Z1260" s="8" t="str">
        <f>LEFT(Y1260,MIN(FIND({0,1,2,3,4,5,6,7,8,9},ASC(Y1260)&amp;1234567890))-1)</f>
        <v>S</v>
      </c>
      <c r="AA1260" s="8">
        <f t="shared" si="99"/>
        <v>11</v>
      </c>
      <c r="AB1260" s="8">
        <f>VLOOKUP(Z1260,Table!$A$2:$C$121,2,0)</f>
        <v>16</v>
      </c>
      <c r="AC1260" s="7">
        <f>VLOOKUP(Z1260,Table!$A$2:$C$121,3,0)</f>
        <v>3</v>
      </c>
      <c r="AD1260" s="5" t="str">
        <f>VLOOKUP(A1260,Table!$U$1:$V$230,2,0)</f>
        <v>Trigonal</v>
      </c>
    </row>
    <row r="1261" spans="1:30" ht="18.75" customHeight="1" x14ac:dyDescent="0.4">
      <c r="A1261" s="5">
        <v>164</v>
      </c>
      <c r="B1261" s="5">
        <v>171687</v>
      </c>
      <c r="C1261" s="5" t="s">
        <v>1638</v>
      </c>
      <c r="D1261" s="5" t="s">
        <v>1650</v>
      </c>
      <c r="E1261" s="6" t="s">
        <v>4283</v>
      </c>
      <c r="F1261" s="8" t="str">
        <f>LEFT(E1261,MIN(FIND({0,1,2,3,4,5,6,7,8,9},ASC(E1261)&amp;1234567890))-1)</f>
        <v>Ag</v>
      </c>
      <c r="G1261" s="8">
        <f t="shared" si="95"/>
        <v>12.21</v>
      </c>
      <c r="H1261" s="8">
        <f>VLOOKUP(F1261,Table!$A$2:$C$121,2,0)</f>
        <v>11</v>
      </c>
      <c r="I1261" s="7">
        <f>VLOOKUP(F1261,Table!$A$2:$C$121,3,0)</f>
        <v>5</v>
      </c>
      <c r="J1261" s="6" t="s">
        <v>4284</v>
      </c>
      <c r="K1261" s="8" t="str">
        <f>LEFT(J1261,MIN(FIND({0,1,2,3,4,5,6,7,8,9},ASC(J1261)&amp;1234567890))-1)</f>
        <v>Cu</v>
      </c>
      <c r="L1261" s="8">
        <f t="shared" si="96"/>
        <v>3.79</v>
      </c>
      <c r="M1261" s="8">
        <f>VLOOKUP(K1261,Table!$A$2:$C$121,2,0)</f>
        <v>11</v>
      </c>
      <c r="N1261" s="7">
        <f>VLOOKUP(K1261,Table!$A$2:$C$121,3,0)</f>
        <v>4</v>
      </c>
      <c r="O1261" s="6" t="s">
        <v>4285</v>
      </c>
      <c r="P1261" s="8" t="str">
        <f>LEFT(O1261,MIN(FIND({0,1,2,3,4,5,6,7,8,9},ASC(O1261)&amp;1234567890))-1)</f>
        <v>As</v>
      </c>
      <c r="Q1261" s="8">
        <f t="shared" si="97"/>
        <v>1.194</v>
      </c>
      <c r="R1261" s="8">
        <f>VLOOKUP(P1261,Table!$A$2:$C$121,2,0)</f>
        <v>15</v>
      </c>
      <c r="S1261" s="7">
        <f>VLOOKUP(P1261,Table!$A$2:$C$121,3,0)</f>
        <v>4</v>
      </c>
      <c r="T1261" s="6" t="s">
        <v>4286</v>
      </c>
      <c r="U1261" s="8" t="str">
        <f>LEFT(T1261,MIN(FIND({0,1,2,3,4,5,6,7,8,9},ASC(T1261)&amp;1234567890))-1)</f>
        <v>Sb</v>
      </c>
      <c r="V1261" s="8">
        <f t="shared" si="98"/>
        <v>0.80600000000000005</v>
      </c>
      <c r="W1261" s="8">
        <f>VLOOKUP(U1261,Table!$A$2:$C$121,2,0)</f>
        <v>15</v>
      </c>
      <c r="X1261" s="7">
        <f>VLOOKUP(U1261,Table!$A$2:$C$121,3,0)</f>
        <v>5</v>
      </c>
      <c r="Y1261" s="6" t="s">
        <v>4282</v>
      </c>
      <c r="Z1261" s="8" t="str">
        <f>LEFT(Y1261,MIN(FIND({0,1,2,3,4,5,6,7,8,9},ASC(Y1261)&amp;1234567890))-1)</f>
        <v>S</v>
      </c>
      <c r="AA1261" s="8">
        <f t="shared" si="99"/>
        <v>11</v>
      </c>
      <c r="AB1261" s="8">
        <f>VLOOKUP(Z1261,Table!$A$2:$C$121,2,0)</f>
        <v>16</v>
      </c>
      <c r="AC1261" s="7">
        <f>VLOOKUP(Z1261,Table!$A$2:$C$121,3,0)</f>
        <v>3</v>
      </c>
      <c r="AD1261" s="5" t="str">
        <f>VLOOKUP(A1261,Table!$U$1:$V$230,2,0)</f>
        <v>Trigonal</v>
      </c>
    </row>
    <row r="1262" spans="1:30" ht="18.75" customHeight="1" x14ac:dyDescent="0.4">
      <c r="A1262" s="5">
        <v>164</v>
      </c>
      <c r="B1262" s="5">
        <v>171755</v>
      </c>
      <c r="C1262" s="5" t="s">
        <v>1638</v>
      </c>
      <c r="D1262" s="5" t="s">
        <v>1651</v>
      </c>
      <c r="E1262" s="6" t="s">
        <v>4287</v>
      </c>
      <c r="F1262" s="8" t="str">
        <f>LEFT(E1262,MIN(FIND({0,1,2,3,4,5,6,7,8,9},ASC(E1262)&amp;1234567890))-1)</f>
        <v>Li</v>
      </c>
      <c r="G1262" s="8">
        <f t="shared" si="95"/>
        <v>0.04</v>
      </c>
      <c r="H1262" s="8">
        <f>VLOOKUP(F1262,Table!$A$2:$C$121,2,0)</f>
        <v>1</v>
      </c>
      <c r="I1262" s="7">
        <f>VLOOKUP(F1262,Table!$A$2:$C$121,3,0)</f>
        <v>2</v>
      </c>
      <c r="J1262" s="6" t="s">
        <v>2833</v>
      </c>
      <c r="K1262" s="8" t="str">
        <f>LEFT(J1262,MIN(FIND({0,1,2,3,4,5,6,7,8,9},ASC(J1262)&amp;1234567890))-1)</f>
        <v>Co</v>
      </c>
      <c r="L1262" s="8">
        <f t="shared" si="96"/>
        <v>0.33300000000000002</v>
      </c>
      <c r="M1262" s="8">
        <f>VLOOKUP(K1262,Table!$A$2:$C$121,2,0)</f>
        <v>9</v>
      </c>
      <c r="N1262" s="7">
        <f>VLOOKUP(K1262,Table!$A$2:$C$121,3,0)</f>
        <v>4</v>
      </c>
      <c r="O1262" s="6" t="s">
        <v>2829</v>
      </c>
      <c r="P1262" s="8" t="str">
        <f>LEFT(O1262,MIN(FIND({0,1,2,3,4,5,6,7,8,9},ASC(O1262)&amp;1234567890))-1)</f>
        <v>Ni</v>
      </c>
      <c r="Q1262" s="8">
        <f t="shared" si="97"/>
        <v>0.33300000000000002</v>
      </c>
      <c r="R1262" s="8">
        <f>VLOOKUP(P1262,Table!$A$2:$C$121,2,0)</f>
        <v>10</v>
      </c>
      <c r="S1262" s="7">
        <f>VLOOKUP(P1262,Table!$A$2:$C$121,3,0)</f>
        <v>4</v>
      </c>
      <c r="T1262" s="6" t="s">
        <v>4288</v>
      </c>
      <c r="U1262" s="8" t="str">
        <f>LEFT(T1262,MIN(FIND({0,1,2,3,4,5,6,7,8,9},ASC(T1262)&amp;1234567890))-1)</f>
        <v>Mn</v>
      </c>
      <c r="V1262" s="8">
        <f t="shared" si="98"/>
        <v>0.33300000000000002</v>
      </c>
      <c r="W1262" s="8">
        <f>VLOOKUP(U1262,Table!$A$2:$C$121,2,0)</f>
        <v>7</v>
      </c>
      <c r="X1262" s="7">
        <f>VLOOKUP(U1262,Table!$A$2:$C$121,3,0)</f>
        <v>4</v>
      </c>
      <c r="Y1262" s="6" t="s">
        <v>2493</v>
      </c>
      <c r="Z1262" s="8" t="str">
        <f>LEFT(Y1262,MIN(FIND({0,1,2,3,4,5,6,7,8,9},ASC(Y1262)&amp;1234567890))-1)</f>
        <v>O</v>
      </c>
      <c r="AA1262" s="8">
        <f t="shared" si="99"/>
        <v>2</v>
      </c>
      <c r="AB1262" s="8">
        <f>VLOOKUP(Z1262,Table!$A$2:$C$121,2,0)</f>
        <v>16</v>
      </c>
      <c r="AC1262" s="7">
        <f>VLOOKUP(Z1262,Table!$A$2:$C$121,3,0)</f>
        <v>2</v>
      </c>
      <c r="AD1262" s="5" t="str">
        <f>VLOOKUP(A1262,Table!$U$1:$V$230,2,0)</f>
        <v>Trigonal</v>
      </c>
    </row>
    <row r="1263" spans="1:30" ht="18.75" customHeight="1" x14ac:dyDescent="0.4">
      <c r="A1263" s="5">
        <v>164</v>
      </c>
      <c r="B1263" s="5">
        <v>290793</v>
      </c>
      <c r="C1263" s="5" t="s">
        <v>1638</v>
      </c>
      <c r="D1263" s="5" t="s">
        <v>1652</v>
      </c>
      <c r="E1263" s="6" t="s">
        <v>4289</v>
      </c>
      <c r="F1263" s="8" t="str">
        <f>LEFT(E1263,MIN(FIND({0,1,2,3,4,5,6,7,8,9},ASC(E1263)&amp;1234567890))-1)</f>
        <v>Bi</v>
      </c>
      <c r="G1263" s="8">
        <f t="shared" si="95"/>
        <v>1.2</v>
      </c>
      <c r="H1263" s="8">
        <f>VLOOKUP(F1263,Table!$A$2:$C$121,2,0)</f>
        <v>15</v>
      </c>
      <c r="I1263" s="7">
        <f>VLOOKUP(F1263,Table!$A$2:$C$121,3,0)</f>
        <v>6</v>
      </c>
      <c r="J1263" s="6" t="s">
        <v>4290</v>
      </c>
      <c r="K1263" s="8" t="str">
        <f>LEFT(J1263,MIN(FIND({0,1,2,3,4,5,6,7,8,9},ASC(J1263)&amp;1234567890))-1)</f>
        <v>Cd</v>
      </c>
      <c r="L1263" s="8">
        <f t="shared" si="96"/>
        <v>0.4</v>
      </c>
      <c r="M1263" s="8">
        <f>VLOOKUP(K1263,Table!$A$2:$C$121,2,0)</f>
        <v>12</v>
      </c>
      <c r="N1263" s="7">
        <f>VLOOKUP(K1263,Table!$A$2:$C$121,3,0)</f>
        <v>5</v>
      </c>
      <c r="O1263" s="6" t="s">
        <v>4291</v>
      </c>
      <c r="P1263" s="8" t="str">
        <f>LEFT(O1263,MIN(FIND({0,1,2,3,4,5,6,7,8,9},ASC(O1263)&amp;1234567890))-1)</f>
        <v>Pb</v>
      </c>
      <c r="Q1263" s="8">
        <f t="shared" si="97"/>
        <v>0.4</v>
      </c>
      <c r="R1263" s="8">
        <f>VLOOKUP(P1263,Table!$A$2:$C$121,2,0)</f>
        <v>14</v>
      </c>
      <c r="S1263" s="7">
        <f>VLOOKUP(P1263,Table!$A$2:$C$121,3,0)</f>
        <v>6</v>
      </c>
      <c r="T1263" s="6" t="s">
        <v>2609</v>
      </c>
      <c r="U1263" s="8" t="str">
        <f>LEFT(T1263,MIN(FIND({0,1,2,3,4,5,6,7,8,9},ASC(T1263)&amp;1234567890))-1)</f>
        <v>O</v>
      </c>
      <c r="V1263" s="8">
        <f t="shared" si="98"/>
        <v>2.2000000000000002</v>
      </c>
      <c r="W1263" s="8">
        <f>VLOOKUP(U1263,Table!$A$2:$C$121,2,0)</f>
        <v>16</v>
      </c>
      <c r="X1263" s="7">
        <f>VLOOKUP(U1263,Table!$A$2:$C$121,3,0)</f>
        <v>2</v>
      </c>
      <c r="Y1263" s="6" t="s">
        <v>4292</v>
      </c>
      <c r="Z1263" s="8" t="str">
        <f>LEFT(Y1263,MIN(FIND({0,1,2,3,4,5,6,7,8,9},ASC(Y1263)&amp;1234567890))-1)</f>
        <v>F</v>
      </c>
      <c r="AA1263" s="8">
        <f t="shared" si="99"/>
        <v>0.8</v>
      </c>
      <c r="AB1263" s="8">
        <f>VLOOKUP(Z1263,Table!$A$2:$C$121,2,0)</f>
        <v>17</v>
      </c>
      <c r="AC1263" s="7">
        <f>VLOOKUP(Z1263,Table!$A$2:$C$121,3,0)</f>
        <v>2</v>
      </c>
      <c r="AD1263" s="5" t="str">
        <f>VLOOKUP(A1263,Table!$U$1:$V$230,2,0)</f>
        <v>Trigonal</v>
      </c>
    </row>
    <row r="1264" spans="1:30" ht="18.75" customHeight="1" x14ac:dyDescent="0.4">
      <c r="A1264" s="5">
        <v>164</v>
      </c>
      <c r="B1264" s="5">
        <v>249742</v>
      </c>
      <c r="C1264" s="5" t="s">
        <v>1638</v>
      </c>
      <c r="D1264" s="5" t="s">
        <v>1653</v>
      </c>
      <c r="E1264" s="6" t="s">
        <v>3821</v>
      </c>
      <c r="F1264" s="8" t="str">
        <f>LEFT(E1264,MIN(FIND({0,1,2,3,4,5,6,7,8,9},ASC(E1264)&amp;1234567890))-1)</f>
        <v>Ba</v>
      </c>
      <c r="G1264" s="8">
        <f t="shared" si="95"/>
        <v>6</v>
      </c>
      <c r="H1264" s="8">
        <f>VLOOKUP(F1264,Table!$A$2:$C$121,2,0)</f>
        <v>2</v>
      </c>
      <c r="I1264" s="7">
        <f>VLOOKUP(F1264,Table!$A$2:$C$121,3,0)</f>
        <v>6</v>
      </c>
      <c r="J1264" s="6" t="s">
        <v>2328</v>
      </c>
      <c r="K1264" s="8" t="str">
        <f>LEFT(J1264,MIN(FIND({0,1,2,3,4,5,6,7,8,9},ASC(J1264)&amp;1234567890))-1)</f>
        <v>Na</v>
      </c>
      <c r="L1264" s="8">
        <f t="shared" si="96"/>
        <v>2</v>
      </c>
      <c r="M1264" s="8">
        <f>VLOOKUP(K1264,Table!$A$2:$C$121,2,0)</f>
        <v>1</v>
      </c>
      <c r="N1264" s="7">
        <f>VLOOKUP(K1264,Table!$A$2:$C$121,3,0)</f>
        <v>3</v>
      </c>
      <c r="O1264" s="6" t="s">
        <v>2469</v>
      </c>
      <c r="P1264" s="8" t="str">
        <f>LEFT(O1264,MIN(FIND({0,1,2,3,4,5,6,7,8,9},ASC(O1264)&amp;1234567890))-1)</f>
        <v>Nb</v>
      </c>
      <c r="Q1264" s="8">
        <f t="shared" si="97"/>
        <v>2</v>
      </c>
      <c r="R1264" s="8">
        <f>VLOOKUP(P1264,Table!$A$2:$C$121,2,0)</f>
        <v>5</v>
      </c>
      <c r="S1264" s="7">
        <f>VLOOKUP(P1264,Table!$A$2:$C$121,3,0)</f>
        <v>5</v>
      </c>
      <c r="T1264" s="6" t="s">
        <v>2422</v>
      </c>
      <c r="U1264" s="8" t="str">
        <f>LEFT(T1264,MIN(FIND({0,1,2,3,4,5,6,7,8,9},ASC(T1264)&amp;1234567890))-1)</f>
        <v>P</v>
      </c>
      <c r="V1264" s="8">
        <f t="shared" si="98"/>
        <v>2</v>
      </c>
      <c r="W1264" s="8">
        <f>VLOOKUP(U1264,Table!$A$2:$C$121,2,0)</f>
        <v>15</v>
      </c>
      <c r="X1264" s="7">
        <f>VLOOKUP(U1264,Table!$A$2:$C$121,3,0)</f>
        <v>3</v>
      </c>
      <c r="Y1264" s="6" t="s">
        <v>2596</v>
      </c>
      <c r="Z1264" s="8" t="str">
        <f>LEFT(Y1264,MIN(FIND({0,1,2,3,4,5,6,7,8,9},ASC(Y1264)&amp;1234567890))-1)</f>
        <v>O</v>
      </c>
      <c r="AA1264" s="8">
        <f t="shared" si="99"/>
        <v>17</v>
      </c>
      <c r="AB1264" s="8">
        <f>VLOOKUP(Z1264,Table!$A$2:$C$121,2,0)</f>
        <v>16</v>
      </c>
      <c r="AC1264" s="7">
        <f>VLOOKUP(Z1264,Table!$A$2:$C$121,3,0)</f>
        <v>2</v>
      </c>
      <c r="AD1264" s="5" t="str">
        <f>VLOOKUP(A1264,Table!$U$1:$V$230,2,0)</f>
        <v>Trigonal</v>
      </c>
    </row>
    <row r="1265" spans="1:30" ht="18.75" customHeight="1" x14ac:dyDescent="0.4">
      <c r="A1265" s="5">
        <v>164</v>
      </c>
      <c r="B1265" s="5">
        <v>249743</v>
      </c>
      <c r="C1265" s="5" t="s">
        <v>1638</v>
      </c>
      <c r="D1265" s="5" t="s">
        <v>1654</v>
      </c>
      <c r="E1265" s="6" t="s">
        <v>3821</v>
      </c>
      <c r="F1265" s="8" t="str">
        <f>LEFT(E1265,MIN(FIND({0,1,2,3,4,5,6,7,8,9},ASC(E1265)&amp;1234567890))-1)</f>
        <v>Ba</v>
      </c>
      <c r="G1265" s="8">
        <f t="shared" si="95"/>
        <v>6</v>
      </c>
      <c r="H1265" s="8">
        <f>VLOOKUP(F1265,Table!$A$2:$C$121,2,0)</f>
        <v>2</v>
      </c>
      <c r="I1265" s="7">
        <f>VLOOKUP(F1265,Table!$A$2:$C$121,3,0)</f>
        <v>6</v>
      </c>
      <c r="J1265" s="6" t="s">
        <v>2328</v>
      </c>
      <c r="K1265" s="8" t="str">
        <f>LEFT(J1265,MIN(FIND({0,1,2,3,4,5,6,7,8,9},ASC(J1265)&amp;1234567890))-1)</f>
        <v>Na</v>
      </c>
      <c r="L1265" s="8">
        <f t="shared" si="96"/>
        <v>2</v>
      </c>
      <c r="M1265" s="8">
        <f>VLOOKUP(K1265,Table!$A$2:$C$121,2,0)</f>
        <v>1</v>
      </c>
      <c r="N1265" s="7">
        <f>VLOOKUP(K1265,Table!$A$2:$C$121,3,0)</f>
        <v>3</v>
      </c>
      <c r="O1265" s="6" t="s">
        <v>2469</v>
      </c>
      <c r="P1265" s="8" t="str">
        <f>LEFT(O1265,MIN(FIND({0,1,2,3,4,5,6,7,8,9},ASC(O1265)&amp;1234567890))-1)</f>
        <v>Nb</v>
      </c>
      <c r="Q1265" s="8">
        <f t="shared" si="97"/>
        <v>2</v>
      </c>
      <c r="R1265" s="8">
        <f>VLOOKUP(P1265,Table!$A$2:$C$121,2,0)</f>
        <v>5</v>
      </c>
      <c r="S1265" s="7">
        <f>VLOOKUP(P1265,Table!$A$2:$C$121,3,0)</f>
        <v>5</v>
      </c>
      <c r="T1265" s="6" t="s">
        <v>2431</v>
      </c>
      <c r="U1265" s="8" t="str">
        <f>LEFT(T1265,MIN(FIND({0,1,2,3,4,5,6,7,8,9},ASC(T1265)&amp;1234567890))-1)</f>
        <v>V</v>
      </c>
      <c r="V1265" s="8">
        <f t="shared" si="98"/>
        <v>2</v>
      </c>
      <c r="W1265" s="8">
        <f>VLOOKUP(U1265,Table!$A$2:$C$121,2,0)</f>
        <v>5</v>
      </c>
      <c r="X1265" s="7">
        <f>VLOOKUP(U1265,Table!$A$2:$C$121,3,0)</f>
        <v>4</v>
      </c>
      <c r="Y1265" s="6" t="s">
        <v>2596</v>
      </c>
      <c r="Z1265" s="8" t="str">
        <f>LEFT(Y1265,MIN(FIND({0,1,2,3,4,5,6,7,8,9},ASC(Y1265)&amp;1234567890))-1)</f>
        <v>O</v>
      </c>
      <c r="AA1265" s="8">
        <f t="shared" si="99"/>
        <v>17</v>
      </c>
      <c r="AB1265" s="8">
        <f>VLOOKUP(Z1265,Table!$A$2:$C$121,2,0)</f>
        <v>16</v>
      </c>
      <c r="AC1265" s="7">
        <f>VLOOKUP(Z1265,Table!$A$2:$C$121,3,0)</f>
        <v>2</v>
      </c>
      <c r="AD1265" s="5" t="str">
        <f>VLOOKUP(A1265,Table!$U$1:$V$230,2,0)</f>
        <v>Trigonal</v>
      </c>
    </row>
    <row r="1266" spans="1:30" ht="18.75" customHeight="1" x14ac:dyDescent="0.4">
      <c r="A1266" s="5">
        <v>164</v>
      </c>
      <c r="B1266" s="5">
        <v>239825</v>
      </c>
      <c r="C1266" s="5" t="s">
        <v>1638</v>
      </c>
      <c r="D1266" s="5" t="s">
        <v>1655</v>
      </c>
      <c r="E1266" s="6" t="s">
        <v>4293</v>
      </c>
      <c r="F1266" s="8" t="str">
        <f>LEFT(E1266,MIN(FIND({0,1,2,3,4,5,6,7,8,9},ASC(E1266)&amp;1234567890))-1)</f>
        <v>Al</v>
      </c>
      <c r="G1266" s="8">
        <f t="shared" si="95"/>
        <v>7.92</v>
      </c>
      <c r="H1266" s="8">
        <f>VLOOKUP(F1266,Table!$A$2:$C$121,2,0)</f>
        <v>13</v>
      </c>
      <c r="I1266" s="7">
        <f>VLOOKUP(F1266,Table!$A$2:$C$121,3,0)</f>
        <v>3</v>
      </c>
      <c r="J1266" s="6" t="s">
        <v>2308</v>
      </c>
      <c r="K1266" s="8" t="str">
        <f>LEFT(J1266,MIN(FIND({0,1,2,3,4,5,6,7,8,9},ASC(J1266)&amp;1234567890))-1)</f>
        <v>Be</v>
      </c>
      <c r="L1266" s="8">
        <f t="shared" si="96"/>
        <v>1</v>
      </c>
      <c r="M1266" s="8">
        <f>VLOOKUP(K1266,Table!$A$2:$C$121,2,0)</f>
        <v>2</v>
      </c>
      <c r="N1266" s="7">
        <f>VLOOKUP(K1266,Table!$A$2:$C$121,3,0)</f>
        <v>2</v>
      </c>
      <c r="O1266" s="6" t="s">
        <v>4294</v>
      </c>
      <c r="P1266" s="8" t="str">
        <f>LEFT(O1266,MIN(FIND({0,1,2,3,4,5,6,7,8,9},ASC(O1266)&amp;1234567890))-1)</f>
        <v>Cr</v>
      </c>
      <c r="Q1266" s="8">
        <f t="shared" si="97"/>
        <v>0.15</v>
      </c>
      <c r="R1266" s="8">
        <f>VLOOKUP(P1266,Table!$A$2:$C$121,2,0)</f>
        <v>6</v>
      </c>
      <c r="S1266" s="7">
        <f>VLOOKUP(P1266,Table!$A$2:$C$121,3,0)</f>
        <v>4</v>
      </c>
      <c r="T1266" s="6" t="s">
        <v>4295</v>
      </c>
      <c r="U1266" s="8" t="str">
        <f>LEFT(T1266,MIN(FIND({0,1,2,3,4,5,6,7,8,9},ASC(T1266)&amp;1234567890))-1)</f>
        <v>Mg</v>
      </c>
      <c r="V1266" s="8">
        <f t="shared" si="98"/>
        <v>2.92</v>
      </c>
      <c r="W1266" s="8">
        <f>VLOOKUP(U1266,Table!$A$2:$C$121,2,0)</f>
        <v>2</v>
      </c>
      <c r="X1266" s="7">
        <f>VLOOKUP(U1266,Table!$A$2:$C$121,3,0)</f>
        <v>3</v>
      </c>
      <c r="Y1266" s="6" t="s">
        <v>2400</v>
      </c>
      <c r="Z1266" s="8" t="str">
        <f>LEFT(Y1266,MIN(FIND({0,1,2,3,4,5,6,7,8,9},ASC(Y1266)&amp;1234567890))-1)</f>
        <v>O</v>
      </c>
      <c r="AA1266" s="8">
        <f t="shared" si="99"/>
        <v>16</v>
      </c>
      <c r="AB1266" s="8">
        <f>VLOOKUP(Z1266,Table!$A$2:$C$121,2,0)</f>
        <v>16</v>
      </c>
      <c r="AC1266" s="7">
        <f>VLOOKUP(Z1266,Table!$A$2:$C$121,3,0)</f>
        <v>2</v>
      </c>
      <c r="AD1266" s="5" t="str">
        <f>VLOOKUP(A1266,Table!$U$1:$V$230,2,0)</f>
        <v>Trigonal</v>
      </c>
    </row>
    <row r="1267" spans="1:30" ht="18.75" customHeight="1" x14ac:dyDescent="0.4">
      <c r="A1267" s="5">
        <v>165</v>
      </c>
      <c r="B1267" s="5">
        <v>60992</v>
      </c>
      <c r="C1267" s="5" t="s">
        <v>1656</v>
      </c>
      <c r="D1267" s="5" t="s">
        <v>1657</v>
      </c>
      <c r="E1267" s="6" t="s">
        <v>2294</v>
      </c>
      <c r="F1267" s="8" t="str">
        <f>LEFT(E1267,MIN(FIND({0,1,2,3,4,5,6,7,8,9},ASC(E1267)&amp;1234567890))-1)</f>
        <v>Ba</v>
      </c>
      <c r="G1267" s="8">
        <f t="shared" si="95"/>
        <v>2</v>
      </c>
      <c r="H1267" s="8">
        <f>VLOOKUP(F1267,Table!$A$2:$C$121,2,0)</f>
        <v>2</v>
      </c>
      <c r="I1267" s="7">
        <f>VLOOKUP(F1267,Table!$A$2:$C$121,3,0)</f>
        <v>6</v>
      </c>
      <c r="J1267" s="6" t="s">
        <v>2794</v>
      </c>
      <c r="K1267" s="8" t="str">
        <f>LEFT(J1267,MIN(FIND({0,1,2,3,4,5,6,7,8,9},ASC(J1267)&amp;1234567890))-1)</f>
        <v>Sn</v>
      </c>
      <c r="L1267" s="8">
        <f t="shared" si="96"/>
        <v>2</v>
      </c>
      <c r="M1267" s="8">
        <f>VLOOKUP(K1267,Table!$A$2:$C$121,2,0)</f>
        <v>14</v>
      </c>
      <c r="N1267" s="7">
        <f>VLOOKUP(K1267,Table!$A$2:$C$121,3,0)</f>
        <v>5</v>
      </c>
      <c r="O1267" s="6" t="s">
        <v>2598</v>
      </c>
      <c r="P1267" s="8" t="str">
        <f>LEFT(O1267,MIN(FIND({0,1,2,3,4,5,6,7,8,9},ASC(O1267)&amp;1234567890))-1)</f>
        <v>Mn</v>
      </c>
      <c r="Q1267" s="8">
        <f t="shared" si="97"/>
        <v>1</v>
      </c>
      <c r="R1267" s="8">
        <f>VLOOKUP(P1267,Table!$A$2:$C$121,2,0)</f>
        <v>7</v>
      </c>
      <c r="S1267" s="7">
        <f>VLOOKUP(P1267,Table!$A$2:$C$121,3,0)</f>
        <v>4</v>
      </c>
      <c r="T1267" s="6" t="s">
        <v>4242</v>
      </c>
      <c r="U1267" s="8" t="str">
        <f>LEFT(T1267,MIN(FIND({0,1,2,3,4,5,6,7,8,9},ASC(T1267)&amp;1234567890))-1)</f>
        <v>Fe</v>
      </c>
      <c r="V1267" s="8">
        <f t="shared" si="98"/>
        <v>10</v>
      </c>
      <c r="W1267" s="8">
        <f>VLOOKUP(U1267,Table!$A$2:$C$121,2,0)</f>
        <v>8</v>
      </c>
      <c r="X1267" s="7">
        <f>VLOOKUP(U1267,Table!$A$2:$C$121,3,0)</f>
        <v>4</v>
      </c>
      <c r="Y1267" s="6" t="s">
        <v>2676</v>
      </c>
      <c r="Z1267" s="8" t="str">
        <f>LEFT(Y1267,MIN(FIND({0,1,2,3,4,5,6,7,8,9},ASC(Y1267)&amp;1234567890))-1)</f>
        <v>O</v>
      </c>
      <c r="AA1267" s="8">
        <f t="shared" si="99"/>
        <v>22</v>
      </c>
      <c r="AB1267" s="8">
        <f>VLOOKUP(Z1267,Table!$A$2:$C$121,2,0)</f>
        <v>16</v>
      </c>
      <c r="AC1267" s="7">
        <f>VLOOKUP(Z1267,Table!$A$2:$C$121,3,0)</f>
        <v>2</v>
      </c>
      <c r="AD1267" s="5" t="str">
        <f>VLOOKUP(A1267,Table!$U$1:$V$230,2,0)</f>
        <v>Trigonal</v>
      </c>
    </row>
    <row r="1268" spans="1:30" ht="18.75" customHeight="1" x14ac:dyDescent="0.4">
      <c r="A1268" s="5">
        <v>165</v>
      </c>
      <c r="B1268" s="5">
        <v>60995</v>
      </c>
      <c r="C1268" s="5" t="s">
        <v>1656</v>
      </c>
      <c r="D1268" s="5" t="s">
        <v>1639</v>
      </c>
      <c r="E1268" s="6" t="s">
        <v>2294</v>
      </c>
      <c r="F1268" s="8" t="str">
        <f>LEFT(E1268,MIN(FIND({0,1,2,3,4,5,6,7,8,9},ASC(E1268)&amp;1234567890))-1)</f>
        <v>Ba</v>
      </c>
      <c r="G1268" s="8">
        <f t="shared" si="95"/>
        <v>2</v>
      </c>
      <c r="H1268" s="8">
        <f>VLOOKUP(F1268,Table!$A$2:$C$121,2,0)</f>
        <v>2</v>
      </c>
      <c r="I1268" s="7">
        <f>VLOOKUP(F1268,Table!$A$2:$C$121,3,0)</f>
        <v>6</v>
      </c>
      <c r="J1268" s="6" t="s">
        <v>2794</v>
      </c>
      <c r="K1268" s="8" t="str">
        <f>LEFT(J1268,MIN(FIND({0,1,2,3,4,5,6,7,8,9},ASC(J1268)&amp;1234567890))-1)</f>
        <v>Sn</v>
      </c>
      <c r="L1268" s="8">
        <f t="shared" si="96"/>
        <v>2</v>
      </c>
      <c r="M1268" s="8">
        <f>VLOOKUP(K1268,Table!$A$2:$C$121,2,0)</f>
        <v>14</v>
      </c>
      <c r="N1268" s="7">
        <f>VLOOKUP(K1268,Table!$A$2:$C$121,3,0)</f>
        <v>5</v>
      </c>
      <c r="O1268" s="6" t="s">
        <v>2636</v>
      </c>
      <c r="P1268" s="8" t="str">
        <f>LEFT(O1268,MIN(FIND({0,1,2,3,4,5,6,7,8,9},ASC(O1268)&amp;1234567890))-1)</f>
        <v>Co</v>
      </c>
      <c r="Q1268" s="8">
        <f t="shared" si="97"/>
        <v>1</v>
      </c>
      <c r="R1268" s="8">
        <f>VLOOKUP(P1268,Table!$A$2:$C$121,2,0)</f>
        <v>9</v>
      </c>
      <c r="S1268" s="7">
        <f>VLOOKUP(P1268,Table!$A$2:$C$121,3,0)</f>
        <v>4</v>
      </c>
      <c r="T1268" s="6" t="s">
        <v>4242</v>
      </c>
      <c r="U1268" s="8" t="str">
        <f>LEFT(T1268,MIN(FIND({0,1,2,3,4,5,6,7,8,9},ASC(T1268)&amp;1234567890))-1)</f>
        <v>Fe</v>
      </c>
      <c r="V1268" s="8">
        <f t="shared" si="98"/>
        <v>10</v>
      </c>
      <c r="W1268" s="8">
        <f>VLOOKUP(U1268,Table!$A$2:$C$121,2,0)</f>
        <v>8</v>
      </c>
      <c r="X1268" s="7">
        <f>VLOOKUP(U1268,Table!$A$2:$C$121,3,0)</f>
        <v>4</v>
      </c>
      <c r="Y1268" s="6" t="s">
        <v>2676</v>
      </c>
      <c r="Z1268" s="8" t="str">
        <f>LEFT(Y1268,MIN(FIND({0,1,2,3,4,5,6,7,8,9},ASC(Y1268)&amp;1234567890))-1)</f>
        <v>O</v>
      </c>
      <c r="AA1268" s="8">
        <f t="shared" si="99"/>
        <v>22</v>
      </c>
      <c r="AB1268" s="8">
        <f>VLOOKUP(Z1268,Table!$A$2:$C$121,2,0)</f>
        <v>16</v>
      </c>
      <c r="AC1268" s="7">
        <f>VLOOKUP(Z1268,Table!$A$2:$C$121,3,0)</f>
        <v>2</v>
      </c>
      <c r="AD1268" s="5" t="str">
        <f>VLOOKUP(A1268,Table!$U$1:$V$230,2,0)</f>
        <v>Trigonal</v>
      </c>
    </row>
    <row r="1269" spans="1:30" ht="18.75" customHeight="1" x14ac:dyDescent="0.4">
      <c r="A1269" s="5">
        <v>165</v>
      </c>
      <c r="B1269" s="5">
        <v>60998</v>
      </c>
      <c r="C1269" s="5" t="s">
        <v>1656</v>
      </c>
      <c r="D1269" s="5" t="s">
        <v>1640</v>
      </c>
      <c r="E1269" s="6" t="s">
        <v>2294</v>
      </c>
      <c r="F1269" s="8" t="str">
        <f>LEFT(E1269,MIN(FIND({0,1,2,3,4,5,6,7,8,9},ASC(E1269)&amp;1234567890))-1)</f>
        <v>Ba</v>
      </c>
      <c r="G1269" s="8">
        <f t="shared" si="95"/>
        <v>2</v>
      </c>
      <c r="H1269" s="8">
        <f>VLOOKUP(F1269,Table!$A$2:$C$121,2,0)</f>
        <v>2</v>
      </c>
      <c r="I1269" s="7">
        <f>VLOOKUP(F1269,Table!$A$2:$C$121,3,0)</f>
        <v>6</v>
      </c>
      <c r="J1269" s="6" t="s">
        <v>2794</v>
      </c>
      <c r="K1269" s="8" t="str">
        <f>LEFT(J1269,MIN(FIND({0,1,2,3,4,5,6,7,8,9},ASC(J1269)&amp;1234567890))-1)</f>
        <v>Sn</v>
      </c>
      <c r="L1269" s="8">
        <f t="shared" si="96"/>
        <v>2</v>
      </c>
      <c r="M1269" s="8">
        <f>VLOOKUP(K1269,Table!$A$2:$C$121,2,0)</f>
        <v>14</v>
      </c>
      <c r="N1269" s="7">
        <f>VLOOKUP(K1269,Table!$A$2:$C$121,3,0)</f>
        <v>5</v>
      </c>
      <c r="O1269" s="6" t="s">
        <v>2634</v>
      </c>
      <c r="P1269" s="8" t="str">
        <f>LEFT(O1269,MIN(FIND({0,1,2,3,4,5,6,7,8,9},ASC(O1269)&amp;1234567890))-1)</f>
        <v>Ni</v>
      </c>
      <c r="Q1269" s="8">
        <f t="shared" si="97"/>
        <v>1</v>
      </c>
      <c r="R1269" s="8">
        <f>VLOOKUP(P1269,Table!$A$2:$C$121,2,0)</f>
        <v>10</v>
      </c>
      <c r="S1269" s="7">
        <f>VLOOKUP(P1269,Table!$A$2:$C$121,3,0)</f>
        <v>4</v>
      </c>
      <c r="T1269" s="6" t="s">
        <v>4242</v>
      </c>
      <c r="U1269" s="8" t="str">
        <f>LEFT(T1269,MIN(FIND({0,1,2,3,4,5,6,7,8,9},ASC(T1269)&amp;1234567890))-1)</f>
        <v>Fe</v>
      </c>
      <c r="V1269" s="8">
        <f t="shared" si="98"/>
        <v>10</v>
      </c>
      <c r="W1269" s="8">
        <f>VLOOKUP(U1269,Table!$A$2:$C$121,2,0)</f>
        <v>8</v>
      </c>
      <c r="X1269" s="7">
        <f>VLOOKUP(U1269,Table!$A$2:$C$121,3,0)</f>
        <v>4</v>
      </c>
      <c r="Y1269" s="6" t="s">
        <v>2676</v>
      </c>
      <c r="Z1269" s="8" t="str">
        <f>LEFT(Y1269,MIN(FIND({0,1,2,3,4,5,6,7,8,9},ASC(Y1269)&amp;1234567890))-1)</f>
        <v>O</v>
      </c>
      <c r="AA1269" s="8">
        <f t="shared" si="99"/>
        <v>22</v>
      </c>
      <c r="AB1269" s="8">
        <f>VLOOKUP(Z1269,Table!$A$2:$C$121,2,0)</f>
        <v>16</v>
      </c>
      <c r="AC1269" s="7">
        <f>VLOOKUP(Z1269,Table!$A$2:$C$121,3,0)</f>
        <v>2</v>
      </c>
      <c r="AD1269" s="5" t="str">
        <f>VLOOKUP(A1269,Table!$U$1:$V$230,2,0)</f>
        <v>Trigonal</v>
      </c>
    </row>
    <row r="1270" spans="1:30" ht="18.75" customHeight="1" x14ac:dyDescent="0.4">
      <c r="A1270" s="5">
        <v>165</v>
      </c>
      <c r="B1270" s="5">
        <v>410776</v>
      </c>
      <c r="C1270" s="5" t="s">
        <v>1656</v>
      </c>
      <c r="D1270" s="5" t="s">
        <v>1658</v>
      </c>
      <c r="E1270" s="6" t="s">
        <v>4296</v>
      </c>
      <c r="F1270" s="8" t="str">
        <f>LEFT(E1270,MIN(FIND({0,1,2,3,4,5,6,7,8,9},ASC(E1270)&amp;1234567890))-1)</f>
        <v>Nb</v>
      </c>
      <c r="G1270" s="8">
        <f t="shared" si="95"/>
        <v>18</v>
      </c>
      <c r="H1270" s="8">
        <f>VLOOKUP(F1270,Table!$A$2:$C$121,2,0)</f>
        <v>5</v>
      </c>
      <c r="I1270" s="7">
        <f>VLOOKUP(F1270,Table!$A$2:$C$121,3,0)</f>
        <v>5</v>
      </c>
      <c r="J1270" s="6" t="s">
        <v>4297</v>
      </c>
      <c r="K1270" s="8" t="str">
        <f>LEFT(J1270,MIN(FIND({0,1,2,3,4,5,6,7,8,9},ASC(J1270)&amp;1234567890))-1)</f>
        <v>Ti</v>
      </c>
      <c r="L1270" s="8">
        <f t="shared" si="96"/>
        <v>7.8</v>
      </c>
      <c r="M1270" s="8">
        <f>VLOOKUP(K1270,Table!$A$2:$C$121,2,0)</f>
        <v>4</v>
      </c>
      <c r="N1270" s="7">
        <f>VLOOKUP(K1270,Table!$A$2:$C$121,3,0)</f>
        <v>4</v>
      </c>
      <c r="O1270" s="6" t="s">
        <v>4298</v>
      </c>
      <c r="P1270" s="8" t="str">
        <f>LEFT(O1270,MIN(FIND({0,1,2,3,4,5,6,7,8,9},ASC(O1270)&amp;1234567890))-1)</f>
        <v>Tl</v>
      </c>
      <c r="Q1270" s="8">
        <f t="shared" si="97"/>
        <v>4.88</v>
      </c>
      <c r="R1270" s="8">
        <f>VLOOKUP(P1270,Table!$A$2:$C$121,2,0)</f>
        <v>13</v>
      </c>
      <c r="S1270" s="7">
        <f>VLOOKUP(P1270,Table!$A$2:$C$121,3,0)</f>
        <v>6</v>
      </c>
      <c r="T1270" s="6" t="s">
        <v>4299</v>
      </c>
      <c r="U1270" s="8" t="str">
        <f>LEFT(T1270,MIN(FIND({0,1,2,3,4,5,6,7,8,9},ASC(T1270)&amp;1234567890))-1)</f>
        <v>O</v>
      </c>
      <c r="V1270" s="8">
        <f t="shared" si="98"/>
        <v>12.4</v>
      </c>
      <c r="W1270" s="8">
        <f>VLOOKUP(U1270,Table!$A$2:$C$121,2,0)</f>
        <v>16</v>
      </c>
      <c r="X1270" s="7">
        <f>VLOOKUP(U1270,Table!$A$2:$C$121,3,0)</f>
        <v>2</v>
      </c>
      <c r="Y1270" s="6" t="s">
        <v>4300</v>
      </c>
      <c r="Z1270" s="8" t="str">
        <f>LEFT(Y1270,MIN(FIND({0,1,2,3,4,5,6,7,8,9},ASC(Y1270)&amp;1234567890))-1)</f>
        <v>Cl</v>
      </c>
      <c r="AA1270" s="8">
        <f t="shared" si="99"/>
        <v>51.5</v>
      </c>
      <c r="AB1270" s="8">
        <f>VLOOKUP(Z1270,Table!$A$2:$C$121,2,0)</f>
        <v>17</v>
      </c>
      <c r="AC1270" s="7">
        <f>VLOOKUP(Z1270,Table!$A$2:$C$121,3,0)</f>
        <v>3</v>
      </c>
      <c r="AD1270" s="5" t="str">
        <f>VLOOKUP(A1270,Table!$U$1:$V$230,2,0)</f>
        <v>Trigonal</v>
      </c>
    </row>
    <row r="1271" spans="1:30" ht="18.75" customHeight="1" x14ac:dyDescent="0.4">
      <c r="A1271" s="5">
        <v>166</v>
      </c>
      <c r="B1271" s="5">
        <v>16169</v>
      </c>
      <c r="C1271" s="5" t="s">
        <v>1659</v>
      </c>
      <c r="D1271" s="5" t="s">
        <v>1660</v>
      </c>
      <c r="E1271" s="6" t="s">
        <v>2294</v>
      </c>
      <c r="F1271" s="8" t="str">
        <f>LEFT(E1271,MIN(FIND({0,1,2,3,4,5,6,7,8,9},ASC(E1271)&amp;1234567890))-1)</f>
        <v>Ba</v>
      </c>
      <c r="G1271" s="8">
        <f t="shared" si="95"/>
        <v>2</v>
      </c>
      <c r="H1271" s="8">
        <f>VLOOKUP(F1271,Table!$A$2:$C$121,2,0)</f>
        <v>2</v>
      </c>
      <c r="I1271" s="7">
        <f>VLOOKUP(F1271,Table!$A$2:$C$121,3,0)</f>
        <v>6</v>
      </c>
      <c r="J1271" s="6" t="s">
        <v>2972</v>
      </c>
      <c r="K1271" s="8" t="str">
        <f>LEFT(J1271,MIN(FIND({0,1,2,3,4,5,6,7,8,9},ASC(J1271)&amp;1234567890))-1)</f>
        <v>Zn</v>
      </c>
      <c r="L1271" s="8">
        <f t="shared" si="96"/>
        <v>0.3</v>
      </c>
      <c r="M1271" s="8">
        <f>VLOOKUP(K1271,Table!$A$2:$C$121,2,0)</f>
        <v>12</v>
      </c>
      <c r="N1271" s="7">
        <f>VLOOKUP(K1271,Table!$A$2:$C$121,3,0)</f>
        <v>4</v>
      </c>
      <c r="O1271" s="6" t="s">
        <v>4301</v>
      </c>
      <c r="P1271" s="8" t="str">
        <f>LEFT(O1271,MIN(FIND({0,1,2,3,4,5,6,7,8,9},ASC(O1271)&amp;1234567890))-1)</f>
        <v>Co</v>
      </c>
      <c r="Q1271" s="8">
        <f t="shared" si="97"/>
        <v>1.7</v>
      </c>
      <c r="R1271" s="8">
        <f>VLOOKUP(P1271,Table!$A$2:$C$121,2,0)</f>
        <v>9</v>
      </c>
      <c r="S1271" s="7">
        <f>VLOOKUP(P1271,Table!$A$2:$C$121,3,0)</f>
        <v>4</v>
      </c>
      <c r="T1271" s="6" t="s">
        <v>4302</v>
      </c>
      <c r="U1271" s="8" t="str">
        <f>LEFT(T1271,MIN(FIND({0,1,2,3,4,5,6,7,8,9},ASC(T1271)&amp;1234567890))-1)</f>
        <v>Fe</v>
      </c>
      <c r="V1271" s="8">
        <f t="shared" si="98"/>
        <v>12</v>
      </c>
      <c r="W1271" s="8">
        <f>VLOOKUP(U1271,Table!$A$2:$C$121,2,0)</f>
        <v>8</v>
      </c>
      <c r="X1271" s="7">
        <f>VLOOKUP(U1271,Table!$A$2:$C$121,3,0)</f>
        <v>4</v>
      </c>
      <c r="Y1271" s="6" t="s">
        <v>2676</v>
      </c>
      <c r="Z1271" s="8" t="str">
        <f>LEFT(Y1271,MIN(FIND({0,1,2,3,4,5,6,7,8,9},ASC(Y1271)&amp;1234567890))-1)</f>
        <v>O</v>
      </c>
      <c r="AA1271" s="8">
        <f t="shared" si="99"/>
        <v>22</v>
      </c>
      <c r="AB1271" s="8">
        <f>VLOOKUP(Z1271,Table!$A$2:$C$121,2,0)</f>
        <v>16</v>
      </c>
      <c r="AC1271" s="7">
        <f>VLOOKUP(Z1271,Table!$A$2:$C$121,3,0)</f>
        <v>2</v>
      </c>
      <c r="AD1271" s="5" t="str">
        <f>VLOOKUP(A1271,Table!$U$1:$V$230,2,0)</f>
        <v>Trigonal</v>
      </c>
    </row>
    <row r="1272" spans="1:30" ht="18.75" customHeight="1" x14ac:dyDescent="0.4">
      <c r="A1272" s="5">
        <v>166</v>
      </c>
      <c r="B1272" s="5">
        <v>23324</v>
      </c>
      <c r="C1272" s="5" t="s">
        <v>1659</v>
      </c>
      <c r="D1272" s="5" t="s">
        <v>1662</v>
      </c>
      <c r="E1272" s="6" t="s">
        <v>2359</v>
      </c>
      <c r="F1272" s="8" t="str">
        <f>LEFT(E1272,MIN(FIND({0,1,2,3,4,5,6,7,8,9},ASC(E1272)&amp;1234567890))-1)</f>
        <v>Ba</v>
      </c>
      <c r="G1272" s="8">
        <f t="shared" si="95"/>
        <v>3</v>
      </c>
      <c r="H1272" s="8">
        <f>VLOOKUP(F1272,Table!$A$2:$C$121,2,0)</f>
        <v>2</v>
      </c>
      <c r="I1272" s="7">
        <f>VLOOKUP(F1272,Table!$A$2:$C$121,3,0)</f>
        <v>6</v>
      </c>
      <c r="J1272" s="6" t="s">
        <v>2363</v>
      </c>
      <c r="K1272" s="8" t="str">
        <f>LEFT(J1272,MIN(FIND({0,1,2,3,4,5,6,7,8,9},ASC(J1272)&amp;1234567890))-1)</f>
        <v>La</v>
      </c>
      <c r="L1272" s="8">
        <f t="shared" si="96"/>
        <v>1</v>
      </c>
      <c r="M1272" s="8">
        <f>VLOOKUP(K1272,Table!$A$2:$C$121,2,0)</f>
        <v>3</v>
      </c>
      <c r="N1272" s="7">
        <f>VLOOKUP(K1272,Table!$A$2:$C$121,3,0)</f>
        <v>6</v>
      </c>
      <c r="O1272" s="6" t="s">
        <v>3513</v>
      </c>
      <c r="P1272" s="8" t="str">
        <f>LEFT(O1272,MIN(FIND({0,1,2,3,4,5,6,7,8,9},ASC(O1272)&amp;1234567890))-1)</f>
        <v>In</v>
      </c>
      <c r="Q1272" s="8">
        <f t="shared" si="97"/>
        <v>1</v>
      </c>
      <c r="R1272" s="8">
        <f>VLOOKUP(P1272,Table!$A$2:$C$121,2,0)</f>
        <v>13</v>
      </c>
      <c r="S1272" s="7">
        <f>VLOOKUP(P1272,Table!$A$2:$C$121,3,0)</f>
        <v>5</v>
      </c>
      <c r="T1272" s="6" t="s">
        <v>2932</v>
      </c>
      <c r="U1272" s="8" t="str">
        <f>LEFT(T1272,MIN(FIND({0,1,2,3,4,5,6,7,8,9},ASC(T1272)&amp;1234567890))-1)</f>
        <v>W</v>
      </c>
      <c r="V1272" s="8">
        <f t="shared" si="98"/>
        <v>2</v>
      </c>
      <c r="W1272" s="8">
        <f>VLOOKUP(U1272,Table!$A$2:$C$121,2,0)</f>
        <v>6</v>
      </c>
      <c r="X1272" s="7">
        <f>VLOOKUP(U1272,Table!$A$2:$C$121,3,0)</f>
        <v>6</v>
      </c>
      <c r="Y1272" s="6" t="s">
        <v>2470</v>
      </c>
      <c r="Z1272" s="8" t="str">
        <f>LEFT(Y1272,MIN(FIND({0,1,2,3,4,5,6,7,8,9},ASC(Y1272)&amp;1234567890))-1)</f>
        <v>O</v>
      </c>
      <c r="AA1272" s="8">
        <f t="shared" si="99"/>
        <v>12</v>
      </c>
      <c r="AB1272" s="8">
        <f>VLOOKUP(Z1272,Table!$A$2:$C$121,2,0)</f>
        <v>16</v>
      </c>
      <c r="AC1272" s="7">
        <f>VLOOKUP(Z1272,Table!$A$2:$C$121,3,0)</f>
        <v>2</v>
      </c>
      <c r="AD1272" s="5" t="str">
        <f>VLOOKUP(A1272,Table!$U$1:$V$230,2,0)</f>
        <v>Trigonal</v>
      </c>
    </row>
    <row r="1273" spans="1:30" ht="18.75" customHeight="1" x14ac:dyDescent="0.4">
      <c r="A1273" s="5">
        <v>166</v>
      </c>
      <c r="B1273" s="5">
        <v>24344</v>
      </c>
      <c r="C1273" s="5" t="s">
        <v>1659</v>
      </c>
      <c r="D1273" s="5" t="s">
        <v>1663</v>
      </c>
      <c r="E1273" s="6" t="s">
        <v>2313</v>
      </c>
      <c r="F1273" s="8" t="str">
        <f>LEFT(E1273,MIN(FIND({0,1,2,3,4,5,6,7,8,9},ASC(E1273)&amp;1234567890))-1)</f>
        <v>N</v>
      </c>
      <c r="G1273" s="8">
        <f t="shared" si="95"/>
        <v>1</v>
      </c>
      <c r="H1273" s="8">
        <f>VLOOKUP(F1273,Table!$A$2:$C$121,2,0)</f>
        <v>15</v>
      </c>
      <c r="I1273" s="7">
        <f>VLOOKUP(F1273,Table!$A$2:$C$121,3,0)</f>
        <v>2</v>
      </c>
      <c r="J1273" s="6" t="s">
        <v>2354</v>
      </c>
      <c r="K1273" s="8" t="str">
        <f>LEFT(J1273,MIN(FIND({0,1,2,3,4,5,6,7,8,9},ASC(J1273)&amp;1234567890))-1)</f>
        <v>H</v>
      </c>
      <c r="L1273" s="8">
        <f t="shared" si="96"/>
        <v>4</v>
      </c>
      <c r="M1273" s="8">
        <f>VLOOKUP(K1273,Table!$A$2:$C$121,2,0)</f>
        <v>1</v>
      </c>
      <c r="N1273" s="7">
        <f>VLOOKUP(K1273,Table!$A$2:$C$121,3,0)</f>
        <v>1</v>
      </c>
      <c r="O1273" s="6" t="s">
        <v>2296</v>
      </c>
      <c r="P1273" s="8" t="str">
        <f>LEFT(O1273,MIN(FIND({0,1,2,3,4,5,6,7,8,9},ASC(O1273)&amp;1234567890))-1)</f>
        <v>Cu</v>
      </c>
      <c r="Q1273" s="8">
        <f t="shared" si="97"/>
        <v>1</v>
      </c>
      <c r="R1273" s="8">
        <f>VLOOKUP(P1273,Table!$A$2:$C$121,2,0)</f>
        <v>11</v>
      </c>
      <c r="S1273" s="7">
        <f>VLOOKUP(P1273,Table!$A$2:$C$121,3,0)</f>
        <v>4</v>
      </c>
      <c r="T1273" s="6" t="s">
        <v>2311</v>
      </c>
      <c r="U1273" s="8" t="str">
        <f>LEFT(T1273,MIN(FIND({0,1,2,3,4,5,6,7,8,9},ASC(T1273)&amp;1234567890))-1)</f>
        <v>S</v>
      </c>
      <c r="V1273" s="8">
        <f t="shared" si="98"/>
        <v>1</v>
      </c>
      <c r="W1273" s="8">
        <f>VLOOKUP(U1273,Table!$A$2:$C$121,2,0)</f>
        <v>16</v>
      </c>
      <c r="X1273" s="7">
        <f>VLOOKUP(U1273,Table!$A$2:$C$121,3,0)</f>
        <v>3</v>
      </c>
      <c r="Y1273" s="6" t="s">
        <v>2312</v>
      </c>
      <c r="Z1273" s="8" t="str">
        <f>LEFT(Y1273,MIN(FIND({0,1,2,3,4,5,6,7,8,9},ASC(Y1273)&amp;1234567890))-1)</f>
        <v>O</v>
      </c>
      <c r="AA1273" s="8">
        <f t="shared" si="99"/>
        <v>3</v>
      </c>
      <c r="AB1273" s="8">
        <f>VLOOKUP(Z1273,Table!$A$2:$C$121,2,0)</f>
        <v>16</v>
      </c>
      <c r="AC1273" s="7">
        <f>VLOOKUP(Z1273,Table!$A$2:$C$121,3,0)</f>
        <v>2</v>
      </c>
      <c r="AD1273" s="5" t="str">
        <f>VLOOKUP(A1273,Table!$U$1:$V$230,2,0)</f>
        <v>Trigonal</v>
      </c>
    </row>
    <row r="1274" spans="1:30" ht="18.75" customHeight="1" x14ac:dyDescent="0.4">
      <c r="A1274" s="5">
        <v>166</v>
      </c>
      <c r="B1274" s="5">
        <v>24396</v>
      </c>
      <c r="C1274" s="5" t="s">
        <v>1659</v>
      </c>
      <c r="D1274" s="5" t="s">
        <v>1664</v>
      </c>
      <c r="E1274" s="6" t="s">
        <v>2394</v>
      </c>
      <c r="F1274" s="8" t="str">
        <f>LEFT(E1274,MIN(FIND({0,1,2,3,4,5,6,7,8,9},ASC(E1274)&amp;1234567890))-1)</f>
        <v>Ba</v>
      </c>
      <c r="G1274" s="8">
        <f t="shared" si="95"/>
        <v>4</v>
      </c>
      <c r="H1274" s="8">
        <f>VLOOKUP(F1274,Table!$A$2:$C$121,2,0)</f>
        <v>2</v>
      </c>
      <c r="I1274" s="7">
        <f>VLOOKUP(F1274,Table!$A$2:$C$121,3,0)</f>
        <v>6</v>
      </c>
      <c r="J1274" s="6" t="s">
        <v>2730</v>
      </c>
      <c r="K1274" s="8" t="str">
        <f>LEFT(J1274,MIN(FIND({0,1,2,3,4,5,6,7,8,9},ASC(J1274)&amp;1234567890))-1)</f>
        <v>Sc</v>
      </c>
      <c r="L1274" s="8">
        <f t="shared" si="96"/>
        <v>1</v>
      </c>
      <c r="M1274" s="8">
        <f>VLOOKUP(K1274,Table!$A$2:$C$121,2,0)</f>
        <v>3</v>
      </c>
      <c r="N1274" s="7">
        <f>VLOOKUP(K1274,Table!$A$2:$C$121,3,0)</f>
        <v>4</v>
      </c>
      <c r="O1274" s="6" t="s">
        <v>2826</v>
      </c>
      <c r="P1274" s="8" t="str">
        <f>LEFT(O1274,MIN(FIND({0,1,2,3,4,5,6,7,8,9},ASC(O1274)&amp;1234567890))-1)</f>
        <v>Re</v>
      </c>
      <c r="Q1274" s="8">
        <f t="shared" si="97"/>
        <v>1</v>
      </c>
      <c r="R1274" s="8">
        <f>VLOOKUP(P1274,Table!$A$2:$C$121,2,0)</f>
        <v>7</v>
      </c>
      <c r="S1274" s="7">
        <f>VLOOKUP(P1274,Table!$A$2:$C$121,3,0)</f>
        <v>6</v>
      </c>
      <c r="T1274" s="6" t="s">
        <v>2430</v>
      </c>
      <c r="U1274" s="8" t="str">
        <f>LEFT(T1274,MIN(FIND({0,1,2,3,4,5,6,7,8,9},ASC(T1274)&amp;1234567890))-1)</f>
        <v>W</v>
      </c>
      <c r="V1274" s="8">
        <f t="shared" si="98"/>
        <v>1</v>
      </c>
      <c r="W1274" s="8">
        <f>VLOOKUP(U1274,Table!$A$2:$C$121,2,0)</f>
        <v>6</v>
      </c>
      <c r="X1274" s="7">
        <f>VLOOKUP(U1274,Table!$A$2:$C$121,3,0)</f>
        <v>6</v>
      </c>
      <c r="Y1274" s="6" t="s">
        <v>2470</v>
      </c>
      <c r="Z1274" s="8" t="str">
        <f>LEFT(Y1274,MIN(FIND({0,1,2,3,4,5,6,7,8,9},ASC(Y1274)&amp;1234567890))-1)</f>
        <v>O</v>
      </c>
      <c r="AA1274" s="8">
        <f t="shared" si="99"/>
        <v>12</v>
      </c>
      <c r="AB1274" s="8">
        <f>VLOOKUP(Z1274,Table!$A$2:$C$121,2,0)</f>
        <v>16</v>
      </c>
      <c r="AC1274" s="7">
        <f>VLOOKUP(Z1274,Table!$A$2:$C$121,3,0)</f>
        <v>2</v>
      </c>
      <c r="AD1274" s="5" t="str">
        <f>VLOOKUP(A1274,Table!$U$1:$V$230,2,0)</f>
        <v>Trigonal</v>
      </c>
    </row>
    <row r="1275" spans="1:30" ht="18.75" customHeight="1" x14ac:dyDescent="0.4">
      <c r="A1275" s="5">
        <v>166</v>
      </c>
      <c r="B1275" s="5">
        <v>23330</v>
      </c>
      <c r="C1275" s="5" t="s">
        <v>1659</v>
      </c>
      <c r="D1275" s="5" t="s">
        <v>1665</v>
      </c>
      <c r="E1275" s="6" t="s">
        <v>2294</v>
      </c>
      <c r="F1275" s="8" t="str">
        <f>LEFT(E1275,MIN(FIND({0,1,2,3,4,5,6,7,8,9},ASC(E1275)&amp;1234567890))-1)</f>
        <v>Ba</v>
      </c>
      <c r="G1275" s="8">
        <f t="shared" si="95"/>
        <v>2</v>
      </c>
      <c r="H1275" s="8">
        <f>VLOOKUP(F1275,Table!$A$2:$C$121,2,0)</f>
        <v>2</v>
      </c>
      <c r="I1275" s="7">
        <f>VLOOKUP(F1275,Table!$A$2:$C$121,3,0)</f>
        <v>6</v>
      </c>
      <c r="J1275" s="6" t="s">
        <v>2383</v>
      </c>
      <c r="K1275" s="8" t="str">
        <f>LEFT(J1275,MIN(FIND({0,1,2,3,4,5,6,7,8,9},ASC(J1275)&amp;1234567890))-1)</f>
        <v>La</v>
      </c>
      <c r="L1275" s="8">
        <f t="shared" si="96"/>
        <v>2</v>
      </c>
      <c r="M1275" s="8">
        <f>VLOOKUP(K1275,Table!$A$2:$C$121,2,0)</f>
        <v>3</v>
      </c>
      <c r="N1275" s="7">
        <f>VLOOKUP(K1275,Table!$A$2:$C$121,3,0)</f>
        <v>6</v>
      </c>
      <c r="O1275" s="6" t="s">
        <v>2379</v>
      </c>
      <c r="P1275" s="8" t="str">
        <f>LEFT(O1275,MIN(FIND({0,1,2,3,4,5,6,7,8,9},ASC(O1275)&amp;1234567890))-1)</f>
        <v>Zn</v>
      </c>
      <c r="Q1275" s="8">
        <f t="shared" si="97"/>
        <v>1</v>
      </c>
      <c r="R1275" s="8">
        <f>VLOOKUP(P1275,Table!$A$2:$C$121,2,0)</f>
        <v>12</v>
      </c>
      <c r="S1275" s="7">
        <f>VLOOKUP(P1275,Table!$A$2:$C$121,3,0)</f>
        <v>4</v>
      </c>
      <c r="T1275" s="6" t="s">
        <v>2932</v>
      </c>
      <c r="U1275" s="8" t="str">
        <f>LEFT(T1275,MIN(FIND({0,1,2,3,4,5,6,7,8,9},ASC(T1275)&amp;1234567890))-1)</f>
        <v>W</v>
      </c>
      <c r="V1275" s="8">
        <f t="shared" si="98"/>
        <v>2</v>
      </c>
      <c r="W1275" s="8">
        <f>VLOOKUP(U1275,Table!$A$2:$C$121,2,0)</f>
        <v>6</v>
      </c>
      <c r="X1275" s="7">
        <f>VLOOKUP(U1275,Table!$A$2:$C$121,3,0)</f>
        <v>6</v>
      </c>
      <c r="Y1275" s="6" t="s">
        <v>2470</v>
      </c>
      <c r="Z1275" s="8" t="str">
        <f>LEFT(Y1275,MIN(FIND({0,1,2,3,4,5,6,7,8,9},ASC(Y1275)&amp;1234567890))-1)</f>
        <v>O</v>
      </c>
      <c r="AA1275" s="8">
        <f t="shared" si="99"/>
        <v>12</v>
      </c>
      <c r="AB1275" s="8">
        <f>VLOOKUP(Z1275,Table!$A$2:$C$121,2,0)</f>
        <v>16</v>
      </c>
      <c r="AC1275" s="7">
        <f>VLOOKUP(Z1275,Table!$A$2:$C$121,3,0)</f>
        <v>2</v>
      </c>
      <c r="AD1275" s="5" t="str">
        <f>VLOOKUP(A1275,Table!$U$1:$V$230,2,0)</f>
        <v>Trigonal</v>
      </c>
    </row>
    <row r="1276" spans="1:30" ht="18.75" customHeight="1" x14ac:dyDescent="0.4">
      <c r="A1276" s="5">
        <v>166</v>
      </c>
      <c r="B1276" s="5">
        <v>62693</v>
      </c>
      <c r="C1276" s="5" t="s">
        <v>1661</v>
      </c>
      <c r="D1276" s="5" t="s">
        <v>1666</v>
      </c>
      <c r="E1276" s="6" t="s">
        <v>4303</v>
      </c>
      <c r="F1276" s="8" t="str">
        <f>LEFT(E1276,MIN(FIND({0,1,2,3,4,5,6,7,8,9},ASC(E1276)&amp;1234567890))-1)</f>
        <v>Cs</v>
      </c>
      <c r="G1276" s="8">
        <f t="shared" si="95"/>
        <v>2.98</v>
      </c>
      <c r="H1276" s="8">
        <f>VLOOKUP(F1276,Table!$A$2:$C$121,2,0)</f>
        <v>1</v>
      </c>
      <c r="I1276" s="7">
        <f>VLOOKUP(F1276,Table!$A$2:$C$121,3,0)</f>
        <v>6</v>
      </c>
      <c r="J1276" s="6" t="s">
        <v>4304</v>
      </c>
      <c r="K1276" s="8" t="str">
        <f>LEFT(J1276,MIN(FIND({0,1,2,3,4,5,6,7,8,9},ASC(J1276)&amp;1234567890))-1)</f>
        <v>Ca</v>
      </c>
      <c r="L1276" s="8">
        <f t="shared" si="96"/>
        <v>0.43</v>
      </c>
      <c r="M1276" s="8">
        <f>VLOOKUP(K1276,Table!$A$2:$C$121,2,0)</f>
        <v>2</v>
      </c>
      <c r="N1276" s="7">
        <f>VLOOKUP(K1276,Table!$A$2:$C$121,3,0)</f>
        <v>4</v>
      </c>
      <c r="O1276" s="6" t="s">
        <v>4305</v>
      </c>
      <c r="P1276" s="8" t="str">
        <f>LEFT(O1276,MIN(FIND({0,1,2,3,4,5,6,7,8,9},ASC(O1276)&amp;1234567890))-1)</f>
        <v>Al</v>
      </c>
      <c r="Q1276" s="8">
        <f t="shared" si="97"/>
        <v>3.6</v>
      </c>
      <c r="R1276" s="8">
        <f>VLOOKUP(P1276,Table!$A$2:$C$121,2,0)</f>
        <v>13</v>
      </c>
      <c r="S1276" s="7">
        <f>VLOOKUP(P1276,Table!$A$2:$C$121,3,0)</f>
        <v>3</v>
      </c>
      <c r="T1276" s="6" t="s">
        <v>4306</v>
      </c>
      <c r="U1276" s="8" t="str">
        <f>LEFT(T1276,MIN(FIND({0,1,2,3,4,5,6,7,8,9},ASC(T1276)&amp;1234567890))-1)</f>
        <v>Si</v>
      </c>
      <c r="V1276" s="8">
        <f t="shared" si="98"/>
        <v>8.4</v>
      </c>
      <c r="W1276" s="8">
        <f>VLOOKUP(U1276,Table!$A$2:$C$121,2,0)</f>
        <v>14</v>
      </c>
      <c r="X1276" s="7">
        <f>VLOOKUP(U1276,Table!$A$2:$C$121,3,0)</f>
        <v>3</v>
      </c>
      <c r="Y1276" s="6" t="s">
        <v>2670</v>
      </c>
      <c r="Z1276" s="8" t="str">
        <f>LEFT(Y1276,MIN(FIND({0,1,2,3,4,5,6,7,8,9},ASC(Y1276)&amp;1234567890))-1)</f>
        <v>O</v>
      </c>
      <c r="AA1276" s="8">
        <f t="shared" si="99"/>
        <v>24</v>
      </c>
      <c r="AB1276" s="8">
        <f>VLOOKUP(Z1276,Table!$A$2:$C$121,2,0)</f>
        <v>16</v>
      </c>
      <c r="AC1276" s="7">
        <f>VLOOKUP(Z1276,Table!$A$2:$C$121,3,0)</f>
        <v>2</v>
      </c>
      <c r="AD1276" s="5" t="str">
        <f>VLOOKUP(A1276,Table!$U$1:$V$230,2,0)</f>
        <v>Trigonal</v>
      </c>
    </row>
    <row r="1277" spans="1:30" ht="18.75" customHeight="1" x14ac:dyDescent="0.4">
      <c r="A1277" s="5">
        <v>166</v>
      </c>
      <c r="B1277" s="5">
        <v>62599</v>
      </c>
      <c r="C1277" s="5" t="s">
        <v>1661</v>
      </c>
      <c r="D1277" s="5" t="s">
        <v>1667</v>
      </c>
      <c r="E1277" s="6" t="s">
        <v>4307</v>
      </c>
      <c r="F1277" s="8" t="str">
        <f>LEFT(E1277,MIN(FIND({0,1,2,3,4,5,6,7,8,9},ASC(E1277)&amp;1234567890))-1)</f>
        <v>Mn</v>
      </c>
      <c r="G1277" s="8">
        <f t="shared" si="95"/>
        <v>1.98</v>
      </c>
      <c r="H1277" s="8">
        <f>VLOOKUP(F1277,Table!$A$2:$C$121,2,0)</f>
        <v>7</v>
      </c>
      <c r="I1277" s="7">
        <f>VLOOKUP(F1277,Table!$A$2:$C$121,3,0)</f>
        <v>4</v>
      </c>
      <c r="J1277" s="6" t="s">
        <v>4308</v>
      </c>
      <c r="K1277" s="8" t="str">
        <f>LEFT(J1277,MIN(FIND({0,1,2,3,4,5,6,7,8,9},ASC(J1277)&amp;1234567890))-1)</f>
        <v>Al</v>
      </c>
      <c r="L1277" s="8">
        <f t="shared" si="96"/>
        <v>3.72</v>
      </c>
      <c r="M1277" s="8">
        <f>VLOOKUP(K1277,Table!$A$2:$C$121,2,0)</f>
        <v>13</v>
      </c>
      <c r="N1277" s="7">
        <f>VLOOKUP(K1277,Table!$A$2:$C$121,3,0)</f>
        <v>3</v>
      </c>
      <c r="O1277" s="6" t="s">
        <v>4309</v>
      </c>
      <c r="P1277" s="8" t="str">
        <f>LEFT(O1277,MIN(FIND({0,1,2,3,4,5,6,7,8,9},ASC(O1277)&amp;1234567890))-1)</f>
        <v>Si</v>
      </c>
      <c r="Q1277" s="8">
        <f t="shared" si="97"/>
        <v>8.2799999999999994</v>
      </c>
      <c r="R1277" s="8">
        <f>VLOOKUP(P1277,Table!$A$2:$C$121,2,0)</f>
        <v>14</v>
      </c>
      <c r="S1277" s="7">
        <f>VLOOKUP(P1277,Table!$A$2:$C$121,3,0)</f>
        <v>3</v>
      </c>
      <c r="T1277" s="6" t="s">
        <v>4310</v>
      </c>
      <c r="U1277" s="8" t="str">
        <f>LEFT(T1277,MIN(FIND({0,1,2,3,4,5,6,7,8,9},ASC(T1277)&amp;1234567890))-1)</f>
        <v>O</v>
      </c>
      <c r="V1277" s="8">
        <f t="shared" si="98"/>
        <v>33.659999999999997</v>
      </c>
      <c r="W1277" s="8">
        <f>VLOOKUP(U1277,Table!$A$2:$C$121,2,0)</f>
        <v>16</v>
      </c>
      <c r="X1277" s="7">
        <f>VLOOKUP(U1277,Table!$A$2:$C$121,3,0)</f>
        <v>2</v>
      </c>
      <c r="Y1277" s="6" t="s">
        <v>4311</v>
      </c>
      <c r="Z1277" s="8" t="str">
        <f>LEFT(Y1277,MIN(FIND({0,1,2,3,4,5,6,7,8,9},ASC(Y1277)&amp;1234567890))-1)</f>
        <v>H</v>
      </c>
      <c r="AA1277" s="8">
        <f t="shared" si="99"/>
        <v>19.32</v>
      </c>
      <c r="AB1277" s="8">
        <f>VLOOKUP(Z1277,Table!$A$2:$C$121,2,0)</f>
        <v>1</v>
      </c>
      <c r="AC1277" s="7">
        <f>VLOOKUP(Z1277,Table!$A$2:$C$121,3,0)</f>
        <v>1</v>
      </c>
      <c r="AD1277" s="5" t="str">
        <f>VLOOKUP(A1277,Table!$U$1:$V$230,2,0)</f>
        <v>Trigonal</v>
      </c>
    </row>
    <row r="1278" spans="1:30" x14ac:dyDescent="0.4">
      <c r="A1278" s="5">
        <v>166</v>
      </c>
      <c r="B1278" s="5">
        <v>40256</v>
      </c>
      <c r="C1278" s="5" t="s">
        <v>1659</v>
      </c>
      <c r="D1278" s="5" t="s">
        <v>5611</v>
      </c>
      <c r="E1278" s="6" t="s">
        <v>4312</v>
      </c>
      <c r="F1278" s="8" t="str">
        <f>LEFT(E1278,MIN(FIND({0,1,2,3,4,5,6,7,8,9},ASC(E1278)&amp;1234567890))-1)</f>
        <v>Na</v>
      </c>
      <c r="G1278" s="8">
        <f t="shared" si="95"/>
        <v>1.3</v>
      </c>
      <c r="H1278" s="8">
        <f>VLOOKUP(F1278,Table!$A$2:$C$121,2,0)</f>
        <v>1</v>
      </c>
      <c r="I1278" s="7">
        <f>VLOOKUP(F1278,Table!$A$2:$C$121,3,0)</f>
        <v>3</v>
      </c>
      <c r="J1278" s="6" t="s">
        <v>5407</v>
      </c>
      <c r="K1278" s="8" t="str">
        <f>LEFT(J1278,MIN(FIND({0,1,2,3,4,5,6,7,8,9},ASC(J1278)&amp;1234567890))-1)</f>
        <v>K</v>
      </c>
      <c r="L1278" s="8">
        <f t="shared" si="96"/>
        <v>0.6</v>
      </c>
      <c r="M1278" s="8">
        <f>VLOOKUP(K1278,Table!$A$2:$C$121,2,0)</f>
        <v>1</v>
      </c>
      <c r="N1278" s="7">
        <f>VLOOKUP(K1278,Table!$A$2:$C$121,3,0)</f>
        <v>4</v>
      </c>
      <c r="O1278" s="6" t="s">
        <v>4313</v>
      </c>
      <c r="P1278" s="8" t="str">
        <f>LEFT(O1278,MIN(FIND({0,1,2,3,4,5,6,7,8,9},ASC(O1278)&amp;1234567890))-1)</f>
        <v>Fe</v>
      </c>
      <c r="Q1278" s="8">
        <f t="shared" si="97"/>
        <v>10.1</v>
      </c>
      <c r="R1278" s="8">
        <f>VLOOKUP(P1278,Table!$A$2:$C$121,2,0)</f>
        <v>8</v>
      </c>
      <c r="S1278" s="7">
        <f>VLOOKUP(P1278,Table!$A$2:$C$121,3,0)</f>
        <v>4</v>
      </c>
      <c r="T1278" s="6" t="s">
        <v>5494</v>
      </c>
      <c r="U1278" s="8" t="str">
        <f>LEFT(T1278,MIN(FIND({0,1,2,3,4,5,6,7,8,9},ASC(T1278)&amp;1234567890))-1)</f>
        <v>Zn</v>
      </c>
      <c r="V1278" s="8">
        <f t="shared" si="98"/>
        <v>0.9</v>
      </c>
      <c r="W1278" s="8">
        <f>VLOOKUP(U1278,Table!$A$2:$C$121,2,0)</f>
        <v>12</v>
      </c>
      <c r="X1278" s="7">
        <f>VLOOKUP(U1278,Table!$A$2:$C$121,3,0)</f>
        <v>4</v>
      </c>
      <c r="Y1278" s="6" t="s">
        <v>2596</v>
      </c>
      <c r="Z1278" s="8" t="str">
        <f>LEFT(Y1278,MIN(FIND({0,1,2,3,4,5,6,7,8,9},ASC(Y1278)&amp;1234567890))-1)</f>
        <v>O</v>
      </c>
      <c r="AA1278" s="8">
        <f t="shared" si="99"/>
        <v>17</v>
      </c>
      <c r="AB1278" s="8">
        <f>VLOOKUP(Z1278,Table!$A$2:$C$121,2,0)</f>
        <v>16</v>
      </c>
      <c r="AC1278" s="7">
        <f>VLOOKUP(Z1278,Table!$A$2:$C$121,3,0)</f>
        <v>2</v>
      </c>
      <c r="AD1278" s="5" t="str">
        <f>VLOOKUP(A1278,Table!$U$1:$V$230,2,0)</f>
        <v>Trigonal</v>
      </c>
    </row>
    <row r="1279" spans="1:30" ht="18.75" customHeight="1" x14ac:dyDescent="0.4">
      <c r="A1279" s="5">
        <v>166</v>
      </c>
      <c r="B1279" s="5">
        <v>67403</v>
      </c>
      <c r="C1279" s="5" t="s">
        <v>1659</v>
      </c>
      <c r="D1279" s="5" t="s">
        <v>1668</v>
      </c>
      <c r="E1279" s="6" t="s">
        <v>2294</v>
      </c>
      <c r="F1279" s="8" t="str">
        <f>LEFT(E1279,MIN(FIND({0,1,2,3,4,5,6,7,8,9},ASC(E1279)&amp;1234567890))-1)</f>
        <v>Ba</v>
      </c>
      <c r="G1279" s="8">
        <f t="shared" si="95"/>
        <v>2</v>
      </c>
      <c r="H1279" s="8">
        <f>VLOOKUP(F1279,Table!$A$2:$C$121,2,0)</f>
        <v>2</v>
      </c>
      <c r="I1279" s="7">
        <f>VLOOKUP(F1279,Table!$A$2:$C$121,3,0)</f>
        <v>6</v>
      </c>
      <c r="J1279" s="6" t="s">
        <v>2296</v>
      </c>
      <c r="K1279" s="8" t="str">
        <f>LEFT(J1279,MIN(FIND({0,1,2,3,4,5,6,7,8,9},ASC(J1279)&amp;1234567890))-1)</f>
        <v>Cu</v>
      </c>
      <c r="L1279" s="8">
        <f t="shared" si="96"/>
        <v>1</v>
      </c>
      <c r="M1279" s="8">
        <f>VLOOKUP(K1279,Table!$A$2:$C$121,2,0)</f>
        <v>11</v>
      </c>
      <c r="N1279" s="7">
        <f>VLOOKUP(K1279,Table!$A$2:$C$121,3,0)</f>
        <v>4</v>
      </c>
      <c r="O1279" s="6" t="s">
        <v>2493</v>
      </c>
      <c r="P1279" s="8" t="str">
        <f>LEFT(O1279,MIN(FIND({0,1,2,3,4,5,6,7,8,9},ASC(O1279)&amp;1234567890))-1)</f>
        <v>O</v>
      </c>
      <c r="Q1279" s="8">
        <f t="shared" si="97"/>
        <v>2</v>
      </c>
      <c r="R1279" s="8">
        <f>VLOOKUP(P1279,Table!$A$2:$C$121,2,0)</f>
        <v>16</v>
      </c>
      <c r="S1279" s="7">
        <f>VLOOKUP(P1279,Table!$A$2:$C$121,3,0)</f>
        <v>2</v>
      </c>
      <c r="T1279" s="6" t="s">
        <v>4314</v>
      </c>
      <c r="U1279" s="8" t="str">
        <f>LEFT(T1279,MIN(FIND({0,1,2,3,4,5,6,7,8,9},ASC(T1279)&amp;1234567890))-1)</f>
        <v>Br</v>
      </c>
      <c r="V1279" s="8">
        <f t="shared" si="98"/>
        <v>0.5</v>
      </c>
      <c r="W1279" s="8">
        <f>VLOOKUP(U1279,Table!$A$2:$C$121,2,0)</f>
        <v>17</v>
      </c>
      <c r="X1279" s="7">
        <f>VLOOKUP(U1279,Table!$A$2:$C$121,3,0)</f>
        <v>4</v>
      </c>
      <c r="Y1279" s="6" t="s">
        <v>3286</v>
      </c>
      <c r="Z1279" s="8" t="str">
        <f>LEFT(Y1279,MIN(FIND({0,1,2,3,4,5,6,7,8,9},ASC(Y1279)&amp;1234567890))-1)</f>
        <v>I</v>
      </c>
      <c r="AA1279" s="8">
        <f t="shared" si="99"/>
        <v>0.5</v>
      </c>
      <c r="AB1279" s="8">
        <f>VLOOKUP(Z1279,Table!$A$2:$C$121,2,0)</f>
        <v>17</v>
      </c>
      <c r="AC1279" s="7">
        <f>VLOOKUP(Z1279,Table!$A$2:$C$121,3,0)</f>
        <v>5</v>
      </c>
      <c r="AD1279" s="5" t="str">
        <f>VLOOKUP(A1279,Table!$U$1:$V$230,2,0)</f>
        <v>Trigonal</v>
      </c>
    </row>
    <row r="1280" spans="1:30" ht="18.75" customHeight="1" x14ac:dyDescent="0.4">
      <c r="A1280" s="5">
        <v>166</v>
      </c>
      <c r="B1280" s="5">
        <v>71596</v>
      </c>
      <c r="C1280" s="5" t="s">
        <v>1659</v>
      </c>
      <c r="D1280" s="5" t="s">
        <v>1669</v>
      </c>
      <c r="E1280" s="6" t="s">
        <v>2966</v>
      </c>
      <c r="F1280" s="8" t="str">
        <f>LEFT(E1280,MIN(FIND({0,1,2,3,4,5,6,7,8,9},ASC(E1280)&amp;1234567890))-1)</f>
        <v>Ba</v>
      </c>
      <c r="G1280" s="8">
        <f t="shared" si="95"/>
        <v>8</v>
      </c>
      <c r="H1280" s="8">
        <f>VLOOKUP(F1280,Table!$A$2:$C$121,2,0)</f>
        <v>2</v>
      </c>
      <c r="I1280" s="7">
        <f>VLOOKUP(F1280,Table!$A$2:$C$121,3,0)</f>
        <v>6</v>
      </c>
      <c r="J1280" s="6" t="s">
        <v>3900</v>
      </c>
      <c r="K1280" s="8" t="str">
        <f>LEFT(J1280,MIN(FIND({0,1,2,3,4,5,6,7,8,9},ASC(J1280)&amp;1234567890))-1)</f>
        <v>Ru</v>
      </c>
      <c r="L1280" s="8">
        <f t="shared" si="96"/>
        <v>3</v>
      </c>
      <c r="M1280" s="8">
        <f>VLOOKUP(K1280,Table!$A$2:$C$121,2,0)</f>
        <v>8</v>
      </c>
      <c r="N1280" s="7">
        <f>VLOOKUP(K1280,Table!$A$2:$C$121,3,0)</f>
        <v>5</v>
      </c>
      <c r="O1280" s="6" t="s">
        <v>2931</v>
      </c>
      <c r="P1280" s="8" t="str">
        <f>LEFT(O1280,MIN(FIND({0,1,2,3,4,5,6,7,8,9},ASC(O1280)&amp;1234567890))-1)</f>
        <v>Ta</v>
      </c>
      <c r="Q1280" s="8">
        <f t="shared" si="97"/>
        <v>2</v>
      </c>
      <c r="R1280" s="8">
        <f>VLOOKUP(P1280,Table!$A$2:$C$121,2,0)</f>
        <v>5</v>
      </c>
      <c r="S1280" s="7">
        <f>VLOOKUP(P1280,Table!$A$2:$C$121,3,0)</f>
        <v>6</v>
      </c>
      <c r="T1280" s="6" t="s">
        <v>2474</v>
      </c>
      <c r="U1280" s="8" t="str">
        <f>LEFT(T1280,MIN(FIND({0,1,2,3,4,5,6,7,8,9},ASC(T1280)&amp;1234567890))-1)</f>
        <v>O</v>
      </c>
      <c r="V1280" s="8">
        <f t="shared" si="98"/>
        <v>18</v>
      </c>
      <c r="W1280" s="8">
        <f>VLOOKUP(U1280,Table!$A$2:$C$121,2,0)</f>
        <v>16</v>
      </c>
      <c r="X1280" s="7">
        <f>VLOOKUP(U1280,Table!$A$2:$C$121,3,0)</f>
        <v>2</v>
      </c>
      <c r="Y1280" s="6" t="s">
        <v>2559</v>
      </c>
      <c r="Z1280" s="8" t="str">
        <f>LEFT(Y1280,MIN(FIND({0,1,2,3,4,5,6,7,8,9},ASC(Y1280)&amp;1234567890))-1)</f>
        <v>Br</v>
      </c>
      <c r="AA1280" s="8">
        <f t="shared" si="99"/>
        <v>2</v>
      </c>
      <c r="AB1280" s="8">
        <f>VLOOKUP(Z1280,Table!$A$2:$C$121,2,0)</f>
        <v>17</v>
      </c>
      <c r="AC1280" s="7">
        <f>VLOOKUP(Z1280,Table!$A$2:$C$121,3,0)</f>
        <v>4</v>
      </c>
      <c r="AD1280" s="5" t="str">
        <f>VLOOKUP(A1280,Table!$U$1:$V$230,2,0)</f>
        <v>Trigonal</v>
      </c>
    </row>
    <row r="1281" spans="1:30" ht="18.75" customHeight="1" x14ac:dyDescent="0.4">
      <c r="A1281" s="5">
        <v>166</v>
      </c>
      <c r="B1281" s="5">
        <v>71677</v>
      </c>
      <c r="C1281" s="5" t="s">
        <v>1659</v>
      </c>
      <c r="D1281" s="5" t="s">
        <v>1670</v>
      </c>
      <c r="E1281" s="6" t="s">
        <v>2966</v>
      </c>
      <c r="F1281" s="8" t="str">
        <f>LEFT(E1281,MIN(FIND({0,1,2,3,4,5,6,7,8,9},ASC(E1281)&amp;1234567890))-1)</f>
        <v>Ba</v>
      </c>
      <c r="G1281" s="8">
        <f t="shared" si="95"/>
        <v>8</v>
      </c>
      <c r="H1281" s="8">
        <f>VLOOKUP(F1281,Table!$A$2:$C$121,2,0)</f>
        <v>2</v>
      </c>
      <c r="I1281" s="7">
        <f>VLOOKUP(F1281,Table!$A$2:$C$121,3,0)</f>
        <v>6</v>
      </c>
      <c r="J1281" s="6" t="s">
        <v>4315</v>
      </c>
      <c r="K1281" s="8" t="str">
        <f>LEFT(J1281,MIN(FIND({0,1,2,3,4,5,6,7,8,9},ASC(J1281)&amp;1234567890))-1)</f>
        <v>Ru</v>
      </c>
      <c r="L1281" s="8">
        <f t="shared" si="96"/>
        <v>3.33</v>
      </c>
      <c r="M1281" s="8">
        <f>VLOOKUP(K1281,Table!$A$2:$C$121,2,0)</f>
        <v>8</v>
      </c>
      <c r="N1281" s="7">
        <f>VLOOKUP(K1281,Table!$A$2:$C$121,3,0)</f>
        <v>5</v>
      </c>
      <c r="O1281" s="6" t="s">
        <v>4316</v>
      </c>
      <c r="P1281" s="8" t="str">
        <f>LEFT(O1281,MIN(FIND({0,1,2,3,4,5,6,7,8,9},ASC(O1281)&amp;1234567890))-1)</f>
        <v>Ta</v>
      </c>
      <c r="Q1281" s="8">
        <f t="shared" si="97"/>
        <v>1.67</v>
      </c>
      <c r="R1281" s="8">
        <f>VLOOKUP(P1281,Table!$A$2:$C$121,2,0)</f>
        <v>5</v>
      </c>
      <c r="S1281" s="7">
        <f>VLOOKUP(P1281,Table!$A$2:$C$121,3,0)</f>
        <v>6</v>
      </c>
      <c r="T1281" s="6" t="s">
        <v>2474</v>
      </c>
      <c r="U1281" s="8" t="str">
        <f>LEFT(T1281,MIN(FIND({0,1,2,3,4,5,6,7,8,9},ASC(T1281)&amp;1234567890))-1)</f>
        <v>O</v>
      </c>
      <c r="V1281" s="8">
        <f t="shared" si="98"/>
        <v>18</v>
      </c>
      <c r="W1281" s="8">
        <f>VLOOKUP(U1281,Table!$A$2:$C$121,2,0)</f>
        <v>16</v>
      </c>
      <c r="X1281" s="7">
        <f>VLOOKUP(U1281,Table!$A$2:$C$121,3,0)</f>
        <v>2</v>
      </c>
      <c r="Y1281" s="6" t="s">
        <v>2360</v>
      </c>
      <c r="Z1281" s="8" t="str">
        <f>LEFT(Y1281,MIN(FIND({0,1,2,3,4,5,6,7,8,9},ASC(Y1281)&amp;1234567890))-1)</f>
        <v>Cl</v>
      </c>
      <c r="AA1281" s="8">
        <f t="shared" si="99"/>
        <v>2</v>
      </c>
      <c r="AB1281" s="8">
        <f>VLOOKUP(Z1281,Table!$A$2:$C$121,2,0)</f>
        <v>17</v>
      </c>
      <c r="AC1281" s="7">
        <f>VLOOKUP(Z1281,Table!$A$2:$C$121,3,0)</f>
        <v>3</v>
      </c>
      <c r="AD1281" s="5" t="str">
        <f>VLOOKUP(A1281,Table!$U$1:$V$230,2,0)</f>
        <v>Trigonal</v>
      </c>
    </row>
    <row r="1282" spans="1:30" ht="18.75" customHeight="1" x14ac:dyDescent="0.4">
      <c r="A1282" s="5">
        <v>166</v>
      </c>
      <c r="B1282" s="5">
        <v>72980</v>
      </c>
      <c r="C1282" s="5" t="s">
        <v>1659</v>
      </c>
      <c r="D1282" s="5" t="s">
        <v>1671</v>
      </c>
      <c r="E1282" s="6" t="s">
        <v>4317</v>
      </c>
      <c r="F1282" s="8" t="str">
        <f>LEFT(E1282,MIN(FIND({0,1,2,3,4,5,6,7,8,9},ASC(E1282)&amp;1234567890))-1)</f>
        <v>Na</v>
      </c>
      <c r="G1282" s="8">
        <f t="shared" ref="G1282:G1345" si="100">IF(SUBSTITUTE(E1282,F1282,"")="",1,SUBSTITUTE(E1282,F1282,""))*1</f>
        <v>0.57999999999999996</v>
      </c>
      <c r="H1282" s="8">
        <f>VLOOKUP(F1282,Table!$A$2:$C$121,2,0)</f>
        <v>1</v>
      </c>
      <c r="I1282" s="7">
        <f>VLOOKUP(F1282,Table!$A$2:$C$121,3,0)</f>
        <v>3</v>
      </c>
      <c r="J1282" s="6" t="s">
        <v>4318</v>
      </c>
      <c r="K1282" s="8" t="str">
        <f>LEFT(J1282,MIN(FIND({0,1,2,3,4,5,6,7,8,9},ASC(J1282)&amp;1234567890))-1)</f>
        <v>Nd</v>
      </c>
      <c r="L1282" s="8">
        <f t="shared" ref="L1282:L1345" si="101">IF(SUBSTITUTE(J1282,K1282,"")="",1,SUBSTITUTE(J1282,K1282,""))*1</f>
        <v>0.34899999999999998</v>
      </c>
      <c r="M1282" s="8">
        <f>VLOOKUP(K1282,Table!$A$2:$C$121,2,0)</f>
        <v>3</v>
      </c>
      <c r="N1282" s="7">
        <f>VLOOKUP(K1282,Table!$A$2:$C$121,3,0)</f>
        <v>6</v>
      </c>
      <c r="O1282" s="6" t="s">
        <v>4262</v>
      </c>
      <c r="P1282" s="8" t="str">
        <f>LEFT(O1282,MIN(FIND({0,1,2,3,4,5,6,7,8,9},ASC(O1282)&amp;1234567890))-1)</f>
        <v>Mg</v>
      </c>
      <c r="Q1282" s="8">
        <f t="shared" ref="Q1282:Q1345" si="102">IF(SUBSTITUTE(O1282,P1282,"")="",1,SUBSTITUTE(O1282,P1282,""))*1</f>
        <v>0.6</v>
      </c>
      <c r="R1282" s="8">
        <f>VLOOKUP(P1282,Table!$A$2:$C$121,2,0)</f>
        <v>2</v>
      </c>
      <c r="S1282" s="7">
        <f>VLOOKUP(P1282,Table!$A$2:$C$121,3,0)</f>
        <v>3</v>
      </c>
      <c r="T1282" s="6" t="s">
        <v>4319</v>
      </c>
      <c r="U1282" s="8" t="str">
        <f>LEFT(T1282,MIN(FIND({0,1,2,3,4,5,6,7,8,9},ASC(T1282)&amp;1234567890))-1)</f>
        <v>Al</v>
      </c>
      <c r="V1282" s="8">
        <f t="shared" ref="V1282:V1345" si="103">IF(SUBSTITUTE(T1282,U1282,"")="",1,SUBSTITUTE(T1282,U1282,""))*1</f>
        <v>10.4</v>
      </c>
      <c r="W1282" s="8">
        <f>VLOOKUP(U1282,Table!$A$2:$C$121,2,0)</f>
        <v>13</v>
      </c>
      <c r="X1282" s="7">
        <f>VLOOKUP(U1282,Table!$A$2:$C$121,3,0)</f>
        <v>3</v>
      </c>
      <c r="Y1282" s="6" t="s">
        <v>2596</v>
      </c>
      <c r="Z1282" s="8" t="str">
        <f>LEFT(Y1282,MIN(FIND({0,1,2,3,4,5,6,7,8,9},ASC(Y1282)&amp;1234567890))-1)</f>
        <v>O</v>
      </c>
      <c r="AA1282" s="8">
        <f t="shared" ref="AA1282:AA1345" si="104">IF(SUBSTITUTE(Y1282,Z1282,"")="",1,SUBSTITUTE(Y1282,Z1282,""))*1</f>
        <v>17</v>
      </c>
      <c r="AB1282" s="8">
        <f>VLOOKUP(Z1282,Table!$A$2:$C$121,2,0)</f>
        <v>16</v>
      </c>
      <c r="AC1282" s="7">
        <f>VLOOKUP(Z1282,Table!$A$2:$C$121,3,0)</f>
        <v>2</v>
      </c>
      <c r="AD1282" s="5" t="str">
        <f>VLOOKUP(A1282,Table!$U$1:$V$230,2,0)</f>
        <v>Trigonal</v>
      </c>
    </row>
    <row r="1283" spans="1:30" ht="18.75" customHeight="1" x14ac:dyDescent="0.4">
      <c r="A1283" s="5">
        <v>166</v>
      </c>
      <c r="B1283" s="5">
        <v>82088</v>
      </c>
      <c r="C1283" s="5" t="s">
        <v>1659</v>
      </c>
      <c r="D1283" s="5" t="s">
        <v>1672</v>
      </c>
      <c r="E1283" s="6" t="s">
        <v>2601</v>
      </c>
      <c r="F1283" s="8" t="str">
        <f>LEFT(E1283,MIN(FIND({0,1,2,3,4,5,6,7,8,9},ASC(E1283)&amp;1234567890))-1)</f>
        <v>Na</v>
      </c>
      <c r="G1283" s="8">
        <f t="shared" si="100"/>
        <v>0.27</v>
      </c>
      <c r="H1283" s="8">
        <f>VLOOKUP(F1283,Table!$A$2:$C$121,2,0)</f>
        <v>1</v>
      </c>
      <c r="I1283" s="7">
        <f>VLOOKUP(F1283,Table!$A$2:$C$121,3,0)</f>
        <v>3</v>
      </c>
      <c r="J1283" s="6" t="s">
        <v>2828</v>
      </c>
      <c r="K1283" s="8" t="str">
        <f>LEFT(J1283,MIN(FIND({0,1,2,3,4,5,6,7,8,9},ASC(J1283)&amp;1234567890))-1)</f>
        <v>La</v>
      </c>
      <c r="L1283" s="8">
        <f t="shared" si="101"/>
        <v>0.4</v>
      </c>
      <c r="M1283" s="8">
        <f>VLOOKUP(K1283,Table!$A$2:$C$121,2,0)</f>
        <v>3</v>
      </c>
      <c r="N1283" s="7">
        <f>VLOOKUP(K1283,Table!$A$2:$C$121,3,0)</f>
        <v>6</v>
      </c>
      <c r="O1283" s="6" t="s">
        <v>4320</v>
      </c>
      <c r="P1283" s="8" t="str">
        <f>LEFT(O1283,MIN(FIND({0,1,2,3,4,5,6,7,8,9},ASC(O1283)&amp;1234567890))-1)</f>
        <v>Mg</v>
      </c>
      <c r="Q1283" s="8">
        <f t="shared" si="102"/>
        <v>0.73</v>
      </c>
      <c r="R1283" s="8">
        <f>VLOOKUP(P1283,Table!$A$2:$C$121,2,0)</f>
        <v>2</v>
      </c>
      <c r="S1283" s="7">
        <f>VLOOKUP(P1283,Table!$A$2:$C$121,3,0)</f>
        <v>3</v>
      </c>
      <c r="T1283" s="6" t="s">
        <v>4321</v>
      </c>
      <c r="U1283" s="8" t="str">
        <f>LEFT(T1283,MIN(FIND({0,1,2,3,4,5,6,7,8,9},ASC(T1283)&amp;1234567890))-1)</f>
        <v>Al</v>
      </c>
      <c r="V1283" s="8">
        <f t="shared" si="103"/>
        <v>10.199999999999999</v>
      </c>
      <c r="W1283" s="8">
        <f>VLOOKUP(U1283,Table!$A$2:$C$121,2,0)</f>
        <v>13</v>
      </c>
      <c r="X1283" s="7">
        <f>VLOOKUP(U1283,Table!$A$2:$C$121,3,0)</f>
        <v>3</v>
      </c>
      <c r="Y1283" s="6" t="s">
        <v>4322</v>
      </c>
      <c r="Z1283" s="8" t="str">
        <f>LEFT(Y1283,MIN(FIND({0,1,2,3,4,5,6,7,8,9},ASC(Y1283)&amp;1234567890))-1)</f>
        <v>O</v>
      </c>
      <c r="AA1283" s="8">
        <f t="shared" si="104"/>
        <v>16.739999999999998</v>
      </c>
      <c r="AB1283" s="8">
        <f>VLOOKUP(Z1283,Table!$A$2:$C$121,2,0)</f>
        <v>16</v>
      </c>
      <c r="AC1283" s="7">
        <f>VLOOKUP(Z1283,Table!$A$2:$C$121,3,0)</f>
        <v>2</v>
      </c>
      <c r="AD1283" s="5" t="str">
        <f>VLOOKUP(A1283,Table!$U$1:$V$230,2,0)</f>
        <v>Trigonal</v>
      </c>
    </row>
    <row r="1284" spans="1:30" ht="18.75" customHeight="1" x14ac:dyDescent="0.4">
      <c r="A1284" s="5">
        <v>166</v>
      </c>
      <c r="B1284" s="5">
        <v>51073</v>
      </c>
      <c r="C1284" s="5" t="s">
        <v>1659</v>
      </c>
      <c r="D1284" s="5" t="s">
        <v>1673</v>
      </c>
      <c r="E1284" s="6" t="s">
        <v>2440</v>
      </c>
      <c r="F1284" s="8" t="str">
        <f>LEFT(E1284,MIN(FIND({0,1,2,3,4,5,6,7,8,9},ASC(E1284)&amp;1234567890))-1)</f>
        <v>Ba</v>
      </c>
      <c r="G1284" s="8">
        <f t="shared" si="100"/>
        <v>5</v>
      </c>
      <c r="H1284" s="8">
        <f>VLOOKUP(F1284,Table!$A$2:$C$121,2,0)</f>
        <v>2</v>
      </c>
      <c r="I1284" s="7">
        <f>VLOOKUP(F1284,Table!$A$2:$C$121,3,0)</f>
        <v>6</v>
      </c>
      <c r="J1284" s="6" t="s">
        <v>2320</v>
      </c>
      <c r="K1284" s="8" t="str">
        <f>LEFT(J1284,MIN(FIND({0,1,2,3,4,5,6,7,8,9},ASC(J1284)&amp;1234567890))-1)</f>
        <v>Sr</v>
      </c>
      <c r="L1284" s="8">
        <f t="shared" si="101"/>
        <v>1</v>
      </c>
      <c r="M1284" s="8">
        <f>VLOOKUP(K1284,Table!$A$2:$C$121,2,0)</f>
        <v>2</v>
      </c>
      <c r="N1284" s="7">
        <f>VLOOKUP(K1284,Table!$A$2:$C$121,3,0)</f>
        <v>5</v>
      </c>
      <c r="O1284" s="6" t="s">
        <v>4323</v>
      </c>
      <c r="P1284" s="8" t="str">
        <f>LEFT(O1284,MIN(FIND({0,1,2,3,4,5,6,7,8,9},ASC(O1284)&amp;1234567890))-1)</f>
        <v>Ta</v>
      </c>
      <c r="Q1284" s="8">
        <f t="shared" si="102"/>
        <v>4</v>
      </c>
      <c r="R1284" s="8">
        <f>VLOOKUP(P1284,Table!$A$2:$C$121,2,0)</f>
        <v>5</v>
      </c>
      <c r="S1284" s="7">
        <f>VLOOKUP(P1284,Table!$A$2:$C$121,3,0)</f>
        <v>6</v>
      </c>
      <c r="T1284" s="6" t="s">
        <v>2504</v>
      </c>
      <c r="U1284" s="8" t="str">
        <f>LEFT(T1284,MIN(FIND({0,1,2,3,4,5,6,7,8,9},ASC(T1284)&amp;1234567890))-1)</f>
        <v>Zr</v>
      </c>
      <c r="V1284" s="8">
        <f t="shared" si="103"/>
        <v>1</v>
      </c>
      <c r="W1284" s="8">
        <f>VLOOKUP(U1284,Table!$A$2:$C$121,2,0)</f>
        <v>4</v>
      </c>
      <c r="X1284" s="7">
        <f>VLOOKUP(U1284,Table!$A$2:$C$121,3,0)</f>
        <v>5</v>
      </c>
      <c r="Y1284" s="6" t="s">
        <v>2474</v>
      </c>
      <c r="Z1284" s="8" t="str">
        <f>LEFT(Y1284,MIN(FIND({0,1,2,3,4,5,6,7,8,9},ASC(Y1284)&amp;1234567890))-1)</f>
        <v>O</v>
      </c>
      <c r="AA1284" s="8">
        <f t="shared" si="104"/>
        <v>18</v>
      </c>
      <c r="AB1284" s="8">
        <f>VLOOKUP(Z1284,Table!$A$2:$C$121,2,0)</f>
        <v>16</v>
      </c>
      <c r="AC1284" s="7">
        <f>VLOOKUP(Z1284,Table!$A$2:$C$121,3,0)</f>
        <v>2</v>
      </c>
      <c r="AD1284" s="5" t="str">
        <f>VLOOKUP(A1284,Table!$U$1:$V$230,2,0)</f>
        <v>Trigonal</v>
      </c>
    </row>
    <row r="1285" spans="1:30" ht="18.75" customHeight="1" x14ac:dyDescent="0.4">
      <c r="A1285" s="5">
        <v>166</v>
      </c>
      <c r="B1285" s="5">
        <v>51074</v>
      </c>
      <c r="C1285" s="5" t="s">
        <v>1659</v>
      </c>
      <c r="D1285" s="5" t="s">
        <v>1674</v>
      </c>
      <c r="E1285" s="6" t="s">
        <v>2440</v>
      </c>
      <c r="F1285" s="8" t="str">
        <f>LEFT(E1285,MIN(FIND({0,1,2,3,4,5,6,7,8,9},ASC(E1285)&amp;1234567890))-1)</f>
        <v>Ba</v>
      </c>
      <c r="G1285" s="8">
        <f t="shared" si="100"/>
        <v>5</v>
      </c>
      <c r="H1285" s="8">
        <f>VLOOKUP(F1285,Table!$A$2:$C$121,2,0)</f>
        <v>2</v>
      </c>
      <c r="I1285" s="7">
        <f>VLOOKUP(F1285,Table!$A$2:$C$121,3,0)</f>
        <v>6</v>
      </c>
      <c r="J1285" s="6" t="s">
        <v>2299</v>
      </c>
      <c r="K1285" s="8" t="str">
        <f>LEFT(J1285,MIN(FIND({0,1,2,3,4,5,6,7,8,9},ASC(J1285)&amp;1234567890))-1)</f>
        <v>Sr</v>
      </c>
      <c r="L1285" s="8">
        <f t="shared" si="101"/>
        <v>2</v>
      </c>
      <c r="M1285" s="8">
        <f>VLOOKUP(K1285,Table!$A$2:$C$121,2,0)</f>
        <v>2</v>
      </c>
      <c r="N1285" s="7">
        <f>VLOOKUP(K1285,Table!$A$2:$C$121,3,0)</f>
        <v>5</v>
      </c>
      <c r="O1285" s="6" t="s">
        <v>4323</v>
      </c>
      <c r="P1285" s="8" t="str">
        <f>LEFT(O1285,MIN(FIND({0,1,2,3,4,5,6,7,8,9},ASC(O1285)&amp;1234567890))-1)</f>
        <v>Ta</v>
      </c>
      <c r="Q1285" s="8">
        <f t="shared" si="102"/>
        <v>4</v>
      </c>
      <c r="R1285" s="8">
        <f>VLOOKUP(P1285,Table!$A$2:$C$121,2,0)</f>
        <v>5</v>
      </c>
      <c r="S1285" s="7">
        <f>VLOOKUP(P1285,Table!$A$2:$C$121,3,0)</f>
        <v>6</v>
      </c>
      <c r="T1285" s="6" t="s">
        <v>2772</v>
      </c>
      <c r="U1285" s="8" t="str">
        <f>LEFT(T1285,MIN(FIND({0,1,2,3,4,5,6,7,8,9},ASC(T1285)&amp;1234567890))-1)</f>
        <v>Zr</v>
      </c>
      <c r="V1285" s="8">
        <f t="shared" si="103"/>
        <v>2</v>
      </c>
      <c r="W1285" s="8">
        <f>VLOOKUP(U1285,Table!$A$2:$C$121,2,0)</f>
        <v>4</v>
      </c>
      <c r="X1285" s="7">
        <f>VLOOKUP(U1285,Table!$A$2:$C$121,3,0)</f>
        <v>5</v>
      </c>
      <c r="Y1285" s="6" t="s">
        <v>3416</v>
      </c>
      <c r="Z1285" s="8" t="str">
        <f>LEFT(Y1285,MIN(FIND({0,1,2,3,4,5,6,7,8,9},ASC(Y1285)&amp;1234567890))-1)</f>
        <v>O</v>
      </c>
      <c r="AA1285" s="8">
        <f t="shared" si="104"/>
        <v>21</v>
      </c>
      <c r="AB1285" s="8">
        <f>VLOOKUP(Z1285,Table!$A$2:$C$121,2,0)</f>
        <v>16</v>
      </c>
      <c r="AC1285" s="7">
        <f>VLOOKUP(Z1285,Table!$A$2:$C$121,3,0)</f>
        <v>2</v>
      </c>
      <c r="AD1285" s="5" t="str">
        <f>VLOOKUP(A1285,Table!$U$1:$V$230,2,0)</f>
        <v>Trigonal</v>
      </c>
    </row>
    <row r="1286" spans="1:30" ht="18.75" customHeight="1" x14ac:dyDescent="0.4">
      <c r="A1286" s="5">
        <v>166</v>
      </c>
      <c r="B1286" s="5">
        <v>280912</v>
      </c>
      <c r="C1286" s="5" t="s">
        <v>1659</v>
      </c>
      <c r="D1286" s="5" t="s">
        <v>1675</v>
      </c>
      <c r="E1286" s="6" t="s">
        <v>2912</v>
      </c>
      <c r="F1286" s="8" t="str">
        <f>LEFT(E1286,MIN(FIND({0,1,2,3,4,5,6,7,8,9},ASC(E1286)&amp;1234567890))-1)</f>
        <v>Hg</v>
      </c>
      <c r="G1286" s="8">
        <f t="shared" si="100"/>
        <v>3</v>
      </c>
      <c r="H1286" s="8">
        <f>VLOOKUP(F1286,Table!$A$2:$C$121,2,0)</f>
        <v>12</v>
      </c>
      <c r="I1286" s="7">
        <f>VLOOKUP(F1286,Table!$A$2:$C$121,3,0)</f>
        <v>6</v>
      </c>
      <c r="J1286" s="6" t="s">
        <v>2307</v>
      </c>
      <c r="K1286" s="8" t="str">
        <f>LEFT(J1286,MIN(FIND({0,1,2,3,4,5,6,7,8,9},ASC(J1286)&amp;1234567890))-1)</f>
        <v>Al</v>
      </c>
      <c r="L1286" s="8">
        <f t="shared" si="101"/>
        <v>1</v>
      </c>
      <c r="M1286" s="8">
        <f>VLOOKUP(K1286,Table!$A$2:$C$121,2,0)</f>
        <v>13</v>
      </c>
      <c r="N1286" s="7">
        <f>VLOOKUP(K1286,Table!$A$2:$C$121,3,0)</f>
        <v>3</v>
      </c>
      <c r="O1286" s="6" t="s">
        <v>2314</v>
      </c>
      <c r="P1286" s="8" t="str">
        <f>LEFT(O1286,MIN(FIND({0,1,2,3,4,5,6,7,8,9},ASC(O1286)&amp;1234567890))-1)</f>
        <v>H</v>
      </c>
      <c r="Q1286" s="8">
        <f t="shared" si="102"/>
        <v>1</v>
      </c>
      <c r="R1286" s="8">
        <f>VLOOKUP(P1286,Table!$A$2:$C$121,2,0)</f>
        <v>1</v>
      </c>
      <c r="S1286" s="7">
        <f>VLOOKUP(P1286,Table!$A$2:$C$121,3,0)</f>
        <v>1</v>
      </c>
      <c r="T1286" s="6" t="s">
        <v>2508</v>
      </c>
      <c r="U1286" s="8" t="str">
        <f>LEFT(T1286,MIN(FIND({0,1,2,3,4,5,6,7,8,9},ASC(T1286)&amp;1234567890))-1)</f>
        <v>F</v>
      </c>
      <c r="V1286" s="8">
        <f t="shared" si="103"/>
        <v>6</v>
      </c>
      <c r="W1286" s="8">
        <f>VLOOKUP(U1286,Table!$A$2:$C$121,2,0)</f>
        <v>17</v>
      </c>
      <c r="X1286" s="7">
        <f>VLOOKUP(U1286,Table!$A$2:$C$121,3,0)</f>
        <v>2</v>
      </c>
      <c r="Y1286" s="6" t="s">
        <v>2493</v>
      </c>
      <c r="Z1286" s="8" t="str">
        <f>LEFT(Y1286,MIN(FIND({0,1,2,3,4,5,6,7,8,9},ASC(Y1286)&amp;1234567890))-1)</f>
        <v>O</v>
      </c>
      <c r="AA1286" s="8">
        <f t="shared" si="104"/>
        <v>2</v>
      </c>
      <c r="AB1286" s="8">
        <f>VLOOKUP(Z1286,Table!$A$2:$C$121,2,0)</f>
        <v>16</v>
      </c>
      <c r="AC1286" s="7">
        <f>VLOOKUP(Z1286,Table!$A$2:$C$121,3,0)</f>
        <v>2</v>
      </c>
      <c r="AD1286" s="5" t="str">
        <f>VLOOKUP(A1286,Table!$U$1:$V$230,2,0)</f>
        <v>Trigonal</v>
      </c>
    </row>
    <row r="1287" spans="1:30" ht="18.75" customHeight="1" x14ac:dyDescent="0.4">
      <c r="A1287" s="5">
        <v>166</v>
      </c>
      <c r="B1287" s="5">
        <v>94452</v>
      </c>
      <c r="C1287" s="5" t="s">
        <v>1659</v>
      </c>
      <c r="D1287" s="5" t="s">
        <v>1676</v>
      </c>
      <c r="E1287" s="6" t="s">
        <v>2315</v>
      </c>
      <c r="F1287" s="8" t="str">
        <f>LEFT(E1287,MIN(FIND({0,1,2,3,4,5,6,7,8,9},ASC(E1287)&amp;1234567890))-1)</f>
        <v>Na</v>
      </c>
      <c r="G1287" s="8">
        <f t="shared" si="100"/>
        <v>1</v>
      </c>
      <c r="H1287" s="8">
        <f>VLOOKUP(F1287,Table!$A$2:$C$121,2,0)</f>
        <v>1</v>
      </c>
      <c r="I1287" s="7">
        <f>VLOOKUP(F1287,Table!$A$2:$C$121,3,0)</f>
        <v>3</v>
      </c>
      <c r="J1287" s="6" t="s">
        <v>2772</v>
      </c>
      <c r="K1287" s="8" t="str">
        <f>LEFT(J1287,MIN(FIND({0,1,2,3,4,5,6,7,8,9},ASC(J1287)&amp;1234567890))-1)</f>
        <v>Zr</v>
      </c>
      <c r="L1287" s="8">
        <f t="shared" si="101"/>
        <v>2</v>
      </c>
      <c r="M1287" s="8">
        <f>VLOOKUP(K1287,Table!$A$2:$C$121,2,0)</f>
        <v>4</v>
      </c>
      <c r="N1287" s="7">
        <f>VLOOKUP(K1287,Table!$A$2:$C$121,3,0)</f>
        <v>5</v>
      </c>
      <c r="O1287" s="6" t="s">
        <v>2323</v>
      </c>
      <c r="P1287" s="8" t="str">
        <f>LEFT(O1287,MIN(FIND({0,1,2,3,4,5,6,7,8,9},ASC(O1287)&amp;1234567890))-1)</f>
        <v>N</v>
      </c>
      <c r="Q1287" s="8">
        <f t="shared" si="102"/>
        <v>2</v>
      </c>
      <c r="R1287" s="8">
        <f>VLOOKUP(P1287,Table!$A$2:$C$121,2,0)</f>
        <v>15</v>
      </c>
      <c r="S1287" s="7">
        <f>VLOOKUP(P1287,Table!$A$2:$C$121,3,0)</f>
        <v>2</v>
      </c>
      <c r="T1287" s="6" t="s">
        <v>2311</v>
      </c>
      <c r="U1287" s="8" t="str">
        <f>LEFT(T1287,MIN(FIND({0,1,2,3,4,5,6,7,8,9},ASC(T1287)&amp;1234567890))-1)</f>
        <v>S</v>
      </c>
      <c r="V1287" s="8">
        <f t="shared" si="103"/>
        <v>1</v>
      </c>
      <c r="W1287" s="8">
        <f>VLOOKUP(U1287,Table!$A$2:$C$121,2,0)</f>
        <v>16</v>
      </c>
      <c r="X1287" s="7">
        <f>VLOOKUP(U1287,Table!$A$2:$C$121,3,0)</f>
        <v>3</v>
      </c>
      <c r="Y1287" s="6" t="s">
        <v>2339</v>
      </c>
      <c r="Z1287" s="8" t="str">
        <f>LEFT(Y1287,MIN(FIND({0,1,2,3,4,5,6,7,8,9},ASC(Y1287)&amp;1234567890))-1)</f>
        <v>Cl</v>
      </c>
      <c r="AA1287" s="8">
        <f t="shared" si="104"/>
        <v>1</v>
      </c>
      <c r="AB1287" s="8">
        <f>VLOOKUP(Z1287,Table!$A$2:$C$121,2,0)</f>
        <v>17</v>
      </c>
      <c r="AC1287" s="7">
        <f>VLOOKUP(Z1287,Table!$A$2:$C$121,3,0)</f>
        <v>3</v>
      </c>
      <c r="AD1287" s="5" t="str">
        <f>VLOOKUP(A1287,Table!$U$1:$V$230,2,0)</f>
        <v>Trigonal</v>
      </c>
    </row>
    <row r="1288" spans="1:30" ht="18.75" customHeight="1" x14ac:dyDescent="0.4">
      <c r="A1288" s="5">
        <v>166</v>
      </c>
      <c r="B1288" s="5">
        <v>606198</v>
      </c>
      <c r="C1288" s="5" t="s">
        <v>1659</v>
      </c>
      <c r="D1288" s="5" t="s">
        <v>1677</v>
      </c>
      <c r="E1288" s="6" t="s">
        <v>2810</v>
      </c>
      <c r="F1288" s="8" t="str">
        <f>LEFT(E1288,MIN(FIND({0,1,2,3,4,5,6,7,8,9},ASC(E1288)&amp;1234567890))-1)</f>
        <v>Sm</v>
      </c>
      <c r="G1288" s="8">
        <f t="shared" si="100"/>
        <v>2</v>
      </c>
      <c r="H1288" s="8">
        <f>VLOOKUP(F1288,Table!$A$2:$C$121,2,0)</f>
        <v>3</v>
      </c>
      <c r="I1288" s="7">
        <f>VLOOKUP(F1288,Table!$A$2:$C$121,3,0)</f>
        <v>6</v>
      </c>
      <c r="J1288" s="6" t="s">
        <v>3978</v>
      </c>
      <c r="K1288" s="8" t="str">
        <f>LEFT(J1288,MIN(FIND({0,1,2,3,4,5,6,7,8,9},ASC(J1288)&amp;1234567890))-1)</f>
        <v>Fe</v>
      </c>
      <c r="L1288" s="8">
        <f t="shared" si="101"/>
        <v>13</v>
      </c>
      <c r="M1288" s="8">
        <f>VLOOKUP(K1288,Table!$A$2:$C$121,2,0)</f>
        <v>8</v>
      </c>
      <c r="N1288" s="7">
        <f>VLOOKUP(K1288,Table!$A$2:$C$121,3,0)</f>
        <v>4</v>
      </c>
      <c r="O1288" s="6" t="s">
        <v>3941</v>
      </c>
      <c r="P1288" s="8" t="str">
        <f>LEFT(O1288,MIN(FIND({0,1,2,3,4,5,6,7,8,9},ASC(O1288)&amp;1234567890))-1)</f>
        <v>Mn</v>
      </c>
      <c r="Q1288" s="8">
        <f t="shared" si="102"/>
        <v>2</v>
      </c>
      <c r="R1288" s="8">
        <f>VLOOKUP(P1288,Table!$A$2:$C$121,2,0)</f>
        <v>7</v>
      </c>
      <c r="S1288" s="7">
        <f>VLOOKUP(P1288,Table!$A$2:$C$121,3,0)</f>
        <v>4</v>
      </c>
      <c r="T1288" s="6" t="s">
        <v>2322</v>
      </c>
      <c r="U1288" s="8" t="str">
        <f>LEFT(T1288,MIN(FIND({0,1,2,3,4,5,6,7,8,9},ASC(T1288)&amp;1234567890))-1)</f>
        <v>Al</v>
      </c>
      <c r="V1288" s="8">
        <f t="shared" si="103"/>
        <v>2</v>
      </c>
      <c r="W1288" s="8">
        <f>VLOOKUP(U1288,Table!$A$2:$C$121,2,0)</f>
        <v>13</v>
      </c>
      <c r="X1288" s="7">
        <f>VLOOKUP(U1288,Table!$A$2:$C$121,3,0)</f>
        <v>3</v>
      </c>
      <c r="Y1288" s="6" t="s">
        <v>2494</v>
      </c>
      <c r="Z1288" s="8" t="str">
        <f>LEFT(Y1288,MIN(FIND({0,1,2,3,4,5,6,7,8,9},ASC(Y1288)&amp;1234567890))-1)</f>
        <v>C</v>
      </c>
      <c r="AA1288" s="8">
        <f t="shared" si="104"/>
        <v>1</v>
      </c>
      <c r="AB1288" s="8">
        <f>VLOOKUP(Z1288,Table!$A$2:$C$121,2,0)</f>
        <v>14</v>
      </c>
      <c r="AC1288" s="7">
        <f>VLOOKUP(Z1288,Table!$A$2:$C$121,3,0)</f>
        <v>2</v>
      </c>
      <c r="AD1288" s="5" t="str">
        <f>VLOOKUP(A1288,Table!$U$1:$V$230,2,0)</f>
        <v>Trigonal</v>
      </c>
    </row>
    <row r="1289" spans="1:30" ht="18.75" customHeight="1" x14ac:dyDescent="0.4">
      <c r="A1289" s="5">
        <v>166</v>
      </c>
      <c r="B1289" s="5">
        <v>617403</v>
      </c>
      <c r="C1289" s="5" t="s">
        <v>1659</v>
      </c>
      <c r="D1289" s="5" t="s">
        <v>1678</v>
      </c>
      <c r="E1289" s="6" t="s">
        <v>2810</v>
      </c>
      <c r="F1289" s="8" t="str">
        <f>LEFT(E1289,MIN(FIND({0,1,2,3,4,5,6,7,8,9},ASC(E1289)&amp;1234567890))-1)</f>
        <v>Sm</v>
      </c>
      <c r="G1289" s="8">
        <f t="shared" si="100"/>
        <v>2</v>
      </c>
      <c r="H1289" s="8">
        <f>VLOOKUP(F1289,Table!$A$2:$C$121,2,0)</f>
        <v>3</v>
      </c>
      <c r="I1289" s="7">
        <f>VLOOKUP(F1289,Table!$A$2:$C$121,3,0)</f>
        <v>6</v>
      </c>
      <c r="J1289" s="6" t="s">
        <v>4302</v>
      </c>
      <c r="K1289" s="8" t="str">
        <f>LEFT(J1289,MIN(FIND({0,1,2,3,4,5,6,7,8,9},ASC(J1289)&amp;1234567890))-1)</f>
        <v>Fe</v>
      </c>
      <c r="L1289" s="8">
        <f t="shared" si="101"/>
        <v>12</v>
      </c>
      <c r="M1289" s="8">
        <f>VLOOKUP(K1289,Table!$A$2:$C$121,2,0)</f>
        <v>8</v>
      </c>
      <c r="N1289" s="7">
        <f>VLOOKUP(K1289,Table!$A$2:$C$121,3,0)</f>
        <v>4</v>
      </c>
      <c r="O1289" s="6" t="s">
        <v>2421</v>
      </c>
      <c r="P1289" s="8" t="str">
        <f>LEFT(O1289,MIN(FIND({0,1,2,3,4,5,6,7,8,9},ASC(O1289)&amp;1234567890))-1)</f>
        <v>Co</v>
      </c>
      <c r="Q1289" s="8">
        <f t="shared" si="102"/>
        <v>3</v>
      </c>
      <c r="R1289" s="8">
        <f>VLOOKUP(P1289,Table!$A$2:$C$121,2,0)</f>
        <v>9</v>
      </c>
      <c r="S1289" s="7">
        <f>VLOOKUP(P1289,Table!$A$2:$C$121,3,0)</f>
        <v>4</v>
      </c>
      <c r="T1289" s="6" t="s">
        <v>2384</v>
      </c>
      <c r="U1289" s="8" t="str">
        <f>LEFT(T1289,MIN(FIND({0,1,2,3,4,5,6,7,8,9},ASC(T1289)&amp;1234567890))-1)</f>
        <v>Ga</v>
      </c>
      <c r="V1289" s="8">
        <f t="shared" si="103"/>
        <v>2</v>
      </c>
      <c r="W1289" s="8">
        <f>VLOOKUP(U1289,Table!$A$2:$C$121,2,0)</f>
        <v>13</v>
      </c>
      <c r="X1289" s="7">
        <f>VLOOKUP(U1289,Table!$A$2:$C$121,3,0)</f>
        <v>4</v>
      </c>
      <c r="Y1289" s="6" t="s">
        <v>2494</v>
      </c>
      <c r="Z1289" s="8" t="str">
        <f>LEFT(Y1289,MIN(FIND({0,1,2,3,4,5,6,7,8,9},ASC(Y1289)&amp;1234567890))-1)</f>
        <v>C</v>
      </c>
      <c r="AA1289" s="8">
        <f t="shared" si="104"/>
        <v>1</v>
      </c>
      <c r="AB1289" s="8">
        <f>VLOOKUP(Z1289,Table!$A$2:$C$121,2,0)</f>
        <v>14</v>
      </c>
      <c r="AC1289" s="7">
        <f>VLOOKUP(Z1289,Table!$A$2:$C$121,3,0)</f>
        <v>2</v>
      </c>
      <c r="AD1289" s="5" t="str">
        <f>VLOOKUP(A1289,Table!$U$1:$V$230,2,0)</f>
        <v>Trigonal</v>
      </c>
    </row>
    <row r="1290" spans="1:30" ht="18.75" customHeight="1" x14ac:dyDescent="0.4">
      <c r="A1290" s="5">
        <v>166</v>
      </c>
      <c r="B1290" s="5">
        <v>657125</v>
      </c>
      <c r="C1290" s="5" t="s">
        <v>1659</v>
      </c>
      <c r="D1290" s="5" t="s">
        <v>1679</v>
      </c>
      <c r="E1290" s="6" t="s">
        <v>2812</v>
      </c>
      <c r="F1290" s="8" t="str">
        <f>LEFT(E1290,MIN(FIND({0,1,2,3,4,5,6,7,8,9},ASC(E1290)&amp;1234567890))-1)</f>
        <v>Dy</v>
      </c>
      <c r="G1290" s="8">
        <f t="shared" si="100"/>
        <v>2</v>
      </c>
      <c r="H1290" s="8">
        <f>VLOOKUP(F1290,Table!$A$2:$C$121,2,0)</f>
        <v>3</v>
      </c>
      <c r="I1290" s="7">
        <f>VLOOKUP(F1290,Table!$A$2:$C$121,3,0)</f>
        <v>6</v>
      </c>
      <c r="J1290" s="6" t="s">
        <v>4324</v>
      </c>
      <c r="K1290" s="8" t="str">
        <f>LEFT(J1290,MIN(FIND({0,1,2,3,4,5,6,7,8,9},ASC(J1290)&amp;1234567890))-1)</f>
        <v>Fe</v>
      </c>
      <c r="L1290" s="8">
        <f t="shared" si="101"/>
        <v>15</v>
      </c>
      <c r="M1290" s="8">
        <f>VLOOKUP(K1290,Table!$A$2:$C$121,2,0)</f>
        <v>8</v>
      </c>
      <c r="N1290" s="7">
        <f>VLOOKUP(K1290,Table!$A$2:$C$121,3,0)</f>
        <v>4</v>
      </c>
      <c r="O1290" s="6" t="s">
        <v>2652</v>
      </c>
      <c r="P1290" s="8" t="str">
        <f>LEFT(O1290,MIN(FIND({0,1,2,3,4,5,6,7,8,9},ASC(O1290)&amp;1234567890))-1)</f>
        <v>Co</v>
      </c>
      <c r="Q1290" s="8">
        <f t="shared" si="102"/>
        <v>2</v>
      </c>
      <c r="R1290" s="8">
        <f>VLOOKUP(P1290,Table!$A$2:$C$121,2,0)</f>
        <v>9</v>
      </c>
      <c r="S1290" s="7">
        <f>VLOOKUP(P1290,Table!$A$2:$C$121,3,0)</f>
        <v>4</v>
      </c>
      <c r="T1290" s="6" t="s">
        <v>2494</v>
      </c>
      <c r="U1290" s="8" t="str">
        <f>LEFT(T1290,MIN(FIND({0,1,2,3,4,5,6,7,8,9},ASC(T1290)&amp;1234567890))-1)</f>
        <v>C</v>
      </c>
      <c r="V1290" s="8">
        <f t="shared" si="103"/>
        <v>1</v>
      </c>
      <c r="W1290" s="8">
        <f>VLOOKUP(U1290,Table!$A$2:$C$121,2,0)</f>
        <v>14</v>
      </c>
      <c r="X1290" s="7">
        <f>VLOOKUP(U1290,Table!$A$2:$C$121,3,0)</f>
        <v>2</v>
      </c>
      <c r="Y1290" s="6" t="s">
        <v>2313</v>
      </c>
      <c r="Z1290" s="8" t="str">
        <f>LEFT(Y1290,MIN(FIND({0,1,2,3,4,5,6,7,8,9},ASC(Y1290)&amp;1234567890))-1)</f>
        <v>N</v>
      </c>
      <c r="AA1290" s="8">
        <f t="shared" si="104"/>
        <v>1</v>
      </c>
      <c r="AB1290" s="8">
        <f>VLOOKUP(Z1290,Table!$A$2:$C$121,2,0)</f>
        <v>15</v>
      </c>
      <c r="AC1290" s="7">
        <f>VLOOKUP(Z1290,Table!$A$2:$C$121,3,0)</f>
        <v>2</v>
      </c>
      <c r="AD1290" s="5" t="str">
        <f>VLOOKUP(A1290,Table!$U$1:$V$230,2,0)</f>
        <v>Trigonal</v>
      </c>
    </row>
    <row r="1291" spans="1:30" ht="18.75" customHeight="1" x14ac:dyDescent="0.4">
      <c r="A1291" s="5">
        <v>166</v>
      </c>
      <c r="B1291" s="5">
        <v>657126</v>
      </c>
      <c r="C1291" s="5" t="s">
        <v>1659</v>
      </c>
      <c r="D1291" s="5" t="s">
        <v>1680</v>
      </c>
      <c r="E1291" s="6" t="s">
        <v>2812</v>
      </c>
      <c r="F1291" s="8" t="str">
        <f>LEFT(E1291,MIN(FIND({0,1,2,3,4,5,6,7,8,9},ASC(E1291)&amp;1234567890))-1)</f>
        <v>Dy</v>
      </c>
      <c r="G1291" s="8">
        <f t="shared" si="100"/>
        <v>2</v>
      </c>
      <c r="H1291" s="8">
        <f>VLOOKUP(F1291,Table!$A$2:$C$121,2,0)</f>
        <v>3</v>
      </c>
      <c r="I1291" s="7">
        <f>VLOOKUP(F1291,Table!$A$2:$C$121,3,0)</f>
        <v>6</v>
      </c>
      <c r="J1291" s="6" t="s">
        <v>4324</v>
      </c>
      <c r="K1291" s="8" t="str">
        <f>LEFT(J1291,MIN(FIND({0,1,2,3,4,5,6,7,8,9},ASC(J1291)&amp;1234567890))-1)</f>
        <v>Fe</v>
      </c>
      <c r="L1291" s="8">
        <f t="shared" si="101"/>
        <v>15</v>
      </c>
      <c r="M1291" s="8">
        <f>VLOOKUP(K1291,Table!$A$2:$C$121,2,0)</f>
        <v>8</v>
      </c>
      <c r="N1291" s="7">
        <f>VLOOKUP(K1291,Table!$A$2:$C$121,3,0)</f>
        <v>4</v>
      </c>
      <c r="O1291" s="6" t="s">
        <v>2309</v>
      </c>
      <c r="P1291" s="8" t="str">
        <f>LEFT(O1291,MIN(FIND({0,1,2,3,4,5,6,7,8,9},ASC(O1291)&amp;1234567890))-1)</f>
        <v>Si</v>
      </c>
      <c r="Q1291" s="8">
        <f t="shared" si="102"/>
        <v>2</v>
      </c>
      <c r="R1291" s="8">
        <f>VLOOKUP(P1291,Table!$A$2:$C$121,2,0)</f>
        <v>14</v>
      </c>
      <c r="S1291" s="7">
        <f>VLOOKUP(P1291,Table!$A$2:$C$121,3,0)</f>
        <v>3</v>
      </c>
      <c r="T1291" s="6" t="s">
        <v>2494</v>
      </c>
      <c r="U1291" s="8" t="str">
        <f>LEFT(T1291,MIN(FIND({0,1,2,3,4,5,6,7,8,9},ASC(T1291)&amp;1234567890))-1)</f>
        <v>C</v>
      </c>
      <c r="V1291" s="8">
        <f t="shared" si="103"/>
        <v>1</v>
      </c>
      <c r="W1291" s="8">
        <f>VLOOKUP(U1291,Table!$A$2:$C$121,2,0)</f>
        <v>14</v>
      </c>
      <c r="X1291" s="7">
        <f>VLOOKUP(U1291,Table!$A$2:$C$121,3,0)</f>
        <v>2</v>
      </c>
      <c r="Y1291" s="6" t="s">
        <v>2313</v>
      </c>
      <c r="Z1291" s="8" t="str">
        <f>LEFT(Y1291,MIN(FIND({0,1,2,3,4,5,6,7,8,9},ASC(Y1291)&amp;1234567890))-1)</f>
        <v>N</v>
      </c>
      <c r="AA1291" s="8">
        <f t="shared" si="104"/>
        <v>1</v>
      </c>
      <c r="AB1291" s="8">
        <f>VLOOKUP(Z1291,Table!$A$2:$C$121,2,0)</f>
        <v>15</v>
      </c>
      <c r="AC1291" s="7">
        <f>VLOOKUP(Z1291,Table!$A$2:$C$121,3,0)</f>
        <v>2</v>
      </c>
      <c r="AD1291" s="5" t="str">
        <f>VLOOKUP(A1291,Table!$U$1:$V$230,2,0)</f>
        <v>Trigonal</v>
      </c>
    </row>
    <row r="1292" spans="1:30" ht="18.75" customHeight="1" x14ac:dyDescent="0.4">
      <c r="A1292" s="5">
        <v>166</v>
      </c>
      <c r="B1292" s="5">
        <v>170589</v>
      </c>
      <c r="C1292" s="5" t="s">
        <v>1659</v>
      </c>
      <c r="D1292" s="5" t="s">
        <v>1681</v>
      </c>
      <c r="E1292" s="6" t="s">
        <v>4325</v>
      </c>
      <c r="F1292" s="8" t="str">
        <f>LEFT(E1292,MIN(FIND({0,1,2,3,4,5,6,7,8,9},ASC(E1292)&amp;1234567890))-1)</f>
        <v>Pt</v>
      </c>
      <c r="G1292" s="8">
        <f t="shared" si="100"/>
        <v>2</v>
      </c>
      <c r="H1292" s="8">
        <f>VLOOKUP(F1292,Table!$A$2:$C$121,2,0)</f>
        <v>10</v>
      </c>
      <c r="I1292" s="7">
        <f>VLOOKUP(F1292,Table!$A$2:$C$121,3,0)</f>
        <v>6</v>
      </c>
      <c r="J1292" s="6" t="s">
        <v>4326</v>
      </c>
      <c r="K1292" s="8" t="str">
        <f>LEFT(J1292,MIN(FIND({0,1,2,3,4,5,6,7,8,9},ASC(J1292)&amp;1234567890))-1)</f>
        <v>In</v>
      </c>
      <c r="L1292" s="8">
        <f t="shared" si="101"/>
        <v>14</v>
      </c>
      <c r="M1292" s="8">
        <f>VLOOKUP(K1292,Table!$A$2:$C$121,2,0)</f>
        <v>13</v>
      </c>
      <c r="N1292" s="7">
        <f>VLOOKUP(K1292,Table!$A$2:$C$121,3,0)</f>
        <v>5</v>
      </c>
      <c r="O1292" s="6" t="s">
        <v>2382</v>
      </c>
      <c r="P1292" s="8" t="str">
        <f>LEFT(O1292,MIN(FIND({0,1,2,3,4,5,6,7,8,9},ASC(O1292)&amp;1234567890))-1)</f>
        <v>Ga</v>
      </c>
      <c r="Q1292" s="8">
        <f t="shared" si="102"/>
        <v>3</v>
      </c>
      <c r="R1292" s="8">
        <f>VLOOKUP(P1292,Table!$A$2:$C$121,2,0)</f>
        <v>13</v>
      </c>
      <c r="S1292" s="7">
        <f>VLOOKUP(P1292,Table!$A$2:$C$121,3,0)</f>
        <v>4</v>
      </c>
      <c r="T1292" s="6" t="s">
        <v>2298</v>
      </c>
      <c r="U1292" s="8" t="str">
        <f>LEFT(T1292,MIN(FIND({0,1,2,3,4,5,6,7,8,9},ASC(T1292)&amp;1234567890))-1)</f>
        <v>O</v>
      </c>
      <c r="V1292" s="8">
        <f t="shared" si="103"/>
        <v>8</v>
      </c>
      <c r="W1292" s="8">
        <f>VLOOKUP(U1292,Table!$A$2:$C$121,2,0)</f>
        <v>16</v>
      </c>
      <c r="X1292" s="7">
        <f>VLOOKUP(U1292,Table!$A$2:$C$121,3,0)</f>
        <v>2</v>
      </c>
      <c r="Y1292" s="6" t="s">
        <v>4327</v>
      </c>
      <c r="Z1292" s="8" t="str">
        <f>LEFT(Y1292,MIN(FIND({0,1,2,3,4,5,6,7,8,9},ASC(Y1292)&amp;1234567890))-1)</f>
        <v>F</v>
      </c>
      <c r="AA1292" s="8">
        <f t="shared" si="104"/>
        <v>15</v>
      </c>
      <c r="AB1292" s="8">
        <f>VLOOKUP(Z1292,Table!$A$2:$C$121,2,0)</f>
        <v>17</v>
      </c>
      <c r="AC1292" s="7">
        <f>VLOOKUP(Z1292,Table!$A$2:$C$121,3,0)</f>
        <v>2</v>
      </c>
      <c r="AD1292" s="5" t="str">
        <f>VLOOKUP(A1292,Table!$U$1:$V$230,2,0)</f>
        <v>Trigonal</v>
      </c>
    </row>
    <row r="1293" spans="1:30" ht="18.75" customHeight="1" x14ac:dyDescent="0.4">
      <c r="A1293" s="5">
        <v>166</v>
      </c>
      <c r="B1293" s="5">
        <v>171750</v>
      </c>
      <c r="C1293" s="5" t="s">
        <v>1659</v>
      </c>
      <c r="D1293" s="5" t="s">
        <v>1682</v>
      </c>
      <c r="E1293" s="6" t="s">
        <v>2329</v>
      </c>
      <c r="F1293" s="8" t="str">
        <f>LEFT(E1293,MIN(FIND({0,1,2,3,4,5,6,7,8,9},ASC(E1293)&amp;1234567890))-1)</f>
        <v>Li</v>
      </c>
      <c r="G1293" s="8">
        <f t="shared" si="100"/>
        <v>1</v>
      </c>
      <c r="H1293" s="8">
        <f>VLOOKUP(F1293,Table!$A$2:$C$121,2,0)</f>
        <v>1</v>
      </c>
      <c r="I1293" s="7">
        <f>VLOOKUP(F1293,Table!$A$2:$C$121,3,0)</f>
        <v>2</v>
      </c>
      <c r="J1293" s="6" t="s">
        <v>2833</v>
      </c>
      <c r="K1293" s="8" t="str">
        <f>LEFT(J1293,MIN(FIND({0,1,2,3,4,5,6,7,8,9},ASC(J1293)&amp;1234567890))-1)</f>
        <v>Co</v>
      </c>
      <c r="L1293" s="8">
        <f t="shared" si="101"/>
        <v>0.33300000000000002</v>
      </c>
      <c r="M1293" s="8">
        <f>VLOOKUP(K1293,Table!$A$2:$C$121,2,0)</f>
        <v>9</v>
      </c>
      <c r="N1293" s="7">
        <f>VLOOKUP(K1293,Table!$A$2:$C$121,3,0)</f>
        <v>4</v>
      </c>
      <c r="O1293" s="6" t="s">
        <v>2829</v>
      </c>
      <c r="P1293" s="8" t="str">
        <f>LEFT(O1293,MIN(FIND({0,1,2,3,4,5,6,7,8,9},ASC(O1293)&amp;1234567890))-1)</f>
        <v>Ni</v>
      </c>
      <c r="Q1293" s="8">
        <f t="shared" si="102"/>
        <v>0.33300000000000002</v>
      </c>
      <c r="R1293" s="8">
        <f>VLOOKUP(P1293,Table!$A$2:$C$121,2,0)</f>
        <v>10</v>
      </c>
      <c r="S1293" s="7">
        <f>VLOOKUP(P1293,Table!$A$2:$C$121,3,0)</f>
        <v>4</v>
      </c>
      <c r="T1293" s="6" t="s">
        <v>4288</v>
      </c>
      <c r="U1293" s="8" t="str">
        <f>LEFT(T1293,MIN(FIND({0,1,2,3,4,5,6,7,8,9},ASC(T1293)&amp;1234567890))-1)</f>
        <v>Mn</v>
      </c>
      <c r="V1293" s="8">
        <f t="shared" si="103"/>
        <v>0.33300000000000002</v>
      </c>
      <c r="W1293" s="8">
        <f>VLOOKUP(U1293,Table!$A$2:$C$121,2,0)</f>
        <v>7</v>
      </c>
      <c r="X1293" s="7">
        <f>VLOOKUP(U1293,Table!$A$2:$C$121,3,0)</f>
        <v>4</v>
      </c>
      <c r="Y1293" s="6" t="s">
        <v>2493</v>
      </c>
      <c r="Z1293" s="8" t="str">
        <f>LEFT(Y1293,MIN(FIND({0,1,2,3,4,5,6,7,8,9},ASC(Y1293)&amp;1234567890))-1)</f>
        <v>O</v>
      </c>
      <c r="AA1293" s="8">
        <f t="shared" si="104"/>
        <v>2</v>
      </c>
      <c r="AB1293" s="8">
        <f>VLOOKUP(Z1293,Table!$A$2:$C$121,2,0)</f>
        <v>16</v>
      </c>
      <c r="AC1293" s="7">
        <f>VLOOKUP(Z1293,Table!$A$2:$C$121,3,0)</f>
        <v>2</v>
      </c>
      <c r="AD1293" s="5" t="str">
        <f>VLOOKUP(A1293,Table!$U$1:$V$230,2,0)</f>
        <v>Trigonal</v>
      </c>
    </row>
    <row r="1294" spans="1:30" ht="18.75" customHeight="1" x14ac:dyDescent="0.4">
      <c r="A1294" s="5">
        <v>166</v>
      </c>
      <c r="B1294" s="5">
        <v>171751</v>
      </c>
      <c r="C1294" s="5" t="s">
        <v>1659</v>
      </c>
      <c r="D1294" s="5" t="s">
        <v>1683</v>
      </c>
      <c r="E1294" s="6" t="s">
        <v>4328</v>
      </c>
      <c r="F1294" s="8" t="str">
        <f>LEFT(E1294,MIN(FIND({0,1,2,3,4,5,6,7,8,9},ASC(E1294)&amp;1234567890))-1)</f>
        <v>Li</v>
      </c>
      <c r="G1294" s="8">
        <f t="shared" si="100"/>
        <v>0.84</v>
      </c>
      <c r="H1294" s="8">
        <f>VLOOKUP(F1294,Table!$A$2:$C$121,2,0)</f>
        <v>1</v>
      </c>
      <c r="I1294" s="7">
        <f>VLOOKUP(F1294,Table!$A$2:$C$121,3,0)</f>
        <v>2</v>
      </c>
      <c r="J1294" s="6" t="s">
        <v>2833</v>
      </c>
      <c r="K1294" s="8" t="str">
        <f>LEFT(J1294,MIN(FIND({0,1,2,3,4,5,6,7,8,9},ASC(J1294)&amp;1234567890))-1)</f>
        <v>Co</v>
      </c>
      <c r="L1294" s="8">
        <f t="shared" si="101"/>
        <v>0.33300000000000002</v>
      </c>
      <c r="M1294" s="8">
        <f>VLOOKUP(K1294,Table!$A$2:$C$121,2,0)</f>
        <v>9</v>
      </c>
      <c r="N1294" s="7">
        <f>VLOOKUP(K1294,Table!$A$2:$C$121,3,0)</f>
        <v>4</v>
      </c>
      <c r="O1294" s="6" t="s">
        <v>2829</v>
      </c>
      <c r="P1294" s="8" t="str">
        <f>LEFT(O1294,MIN(FIND({0,1,2,3,4,5,6,7,8,9},ASC(O1294)&amp;1234567890))-1)</f>
        <v>Ni</v>
      </c>
      <c r="Q1294" s="8">
        <f t="shared" si="102"/>
        <v>0.33300000000000002</v>
      </c>
      <c r="R1294" s="8">
        <f>VLOOKUP(P1294,Table!$A$2:$C$121,2,0)</f>
        <v>10</v>
      </c>
      <c r="S1294" s="7">
        <f>VLOOKUP(P1294,Table!$A$2:$C$121,3,0)</f>
        <v>4</v>
      </c>
      <c r="T1294" s="6" t="s">
        <v>4288</v>
      </c>
      <c r="U1294" s="8" t="str">
        <f>LEFT(T1294,MIN(FIND({0,1,2,3,4,5,6,7,8,9},ASC(T1294)&amp;1234567890))-1)</f>
        <v>Mn</v>
      </c>
      <c r="V1294" s="8">
        <f t="shared" si="103"/>
        <v>0.33300000000000002</v>
      </c>
      <c r="W1294" s="8">
        <f>VLOOKUP(U1294,Table!$A$2:$C$121,2,0)</f>
        <v>7</v>
      </c>
      <c r="X1294" s="7">
        <f>VLOOKUP(U1294,Table!$A$2:$C$121,3,0)</f>
        <v>4</v>
      </c>
      <c r="Y1294" s="6" t="s">
        <v>2493</v>
      </c>
      <c r="Z1294" s="8" t="str">
        <f>LEFT(Y1294,MIN(FIND({0,1,2,3,4,5,6,7,8,9},ASC(Y1294)&amp;1234567890))-1)</f>
        <v>O</v>
      </c>
      <c r="AA1294" s="8">
        <f t="shared" si="104"/>
        <v>2</v>
      </c>
      <c r="AB1294" s="8">
        <f>VLOOKUP(Z1294,Table!$A$2:$C$121,2,0)</f>
        <v>16</v>
      </c>
      <c r="AC1294" s="7">
        <f>VLOOKUP(Z1294,Table!$A$2:$C$121,3,0)</f>
        <v>2</v>
      </c>
      <c r="AD1294" s="5" t="str">
        <f>VLOOKUP(A1294,Table!$U$1:$V$230,2,0)</f>
        <v>Trigonal</v>
      </c>
    </row>
    <row r="1295" spans="1:30" ht="18.75" customHeight="1" x14ac:dyDescent="0.4">
      <c r="A1295" s="5">
        <v>166</v>
      </c>
      <c r="B1295" s="5">
        <v>171752</v>
      </c>
      <c r="C1295" s="5" t="s">
        <v>1659</v>
      </c>
      <c r="D1295" s="5" t="s">
        <v>1684</v>
      </c>
      <c r="E1295" s="6" t="s">
        <v>4329</v>
      </c>
      <c r="F1295" s="8" t="str">
        <f>LEFT(E1295,MIN(FIND({0,1,2,3,4,5,6,7,8,9},ASC(E1295)&amp;1234567890))-1)</f>
        <v>Li</v>
      </c>
      <c r="G1295" s="8">
        <f t="shared" si="100"/>
        <v>0.63</v>
      </c>
      <c r="H1295" s="8">
        <f>VLOOKUP(F1295,Table!$A$2:$C$121,2,0)</f>
        <v>1</v>
      </c>
      <c r="I1295" s="7">
        <f>VLOOKUP(F1295,Table!$A$2:$C$121,3,0)</f>
        <v>2</v>
      </c>
      <c r="J1295" s="6" t="s">
        <v>2833</v>
      </c>
      <c r="K1295" s="8" t="str">
        <f>LEFT(J1295,MIN(FIND({0,1,2,3,4,5,6,7,8,9},ASC(J1295)&amp;1234567890))-1)</f>
        <v>Co</v>
      </c>
      <c r="L1295" s="8">
        <f t="shared" si="101"/>
        <v>0.33300000000000002</v>
      </c>
      <c r="M1295" s="8">
        <f>VLOOKUP(K1295,Table!$A$2:$C$121,2,0)</f>
        <v>9</v>
      </c>
      <c r="N1295" s="7">
        <f>VLOOKUP(K1295,Table!$A$2:$C$121,3,0)</f>
        <v>4</v>
      </c>
      <c r="O1295" s="6" t="s">
        <v>2829</v>
      </c>
      <c r="P1295" s="8" t="str">
        <f>LEFT(O1295,MIN(FIND({0,1,2,3,4,5,6,7,8,9},ASC(O1295)&amp;1234567890))-1)</f>
        <v>Ni</v>
      </c>
      <c r="Q1295" s="8">
        <f t="shared" si="102"/>
        <v>0.33300000000000002</v>
      </c>
      <c r="R1295" s="8">
        <f>VLOOKUP(P1295,Table!$A$2:$C$121,2,0)</f>
        <v>10</v>
      </c>
      <c r="S1295" s="7">
        <f>VLOOKUP(P1295,Table!$A$2:$C$121,3,0)</f>
        <v>4</v>
      </c>
      <c r="T1295" s="6" t="s">
        <v>4288</v>
      </c>
      <c r="U1295" s="8" t="str">
        <f>LEFT(T1295,MIN(FIND({0,1,2,3,4,5,6,7,8,9},ASC(T1295)&amp;1234567890))-1)</f>
        <v>Mn</v>
      </c>
      <c r="V1295" s="8">
        <f t="shared" si="103"/>
        <v>0.33300000000000002</v>
      </c>
      <c r="W1295" s="8">
        <f>VLOOKUP(U1295,Table!$A$2:$C$121,2,0)</f>
        <v>7</v>
      </c>
      <c r="X1295" s="7">
        <f>VLOOKUP(U1295,Table!$A$2:$C$121,3,0)</f>
        <v>4</v>
      </c>
      <c r="Y1295" s="6" t="s">
        <v>2493</v>
      </c>
      <c r="Z1295" s="8" t="str">
        <f>LEFT(Y1295,MIN(FIND({0,1,2,3,4,5,6,7,8,9},ASC(Y1295)&amp;1234567890))-1)</f>
        <v>O</v>
      </c>
      <c r="AA1295" s="8">
        <f t="shared" si="104"/>
        <v>2</v>
      </c>
      <c r="AB1295" s="8">
        <f>VLOOKUP(Z1295,Table!$A$2:$C$121,2,0)</f>
        <v>16</v>
      </c>
      <c r="AC1295" s="7">
        <f>VLOOKUP(Z1295,Table!$A$2:$C$121,3,0)</f>
        <v>2</v>
      </c>
      <c r="AD1295" s="5" t="str">
        <f>VLOOKUP(A1295,Table!$U$1:$V$230,2,0)</f>
        <v>Trigonal</v>
      </c>
    </row>
    <row r="1296" spans="1:30" ht="18.75" customHeight="1" x14ac:dyDescent="0.4">
      <c r="A1296" s="5">
        <v>166</v>
      </c>
      <c r="B1296" s="5">
        <v>171753</v>
      </c>
      <c r="C1296" s="5" t="s">
        <v>1659</v>
      </c>
      <c r="D1296" s="5" t="s">
        <v>1685</v>
      </c>
      <c r="E1296" s="6" t="s">
        <v>4330</v>
      </c>
      <c r="F1296" s="8" t="str">
        <f>LEFT(E1296,MIN(FIND({0,1,2,3,4,5,6,7,8,9},ASC(E1296)&amp;1234567890))-1)</f>
        <v>Li</v>
      </c>
      <c r="G1296" s="8">
        <f t="shared" si="100"/>
        <v>0.57999999999999996</v>
      </c>
      <c r="H1296" s="8">
        <f>VLOOKUP(F1296,Table!$A$2:$C$121,2,0)</f>
        <v>1</v>
      </c>
      <c r="I1296" s="7">
        <f>VLOOKUP(F1296,Table!$A$2:$C$121,3,0)</f>
        <v>2</v>
      </c>
      <c r="J1296" s="6" t="s">
        <v>2833</v>
      </c>
      <c r="K1296" s="8" t="str">
        <f>LEFT(J1296,MIN(FIND({0,1,2,3,4,5,6,7,8,9},ASC(J1296)&amp;1234567890))-1)</f>
        <v>Co</v>
      </c>
      <c r="L1296" s="8">
        <f t="shared" si="101"/>
        <v>0.33300000000000002</v>
      </c>
      <c r="M1296" s="8">
        <f>VLOOKUP(K1296,Table!$A$2:$C$121,2,0)</f>
        <v>9</v>
      </c>
      <c r="N1296" s="7">
        <f>VLOOKUP(K1296,Table!$A$2:$C$121,3,0)</f>
        <v>4</v>
      </c>
      <c r="O1296" s="6" t="s">
        <v>2829</v>
      </c>
      <c r="P1296" s="8" t="str">
        <f>LEFT(O1296,MIN(FIND({0,1,2,3,4,5,6,7,8,9},ASC(O1296)&amp;1234567890))-1)</f>
        <v>Ni</v>
      </c>
      <c r="Q1296" s="8">
        <f t="shared" si="102"/>
        <v>0.33300000000000002</v>
      </c>
      <c r="R1296" s="8">
        <f>VLOOKUP(P1296,Table!$A$2:$C$121,2,0)</f>
        <v>10</v>
      </c>
      <c r="S1296" s="7">
        <f>VLOOKUP(P1296,Table!$A$2:$C$121,3,0)</f>
        <v>4</v>
      </c>
      <c r="T1296" s="6" t="s">
        <v>4288</v>
      </c>
      <c r="U1296" s="8" t="str">
        <f>LEFT(T1296,MIN(FIND({0,1,2,3,4,5,6,7,8,9},ASC(T1296)&amp;1234567890))-1)</f>
        <v>Mn</v>
      </c>
      <c r="V1296" s="8">
        <f t="shared" si="103"/>
        <v>0.33300000000000002</v>
      </c>
      <c r="W1296" s="8">
        <f>VLOOKUP(U1296,Table!$A$2:$C$121,2,0)</f>
        <v>7</v>
      </c>
      <c r="X1296" s="7">
        <f>VLOOKUP(U1296,Table!$A$2:$C$121,3,0)</f>
        <v>4</v>
      </c>
      <c r="Y1296" s="6" t="s">
        <v>2493</v>
      </c>
      <c r="Z1296" s="8" t="str">
        <f>LEFT(Y1296,MIN(FIND({0,1,2,3,4,5,6,7,8,9},ASC(Y1296)&amp;1234567890))-1)</f>
        <v>O</v>
      </c>
      <c r="AA1296" s="8">
        <f t="shared" si="104"/>
        <v>2</v>
      </c>
      <c r="AB1296" s="8">
        <f>VLOOKUP(Z1296,Table!$A$2:$C$121,2,0)</f>
        <v>16</v>
      </c>
      <c r="AC1296" s="7">
        <f>VLOOKUP(Z1296,Table!$A$2:$C$121,3,0)</f>
        <v>2</v>
      </c>
      <c r="AD1296" s="5" t="str">
        <f>VLOOKUP(A1296,Table!$U$1:$V$230,2,0)</f>
        <v>Trigonal</v>
      </c>
    </row>
    <row r="1297" spans="1:30" ht="18.75" customHeight="1" x14ac:dyDescent="0.4">
      <c r="A1297" s="5">
        <v>166</v>
      </c>
      <c r="B1297" s="5">
        <v>171754</v>
      </c>
      <c r="C1297" s="5" t="s">
        <v>1659</v>
      </c>
      <c r="D1297" s="5" t="s">
        <v>1686</v>
      </c>
      <c r="E1297" s="6" t="s">
        <v>4331</v>
      </c>
      <c r="F1297" s="8" t="str">
        <f>LEFT(E1297,MIN(FIND({0,1,2,3,4,5,6,7,8,9},ASC(E1297)&amp;1234567890))-1)</f>
        <v>Li</v>
      </c>
      <c r="G1297" s="8">
        <f t="shared" si="100"/>
        <v>0.48</v>
      </c>
      <c r="H1297" s="8">
        <f>VLOOKUP(F1297,Table!$A$2:$C$121,2,0)</f>
        <v>1</v>
      </c>
      <c r="I1297" s="7">
        <f>VLOOKUP(F1297,Table!$A$2:$C$121,3,0)</f>
        <v>2</v>
      </c>
      <c r="J1297" s="6" t="s">
        <v>2833</v>
      </c>
      <c r="K1297" s="8" t="str">
        <f>LEFT(J1297,MIN(FIND({0,1,2,3,4,5,6,7,8,9},ASC(J1297)&amp;1234567890))-1)</f>
        <v>Co</v>
      </c>
      <c r="L1297" s="8">
        <f t="shared" si="101"/>
        <v>0.33300000000000002</v>
      </c>
      <c r="M1297" s="8">
        <f>VLOOKUP(K1297,Table!$A$2:$C$121,2,0)</f>
        <v>9</v>
      </c>
      <c r="N1297" s="7">
        <f>VLOOKUP(K1297,Table!$A$2:$C$121,3,0)</f>
        <v>4</v>
      </c>
      <c r="O1297" s="6" t="s">
        <v>2829</v>
      </c>
      <c r="P1297" s="8" t="str">
        <f>LEFT(O1297,MIN(FIND({0,1,2,3,4,5,6,7,8,9},ASC(O1297)&amp;1234567890))-1)</f>
        <v>Ni</v>
      </c>
      <c r="Q1297" s="8">
        <f t="shared" si="102"/>
        <v>0.33300000000000002</v>
      </c>
      <c r="R1297" s="8">
        <f>VLOOKUP(P1297,Table!$A$2:$C$121,2,0)</f>
        <v>10</v>
      </c>
      <c r="S1297" s="7">
        <f>VLOOKUP(P1297,Table!$A$2:$C$121,3,0)</f>
        <v>4</v>
      </c>
      <c r="T1297" s="6" t="s">
        <v>4288</v>
      </c>
      <c r="U1297" s="8" t="str">
        <f>LEFT(T1297,MIN(FIND({0,1,2,3,4,5,6,7,8,9},ASC(T1297)&amp;1234567890))-1)</f>
        <v>Mn</v>
      </c>
      <c r="V1297" s="8">
        <f t="shared" si="103"/>
        <v>0.33300000000000002</v>
      </c>
      <c r="W1297" s="8">
        <f>VLOOKUP(U1297,Table!$A$2:$C$121,2,0)</f>
        <v>7</v>
      </c>
      <c r="X1297" s="7">
        <f>VLOOKUP(U1297,Table!$A$2:$C$121,3,0)</f>
        <v>4</v>
      </c>
      <c r="Y1297" s="6" t="s">
        <v>2493</v>
      </c>
      <c r="Z1297" s="8" t="str">
        <f>LEFT(Y1297,MIN(FIND({0,1,2,3,4,5,6,7,8,9},ASC(Y1297)&amp;1234567890))-1)</f>
        <v>O</v>
      </c>
      <c r="AA1297" s="8">
        <f t="shared" si="104"/>
        <v>2</v>
      </c>
      <c r="AB1297" s="8">
        <f>VLOOKUP(Z1297,Table!$A$2:$C$121,2,0)</f>
        <v>16</v>
      </c>
      <c r="AC1297" s="7">
        <f>VLOOKUP(Z1297,Table!$A$2:$C$121,3,0)</f>
        <v>2</v>
      </c>
      <c r="AD1297" s="5" t="str">
        <f>VLOOKUP(A1297,Table!$U$1:$V$230,2,0)</f>
        <v>Trigonal</v>
      </c>
    </row>
    <row r="1298" spans="1:30" ht="18.75" customHeight="1" x14ac:dyDescent="0.4">
      <c r="A1298" s="5">
        <v>166</v>
      </c>
      <c r="B1298" s="5">
        <v>174244</v>
      </c>
      <c r="C1298" s="5" t="s">
        <v>1659</v>
      </c>
      <c r="D1298" s="5" t="s">
        <v>1687</v>
      </c>
      <c r="E1298" s="6" t="s">
        <v>4332</v>
      </c>
      <c r="F1298" s="8" t="str">
        <f>LEFT(E1298,MIN(FIND({0,1,2,3,4,5,6,7,8,9},ASC(E1298)&amp;1234567890))-1)</f>
        <v>Y</v>
      </c>
      <c r="G1298" s="8">
        <f t="shared" si="100"/>
        <v>0.38</v>
      </c>
      <c r="H1298" s="8">
        <f>VLOOKUP(F1298,Table!$A$2:$C$121,2,0)</f>
        <v>3</v>
      </c>
      <c r="I1298" s="7">
        <f>VLOOKUP(F1298,Table!$A$2:$C$121,3,0)</f>
        <v>5</v>
      </c>
      <c r="J1298" s="6" t="s">
        <v>4333</v>
      </c>
      <c r="K1298" s="8" t="str">
        <f>LEFT(J1298,MIN(FIND({0,1,2,3,4,5,6,7,8,9},ASC(J1298)&amp;1234567890))-1)</f>
        <v>Mg</v>
      </c>
      <c r="L1298" s="8">
        <f t="shared" si="101"/>
        <v>0.3</v>
      </c>
      <c r="M1298" s="8">
        <f>VLOOKUP(K1298,Table!$A$2:$C$121,2,0)</f>
        <v>2</v>
      </c>
      <c r="N1298" s="7">
        <f>VLOOKUP(K1298,Table!$A$2:$C$121,3,0)</f>
        <v>3</v>
      </c>
      <c r="O1298" s="6" t="s">
        <v>4334</v>
      </c>
      <c r="P1298" s="8" t="str">
        <f>LEFT(O1298,MIN(FIND({0,1,2,3,4,5,6,7,8,9},ASC(O1298)&amp;1234567890))-1)</f>
        <v>Cu</v>
      </c>
      <c r="Q1298" s="8">
        <f t="shared" si="102"/>
        <v>0.11</v>
      </c>
      <c r="R1298" s="8">
        <f>VLOOKUP(P1298,Table!$A$2:$C$121,2,0)</f>
        <v>11</v>
      </c>
      <c r="S1298" s="7">
        <f>VLOOKUP(P1298,Table!$A$2:$C$121,3,0)</f>
        <v>4</v>
      </c>
      <c r="T1298" s="6" t="s">
        <v>2388</v>
      </c>
      <c r="U1298" s="8" t="str">
        <f>LEFT(T1298,MIN(FIND({0,1,2,3,4,5,6,7,8,9},ASC(T1298)&amp;1234567890))-1)</f>
        <v>B</v>
      </c>
      <c r="V1298" s="8">
        <f t="shared" si="103"/>
        <v>9</v>
      </c>
      <c r="W1298" s="8">
        <f>VLOOKUP(U1298,Table!$A$2:$C$121,2,0)</f>
        <v>13</v>
      </c>
      <c r="X1298" s="7">
        <f>VLOOKUP(U1298,Table!$A$2:$C$121,3,0)</f>
        <v>2</v>
      </c>
      <c r="Y1298" s="6" t="s">
        <v>2313</v>
      </c>
      <c r="Z1298" s="8" t="str">
        <f>LEFT(Y1298,MIN(FIND({0,1,2,3,4,5,6,7,8,9},ASC(Y1298)&amp;1234567890))-1)</f>
        <v>N</v>
      </c>
      <c r="AA1298" s="8">
        <f t="shared" si="104"/>
        <v>1</v>
      </c>
      <c r="AB1298" s="8">
        <f>VLOOKUP(Z1298,Table!$A$2:$C$121,2,0)</f>
        <v>15</v>
      </c>
      <c r="AC1298" s="7">
        <f>VLOOKUP(Z1298,Table!$A$2:$C$121,3,0)</f>
        <v>2</v>
      </c>
      <c r="AD1298" s="5" t="str">
        <f>VLOOKUP(A1298,Table!$U$1:$V$230,2,0)</f>
        <v>Trigonal</v>
      </c>
    </row>
    <row r="1299" spans="1:30" ht="18.75" customHeight="1" x14ac:dyDescent="0.4">
      <c r="A1299" s="5">
        <v>166</v>
      </c>
      <c r="B1299" s="5">
        <v>291340</v>
      </c>
      <c r="C1299" s="5" t="s">
        <v>1659</v>
      </c>
      <c r="D1299" s="5" t="s">
        <v>1688</v>
      </c>
      <c r="E1299" s="6" t="s">
        <v>2329</v>
      </c>
      <c r="F1299" s="8" t="str">
        <f>LEFT(E1299,MIN(FIND({0,1,2,3,4,5,6,7,8,9},ASC(E1299)&amp;1234567890))-1)</f>
        <v>Li</v>
      </c>
      <c r="G1299" s="8">
        <f t="shared" si="100"/>
        <v>1</v>
      </c>
      <c r="H1299" s="8">
        <f>VLOOKUP(F1299,Table!$A$2:$C$121,2,0)</f>
        <v>1</v>
      </c>
      <c r="I1299" s="7">
        <f>VLOOKUP(F1299,Table!$A$2:$C$121,3,0)</f>
        <v>2</v>
      </c>
      <c r="J1299" s="6" t="s">
        <v>3436</v>
      </c>
      <c r="K1299" s="8" t="str">
        <f>LEFT(J1299,MIN(FIND({0,1,2,3,4,5,6,7,8,9},ASC(J1299)&amp;1234567890))-1)</f>
        <v>Ni</v>
      </c>
      <c r="L1299" s="8">
        <f t="shared" si="101"/>
        <v>0.5</v>
      </c>
      <c r="M1299" s="8">
        <f>VLOOKUP(K1299,Table!$A$2:$C$121,2,0)</f>
        <v>10</v>
      </c>
      <c r="N1299" s="7">
        <f>VLOOKUP(K1299,Table!$A$2:$C$121,3,0)</f>
        <v>4</v>
      </c>
      <c r="O1299" s="6" t="s">
        <v>2770</v>
      </c>
      <c r="P1299" s="8" t="str">
        <f>LEFT(O1299,MIN(FIND({0,1,2,3,4,5,6,7,8,9},ASC(O1299)&amp;1234567890))-1)</f>
        <v>Co</v>
      </c>
      <c r="Q1299" s="8">
        <f t="shared" si="102"/>
        <v>0.2</v>
      </c>
      <c r="R1299" s="8">
        <f>VLOOKUP(P1299,Table!$A$2:$C$121,2,0)</f>
        <v>9</v>
      </c>
      <c r="S1299" s="7">
        <f>VLOOKUP(P1299,Table!$A$2:$C$121,3,0)</f>
        <v>4</v>
      </c>
      <c r="T1299" s="6" t="s">
        <v>2769</v>
      </c>
      <c r="U1299" s="8" t="str">
        <f>LEFT(T1299,MIN(FIND({0,1,2,3,4,5,6,7,8,9},ASC(T1299)&amp;1234567890))-1)</f>
        <v>Mn</v>
      </c>
      <c r="V1299" s="8">
        <f t="shared" si="103"/>
        <v>0.3</v>
      </c>
      <c r="W1299" s="8">
        <f>VLOOKUP(U1299,Table!$A$2:$C$121,2,0)</f>
        <v>7</v>
      </c>
      <c r="X1299" s="7">
        <f>VLOOKUP(U1299,Table!$A$2:$C$121,3,0)</f>
        <v>4</v>
      </c>
      <c r="Y1299" s="6" t="s">
        <v>2493</v>
      </c>
      <c r="Z1299" s="8" t="str">
        <f>LEFT(Y1299,MIN(FIND({0,1,2,3,4,5,6,7,8,9},ASC(Y1299)&amp;1234567890))-1)</f>
        <v>O</v>
      </c>
      <c r="AA1299" s="8">
        <f t="shared" si="104"/>
        <v>2</v>
      </c>
      <c r="AB1299" s="8">
        <f>VLOOKUP(Z1299,Table!$A$2:$C$121,2,0)</f>
        <v>16</v>
      </c>
      <c r="AC1299" s="7">
        <f>VLOOKUP(Z1299,Table!$A$2:$C$121,3,0)</f>
        <v>2</v>
      </c>
      <c r="AD1299" s="5" t="str">
        <f>VLOOKUP(A1299,Table!$U$1:$V$230,2,0)</f>
        <v>Trigonal</v>
      </c>
    </row>
    <row r="1300" spans="1:30" ht="18.75" customHeight="1" x14ac:dyDescent="0.4">
      <c r="A1300" s="5">
        <v>166</v>
      </c>
      <c r="B1300" s="5">
        <v>291341</v>
      </c>
      <c r="C1300" s="5" t="s">
        <v>1659</v>
      </c>
      <c r="D1300" s="5" t="s">
        <v>1689</v>
      </c>
      <c r="E1300" s="6" t="s">
        <v>4335</v>
      </c>
      <c r="F1300" s="8" t="str">
        <f>LEFT(E1300,MIN(FIND({0,1,2,3,4,5,6,7,8,9},ASC(E1300)&amp;1234567890))-1)</f>
        <v>Li</v>
      </c>
      <c r="G1300" s="8">
        <f t="shared" si="100"/>
        <v>1.0189999999999999</v>
      </c>
      <c r="H1300" s="8">
        <f>VLOOKUP(F1300,Table!$A$2:$C$121,2,0)</f>
        <v>1</v>
      </c>
      <c r="I1300" s="7">
        <f>VLOOKUP(F1300,Table!$A$2:$C$121,3,0)</f>
        <v>2</v>
      </c>
      <c r="J1300" s="6" t="s">
        <v>4336</v>
      </c>
      <c r="K1300" s="8" t="str">
        <f>LEFT(J1300,MIN(FIND({0,1,2,3,4,5,6,7,8,9},ASC(J1300)&amp;1234567890))-1)</f>
        <v>Ni</v>
      </c>
      <c r="L1300" s="8">
        <f t="shared" si="101"/>
        <v>0.496</v>
      </c>
      <c r="M1300" s="8">
        <f>VLOOKUP(K1300,Table!$A$2:$C$121,2,0)</f>
        <v>10</v>
      </c>
      <c r="N1300" s="7">
        <f>VLOOKUP(K1300,Table!$A$2:$C$121,3,0)</f>
        <v>4</v>
      </c>
      <c r="O1300" s="6" t="s">
        <v>4337</v>
      </c>
      <c r="P1300" s="8" t="str">
        <f>LEFT(O1300,MIN(FIND({0,1,2,3,4,5,6,7,8,9},ASC(O1300)&amp;1234567890))-1)</f>
        <v>Co</v>
      </c>
      <c r="Q1300" s="8">
        <f t="shared" si="102"/>
        <v>0.19800000000000001</v>
      </c>
      <c r="R1300" s="8">
        <f>VLOOKUP(P1300,Table!$A$2:$C$121,2,0)</f>
        <v>9</v>
      </c>
      <c r="S1300" s="7">
        <f>VLOOKUP(P1300,Table!$A$2:$C$121,3,0)</f>
        <v>4</v>
      </c>
      <c r="T1300" s="6" t="s">
        <v>4338</v>
      </c>
      <c r="U1300" s="8" t="str">
        <f>LEFT(T1300,MIN(FIND({0,1,2,3,4,5,6,7,8,9},ASC(T1300)&amp;1234567890))-1)</f>
        <v>Mn</v>
      </c>
      <c r="V1300" s="8">
        <f t="shared" si="103"/>
        <v>0.29699999999999999</v>
      </c>
      <c r="W1300" s="8">
        <f>VLOOKUP(U1300,Table!$A$2:$C$121,2,0)</f>
        <v>7</v>
      </c>
      <c r="X1300" s="7">
        <f>VLOOKUP(U1300,Table!$A$2:$C$121,3,0)</f>
        <v>4</v>
      </c>
      <c r="Y1300" s="6" t="s">
        <v>2493</v>
      </c>
      <c r="Z1300" s="8" t="str">
        <f>LEFT(Y1300,MIN(FIND({0,1,2,3,4,5,6,7,8,9},ASC(Y1300)&amp;1234567890))-1)</f>
        <v>O</v>
      </c>
      <c r="AA1300" s="8">
        <f t="shared" si="104"/>
        <v>2</v>
      </c>
      <c r="AB1300" s="8">
        <f>VLOOKUP(Z1300,Table!$A$2:$C$121,2,0)</f>
        <v>16</v>
      </c>
      <c r="AC1300" s="7">
        <f>VLOOKUP(Z1300,Table!$A$2:$C$121,3,0)</f>
        <v>2</v>
      </c>
      <c r="AD1300" s="5" t="str">
        <f>VLOOKUP(A1300,Table!$U$1:$V$230,2,0)</f>
        <v>Trigonal</v>
      </c>
    </row>
    <row r="1301" spans="1:30" ht="18.75" customHeight="1" x14ac:dyDescent="0.4">
      <c r="A1301" s="5">
        <v>166</v>
      </c>
      <c r="B1301" s="5">
        <v>291342</v>
      </c>
      <c r="C1301" s="5" t="s">
        <v>1659</v>
      </c>
      <c r="D1301" s="5" t="s">
        <v>1690</v>
      </c>
      <c r="E1301" s="6" t="s">
        <v>4339</v>
      </c>
      <c r="F1301" s="8" t="str">
        <f>LEFT(E1301,MIN(FIND({0,1,2,3,4,5,6,7,8,9},ASC(E1301)&amp;1234567890))-1)</f>
        <v>Li</v>
      </c>
      <c r="G1301" s="8">
        <f t="shared" si="100"/>
        <v>1.02</v>
      </c>
      <c r="H1301" s="8">
        <f>VLOOKUP(F1301,Table!$A$2:$C$121,2,0)</f>
        <v>1</v>
      </c>
      <c r="I1301" s="7">
        <f>VLOOKUP(F1301,Table!$A$2:$C$121,3,0)</f>
        <v>2</v>
      </c>
      <c r="J1301" s="6" t="s">
        <v>4340</v>
      </c>
      <c r="K1301" s="8" t="str">
        <f>LEFT(J1301,MIN(FIND({0,1,2,3,4,5,6,7,8,9},ASC(J1301)&amp;1234567890))-1)</f>
        <v>Ni</v>
      </c>
      <c r="L1301" s="8">
        <f t="shared" si="101"/>
        <v>0.49</v>
      </c>
      <c r="M1301" s="8">
        <f>VLOOKUP(K1301,Table!$A$2:$C$121,2,0)</f>
        <v>10</v>
      </c>
      <c r="N1301" s="7">
        <f>VLOOKUP(K1301,Table!$A$2:$C$121,3,0)</f>
        <v>4</v>
      </c>
      <c r="O1301" s="6" t="s">
        <v>4341</v>
      </c>
      <c r="P1301" s="8" t="str">
        <f>LEFT(O1301,MIN(FIND({0,1,2,3,4,5,6,7,8,9},ASC(O1301)&amp;1234567890))-1)</f>
        <v>Co</v>
      </c>
      <c r="Q1301" s="8">
        <f t="shared" si="102"/>
        <v>0.19600000000000001</v>
      </c>
      <c r="R1301" s="8">
        <f>VLOOKUP(P1301,Table!$A$2:$C$121,2,0)</f>
        <v>9</v>
      </c>
      <c r="S1301" s="7">
        <f>VLOOKUP(P1301,Table!$A$2:$C$121,3,0)</f>
        <v>4</v>
      </c>
      <c r="T1301" s="6" t="s">
        <v>4342</v>
      </c>
      <c r="U1301" s="8" t="str">
        <f>LEFT(T1301,MIN(FIND({0,1,2,3,4,5,6,7,8,9},ASC(T1301)&amp;1234567890))-1)</f>
        <v>Mn</v>
      </c>
      <c r="V1301" s="8">
        <f t="shared" si="103"/>
        <v>0.29399999999999998</v>
      </c>
      <c r="W1301" s="8">
        <f>VLOOKUP(U1301,Table!$A$2:$C$121,2,0)</f>
        <v>7</v>
      </c>
      <c r="X1301" s="7">
        <f>VLOOKUP(U1301,Table!$A$2:$C$121,3,0)</f>
        <v>4</v>
      </c>
      <c r="Y1301" s="6" t="s">
        <v>2493</v>
      </c>
      <c r="Z1301" s="8" t="str">
        <f>LEFT(Y1301,MIN(FIND({0,1,2,3,4,5,6,7,8,9},ASC(Y1301)&amp;1234567890))-1)</f>
        <v>O</v>
      </c>
      <c r="AA1301" s="8">
        <f t="shared" si="104"/>
        <v>2</v>
      </c>
      <c r="AB1301" s="8">
        <f>VLOOKUP(Z1301,Table!$A$2:$C$121,2,0)</f>
        <v>16</v>
      </c>
      <c r="AC1301" s="7">
        <f>VLOOKUP(Z1301,Table!$A$2:$C$121,3,0)</f>
        <v>2</v>
      </c>
      <c r="AD1301" s="5" t="str">
        <f>VLOOKUP(A1301,Table!$U$1:$V$230,2,0)</f>
        <v>Trigonal</v>
      </c>
    </row>
    <row r="1302" spans="1:30" ht="18.75" customHeight="1" x14ac:dyDescent="0.4">
      <c r="A1302" s="5">
        <v>166</v>
      </c>
      <c r="B1302" s="5">
        <v>291343</v>
      </c>
      <c r="C1302" s="5" t="s">
        <v>1659</v>
      </c>
      <c r="D1302" s="5" t="s">
        <v>1691</v>
      </c>
      <c r="E1302" s="6" t="s">
        <v>4343</v>
      </c>
      <c r="F1302" s="8" t="str">
        <f>LEFT(E1302,MIN(FIND({0,1,2,3,4,5,6,7,8,9},ASC(E1302)&amp;1234567890))-1)</f>
        <v>Li</v>
      </c>
      <c r="G1302" s="8">
        <f t="shared" si="100"/>
        <v>1.0289999999999999</v>
      </c>
      <c r="H1302" s="8">
        <f>VLOOKUP(F1302,Table!$A$2:$C$121,2,0)</f>
        <v>1</v>
      </c>
      <c r="I1302" s="7">
        <f>VLOOKUP(F1302,Table!$A$2:$C$121,3,0)</f>
        <v>2</v>
      </c>
      <c r="J1302" s="6" t="s">
        <v>4344</v>
      </c>
      <c r="K1302" s="8" t="str">
        <f>LEFT(J1302,MIN(FIND({0,1,2,3,4,5,6,7,8,9},ASC(J1302)&amp;1234567890))-1)</f>
        <v>Ni</v>
      </c>
      <c r="L1302" s="8">
        <f t="shared" si="101"/>
        <v>0.48499999999999999</v>
      </c>
      <c r="M1302" s="8">
        <f>VLOOKUP(K1302,Table!$A$2:$C$121,2,0)</f>
        <v>10</v>
      </c>
      <c r="N1302" s="7">
        <f>VLOOKUP(K1302,Table!$A$2:$C$121,3,0)</f>
        <v>4</v>
      </c>
      <c r="O1302" s="6" t="s">
        <v>4345</v>
      </c>
      <c r="P1302" s="8" t="str">
        <f>LEFT(O1302,MIN(FIND({0,1,2,3,4,5,6,7,8,9},ASC(O1302)&amp;1234567890))-1)</f>
        <v>Co</v>
      </c>
      <c r="Q1302" s="8">
        <f t="shared" si="102"/>
        <v>0.19400000000000001</v>
      </c>
      <c r="R1302" s="8">
        <f>VLOOKUP(P1302,Table!$A$2:$C$121,2,0)</f>
        <v>9</v>
      </c>
      <c r="S1302" s="7">
        <f>VLOOKUP(P1302,Table!$A$2:$C$121,3,0)</f>
        <v>4</v>
      </c>
      <c r="T1302" s="6" t="s">
        <v>4346</v>
      </c>
      <c r="U1302" s="8" t="str">
        <f>LEFT(T1302,MIN(FIND({0,1,2,3,4,5,6,7,8,9},ASC(T1302)&amp;1234567890))-1)</f>
        <v>Mn</v>
      </c>
      <c r="V1302" s="8">
        <f t="shared" si="103"/>
        <v>0.29099999999999998</v>
      </c>
      <c r="W1302" s="8">
        <f>VLOOKUP(U1302,Table!$A$2:$C$121,2,0)</f>
        <v>7</v>
      </c>
      <c r="X1302" s="7">
        <f>VLOOKUP(U1302,Table!$A$2:$C$121,3,0)</f>
        <v>4</v>
      </c>
      <c r="Y1302" s="6" t="s">
        <v>2493</v>
      </c>
      <c r="Z1302" s="8" t="str">
        <f>LEFT(Y1302,MIN(FIND({0,1,2,3,4,5,6,7,8,9},ASC(Y1302)&amp;1234567890))-1)</f>
        <v>O</v>
      </c>
      <c r="AA1302" s="8">
        <f t="shared" si="104"/>
        <v>2</v>
      </c>
      <c r="AB1302" s="8">
        <f>VLOOKUP(Z1302,Table!$A$2:$C$121,2,0)</f>
        <v>16</v>
      </c>
      <c r="AC1302" s="7">
        <f>VLOOKUP(Z1302,Table!$A$2:$C$121,3,0)</f>
        <v>2</v>
      </c>
      <c r="AD1302" s="5" t="str">
        <f>VLOOKUP(A1302,Table!$U$1:$V$230,2,0)</f>
        <v>Trigonal</v>
      </c>
    </row>
    <row r="1303" spans="1:30" ht="18.75" customHeight="1" x14ac:dyDescent="0.4">
      <c r="A1303" s="5">
        <v>166</v>
      </c>
      <c r="B1303" s="5">
        <v>291344</v>
      </c>
      <c r="C1303" s="5" t="s">
        <v>1659</v>
      </c>
      <c r="D1303" s="5" t="s">
        <v>1692</v>
      </c>
      <c r="E1303" s="6" t="s">
        <v>4347</v>
      </c>
      <c r="F1303" s="8" t="str">
        <f>LEFT(E1303,MIN(FIND({0,1,2,3,4,5,6,7,8,9},ASC(E1303)&amp;1234567890))-1)</f>
        <v>Li</v>
      </c>
      <c r="G1303" s="8">
        <f t="shared" si="100"/>
        <v>1.038</v>
      </c>
      <c r="H1303" s="8">
        <f>VLOOKUP(F1303,Table!$A$2:$C$121,2,0)</f>
        <v>1</v>
      </c>
      <c r="I1303" s="7">
        <f>VLOOKUP(F1303,Table!$A$2:$C$121,3,0)</f>
        <v>2</v>
      </c>
      <c r="J1303" s="6" t="s">
        <v>4348</v>
      </c>
      <c r="K1303" s="8" t="str">
        <f>LEFT(J1303,MIN(FIND({0,1,2,3,4,5,6,7,8,9},ASC(J1303)&amp;1234567890))-1)</f>
        <v>Ni</v>
      </c>
      <c r="L1303" s="8">
        <f t="shared" si="101"/>
        <v>0.48099999999999998</v>
      </c>
      <c r="M1303" s="8">
        <f>VLOOKUP(K1303,Table!$A$2:$C$121,2,0)</f>
        <v>10</v>
      </c>
      <c r="N1303" s="7">
        <f>VLOOKUP(K1303,Table!$A$2:$C$121,3,0)</f>
        <v>4</v>
      </c>
      <c r="O1303" s="6" t="s">
        <v>4349</v>
      </c>
      <c r="P1303" s="8" t="str">
        <f>LEFT(O1303,MIN(FIND({0,1,2,3,4,5,6,7,8,9},ASC(O1303)&amp;1234567890))-1)</f>
        <v>Co</v>
      </c>
      <c r="Q1303" s="8">
        <f t="shared" si="102"/>
        <v>0.192</v>
      </c>
      <c r="R1303" s="8">
        <f>VLOOKUP(P1303,Table!$A$2:$C$121,2,0)</f>
        <v>9</v>
      </c>
      <c r="S1303" s="7">
        <f>VLOOKUP(P1303,Table!$A$2:$C$121,3,0)</f>
        <v>4</v>
      </c>
      <c r="T1303" s="6" t="s">
        <v>4350</v>
      </c>
      <c r="U1303" s="8" t="str">
        <f>LEFT(T1303,MIN(FIND({0,1,2,3,4,5,6,7,8,9},ASC(T1303)&amp;1234567890))-1)</f>
        <v>Mn</v>
      </c>
      <c r="V1303" s="8">
        <f t="shared" si="103"/>
        <v>0.28899999999999998</v>
      </c>
      <c r="W1303" s="8">
        <f>VLOOKUP(U1303,Table!$A$2:$C$121,2,0)</f>
        <v>7</v>
      </c>
      <c r="X1303" s="7">
        <f>VLOOKUP(U1303,Table!$A$2:$C$121,3,0)</f>
        <v>4</v>
      </c>
      <c r="Y1303" s="6" t="s">
        <v>2493</v>
      </c>
      <c r="Z1303" s="8" t="str">
        <f>LEFT(Y1303,MIN(FIND({0,1,2,3,4,5,6,7,8,9},ASC(Y1303)&amp;1234567890))-1)</f>
        <v>O</v>
      </c>
      <c r="AA1303" s="8">
        <f t="shared" si="104"/>
        <v>2</v>
      </c>
      <c r="AB1303" s="8">
        <f>VLOOKUP(Z1303,Table!$A$2:$C$121,2,0)</f>
        <v>16</v>
      </c>
      <c r="AC1303" s="7">
        <f>VLOOKUP(Z1303,Table!$A$2:$C$121,3,0)</f>
        <v>2</v>
      </c>
      <c r="AD1303" s="5" t="str">
        <f>VLOOKUP(A1303,Table!$U$1:$V$230,2,0)</f>
        <v>Trigonal</v>
      </c>
    </row>
    <row r="1304" spans="1:30" ht="18.75" customHeight="1" x14ac:dyDescent="0.4">
      <c r="A1304" s="5">
        <v>166</v>
      </c>
      <c r="B1304" s="5">
        <v>291468</v>
      </c>
      <c r="C1304" s="5" t="s">
        <v>1659</v>
      </c>
      <c r="D1304" s="5" t="s">
        <v>1693</v>
      </c>
      <c r="E1304" s="6" t="s">
        <v>2329</v>
      </c>
      <c r="F1304" s="8" t="str">
        <f>LEFT(E1304,MIN(FIND({0,1,2,3,4,5,6,7,8,9},ASC(E1304)&amp;1234567890))-1)</f>
        <v>Li</v>
      </c>
      <c r="G1304" s="8">
        <f t="shared" si="100"/>
        <v>1</v>
      </c>
      <c r="H1304" s="8">
        <f>VLOOKUP(F1304,Table!$A$2:$C$121,2,0)</f>
        <v>1</v>
      </c>
      <c r="I1304" s="7">
        <f>VLOOKUP(F1304,Table!$A$2:$C$121,3,0)</f>
        <v>2</v>
      </c>
      <c r="J1304" s="6" t="s">
        <v>4351</v>
      </c>
      <c r="K1304" s="8" t="str">
        <f>LEFT(J1304,MIN(FIND({0,1,2,3,4,5,6,7,8,9},ASC(J1304)&amp;1234567890))-1)</f>
        <v>Ni</v>
      </c>
      <c r="L1304" s="8">
        <f t="shared" si="101"/>
        <v>0.6</v>
      </c>
      <c r="M1304" s="8">
        <f>VLOOKUP(K1304,Table!$A$2:$C$121,2,0)</f>
        <v>10</v>
      </c>
      <c r="N1304" s="7">
        <f>VLOOKUP(K1304,Table!$A$2:$C$121,3,0)</f>
        <v>4</v>
      </c>
      <c r="O1304" s="6" t="s">
        <v>2770</v>
      </c>
      <c r="P1304" s="8" t="str">
        <f>LEFT(O1304,MIN(FIND({0,1,2,3,4,5,6,7,8,9},ASC(O1304)&amp;1234567890))-1)</f>
        <v>Co</v>
      </c>
      <c r="Q1304" s="8">
        <f t="shared" si="102"/>
        <v>0.2</v>
      </c>
      <c r="R1304" s="8">
        <f>VLOOKUP(P1304,Table!$A$2:$C$121,2,0)</f>
        <v>9</v>
      </c>
      <c r="S1304" s="7">
        <f>VLOOKUP(P1304,Table!$A$2:$C$121,3,0)</f>
        <v>4</v>
      </c>
      <c r="T1304" s="6" t="s">
        <v>4352</v>
      </c>
      <c r="U1304" s="8" t="str">
        <f>LEFT(T1304,MIN(FIND({0,1,2,3,4,5,6,7,8,9},ASC(T1304)&amp;1234567890))-1)</f>
        <v>Mn</v>
      </c>
      <c r="V1304" s="8">
        <f t="shared" si="103"/>
        <v>0.2</v>
      </c>
      <c r="W1304" s="8">
        <f>VLOOKUP(U1304,Table!$A$2:$C$121,2,0)</f>
        <v>7</v>
      </c>
      <c r="X1304" s="7">
        <f>VLOOKUP(U1304,Table!$A$2:$C$121,3,0)</f>
        <v>4</v>
      </c>
      <c r="Y1304" s="6" t="s">
        <v>2493</v>
      </c>
      <c r="Z1304" s="8" t="str">
        <f>LEFT(Y1304,MIN(FIND({0,1,2,3,4,5,6,7,8,9},ASC(Y1304)&amp;1234567890))-1)</f>
        <v>O</v>
      </c>
      <c r="AA1304" s="8">
        <f t="shared" si="104"/>
        <v>2</v>
      </c>
      <c r="AB1304" s="8">
        <f>VLOOKUP(Z1304,Table!$A$2:$C$121,2,0)</f>
        <v>16</v>
      </c>
      <c r="AC1304" s="7">
        <f>VLOOKUP(Z1304,Table!$A$2:$C$121,3,0)</f>
        <v>2</v>
      </c>
      <c r="AD1304" s="5" t="str">
        <f>VLOOKUP(A1304,Table!$U$1:$V$230,2,0)</f>
        <v>Trigonal</v>
      </c>
    </row>
    <row r="1305" spans="1:30" ht="18.75" customHeight="1" x14ac:dyDescent="0.4">
      <c r="A1305" s="5">
        <v>166</v>
      </c>
      <c r="B1305" s="5">
        <v>152275</v>
      </c>
      <c r="C1305" s="5" t="s">
        <v>1659</v>
      </c>
      <c r="D1305" s="5" t="s">
        <v>1694</v>
      </c>
      <c r="E1305" s="6" t="s">
        <v>2329</v>
      </c>
      <c r="F1305" s="8" t="str">
        <f>LEFT(E1305,MIN(FIND({0,1,2,3,4,5,6,7,8,9},ASC(E1305)&amp;1234567890))-1)</f>
        <v>Li</v>
      </c>
      <c r="G1305" s="8">
        <f t="shared" si="100"/>
        <v>1</v>
      </c>
      <c r="H1305" s="8">
        <f>VLOOKUP(F1305,Table!$A$2:$C$121,2,0)</f>
        <v>1</v>
      </c>
      <c r="I1305" s="7">
        <f>VLOOKUP(F1305,Table!$A$2:$C$121,3,0)</f>
        <v>2</v>
      </c>
      <c r="J1305" s="6" t="s">
        <v>3436</v>
      </c>
      <c r="K1305" s="8" t="str">
        <f>LEFT(J1305,MIN(FIND({0,1,2,3,4,5,6,7,8,9},ASC(J1305)&amp;1234567890))-1)</f>
        <v>Ni</v>
      </c>
      <c r="L1305" s="8">
        <f t="shared" si="101"/>
        <v>0.5</v>
      </c>
      <c r="M1305" s="8">
        <f>VLOOKUP(K1305,Table!$A$2:$C$121,2,0)</f>
        <v>10</v>
      </c>
      <c r="N1305" s="7">
        <f>VLOOKUP(K1305,Table!$A$2:$C$121,3,0)</f>
        <v>4</v>
      </c>
      <c r="O1305" s="6" t="s">
        <v>4353</v>
      </c>
      <c r="P1305" s="8" t="str">
        <f>LEFT(O1305,MIN(FIND({0,1,2,3,4,5,6,7,8,9},ASC(O1305)&amp;1234567890))-1)</f>
        <v>Mn</v>
      </c>
      <c r="Q1305" s="8">
        <f t="shared" si="102"/>
        <v>0.4</v>
      </c>
      <c r="R1305" s="8">
        <f>VLOOKUP(P1305,Table!$A$2:$C$121,2,0)</f>
        <v>7</v>
      </c>
      <c r="S1305" s="7">
        <f>VLOOKUP(P1305,Table!$A$2:$C$121,3,0)</f>
        <v>4</v>
      </c>
      <c r="T1305" s="6" t="s">
        <v>3589</v>
      </c>
      <c r="U1305" s="8" t="str">
        <f>LEFT(T1305,MIN(FIND({0,1,2,3,4,5,6,7,8,9},ASC(T1305)&amp;1234567890))-1)</f>
        <v>Ti</v>
      </c>
      <c r="V1305" s="8">
        <f t="shared" si="103"/>
        <v>0.1</v>
      </c>
      <c r="W1305" s="8">
        <f>VLOOKUP(U1305,Table!$A$2:$C$121,2,0)</f>
        <v>4</v>
      </c>
      <c r="X1305" s="7">
        <f>VLOOKUP(U1305,Table!$A$2:$C$121,3,0)</f>
        <v>4</v>
      </c>
      <c r="Y1305" s="6" t="s">
        <v>2493</v>
      </c>
      <c r="Z1305" s="8" t="str">
        <f>LEFT(Y1305,MIN(FIND({0,1,2,3,4,5,6,7,8,9},ASC(Y1305)&amp;1234567890))-1)</f>
        <v>O</v>
      </c>
      <c r="AA1305" s="8">
        <f t="shared" si="104"/>
        <v>2</v>
      </c>
      <c r="AB1305" s="8">
        <f>VLOOKUP(Z1305,Table!$A$2:$C$121,2,0)</f>
        <v>16</v>
      </c>
      <c r="AC1305" s="7">
        <f>VLOOKUP(Z1305,Table!$A$2:$C$121,3,0)</f>
        <v>2</v>
      </c>
      <c r="AD1305" s="5" t="str">
        <f>VLOOKUP(A1305,Table!$U$1:$V$230,2,0)</f>
        <v>Trigonal</v>
      </c>
    </row>
    <row r="1306" spans="1:30" ht="18.75" customHeight="1" x14ac:dyDescent="0.4">
      <c r="A1306" s="5">
        <v>166</v>
      </c>
      <c r="B1306" s="5">
        <v>157652</v>
      </c>
      <c r="C1306" s="5" t="s">
        <v>1659</v>
      </c>
      <c r="D1306" s="5" t="s">
        <v>1695</v>
      </c>
      <c r="E1306" s="6" t="s">
        <v>2329</v>
      </c>
      <c r="F1306" s="8" t="str">
        <f>LEFT(E1306,MIN(FIND({0,1,2,3,4,5,6,7,8,9},ASC(E1306)&amp;1234567890))-1)</f>
        <v>Li</v>
      </c>
      <c r="G1306" s="8">
        <f t="shared" si="100"/>
        <v>1</v>
      </c>
      <c r="H1306" s="8">
        <f>VLOOKUP(F1306,Table!$A$2:$C$121,2,0)</f>
        <v>1</v>
      </c>
      <c r="I1306" s="7">
        <f>VLOOKUP(F1306,Table!$A$2:$C$121,3,0)</f>
        <v>2</v>
      </c>
      <c r="J1306" s="6" t="s">
        <v>2486</v>
      </c>
      <c r="K1306" s="8" t="str">
        <f>LEFT(J1306,MIN(FIND({0,1,2,3,4,5,6,7,8,9},ASC(J1306)&amp;1234567890))-1)</f>
        <v>Ni</v>
      </c>
      <c r="L1306" s="8">
        <f t="shared" si="101"/>
        <v>0.45</v>
      </c>
      <c r="M1306" s="8">
        <f>VLOOKUP(K1306,Table!$A$2:$C$121,2,0)</f>
        <v>10</v>
      </c>
      <c r="N1306" s="7">
        <f>VLOOKUP(K1306,Table!$A$2:$C$121,3,0)</f>
        <v>4</v>
      </c>
      <c r="O1306" s="6" t="s">
        <v>4354</v>
      </c>
      <c r="P1306" s="8" t="str">
        <f>LEFT(O1306,MIN(FIND({0,1,2,3,4,5,6,7,8,9},ASC(O1306)&amp;1234567890))-1)</f>
        <v>Mn</v>
      </c>
      <c r="Q1306" s="8">
        <f t="shared" si="102"/>
        <v>0.45</v>
      </c>
      <c r="R1306" s="8">
        <f>VLOOKUP(P1306,Table!$A$2:$C$121,2,0)</f>
        <v>7</v>
      </c>
      <c r="S1306" s="7">
        <f>VLOOKUP(P1306,Table!$A$2:$C$121,3,0)</f>
        <v>4</v>
      </c>
      <c r="T1306" s="6" t="s">
        <v>4355</v>
      </c>
      <c r="U1306" s="8" t="str">
        <f>LEFT(T1306,MIN(FIND({0,1,2,3,4,5,6,7,8,9},ASC(T1306)&amp;1234567890))-1)</f>
        <v>Al</v>
      </c>
      <c r="V1306" s="8">
        <f t="shared" si="103"/>
        <v>0.1</v>
      </c>
      <c r="W1306" s="8">
        <f>VLOOKUP(U1306,Table!$A$2:$C$121,2,0)</f>
        <v>13</v>
      </c>
      <c r="X1306" s="7">
        <f>VLOOKUP(U1306,Table!$A$2:$C$121,3,0)</f>
        <v>3</v>
      </c>
      <c r="Y1306" s="6" t="s">
        <v>2493</v>
      </c>
      <c r="Z1306" s="8" t="str">
        <f>LEFT(Y1306,MIN(FIND({0,1,2,3,4,5,6,7,8,9},ASC(Y1306)&amp;1234567890))-1)</f>
        <v>O</v>
      </c>
      <c r="AA1306" s="8">
        <f t="shared" si="104"/>
        <v>2</v>
      </c>
      <c r="AB1306" s="8">
        <f>VLOOKUP(Z1306,Table!$A$2:$C$121,2,0)</f>
        <v>16</v>
      </c>
      <c r="AC1306" s="7">
        <f>VLOOKUP(Z1306,Table!$A$2:$C$121,3,0)</f>
        <v>2</v>
      </c>
      <c r="AD1306" s="5" t="str">
        <f>VLOOKUP(A1306,Table!$U$1:$V$230,2,0)</f>
        <v>Trigonal</v>
      </c>
    </row>
    <row r="1307" spans="1:30" ht="18.75" customHeight="1" x14ac:dyDescent="0.4">
      <c r="A1307" s="5">
        <v>166</v>
      </c>
      <c r="B1307" s="5">
        <v>157653</v>
      </c>
      <c r="C1307" s="5" t="s">
        <v>1659</v>
      </c>
      <c r="D1307" s="5" t="s">
        <v>1696</v>
      </c>
      <c r="E1307" s="6" t="s">
        <v>2835</v>
      </c>
      <c r="F1307" s="8" t="str">
        <f>LEFT(E1307,MIN(FIND({0,1,2,3,4,5,6,7,8,9},ASC(E1307)&amp;1234567890))-1)</f>
        <v>Li</v>
      </c>
      <c r="G1307" s="8">
        <f t="shared" si="100"/>
        <v>0.5</v>
      </c>
      <c r="H1307" s="8">
        <f>VLOOKUP(F1307,Table!$A$2:$C$121,2,0)</f>
        <v>1</v>
      </c>
      <c r="I1307" s="7">
        <f>VLOOKUP(F1307,Table!$A$2:$C$121,3,0)</f>
        <v>2</v>
      </c>
      <c r="J1307" s="6" t="s">
        <v>2486</v>
      </c>
      <c r="K1307" s="8" t="str">
        <f>LEFT(J1307,MIN(FIND({0,1,2,3,4,5,6,7,8,9},ASC(J1307)&amp;1234567890))-1)</f>
        <v>Ni</v>
      </c>
      <c r="L1307" s="8">
        <f t="shared" si="101"/>
        <v>0.45</v>
      </c>
      <c r="M1307" s="8">
        <f>VLOOKUP(K1307,Table!$A$2:$C$121,2,0)</f>
        <v>10</v>
      </c>
      <c r="N1307" s="7">
        <f>VLOOKUP(K1307,Table!$A$2:$C$121,3,0)</f>
        <v>4</v>
      </c>
      <c r="O1307" s="6" t="s">
        <v>4354</v>
      </c>
      <c r="P1307" s="8" t="str">
        <f>LEFT(O1307,MIN(FIND({0,1,2,3,4,5,6,7,8,9},ASC(O1307)&amp;1234567890))-1)</f>
        <v>Mn</v>
      </c>
      <c r="Q1307" s="8">
        <f t="shared" si="102"/>
        <v>0.45</v>
      </c>
      <c r="R1307" s="8">
        <f>VLOOKUP(P1307,Table!$A$2:$C$121,2,0)</f>
        <v>7</v>
      </c>
      <c r="S1307" s="7">
        <f>VLOOKUP(P1307,Table!$A$2:$C$121,3,0)</f>
        <v>4</v>
      </c>
      <c r="T1307" s="6" t="s">
        <v>4355</v>
      </c>
      <c r="U1307" s="8" t="str">
        <f>LEFT(T1307,MIN(FIND({0,1,2,3,4,5,6,7,8,9},ASC(T1307)&amp;1234567890))-1)</f>
        <v>Al</v>
      </c>
      <c r="V1307" s="8">
        <f t="shared" si="103"/>
        <v>0.1</v>
      </c>
      <c r="W1307" s="8">
        <f>VLOOKUP(U1307,Table!$A$2:$C$121,2,0)</f>
        <v>13</v>
      </c>
      <c r="X1307" s="7">
        <f>VLOOKUP(U1307,Table!$A$2:$C$121,3,0)</f>
        <v>3</v>
      </c>
      <c r="Y1307" s="6" t="s">
        <v>2493</v>
      </c>
      <c r="Z1307" s="8" t="str">
        <f>LEFT(Y1307,MIN(FIND({0,1,2,3,4,5,6,7,8,9},ASC(Y1307)&amp;1234567890))-1)</f>
        <v>O</v>
      </c>
      <c r="AA1307" s="8">
        <f t="shared" si="104"/>
        <v>2</v>
      </c>
      <c r="AB1307" s="8">
        <f>VLOOKUP(Z1307,Table!$A$2:$C$121,2,0)</f>
        <v>16</v>
      </c>
      <c r="AC1307" s="7">
        <f>VLOOKUP(Z1307,Table!$A$2:$C$121,3,0)</f>
        <v>2</v>
      </c>
      <c r="AD1307" s="5" t="str">
        <f>VLOOKUP(A1307,Table!$U$1:$V$230,2,0)</f>
        <v>Trigonal</v>
      </c>
    </row>
    <row r="1308" spans="1:30" ht="18.75" customHeight="1" x14ac:dyDescent="0.4">
      <c r="A1308" s="5">
        <v>166</v>
      </c>
      <c r="B1308" s="5">
        <v>164914</v>
      </c>
      <c r="C1308" s="5" t="s">
        <v>1659</v>
      </c>
      <c r="D1308" s="5" t="s">
        <v>1697</v>
      </c>
      <c r="E1308" s="6" t="s">
        <v>2294</v>
      </c>
      <c r="F1308" s="8" t="str">
        <f>LEFT(E1308,MIN(FIND({0,1,2,3,4,5,6,7,8,9},ASC(E1308)&amp;1234567890))-1)</f>
        <v>Ba</v>
      </c>
      <c r="G1308" s="8">
        <f t="shared" si="100"/>
        <v>2</v>
      </c>
      <c r="H1308" s="8">
        <f>VLOOKUP(F1308,Table!$A$2:$C$121,2,0)</f>
        <v>2</v>
      </c>
      <c r="I1308" s="7">
        <f>VLOOKUP(F1308,Table!$A$2:$C$121,3,0)</f>
        <v>6</v>
      </c>
      <c r="J1308" s="6" t="s">
        <v>2383</v>
      </c>
      <c r="K1308" s="8" t="str">
        <f>LEFT(J1308,MIN(FIND({0,1,2,3,4,5,6,7,8,9},ASC(J1308)&amp;1234567890))-1)</f>
        <v>La</v>
      </c>
      <c r="L1308" s="8">
        <f t="shared" si="101"/>
        <v>2</v>
      </c>
      <c r="M1308" s="8">
        <f>VLOOKUP(K1308,Table!$A$2:$C$121,2,0)</f>
        <v>3</v>
      </c>
      <c r="N1308" s="7">
        <f>VLOOKUP(K1308,Table!$A$2:$C$121,3,0)</f>
        <v>6</v>
      </c>
      <c r="O1308" s="6" t="s">
        <v>2634</v>
      </c>
      <c r="P1308" s="8" t="str">
        <f>LEFT(O1308,MIN(FIND({0,1,2,3,4,5,6,7,8,9},ASC(O1308)&amp;1234567890))-1)</f>
        <v>Ni</v>
      </c>
      <c r="Q1308" s="8">
        <f t="shared" si="102"/>
        <v>1</v>
      </c>
      <c r="R1308" s="8">
        <f>VLOOKUP(P1308,Table!$A$2:$C$121,2,0)</f>
        <v>10</v>
      </c>
      <c r="S1308" s="7">
        <f>VLOOKUP(P1308,Table!$A$2:$C$121,3,0)</f>
        <v>4</v>
      </c>
      <c r="T1308" s="6" t="s">
        <v>2932</v>
      </c>
      <c r="U1308" s="8" t="str">
        <f>LEFT(T1308,MIN(FIND({0,1,2,3,4,5,6,7,8,9},ASC(T1308)&amp;1234567890))-1)</f>
        <v>W</v>
      </c>
      <c r="V1308" s="8">
        <f t="shared" si="103"/>
        <v>2</v>
      </c>
      <c r="W1308" s="8">
        <f>VLOOKUP(U1308,Table!$A$2:$C$121,2,0)</f>
        <v>6</v>
      </c>
      <c r="X1308" s="7">
        <f>VLOOKUP(U1308,Table!$A$2:$C$121,3,0)</f>
        <v>6</v>
      </c>
      <c r="Y1308" s="6" t="s">
        <v>2470</v>
      </c>
      <c r="Z1308" s="8" t="str">
        <f>LEFT(Y1308,MIN(FIND({0,1,2,3,4,5,6,7,8,9},ASC(Y1308)&amp;1234567890))-1)</f>
        <v>O</v>
      </c>
      <c r="AA1308" s="8">
        <f t="shared" si="104"/>
        <v>12</v>
      </c>
      <c r="AB1308" s="8">
        <f>VLOOKUP(Z1308,Table!$A$2:$C$121,2,0)</f>
        <v>16</v>
      </c>
      <c r="AC1308" s="7">
        <f>VLOOKUP(Z1308,Table!$A$2:$C$121,3,0)</f>
        <v>2</v>
      </c>
      <c r="AD1308" s="5" t="str">
        <f>VLOOKUP(A1308,Table!$U$1:$V$230,2,0)</f>
        <v>Trigonal</v>
      </c>
    </row>
    <row r="1309" spans="1:30" ht="18.75" customHeight="1" x14ac:dyDescent="0.4">
      <c r="A1309" s="5">
        <v>166</v>
      </c>
      <c r="B1309" s="5">
        <v>168054</v>
      </c>
      <c r="C1309" s="5" t="s">
        <v>1661</v>
      </c>
      <c r="D1309" s="5" t="s">
        <v>1698</v>
      </c>
      <c r="E1309" s="6" t="s">
        <v>2341</v>
      </c>
      <c r="F1309" s="8" t="str">
        <f>LEFT(E1309,MIN(FIND({0,1,2,3,4,5,6,7,8,9},ASC(E1309)&amp;1234567890))-1)</f>
        <v>Ca</v>
      </c>
      <c r="G1309" s="8">
        <f t="shared" si="100"/>
        <v>1</v>
      </c>
      <c r="H1309" s="8">
        <f>VLOOKUP(F1309,Table!$A$2:$C$121,2,0)</f>
        <v>2</v>
      </c>
      <c r="I1309" s="7">
        <f>VLOOKUP(F1309,Table!$A$2:$C$121,3,0)</f>
        <v>4</v>
      </c>
      <c r="J1309" s="6" t="s">
        <v>2306</v>
      </c>
      <c r="K1309" s="8" t="str">
        <f>LEFT(J1309,MIN(FIND({0,1,2,3,4,5,6,7,8,9},ASC(J1309)&amp;1234567890))-1)</f>
        <v>Na</v>
      </c>
      <c r="L1309" s="8">
        <f t="shared" si="101"/>
        <v>3</v>
      </c>
      <c r="M1309" s="8">
        <f>VLOOKUP(K1309,Table!$A$2:$C$121,2,0)</f>
        <v>1</v>
      </c>
      <c r="N1309" s="7">
        <f>VLOOKUP(K1309,Table!$A$2:$C$121,3,0)</f>
        <v>3</v>
      </c>
      <c r="O1309" s="6" t="s">
        <v>2307</v>
      </c>
      <c r="P1309" s="8" t="str">
        <f>LEFT(O1309,MIN(FIND({0,1,2,3,4,5,6,7,8,9},ASC(O1309)&amp;1234567890))-1)</f>
        <v>Al</v>
      </c>
      <c r="Q1309" s="8">
        <f t="shared" si="102"/>
        <v>1</v>
      </c>
      <c r="R1309" s="8">
        <f>VLOOKUP(P1309,Table!$A$2:$C$121,2,0)</f>
        <v>13</v>
      </c>
      <c r="S1309" s="7">
        <f>VLOOKUP(P1309,Table!$A$2:$C$121,3,0)</f>
        <v>3</v>
      </c>
      <c r="T1309" s="6" t="s">
        <v>2429</v>
      </c>
      <c r="U1309" s="8" t="str">
        <f>LEFT(T1309,MIN(FIND({0,1,2,3,4,5,6,7,8,9},ASC(T1309)&amp;1234567890))-1)</f>
        <v>Mg</v>
      </c>
      <c r="V1309" s="8">
        <f t="shared" si="103"/>
        <v>3</v>
      </c>
      <c r="W1309" s="8">
        <f>VLOOKUP(U1309,Table!$A$2:$C$121,2,0)</f>
        <v>2</v>
      </c>
      <c r="X1309" s="7">
        <f>VLOOKUP(U1309,Table!$A$2:$C$121,3,0)</f>
        <v>3</v>
      </c>
      <c r="Y1309" s="6" t="s">
        <v>2895</v>
      </c>
      <c r="Z1309" s="8" t="str">
        <f>LEFT(Y1309,MIN(FIND({0,1,2,3,4,5,6,7,8,9},ASC(Y1309)&amp;1234567890))-1)</f>
        <v>F</v>
      </c>
      <c r="AA1309" s="8">
        <f t="shared" si="104"/>
        <v>14</v>
      </c>
      <c r="AB1309" s="8">
        <f>VLOOKUP(Z1309,Table!$A$2:$C$121,2,0)</f>
        <v>17</v>
      </c>
      <c r="AC1309" s="7">
        <f>VLOOKUP(Z1309,Table!$A$2:$C$121,3,0)</f>
        <v>2</v>
      </c>
      <c r="AD1309" s="5" t="str">
        <f>VLOOKUP(A1309,Table!$U$1:$V$230,2,0)</f>
        <v>Trigonal</v>
      </c>
    </row>
    <row r="1310" spans="1:30" ht="18.75" customHeight="1" x14ac:dyDescent="0.4">
      <c r="A1310" s="5">
        <v>166</v>
      </c>
      <c r="B1310" s="5">
        <v>184449</v>
      </c>
      <c r="C1310" s="5" t="s">
        <v>1659</v>
      </c>
      <c r="D1310" s="5" t="s">
        <v>1699</v>
      </c>
      <c r="E1310" s="6" t="s">
        <v>2329</v>
      </c>
      <c r="F1310" s="8" t="str">
        <f>LEFT(E1310,MIN(FIND({0,1,2,3,4,5,6,7,8,9},ASC(E1310)&amp;1234567890))-1)</f>
        <v>Li</v>
      </c>
      <c r="G1310" s="8">
        <f t="shared" si="100"/>
        <v>1</v>
      </c>
      <c r="H1310" s="8">
        <f>VLOOKUP(F1310,Table!$A$2:$C$121,2,0)</f>
        <v>1</v>
      </c>
      <c r="I1310" s="7">
        <f>VLOOKUP(F1310,Table!$A$2:$C$121,3,0)</f>
        <v>2</v>
      </c>
      <c r="J1310" s="6" t="s">
        <v>4356</v>
      </c>
      <c r="K1310" s="8" t="str">
        <f>LEFT(J1310,MIN(FIND({0,1,2,3,4,5,6,7,8,9},ASC(J1310)&amp;1234567890))-1)</f>
        <v>Ni</v>
      </c>
      <c r="L1310" s="8">
        <f t="shared" si="101"/>
        <v>0.35799999999999998</v>
      </c>
      <c r="M1310" s="8">
        <f>VLOOKUP(K1310,Table!$A$2:$C$121,2,0)</f>
        <v>10</v>
      </c>
      <c r="N1310" s="7">
        <f>VLOOKUP(K1310,Table!$A$2:$C$121,3,0)</f>
        <v>4</v>
      </c>
      <c r="O1310" s="6" t="s">
        <v>4357</v>
      </c>
      <c r="P1310" s="8" t="str">
        <f>LEFT(O1310,MIN(FIND({0,1,2,3,4,5,6,7,8,9},ASC(O1310)&amp;1234567890))-1)</f>
        <v>Mn</v>
      </c>
      <c r="Q1310" s="8">
        <f t="shared" si="102"/>
        <v>0.35799999999999998</v>
      </c>
      <c r="R1310" s="8">
        <f>VLOOKUP(P1310,Table!$A$2:$C$121,2,0)</f>
        <v>7</v>
      </c>
      <c r="S1310" s="7">
        <f>VLOOKUP(P1310,Table!$A$2:$C$121,3,0)</f>
        <v>4</v>
      </c>
      <c r="T1310" s="6" t="s">
        <v>4358</v>
      </c>
      <c r="U1310" s="8" t="str">
        <f>LEFT(T1310,MIN(FIND({0,1,2,3,4,5,6,7,8,9},ASC(T1310)&amp;1234567890))-1)</f>
        <v>Co</v>
      </c>
      <c r="V1310" s="8">
        <f t="shared" si="103"/>
        <v>0.28299999999999997</v>
      </c>
      <c r="W1310" s="8">
        <f>VLOOKUP(U1310,Table!$A$2:$C$121,2,0)</f>
        <v>9</v>
      </c>
      <c r="X1310" s="7">
        <f>VLOOKUP(U1310,Table!$A$2:$C$121,3,0)</f>
        <v>4</v>
      </c>
      <c r="Y1310" s="6" t="s">
        <v>2493</v>
      </c>
      <c r="Z1310" s="8" t="str">
        <f>LEFT(Y1310,MIN(FIND({0,1,2,3,4,5,6,7,8,9},ASC(Y1310)&amp;1234567890))-1)</f>
        <v>O</v>
      </c>
      <c r="AA1310" s="8">
        <f t="shared" si="104"/>
        <v>2</v>
      </c>
      <c r="AB1310" s="8">
        <f>VLOOKUP(Z1310,Table!$A$2:$C$121,2,0)</f>
        <v>16</v>
      </c>
      <c r="AC1310" s="7">
        <f>VLOOKUP(Z1310,Table!$A$2:$C$121,3,0)</f>
        <v>2</v>
      </c>
      <c r="AD1310" s="5" t="str">
        <f>VLOOKUP(A1310,Table!$U$1:$V$230,2,0)</f>
        <v>Trigonal</v>
      </c>
    </row>
    <row r="1311" spans="1:30" ht="18.75" customHeight="1" x14ac:dyDescent="0.4">
      <c r="A1311" s="5">
        <v>166</v>
      </c>
      <c r="B1311" s="5">
        <v>184450</v>
      </c>
      <c r="C1311" s="5" t="s">
        <v>1659</v>
      </c>
      <c r="D1311" s="5" t="s">
        <v>1700</v>
      </c>
      <c r="E1311" s="6" t="s">
        <v>2329</v>
      </c>
      <c r="F1311" s="8" t="str">
        <f>LEFT(E1311,MIN(FIND({0,1,2,3,4,5,6,7,8,9},ASC(E1311)&amp;1234567890))-1)</f>
        <v>Li</v>
      </c>
      <c r="G1311" s="8">
        <f t="shared" si="100"/>
        <v>1</v>
      </c>
      <c r="H1311" s="8">
        <f>VLOOKUP(F1311,Table!$A$2:$C$121,2,0)</f>
        <v>1</v>
      </c>
      <c r="I1311" s="7">
        <f>VLOOKUP(F1311,Table!$A$2:$C$121,3,0)</f>
        <v>2</v>
      </c>
      <c r="J1311" s="6" t="s">
        <v>4359</v>
      </c>
      <c r="K1311" s="8" t="str">
        <f>LEFT(J1311,MIN(FIND({0,1,2,3,4,5,6,7,8,9},ASC(J1311)&amp;1234567890))-1)</f>
        <v>Ni</v>
      </c>
      <c r="L1311" s="8">
        <f t="shared" si="101"/>
        <v>0.38300000000000001</v>
      </c>
      <c r="M1311" s="8">
        <f>VLOOKUP(K1311,Table!$A$2:$C$121,2,0)</f>
        <v>10</v>
      </c>
      <c r="N1311" s="7">
        <f>VLOOKUP(K1311,Table!$A$2:$C$121,3,0)</f>
        <v>4</v>
      </c>
      <c r="O1311" s="6" t="s">
        <v>4360</v>
      </c>
      <c r="P1311" s="8" t="str">
        <f>LEFT(O1311,MIN(FIND({0,1,2,3,4,5,6,7,8,9},ASC(O1311)&amp;1234567890))-1)</f>
        <v>Mn</v>
      </c>
      <c r="Q1311" s="8">
        <f t="shared" si="102"/>
        <v>0.38300000000000001</v>
      </c>
      <c r="R1311" s="8">
        <f>VLOOKUP(P1311,Table!$A$2:$C$121,2,0)</f>
        <v>7</v>
      </c>
      <c r="S1311" s="7">
        <f>VLOOKUP(P1311,Table!$A$2:$C$121,3,0)</f>
        <v>4</v>
      </c>
      <c r="T1311" s="6" t="s">
        <v>4361</v>
      </c>
      <c r="U1311" s="8" t="str">
        <f>LEFT(T1311,MIN(FIND({0,1,2,3,4,5,6,7,8,9},ASC(T1311)&amp;1234567890))-1)</f>
        <v>Co</v>
      </c>
      <c r="V1311" s="8">
        <f t="shared" si="103"/>
        <v>0.23300000000000001</v>
      </c>
      <c r="W1311" s="8">
        <f>VLOOKUP(U1311,Table!$A$2:$C$121,2,0)</f>
        <v>9</v>
      </c>
      <c r="X1311" s="7">
        <f>VLOOKUP(U1311,Table!$A$2:$C$121,3,0)</f>
        <v>4</v>
      </c>
      <c r="Y1311" s="6" t="s">
        <v>2493</v>
      </c>
      <c r="Z1311" s="8" t="str">
        <f>LEFT(Y1311,MIN(FIND({0,1,2,3,4,5,6,7,8,9},ASC(Y1311)&amp;1234567890))-1)</f>
        <v>O</v>
      </c>
      <c r="AA1311" s="8">
        <f t="shared" si="104"/>
        <v>2</v>
      </c>
      <c r="AB1311" s="8">
        <f>VLOOKUP(Z1311,Table!$A$2:$C$121,2,0)</f>
        <v>16</v>
      </c>
      <c r="AC1311" s="7">
        <f>VLOOKUP(Z1311,Table!$A$2:$C$121,3,0)</f>
        <v>2</v>
      </c>
      <c r="AD1311" s="5" t="str">
        <f>VLOOKUP(A1311,Table!$U$1:$V$230,2,0)</f>
        <v>Trigonal</v>
      </c>
    </row>
    <row r="1312" spans="1:30" ht="18.75" customHeight="1" x14ac:dyDescent="0.4">
      <c r="A1312" s="5">
        <v>166</v>
      </c>
      <c r="B1312" s="5">
        <v>184451</v>
      </c>
      <c r="C1312" s="5" t="s">
        <v>1659</v>
      </c>
      <c r="D1312" s="5" t="s">
        <v>1701</v>
      </c>
      <c r="E1312" s="6" t="s">
        <v>2329</v>
      </c>
      <c r="F1312" s="8" t="str">
        <f>LEFT(E1312,MIN(FIND({0,1,2,3,4,5,6,7,8,9},ASC(E1312)&amp;1234567890))-1)</f>
        <v>Li</v>
      </c>
      <c r="G1312" s="8">
        <f t="shared" si="100"/>
        <v>1</v>
      </c>
      <c r="H1312" s="8">
        <f>VLOOKUP(F1312,Table!$A$2:$C$121,2,0)</f>
        <v>1</v>
      </c>
      <c r="I1312" s="7">
        <f>VLOOKUP(F1312,Table!$A$2:$C$121,3,0)</f>
        <v>2</v>
      </c>
      <c r="J1312" s="6" t="s">
        <v>4362</v>
      </c>
      <c r="K1312" s="8" t="str">
        <f>LEFT(J1312,MIN(FIND({0,1,2,3,4,5,6,7,8,9},ASC(J1312)&amp;1234567890))-1)</f>
        <v>Ni</v>
      </c>
      <c r="L1312" s="8">
        <f t="shared" si="101"/>
        <v>0.40799999999999997</v>
      </c>
      <c r="M1312" s="8">
        <f>VLOOKUP(K1312,Table!$A$2:$C$121,2,0)</f>
        <v>10</v>
      </c>
      <c r="N1312" s="7">
        <f>VLOOKUP(K1312,Table!$A$2:$C$121,3,0)</f>
        <v>4</v>
      </c>
      <c r="O1312" s="6" t="s">
        <v>4363</v>
      </c>
      <c r="P1312" s="8" t="str">
        <f>LEFT(O1312,MIN(FIND({0,1,2,3,4,5,6,7,8,9},ASC(O1312)&amp;1234567890))-1)</f>
        <v>Mn</v>
      </c>
      <c r="Q1312" s="8">
        <f t="shared" si="102"/>
        <v>0.40799999999999997</v>
      </c>
      <c r="R1312" s="8">
        <f>VLOOKUP(P1312,Table!$A$2:$C$121,2,0)</f>
        <v>7</v>
      </c>
      <c r="S1312" s="7">
        <f>VLOOKUP(P1312,Table!$A$2:$C$121,3,0)</f>
        <v>4</v>
      </c>
      <c r="T1312" s="6" t="s">
        <v>4364</v>
      </c>
      <c r="U1312" s="8" t="str">
        <f>LEFT(T1312,MIN(FIND({0,1,2,3,4,5,6,7,8,9},ASC(T1312)&amp;1234567890))-1)</f>
        <v>Co</v>
      </c>
      <c r="V1312" s="8">
        <f t="shared" si="103"/>
        <v>0.183</v>
      </c>
      <c r="W1312" s="8">
        <f>VLOOKUP(U1312,Table!$A$2:$C$121,2,0)</f>
        <v>9</v>
      </c>
      <c r="X1312" s="7">
        <f>VLOOKUP(U1312,Table!$A$2:$C$121,3,0)</f>
        <v>4</v>
      </c>
      <c r="Y1312" s="6" t="s">
        <v>2493</v>
      </c>
      <c r="Z1312" s="8" t="str">
        <f>LEFT(Y1312,MIN(FIND({0,1,2,3,4,5,6,7,8,9},ASC(Y1312)&amp;1234567890))-1)</f>
        <v>O</v>
      </c>
      <c r="AA1312" s="8">
        <f t="shared" si="104"/>
        <v>2</v>
      </c>
      <c r="AB1312" s="8">
        <f>VLOOKUP(Z1312,Table!$A$2:$C$121,2,0)</f>
        <v>16</v>
      </c>
      <c r="AC1312" s="7">
        <f>VLOOKUP(Z1312,Table!$A$2:$C$121,3,0)</f>
        <v>2</v>
      </c>
      <c r="AD1312" s="5" t="str">
        <f>VLOOKUP(A1312,Table!$U$1:$V$230,2,0)</f>
        <v>Trigonal</v>
      </c>
    </row>
    <row r="1313" spans="1:30" ht="18.75" customHeight="1" x14ac:dyDescent="0.4">
      <c r="A1313" s="5">
        <v>166</v>
      </c>
      <c r="B1313" s="5">
        <v>184452</v>
      </c>
      <c r="C1313" s="5" t="s">
        <v>1659</v>
      </c>
      <c r="D1313" s="5" t="s">
        <v>1702</v>
      </c>
      <c r="E1313" s="6" t="s">
        <v>2329</v>
      </c>
      <c r="F1313" s="8" t="str">
        <f>LEFT(E1313,MIN(FIND({0,1,2,3,4,5,6,7,8,9},ASC(E1313)&amp;1234567890))-1)</f>
        <v>Li</v>
      </c>
      <c r="G1313" s="8">
        <f t="shared" si="100"/>
        <v>1</v>
      </c>
      <c r="H1313" s="8">
        <f>VLOOKUP(F1313,Table!$A$2:$C$121,2,0)</f>
        <v>1</v>
      </c>
      <c r="I1313" s="7">
        <f>VLOOKUP(F1313,Table!$A$2:$C$121,3,0)</f>
        <v>2</v>
      </c>
      <c r="J1313" s="6" t="s">
        <v>2829</v>
      </c>
      <c r="K1313" s="8" t="str">
        <f>LEFT(J1313,MIN(FIND({0,1,2,3,4,5,6,7,8,9},ASC(J1313)&amp;1234567890))-1)</f>
        <v>Ni</v>
      </c>
      <c r="L1313" s="8">
        <f t="shared" si="101"/>
        <v>0.33300000000000002</v>
      </c>
      <c r="M1313" s="8">
        <f>VLOOKUP(K1313,Table!$A$2:$C$121,2,0)</f>
        <v>10</v>
      </c>
      <c r="N1313" s="7">
        <f>VLOOKUP(K1313,Table!$A$2:$C$121,3,0)</f>
        <v>4</v>
      </c>
      <c r="O1313" s="6" t="s">
        <v>4288</v>
      </c>
      <c r="P1313" s="8" t="str">
        <f>LEFT(O1313,MIN(FIND({0,1,2,3,4,5,6,7,8,9},ASC(O1313)&amp;1234567890))-1)</f>
        <v>Mn</v>
      </c>
      <c r="Q1313" s="8">
        <f t="shared" si="102"/>
        <v>0.33300000000000002</v>
      </c>
      <c r="R1313" s="8">
        <f>VLOOKUP(P1313,Table!$A$2:$C$121,2,0)</f>
        <v>7</v>
      </c>
      <c r="S1313" s="7">
        <f>VLOOKUP(P1313,Table!$A$2:$C$121,3,0)</f>
        <v>4</v>
      </c>
      <c r="T1313" s="6" t="s">
        <v>2833</v>
      </c>
      <c r="U1313" s="8" t="str">
        <f>LEFT(T1313,MIN(FIND({0,1,2,3,4,5,6,7,8,9},ASC(T1313)&amp;1234567890))-1)</f>
        <v>Co</v>
      </c>
      <c r="V1313" s="8">
        <f t="shared" si="103"/>
        <v>0.33300000000000002</v>
      </c>
      <c r="W1313" s="8">
        <f>VLOOKUP(U1313,Table!$A$2:$C$121,2,0)</f>
        <v>9</v>
      </c>
      <c r="X1313" s="7">
        <f>VLOOKUP(U1313,Table!$A$2:$C$121,3,0)</f>
        <v>4</v>
      </c>
      <c r="Y1313" s="6" t="s">
        <v>2493</v>
      </c>
      <c r="Z1313" s="8" t="str">
        <f>LEFT(Y1313,MIN(FIND({0,1,2,3,4,5,6,7,8,9},ASC(Y1313)&amp;1234567890))-1)</f>
        <v>O</v>
      </c>
      <c r="AA1313" s="8">
        <f t="shared" si="104"/>
        <v>2</v>
      </c>
      <c r="AB1313" s="8">
        <f>VLOOKUP(Z1313,Table!$A$2:$C$121,2,0)</f>
        <v>16</v>
      </c>
      <c r="AC1313" s="7">
        <f>VLOOKUP(Z1313,Table!$A$2:$C$121,3,0)</f>
        <v>2</v>
      </c>
      <c r="AD1313" s="5" t="str">
        <f>VLOOKUP(A1313,Table!$U$1:$V$230,2,0)</f>
        <v>Trigonal</v>
      </c>
    </row>
    <row r="1314" spans="1:30" ht="18.75" customHeight="1" x14ac:dyDescent="0.4">
      <c r="A1314" s="5">
        <v>166</v>
      </c>
      <c r="B1314" s="5">
        <v>195352</v>
      </c>
      <c r="C1314" s="5" t="s">
        <v>1659</v>
      </c>
      <c r="D1314" s="5" t="s">
        <v>1703</v>
      </c>
      <c r="E1314" s="6" t="s">
        <v>2363</v>
      </c>
      <c r="F1314" s="8" t="str">
        <f>LEFT(E1314,MIN(FIND({0,1,2,3,4,5,6,7,8,9},ASC(E1314)&amp;1234567890))-1)</f>
        <v>La</v>
      </c>
      <c r="G1314" s="8">
        <f t="shared" si="100"/>
        <v>1</v>
      </c>
      <c r="H1314" s="8">
        <f>VLOOKUP(F1314,Table!$A$2:$C$121,2,0)</f>
        <v>3</v>
      </c>
      <c r="I1314" s="7">
        <f>VLOOKUP(F1314,Table!$A$2:$C$121,3,0)</f>
        <v>6</v>
      </c>
      <c r="J1314" s="6" t="s">
        <v>2700</v>
      </c>
      <c r="K1314" s="8" t="str">
        <f>LEFT(J1314,MIN(FIND({0,1,2,3,4,5,6,7,8,9},ASC(J1314)&amp;1234567890))-1)</f>
        <v>Nd</v>
      </c>
      <c r="L1314" s="8">
        <f t="shared" si="101"/>
        <v>1</v>
      </c>
      <c r="M1314" s="8">
        <f>VLOOKUP(K1314,Table!$A$2:$C$121,2,0)</f>
        <v>3</v>
      </c>
      <c r="N1314" s="7">
        <f>VLOOKUP(K1314,Table!$A$2:$C$121,3,0)</f>
        <v>6</v>
      </c>
      <c r="O1314" s="6" t="s">
        <v>2627</v>
      </c>
      <c r="P1314" s="8" t="str">
        <f>LEFT(O1314,MIN(FIND({0,1,2,3,4,5,6,7,8,9},ASC(O1314)&amp;1234567890))-1)</f>
        <v>Mg</v>
      </c>
      <c r="Q1314" s="8">
        <f t="shared" si="102"/>
        <v>1</v>
      </c>
      <c r="R1314" s="8">
        <f>VLOOKUP(P1314,Table!$A$2:$C$121,2,0)</f>
        <v>2</v>
      </c>
      <c r="S1314" s="7">
        <f>VLOOKUP(P1314,Table!$A$2:$C$121,3,0)</f>
        <v>3</v>
      </c>
      <c r="T1314" s="6" t="s">
        <v>4365</v>
      </c>
      <c r="U1314" s="8" t="str">
        <f>LEFT(T1314,MIN(FIND({0,1,2,3,4,5,6,7,8,9},ASC(T1314)&amp;1234567890))-1)</f>
        <v>Ni</v>
      </c>
      <c r="V1314" s="8">
        <f t="shared" si="103"/>
        <v>9</v>
      </c>
      <c r="W1314" s="8">
        <f>VLOOKUP(U1314,Table!$A$2:$C$121,2,0)</f>
        <v>10</v>
      </c>
      <c r="X1314" s="7">
        <f>VLOOKUP(U1314,Table!$A$2:$C$121,3,0)</f>
        <v>4</v>
      </c>
      <c r="Y1314" s="6" t="s">
        <v>4366</v>
      </c>
      <c r="Z1314" s="8" t="str">
        <f>LEFT(Y1314,MIN(FIND({0,1,2,3,4,5,6,7,8,9},ASC(Y1314)&amp;1234567890))-1)</f>
        <v>D</v>
      </c>
      <c r="AA1314" s="8">
        <f t="shared" si="104"/>
        <v>12.9</v>
      </c>
      <c r="AB1314" s="8">
        <f>VLOOKUP(Z1314,Table!$A$2:$C$121,2,0)</f>
        <v>1</v>
      </c>
      <c r="AC1314" s="7">
        <f>VLOOKUP(Z1314,Table!$A$2:$C$121,3,0)</f>
        <v>1</v>
      </c>
      <c r="AD1314" s="5" t="str">
        <f>VLOOKUP(A1314,Table!$U$1:$V$230,2,0)</f>
        <v>Trigonal</v>
      </c>
    </row>
    <row r="1315" spans="1:30" ht="18.75" customHeight="1" x14ac:dyDescent="0.4">
      <c r="A1315" s="5">
        <v>166</v>
      </c>
      <c r="B1315" s="5">
        <v>238782</v>
      </c>
      <c r="C1315" s="5" t="s">
        <v>1659</v>
      </c>
      <c r="D1315" s="5" t="s">
        <v>1704</v>
      </c>
      <c r="E1315" s="6" t="s">
        <v>4367</v>
      </c>
      <c r="F1315" s="8" t="str">
        <f>LEFT(E1315,MIN(FIND({0,1,2,3,4,5,6,7,8,9},ASC(E1315)&amp;1234567890))-1)</f>
        <v>Ba</v>
      </c>
      <c r="G1315" s="8">
        <f t="shared" si="100"/>
        <v>9</v>
      </c>
      <c r="H1315" s="8">
        <f>VLOOKUP(F1315,Table!$A$2:$C$121,2,0)</f>
        <v>2</v>
      </c>
      <c r="I1315" s="7">
        <f>VLOOKUP(F1315,Table!$A$2:$C$121,3,0)</f>
        <v>6</v>
      </c>
      <c r="J1315" s="6" t="s">
        <v>2417</v>
      </c>
      <c r="K1315" s="8" t="str">
        <f>LEFT(J1315,MIN(FIND({0,1,2,3,4,5,6,7,8,9},ASC(J1315)&amp;1234567890))-1)</f>
        <v>La</v>
      </c>
      <c r="L1315" s="8">
        <f t="shared" si="101"/>
        <v>3</v>
      </c>
      <c r="M1315" s="8">
        <f>VLOOKUP(K1315,Table!$A$2:$C$121,2,0)</f>
        <v>3</v>
      </c>
      <c r="N1315" s="7">
        <f>VLOOKUP(K1315,Table!$A$2:$C$121,3,0)</f>
        <v>6</v>
      </c>
      <c r="O1315" s="6" t="s">
        <v>3930</v>
      </c>
      <c r="P1315" s="8" t="str">
        <f>LEFT(O1315,MIN(FIND({0,1,2,3,4,5,6,7,8,9},ASC(O1315)&amp;1234567890))-1)</f>
        <v>Nb</v>
      </c>
      <c r="Q1315" s="8">
        <f t="shared" si="102"/>
        <v>9</v>
      </c>
      <c r="R1315" s="8">
        <f>VLOOKUP(P1315,Table!$A$2:$C$121,2,0)</f>
        <v>5</v>
      </c>
      <c r="S1315" s="7">
        <f>VLOOKUP(P1315,Table!$A$2:$C$121,3,0)</f>
        <v>5</v>
      </c>
      <c r="T1315" s="6" t="s">
        <v>2371</v>
      </c>
      <c r="U1315" s="8" t="str">
        <f>LEFT(T1315,MIN(FIND({0,1,2,3,4,5,6,7,8,9},ASC(T1315)&amp;1234567890))-1)</f>
        <v>Li</v>
      </c>
      <c r="V1315" s="8">
        <f t="shared" si="103"/>
        <v>3</v>
      </c>
      <c r="W1315" s="8">
        <f>VLOOKUP(U1315,Table!$A$2:$C$121,2,0)</f>
        <v>1</v>
      </c>
      <c r="X1315" s="7">
        <f>VLOOKUP(U1315,Table!$A$2:$C$121,3,0)</f>
        <v>2</v>
      </c>
      <c r="Y1315" s="6" t="s">
        <v>4368</v>
      </c>
      <c r="Z1315" s="8" t="str">
        <f>LEFT(Y1315,MIN(FIND({0,1,2,3,4,5,6,7,8,9},ASC(Y1315)&amp;1234567890))-1)</f>
        <v>O</v>
      </c>
      <c r="AA1315" s="8">
        <f t="shared" si="104"/>
        <v>36</v>
      </c>
      <c r="AB1315" s="8">
        <f>VLOOKUP(Z1315,Table!$A$2:$C$121,2,0)</f>
        <v>16</v>
      </c>
      <c r="AC1315" s="7">
        <f>VLOOKUP(Z1315,Table!$A$2:$C$121,3,0)</f>
        <v>2</v>
      </c>
      <c r="AD1315" s="5" t="str">
        <f>VLOOKUP(A1315,Table!$U$1:$V$230,2,0)</f>
        <v>Trigonal</v>
      </c>
    </row>
    <row r="1316" spans="1:30" ht="18.75" customHeight="1" x14ac:dyDescent="0.4">
      <c r="A1316" s="5">
        <v>166</v>
      </c>
      <c r="B1316" s="5">
        <v>238949</v>
      </c>
      <c r="C1316" s="5" t="s">
        <v>1659</v>
      </c>
      <c r="D1316" s="5" t="s">
        <v>1705</v>
      </c>
      <c r="E1316" s="6" t="s">
        <v>2329</v>
      </c>
      <c r="F1316" s="8" t="str">
        <f>LEFT(E1316,MIN(FIND({0,1,2,3,4,5,6,7,8,9},ASC(E1316)&amp;1234567890))-1)</f>
        <v>Li</v>
      </c>
      <c r="G1316" s="8">
        <f t="shared" si="100"/>
        <v>1</v>
      </c>
      <c r="H1316" s="8">
        <f>VLOOKUP(F1316,Table!$A$2:$C$121,2,0)</f>
        <v>1</v>
      </c>
      <c r="I1316" s="7">
        <f>VLOOKUP(F1316,Table!$A$2:$C$121,3,0)</f>
        <v>2</v>
      </c>
      <c r="J1316" s="6" t="s">
        <v>4369</v>
      </c>
      <c r="K1316" s="8" t="str">
        <f>LEFT(J1316,MIN(FIND({0,1,2,3,4,5,6,7,8,9},ASC(J1316)&amp;1234567890))-1)</f>
        <v>Ni</v>
      </c>
      <c r="L1316" s="8">
        <f t="shared" si="101"/>
        <v>0.8</v>
      </c>
      <c r="M1316" s="8">
        <f>VLOOKUP(K1316,Table!$A$2:$C$121,2,0)</f>
        <v>10</v>
      </c>
      <c r="N1316" s="7">
        <f>VLOOKUP(K1316,Table!$A$2:$C$121,3,0)</f>
        <v>4</v>
      </c>
      <c r="O1316" s="6" t="s">
        <v>4370</v>
      </c>
      <c r="P1316" s="8" t="str">
        <f>LEFT(O1316,MIN(FIND({0,1,2,3,4,5,6,7,8,9},ASC(O1316)&amp;1234567890))-1)</f>
        <v>Co</v>
      </c>
      <c r="Q1316" s="8">
        <f t="shared" si="102"/>
        <v>0.15</v>
      </c>
      <c r="R1316" s="8">
        <f>VLOOKUP(P1316,Table!$A$2:$C$121,2,0)</f>
        <v>9</v>
      </c>
      <c r="S1316" s="7">
        <f>VLOOKUP(P1316,Table!$A$2:$C$121,3,0)</f>
        <v>4</v>
      </c>
      <c r="T1316" s="6" t="s">
        <v>4371</v>
      </c>
      <c r="U1316" s="8" t="str">
        <f>LEFT(T1316,MIN(FIND({0,1,2,3,4,5,6,7,8,9},ASC(T1316)&amp;1234567890))-1)</f>
        <v>Al</v>
      </c>
      <c r="V1316" s="8">
        <f t="shared" si="103"/>
        <v>0.05</v>
      </c>
      <c r="W1316" s="8">
        <f>VLOOKUP(U1316,Table!$A$2:$C$121,2,0)</f>
        <v>13</v>
      </c>
      <c r="X1316" s="7">
        <f>VLOOKUP(U1316,Table!$A$2:$C$121,3,0)</f>
        <v>3</v>
      </c>
      <c r="Y1316" s="6" t="s">
        <v>2493</v>
      </c>
      <c r="Z1316" s="8" t="str">
        <f>LEFT(Y1316,MIN(FIND({0,1,2,3,4,5,6,7,8,9},ASC(Y1316)&amp;1234567890))-1)</f>
        <v>O</v>
      </c>
      <c r="AA1316" s="8">
        <f t="shared" si="104"/>
        <v>2</v>
      </c>
      <c r="AB1316" s="8">
        <f>VLOOKUP(Z1316,Table!$A$2:$C$121,2,0)</f>
        <v>16</v>
      </c>
      <c r="AC1316" s="7">
        <f>VLOOKUP(Z1316,Table!$A$2:$C$121,3,0)</f>
        <v>2</v>
      </c>
      <c r="AD1316" s="5" t="str">
        <f>VLOOKUP(A1316,Table!$U$1:$V$230,2,0)</f>
        <v>Trigonal</v>
      </c>
    </row>
    <row r="1317" spans="1:30" ht="18.75" customHeight="1" x14ac:dyDescent="0.4">
      <c r="A1317" s="5">
        <v>166</v>
      </c>
      <c r="B1317" s="5">
        <v>239715</v>
      </c>
      <c r="C1317" s="5" t="s">
        <v>1659</v>
      </c>
      <c r="D1317" s="5" t="s">
        <v>1706</v>
      </c>
      <c r="E1317" s="6" t="s">
        <v>4372</v>
      </c>
      <c r="F1317" s="8" t="str">
        <f>LEFT(E1317,MIN(FIND({0,1,2,3,4,5,6,7,8,9},ASC(E1317)&amp;1234567890))-1)</f>
        <v>Ba</v>
      </c>
      <c r="G1317" s="8">
        <f t="shared" si="100"/>
        <v>3.16</v>
      </c>
      <c r="H1317" s="8">
        <f>VLOOKUP(F1317,Table!$A$2:$C$121,2,0)</f>
        <v>2</v>
      </c>
      <c r="I1317" s="7">
        <f>VLOOKUP(F1317,Table!$A$2:$C$121,3,0)</f>
        <v>6</v>
      </c>
      <c r="J1317" s="6" t="s">
        <v>4373</v>
      </c>
      <c r="K1317" s="8" t="str">
        <f>LEFT(J1317,MIN(FIND({0,1,2,3,4,5,6,7,8,9},ASC(J1317)&amp;1234567890))-1)</f>
        <v>La</v>
      </c>
      <c r="L1317" s="8">
        <f t="shared" si="101"/>
        <v>0.84</v>
      </c>
      <c r="M1317" s="8">
        <f>VLOOKUP(K1317,Table!$A$2:$C$121,2,0)</f>
        <v>3</v>
      </c>
      <c r="N1317" s="7">
        <f>VLOOKUP(K1317,Table!$A$2:$C$121,3,0)</f>
        <v>6</v>
      </c>
      <c r="O1317" s="6" t="s">
        <v>4374</v>
      </c>
      <c r="P1317" s="8" t="str">
        <f>LEFT(O1317,MIN(FIND({0,1,2,3,4,5,6,7,8,9},ASC(O1317)&amp;1234567890))-1)</f>
        <v>Nb</v>
      </c>
      <c r="Q1317" s="8">
        <f t="shared" si="102"/>
        <v>2.36</v>
      </c>
      <c r="R1317" s="8">
        <f>VLOOKUP(P1317,Table!$A$2:$C$121,2,0)</f>
        <v>5</v>
      </c>
      <c r="S1317" s="7">
        <f>VLOOKUP(P1317,Table!$A$2:$C$121,3,0)</f>
        <v>5</v>
      </c>
      <c r="T1317" s="6" t="s">
        <v>4375</v>
      </c>
      <c r="U1317" s="8" t="str">
        <f>LEFT(T1317,MIN(FIND({0,1,2,3,4,5,6,7,8,9},ASC(T1317)&amp;1234567890))-1)</f>
        <v>Ru</v>
      </c>
      <c r="V1317" s="8">
        <f t="shared" si="103"/>
        <v>0.72</v>
      </c>
      <c r="W1317" s="8">
        <f>VLOOKUP(U1317,Table!$A$2:$C$121,2,0)</f>
        <v>8</v>
      </c>
      <c r="X1317" s="7">
        <f>VLOOKUP(U1317,Table!$A$2:$C$121,3,0)</f>
        <v>5</v>
      </c>
      <c r="Y1317" s="6" t="s">
        <v>2470</v>
      </c>
      <c r="Z1317" s="8" t="str">
        <f>LEFT(Y1317,MIN(FIND({0,1,2,3,4,5,6,7,8,9},ASC(Y1317)&amp;1234567890))-1)</f>
        <v>O</v>
      </c>
      <c r="AA1317" s="8">
        <f t="shared" si="104"/>
        <v>12</v>
      </c>
      <c r="AB1317" s="8">
        <f>VLOOKUP(Z1317,Table!$A$2:$C$121,2,0)</f>
        <v>16</v>
      </c>
      <c r="AC1317" s="7">
        <f>VLOOKUP(Z1317,Table!$A$2:$C$121,3,0)</f>
        <v>2</v>
      </c>
      <c r="AD1317" s="5" t="str">
        <f>VLOOKUP(A1317,Table!$U$1:$V$230,2,0)</f>
        <v>Trigonal</v>
      </c>
    </row>
    <row r="1318" spans="1:30" ht="18.75" customHeight="1" x14ac:dyDescent="0.4">
      <c r="A1318" s="5">
        <v>167</v>
      </c>
      <c r="B1318" s="5">
        <v>39282</v>
      </c>
      <c r="C1318" s="5" t="s">
        <v>1707</v>
      </c>
      <c r="D1318" s="5" t="s">
        <v>1708</v>
      </c>
      <c r="E1318" s="6" t="s">
        <v>4376</v>
      </c>
      <c r="F1318" s="8" t="str">
        <f>LEFT(E1318,MIN(FIND({0,1,2,3,4,5,6,7,8,9},ASC(E1318)&amp;1234567890))-1)</f>
        <v>Ca</v>
      </c>
      <c r="G1318" s="8">
        <f t="shared" si="100"/>
        <v>1.75</v>
      </c>
      <c r="H1318" s="8">
        <f>VLOOKUP(F1318,Table!$A$2:$C$121,2,0)</f>
        <v>2</v>
      </c>
      <c r="I1318" s="7">
        <f>VLOOKUP(F1318,Table!$A$2:$C$121,3,0)</f>
        <v>4</v>
      </c>
      <c r="J1318" s="6" t="s">
        <v>2366</v>
      </c>
      <c r="K1318" s="8" t="str">
        <f>LEFT(J1318,MIN(FIND({0,1,2,3,4,5,6,7,8,9},ASC(J1318)&amp;1234567890))-1)</f>
        <v>Sr</v>
      </c>
      <c r="L1318" s="8">
        <f t="shared" si="101"/>
        <v>1.5</v>
      </c>
      <c r="M1318" s="8">
        <f>VLOOKUP(K1318,Table!$A$2:$C$121,2,0)</f>
        <v>2</v>
      </c>
      <c r="N1318" s="7">
        <f>VLOOKUP(K1318,Table!$A$2:$C$121,3,0)</f>
        <v>5</v>
      </c>
      <c r="O1318" s="6" t="s">
        <v>3419</v>
      </c>
      <c r="P1318" s="8" t="str">
        <f>LEFT(O1318,MIN(FIND({0,1,2,3,4,5,6,7,8,9},ASC(O1318)&amp;1234567890))-1)</f>
        <v>Cu</v>
      </c>
      <c r="Q1318" s="8">
        <f t="shared" si="102"/>
        <v>0.75</v>
      </c>
      <c r="R1318" s="8">
        <f>VLOOKUP(P1318,Table!$A$2:$C$121,2,0)</f>
        <v>11</v>
      </c>
      <c r="S1318" s="7">
        <f>VLOOKUP(P1318,Table!$A$2:$C$121,3,0)</f>
        <v>4</v>
      </c>
      <c r="T1318" s="6" t="s">
        <v>2692</v>
      </c>
      <c r="U1318" s="8" t="str">
        <f>LEFT(T1318,MIN(FIND({0,1,2,3,4,5,6,7,8,9},ASC(T1318)&amp;1234567890))-1)</f>
        <v>Pt</v>
      </c>
      <c r="V1318" s="8">
        <f t="shared" si="103"/>
        <v>1</v>
      </c>
      <c r="W1318" s="8">
        <f>VLOOKUP(U1318,Table!$A$2:$C$121,2,0)</f>
        <v>10</v>
      </c>
      <c r="X1318" s="7">
        <f>VLOOKUP(U1318,Table!$A$2:$C$121,3,0)</f>
        <v>6</v>
      </c>
      <c r="Y1318" s="6" t="s">
        <v>2332</v>
      </c>
      <c r="Z1318" s="8" t="str">
        <f>LEFT(Y1318,MIN(FIND({0,1,2,3,4,5,6,7,8,9},ASC(Y1318)&amp;1234567890))-1)</f>
        <v>O</v>
      </c>
      <c r="AA1318" s="8">
        <f t="shared" si="104"/>
        <v>6</v>
      </c>
      <c r="AB1318" s="8">
        <f>VLOOKUP(Z1318,Table!$A$2:$C$121,2,0)</f>
        <v>16</v>
      </c>
      <c r="AC1318" s="7">
        <f>VLOOKUP(Z1318,Table!$A$2:$C$121,3,0)</f>
        <v>2</v>
      </c>
      <c r="AD1318" s="5" t="str">
        <f>VLOOKUP(A1318,Table!$U$1:$V$230,2,0)</f>
        <v>Trigonal</v>
      </c>
    </row>
    <row r="1319" spans="1:30" ht="18.75" customHeight="1" x14ac:dyDescent="0.4">
      <c r="A1319" s="5">
        <v>167</v>
      </c>
      <c r="B1319" s="5">
        <v>63018</v>
      </c>
      <c r="C1319" s="5" t="s">
        <v>1707</v>
      </c>
      <c r="D1319" s="5" t="s">
        <v>1710</v>
      </c>
      <c r="E1319" s="6" t="s">
        <v>4377</v>
      </c>
      <c r="F1319" s="8" t="str">
        <f>LEFT(E1319,MIN(FIND({0,1,2,3,4,5,6,7,8,9},ASC(E1319)&amp;1234567890))-1)</f>
        <v>Li</v>
      </c>
      <c r="G1319" s="8">
        <f t="shared" si="100"/>
        <v>1.1499999999999999</v>
      </c>
      <c r="H1319" s="8">
        <f>VLOOKUP(F1319,Table!$A$2:$C$121,2,0)</f>
        <v>1</v>
      </c>
      <c r="I1319" s="7">
        <f>VLOOKUP(F1319,Table!$A$2:$C$121,3,0)</f>
        <v>2</v>
      </c>
      <c r="J1319" s="6" t="s">
        <v>4378</v>
      </c>
      <c r="K1319" s="8" t="str">
        <f>LEFT(J1319,MIN(FIND({0,1,2,3,4,5,6,7,8,9},ASC(J1319)&amp;1234567890))-1)</f>
        <v>Ti</v>
      </c>
      <c r="L1319" s="8">
        <f t="shared" si="101"/>
        <v>1.85</v>
      </c>
      <c r="M1319" s="8">
        <f>VLOOKUP(K1319,Table!$A$2:$C$121,2,0)</f>
        <v>4</v>
      </c>
      <c r="N1319" s="7">
        <f>VLOOKUP(K1319,Table!$A$2:$C$121,3,0)</f>
        <v>4</v>
      </c>
      <c r="O1319" s="6" t="s">
        <v>4379</v>
      </c>
      <c r="P1319" s="8" t="str">
        <f>LEFT(O1319,MIN(FIND({0,1,2,3,4,5,6,7,8,9},ASC(O1319)&amp;1234567890))-1)</f>
        <v>In</v>
      </c>
      <c r="Q1319" s="8">
        <f t="shared" si="102"/>
        <v>0.15</v>
      </c>
      <c r="R1319" s="8">
        <f>VLOOKUP(P1319,Table!$A$2:$C$121,2,0)</f>
        <v>13</v>
      </c>
      <c r="S1319" s="7">
        <f>VLOOKUP(P1319,Table!$A$2:$C$121,3,0)</f>
        <v>5</v>
      </c>
      <c r="T1319" s="6" t="s">
        <v>2524</v>
      </c>
      <c r="U1319" s="8" t="str">
        <f>LEFT(T1319,MIN(FIND({0,1,2,3,4,5,6,7,8,9},ASC(T1319)&amp;1234567890))-1)</f>
        <v>P</v>
      </c>
      <c r="V1319" s="8">
        <f t="shared" si="103"/>
        <v>3</v>
      </c>
      <c r="W1319" s="8">
        <f>VLOOKUP(U1319,Table!$A$2:$C$121,2,0)</f>
        <v>15</v>
      </c>
      <c r="X1319" s="7">
        <f>VLOOKUP(U1319,Table!$A$2:$C$121,3,0)</f>
        <v>3</v>
      </c>
      <c r="Y1319" s="6" t="s">
        <v>2470</v>
      </c>
      <c r="Z1319" s="8" t="str">
        <f>LEFT(Y1319,MIN(FIND({0,1,2,3,4,5,6,7,8,9},ASC(Y1319)&amp;1234567890))-1)</f>
        <v>O</v>
      </c>
      <c r="AA1319" s="8">
        <f t="shared" si="104"/>
        <v>12</v>
      </c>
      <c r="AB1319" s="8">
        <f>VLOOKUP(Z1319,Table!$A$2:$C$121,2,0)</f>
        <v>16</v>
      </c>
      <c r="AC1319" s="7">
        <f>VLOOKUP(Z1319,Table!$A$2:$C$121,3,0)</f>
        <v>2</v>
      </c>
      <c r="AD1319" s="5" t="str">
        <f>VLOOKUP(A1319,Table!$U$1:$V$230,2,0)</f>
        <v>Trigonal</v>
      </c>
    </row>
    <row r="1320" spans="1:30" ht="18.75" customHeight="1" x14ac:dyDescent="0.4">
      <c r="A1320" s="5">
        <v>167</v>
      </c>
      <c r="B1320" s="5">
        <v>64872</v>
      </c>
      <c r="C1320" s="5" t="s">
        <v>1707</v>
      </c>
      <c r="D1320" s="5" t="s">
        <v>1711</v>
      </c>
      <c r="E1320" s="6" t="s">
        <v>4380</v>
      </c>
      <c r="F1320" s="8" t="str">
        <f>LEFT(E1320,MIN(FIND({0,1,2,3,4,5,6,7,8,9},ASC(E1320)&amp;1234567890))-1)</f>
        <v>Na</v>
      </c>
      <c r="G1320" s="8">
        <f t="shared" si="100"/>
        <v>3.33</v>
      </c>
      <c r="H1320" s="8">
        <f>VLOOKUP(F1320,Table!$A$2:$C$121,2,0)</f>
        <v>1</v>
      </c>
      <c r="I1320" s="7">
        <f>VLOOKUP(F1320,Table!$A$2:$C$121,3,0)</f>
        <v>3</v>
      </c>
      <c r="J1320" s="6" t="s">
        <v>4381</v>
      </c>
      <c r="K1320" s="8" t="str">
        <f>LEFT(J1320,MIN(FIND({0,1,2,3,4,5,6,7,8,9},ASC(J1320)&amp;1234567890))-1)</f>
        <v>Zr</v>
      </c>
      <c r="L1320" s="8">
        <f t="shared" si="101"/>
        <v>1.77</v>
      </c>
      <c r="M1320" s="8">
        <f>VLOOKUP(K1320,Table!$A$2:$C$121,2,0)</f>
        <v>4</v>
      </c>
      <c r="N1320" s="7">
        <f>VLOOKUP(K1320,Table!$A$2:$C$121,3,0)</f>
        <v>5</v>
      </c>
      <c r="O1320" s="6" t="s">
        <v>4382</v>
      </c>
      <c r="P1320" s="8" t="str">
        <f>LEFT(O1320,MIN(FIND({0,1,2,3,4,5,6,7,8,9},ASC(O1320)&amp;1234567890))-1)</f>
        <v>Si</v>
      </c>
      <c r="Q1320" s="8">
        <f t="shared" si="102"/>
        <v>1.4</v>
      </c>
      <c r="R1320" s="8">
        <f>VLOOKUP(P1320,Table!$A$2:$C$121,2,0)</f>
        <v>14</v>
      </c>
      <c r="S1320" s="7">
        <f>VLOOKUP(P1320,Table!$A$2:$C$121,3,0)</f>
        <v>3</v>
      </c>
      <c r="T1320" s="6" t="s">
        <v>4383</v>
      </c>
      <c r="U1320" s="8" t="str">
        <f>LEFT(T1320,MIN(FIND({0,1,2,3,4,5,6,7,8,9},ASC(T1320)&amp;1234567890))-1)</f>
        <v>P</v>
      </c>
      <c r="V1320" s="8">
        <f t="shared" si="103"/>
        <v>1.6</v>
      </c>
      <c r="W1320" s="8">
        <f>VLOOKUP(U1320,Table!$A$2:$C$121,2,0)</f>
        <v>15</v>
      </c>
      <c r="X1320" s="7">
        <f>VLOOKUP(U1320,Table!$A$2:$C$121,3,0)</f>
        <v>3</v>
      </c>
      <c r="Y1320" s="6" t="s">
        <v>2470</v>
      </c>
      <c r="Z1320" s="8" t="str">
        <f>LEFT(Y1320,MIN(FIND({0,1,2,3,4,5,6,7,8,9},ASC(Y1320)&amp;1234567890))-1)</f>
        <v>O</v>
      </c>
      <c r="AA1320" s="8">
        <f t="shared" si="104"/>
        <v>12</v>
      </c>
      <c r="AB1320" s="8">
        <f>VLOOKUP(Z1320,Table!$A$2:$C$121,2,0)</f>
        <v>16</v>
      </c>
      <c r="AC1320" s="7">
        <f>VLOOKUP(Z1320,Table!$A$2:$C$121,3,0)</f>
        <v>2</v>
      </c>
      <c r="AD1320" s="5" t="str">
        <f>VLOOKUP(A1320,Table!$U$1:$V$230,2,0)</f>
        <v>Trigonal</v>
      </c>
    </row>
    <row r="1321" spans="1:30" x14ac:dyDescent="0.4">
      <c r="A1321" s="5">
        <v>167</v>
      </c>
      <c r="B1321" s="5">
        <v>62383</v>
      </c>
      <c r="C1321" s="5" t="s">
        <v>1707</v>
      </c>
      <c r="D1321" s="5" t="s">
        <v>5612</v>
      </c>
      <c r="E1321" s="6" t="s">
        <v>4384</v>
      </c>
      <c r="F1321" s="8" t="str">
        <f>LEFT(E1321,MIN(FIND({0,1,2,3,4,5,6,7,8,9},ASC(E1321)&amp;1234567890))-1)</f>
        <v>Na</v>
      </c>
      <c r="G1321" s="8">
        <f t="shared" si="100"/>
        <v>3.05</v>
      </c>
      <c r="H1321" s="8">
        <f>VLOOKUP(F1321,Table!$A$2:$C$121,2,0)</f>
        <v>1</v>
      </c>
      <c r="I1321" s="7">
        <f>VLOOKUP(F1321,Table!$A$2:$C$121,3,0)</f>
        <v>3</v>
      </c>
      <c r="J1321" s="6" t="s">
        <v>2772</v>
      </c>
      <c r="K1321" s="8" t="str">
        <f>LEFT(J1321,MIN(FIND({0,1,2,3,4,5,6,7,8,9},ASC(J1321)&amp;1234567890))-1)</f>
        <v>Zr</v>
      </c>
      <c r="L1321" s="8">
        <f t="shared" si="101"/>
        <v>2</v>
      </c>
      <c r="M1321" s="8">
        <f>VLOOKUP(K1321,Table!$A$2:$C$121,2,0)</f>
        <v>4</v>
      </c>
      <c r="N1321" s="7">
        <f>VLOOKUP(K1321,Table!$A$2:$C$121,3,0)</f>
        <v>5</v>
      </c>
      <c r="O1321" s="6" t="s">
        <v>4385</v>
      </c>
      <c r="P1321" s="8" t="str">
        <f>LEFT(O1321,MIN(FIND({0,1,2,3,4,5,6,7,8,9},ASC(O1321)&amp;1234567890))-1)</f>
        <v>Si</v>
      </c>
      <c r="Q1321" s="8">
        <f t="shared" si="102"/>
        <v>2.0499999999999998</v>
      </c>
      <c r="R1321" s="8">
        <f>VLOOKUP(P1321,Table!$A$2:$C$121,2,0)</f>
        <v>14</v>
      </c>
      <c r="S1321" s="7">
        <f>VLOOKUP(P1321,Table!$A$2:$C$121,3,0)</f>
        <v>3</v>
      </c>
      <c r="T1321" s="6" t="s">
        <v>5495</v>
      </c>
      <c r="U1321" s="8" t="str">
        <f>LEFT(T1321,MIN(FIND({0,1,2,3,4,5,6,7,8,9},ASC(T1321)&amp;1234567890))-1)</f>
        <v>P</v>
      </c>
      <c r="V1321" s="8">
        <f t="shared" si="103"/>
        <v>0.95</v>
      </c>
      <c r="W1321" s="8">
        <f>VLOOKUP(U1321,Table!$A$2:$C$121,2,0)</f>
        <v>15</v>
      </c>
      <c r="X1321" s="7">
        <f>VLOOKUP(U1321,Table!$A$2:$C$121,3,0)</f>
        <v>3</v>
      </c>
      <c r="Y1321" s="6" t="s">
        <v>2470</v>
      </c>
      <c r="Z1321" s="8" t="str">
        <f>LEFT(Y1321,MIN(FIND({0,1,2,3,4,5,6,7,8,9},ASC(Y1321)&amp;1234567890))-1)</f>
        <v>O</v>
      </c>
      <c r="AA1321" s="8">
        <f t="shared" si="104"/>
        <v>12</v>
      </c>
      <c r="AB1321" s="8">
        <f>VLOOKUP(Z1321,Table!$A$2:$C$121,2,0)</f>
        <v>16</v>
      </c>
      <c r="AC1321" s="7">
        <f>VLOOKUP(Z1321,Table!$A$2:$C$121,3,0)</f>
        <v>2</v>
      </c>
      <c r="AD1321" s="5" t="str">
        <f>VLOOKUP(A1321,Table!$U$1:$V$230,2,0)</f>
        <v>Trigonal</v>
      </c>
    </row>
    <row r="1322" spans="1:30" x14ac:dyDescent="0.4">
      <c r="A1322" s="5">
        <v>167</v>
      </c>
      <c r="B1322" s="5">
        <v>62384</v>
      </c>
      <c r="C1322" s="5" t="s">
        <v>1707</v>
      </c>
      <c r="D1322" s="5" t="s">
        <v>5613</v>
      </c>
      <c r="E1322" s="6" t="s">
        <v>4386</v>
      </c>
      <c r="F1322" s="8" t="str">
        <f>LEFT(E1322,MIN(FIND({0,1,2,3,4,5,6,7,8,9},ASC(E1322)&amp;1234567890))-1)</f>
        <v>Na</v>
      </c>
      <c r="G1322" s="8">
        <f t="shared" si="100"/>
        <v>3.15</v>
      </c>
      <c r="H1322" s="8">
        <f>VLOOKUP(F1322,Table!$A$2:$C$121,2,0)</f>
        <v>1</v>
      </c>
      <c r="I1322" s="7">
        <f>VLOOKUP(F1322,Table!$A$2:$C$121,3,0)</f>
        <v>3</v>
      </c>
      <c r="J1322" s="6" t="s">
        <v>2772</v>
      </c>
      <c r="K1322" s="8" t="str">
        <f>LEFT(J1322,MIN(FIND({0,1,2,3,4,5,6,7,8,9},ASC(J1322)&amp;1234567890))-1)</f>
        <v>Zr</v>
      </c>
      <c r="L1322" s="8">
        <f t="shared" si="101"/>
        <v>2</v>
      </c>
      <c r="M1322" s="8">
        <f>VLOOKUP(K1322,Table!$A$2:$C$121,2,0)</f>
        <v>4</v>
      </c>
      <c r="N1322" s="7">
        <f>VLOOKUP(K1322,Table!$A$2:$C$121,3,0)</f>
        <v>5</v>
      </c>
      <c r="O1322" s="6" t="s">
        <v>4387</v>
      </c>
      <c r="P1322" s="8" t="str">
        <f>LEFT(O1322,MIN(FIND({0,1,2,3,4,5,6,7,8,9},ASC(O1322)&amp;1234567890))-1)</f>
        <v>Si</v>
      </c>
      <c r="Q1322" s="8">
        <f t="shared" si="102"/>
        <v>2.15</v>
      </c>
      <c r="R1322" s="8">
        <f>VLOOKUP(P1322,Table!$A$2:$C$121,2,0)</f>
        <v>14</v>
      </c>
      <c r="S1322" s="7">
        <f>VLOOKUP(P1322,Table!$A$2:$C$121,3,0)</f>
        <v>3</v>
      </c>
      <c r="T1322" s="6" t="s">
        <v>5496</v>
      </c>
      <c r="U1322" s="8" t="str">
        <f>LEFT(T1322,MIN(FIND({0,1,2,3,4,5,6,7,8,9},ASC(T1322)&amp;1234567890))-1)</f>
        <v>P</v>
      </c>
      <c r="V1322" s="8">
        <f t="shared" si="103"/>
        <v>0.85</v>
      </c>
      <c r="W1322" s="8">
        <f>VLOOKUP(U1322,Table!$A$2:$C$121,2,0)</f>
        <v>15</v>
      </c>
      <c r="X1322" s="7">
        <f>VLOOKUP(U1322,Table!$A$2:$C$121,3,0)</f>
        <v>3</v>
      </c>
      <c r="Y1322" s="6" t="s">
        <v>2470</v>
      </c>
      <c r="Z1322" s="8" t="str">
        <f>LEFT(Y1322,MIN(FIND({0,1,2,3,4,5,6,7,8,9},ASC(Y1322)&amp;1234567890))-1)</f>
        <v>O</v>
      </c>
      <c r="AA1322" s="8">
        <f t="shared" si="104"/>
        <v>12</v>
      </c>
      <c r="AB1322" s="8">
        <f>VLOOKUP(Z1322,Table!$A$2:$C$121,2,0)</f>
        <v>16</v>
      </c>
      <c r="AC1322" s="7">
        <f>VLOOKUP(Z1322,Table!$A$2:$C$121,3,0)</f>
        <v>2</v>
      </c>
      <c r="AD1322" s="5" t="str">
        <f>VLOOKUP(A1322,Table!$U$1:$V$230,2,0)</f>
        <v>Trigonal</v>
      </c>
    </row>
    <row r="1323" spans="1:30" x14ac:dyDescent="0.4">
      <c r="A1323" s="5">
        <v>167</v>
      </c>
      <c r="B1323" s="5">
        <v>62385</v>
      </c>
      <c r="C1323" s="5" t="s">
        <v>1707</v>
      </c>
      <c r="D1323" s="5" t="s">
        <v>5614</v>
      </c>
      <c r="E1323" s="6" t="s">
        <v>4388</v>
      </c>
      <c r="F1323" s="8" t="str">
        <f>LEFT(E1323,MIN(FIND({0,1,2,3,4,5,6,7,8,9},ASC(E1323)&amp;1234567890))-1)</f>
        <v>Na</v>
      </c>
      <c r="G1323" s="8">
        <f t="shared" si="100"/>
        <v>3.25</v>
      </c>
      <c r="H1323" s="8">
        <f>VLOOKUP(F1323,Table!$A$2:$C$121,2,0)</f>
        <v>1</v>
      </c>
      <c r="I1323" s="7">
        <f>VLOOKUP(F1323,Table!$A$2:$C$121,3,0)</f>
        <v>3</v>
      </c>
      <c r="J1323" s="6" t="s">
        <v>2772</v>
      </c>
      <c r="K1323" s="8" t="str">
        <f>LEFT(J1323,MIN(FIND({0,1,2,3,4,5,6,7,8,9},ASC(J1323)&amp;1234567890))-1)</f>
        <v>Zr</v>
      </c>
      <c r="L1323" s="8">
        <f t="shared" si="101"/>
        <v>2</v>
      </c>
      <c r="M1323" s="8">
        <f>VLOOKUP(K1323,Table!$A$2:$C$121,2,0)</f>
        <v>4</v>
      </c>
      <c r="N1323" s="7">
        <f>VLOOKUP(K1323,Table!$A$2:$C$121,3,0)</f>
        <v>5</v>
      </c>
      <c r="O1323" s="6" t="s">
        <v>4389</v>
      </c>
      <c r="P1323" s="8" t="str">
        <f>LEFT(O1323,MIN(FIND({0,1,2,3,4,5,6,7,8,9},ASC(O1323)&amp;1234567890))-1)</f>
        <v>Si</v>
      </c>
      <c r="Q1323" s="8">
        <f t="shared" si="102"/>
        <v>2.25</v>
      </c>
      <c r="R1323" s="8">
        <f>VLOOKUP(P1323,Table!$A$2:$C$121,2,0)</f>
        <v>14</v>
      </c>
      <c r="S1323" s="7">
        <f>VLOOKUP(P1323,Table!$A$2:$C$121,3,0)</f>
        <v>3</v>
      </c>
      <c r="T1323" s="6" t="s">
        <v>5497</v>
      </c>
      <c r="U1323" s="8" t="str">
        <f>LEFT(T1323,MIN(FIND({0,1,2,3,4,5,6,7,8,9},ASC(T1323)&amp;1234567890))-1)</f>
        <v>P</v>
      </c>
      <c r="V1323" s="8">
        <f t="shared" si="103"/>
        <v>0.75</v>
      </c>
      <c r="W1323" s="8">
        <f>VLOOKUP(U1323,Table!$A$2:$C$121,2,0)</f>
        <v>15</v>
      </c>
      <c r="X1323" s="7">
        <f>VLOOKUP(U1323,Table!$A$2:$C$121,3,0)</f>
        <v>3</v>
      </c>
      <c r="Y1323" s="6" t="s">
        <v>2470</v>
      </c>
      <c r="Z1323" s="8" t="str">
        <f>LEFT(Y1323,MIN(FIND({0,1,2,3,4,5,6,7,8,9},ASC(Y1323)&amp;1234567890))-1)</f>
        <v>O</v>
      </c>
      <c r="AA1323" s="8">
        <f t="shared" si="104"/>
        <v>12</v>
      </c>
      <c r="AB1323" s="8">
        <f>VLOOKUP(Z1323,Table!$A$2:$C$121,2,0)</f>
        <v>16</v>
      </c>
      <c r="AC1323" s="7">
        <f>VLOOKUP(Z1323,Table!$A$2:$C$121,3,0)</f>
        <v>2</v>
      </c>
      <c r="AD1323" s="5" t="str">
        <f>VLOOKUP(A1323,Table!$U$1:$V$230,2,0)</f>
        <v>Trigonal</v>
      </c>
    </row>
    <row r="1324" spans="1:30" x14ac:dyDescent="0.4">
      <c r="A1324" s="5">
        <v>167</v>
      </c>
      <c r="B1324" s="5">
        <v>67013</v>
      </c>
      <c r="C1324" s="5" t="s">
        <v>1707</v>
      </c>
      <c r="D1324" s="5" t="s">
        <v>5615</v>
      </c>
      <c r="E1324" s="6" t="s">
        <v>4390</v>
      </c>
      <c r="F1324" s="8" t="str">
        <f>LEFT(E1324,MIN(FIND({0,1,2,3,4,5,6,7,8,9},ASC(E1324)&amp;1234567890))-1)</f>
        <v>Na</v>
      </c>
      <c r="G1324" s="8">
        <f t="shared" si="100"/>
        <v>1.1000000000000001</v>
      </c>
      <c r="H1324" s="8">
        <f>VLOOKUP(F1324,Table!$A$2:$C$121,2,0)</f>
        <v>1</v>
      </c>
      <c r="I1324" s="7">
        <f>VLOOKUP(F1324,Table!$A$2:$C$121,3,0)</f>
        <v>3</v>
      </c>
      <c r="J1324" s="6" t="s">
        <v>2772</v>
      </c>
      <c r="K1324" s="8" t="str">
        <f>LEFT(J1324,MIN(FIND({0,1,2,3,4,5,6,7,8,9},ASC(J1324)&amp;1234567890))-1)</f>
        <v>Zr</v>
      </c>
      <c r="L1324" s="8">
        <f t="shared" si="101"/>
        <v>2</v>
      </c>
      <c r="M1324" s="8">
        <f>VLOOKUP(K1324,Table!$A$2:$C$121,2,0)</f>
        <v>4</v>
      </c>
      <c r="N1324" s="7">
        <f>VLOOKUP(K1324,Table!$A$2:$C$121,3,0)</f>
        <v>5</v>
      </c>
      <c r="O1324" s="6" t="s">
        <v>4391</v>
      </c>
      <c r="P1324" s="8" t="str">
        <f>LEFT(O1324,MIN(FIND({0,1,2,3,4,5,6,7,8,9},ASC(O1324)&amp;1234567890))-1)</f>
        <v>P</v>
      </c>
      <c r="Q1324" s="8">
        <f t="shared" si="102"/>
        <v>2.89</v>
      </c>
      <c r="R1324" s="8">
        <f>VLOOKUP(P1324,Table!$A$2:$C$121,2,0)</f>
        <v>15</v>
      </c>
      <c r="S1324" s="7">
        <f>VLOOKUP(P1324,Table!$A$2:$C$121,3,0)</f>
        <v>3</v>
      </c>
      <c r="T1324" s="6" t="s">
        <v>5498</v>
      </c>
      <c r="U1324" s="8" t="str">
        <f>LEFT(T1324,MIN(FIND({0,1,2,3,4,5,6,7,8,9},ASC(T1324)&amp;1234567890))-1)</f>
        <v>Si</v>
      </c>
      <c r="V1324" s="8">
        <f t="shared" si="103"/>
        <v>0.11</v>
      </c>
      <c r="W1324" s="8">
        <f>VLOOKUP(U1324,Table!$A$2:$C$121,2,0)</f>
        <v>14</v>
      </c>
      <c r="X1324" s="7">
        <f>VLOOKUP(U1324,Table!$A$2:$C$121,3,0)</f>
        <v>3</v>
      </c>
      <c r="Y1324" s="6" t="s">
        <v>2470</v>
      </c>
      <c r="Z1324" s="8" t="str">
        <f>LEFT(Y1324,MIN(FIND({0,1,2,3,4,5,6,7,8,9},ASC(Y1324)&amp;1234567890))-1)</f>
        <v>O</v>
      </c>
      <c r="AA1324" s="8">
        <f t="shared" si="104"/>
        <v>12</v>
      </c>
      <c r="AB1324" s="8">
        <f>VLOOKUP(Z1324,Table!$A$2:$C$121,2,0)</f>
        <v>16</v>
      </c>
      <c r="AC1324" s="7">
        <f>VLOOKUP(Z1324,Table!$A$2:$C$121,3,0)</f>
        <v>2</v>
      </c>
      <c r="AD1324" s="5" t="str">
        <f>VLOOKUP(A1324,Table!$U$1:$V$230,2,0)</f>
        <v>Trigonal</v>
      </c>
    </row>
    <row r="1325" spans="1:30" ht="18.75" customHeight="1" x14ac:dyDescent="0.4">
      <c r="A1325" s="5">
        <v>167</v>
      </c>
      <c r="B1325" s="5">
        <v>81694</v>
      </c>
      <c r="C1325" s="5" t="s">
        <v>1707</v>
      </c>
      <c r="D1325" s="5" t="s">
        <v>1712</v>
      </c>
      <c r="E1325" s="6" t="s">
        <v>4392</v>
      </c>
      <c r="F1325" s="8" t="str">
        <f>LEFT(E1325,MIN(FIND({0,1,2,3,4,5,6,7,8,9},ASC(E1325)&amp;1234567890))-1)</f>
        <v>Na</v>
      </c>
      <c r="G1325" s="8">
        <f t="shared" si="100"/>
        <v>3.2519999999999998</v>
      </c>
      <c r="H1325" s="8">
        <f>VLOOKUP(F1325,Table!$A$2:$C$121,2,0)</f>
        <v>1</v>
      </c>
      <c r="I1325" s="7">
        <f>VLOOKUP(F1325,Table!$A$2:$C$121,3,0)</f>
        <v>3</v>
      </c>
      <c r="J1325" s="6" t="s">
        <v>4393</v>
      </c>
      <c r="K1325" s="8" t="str">
        <f>LEFT(J1325,MIN(FIND({0,1,2,3,4,5,6,7,8,9},ASC(J1325)&amp;1234567890))-1)</f>
        <v>Zr</v>
      </c>
      <c r="L1325" s="8">
        <f t="shared" si="101"/>
        <v>1.944</v>
      </c>
      <c r="M1325" s="8">
        <f>VLOOKUP(K1325,Table!$A$2:$C$121,2,0)</f>
        <v>4</v>
      </c>
      <c r="N1325" s="7">
        <f>VLOOKUP(K1325,Table!$A$2:$C$121,3,0)</f>
        <v>5</v>
      </c>
      <c r="O1325" s="6" t="s">
        <v>2309</v>
      </c>
      <c r="P1325" s="8" t="str">
        <f>LEFT(O1325,MIN(FIND({0,1,2,3,4,5,6,7,8,9},ASC(O1325)&amp;1234567890))-1)</f>
        <v>Si</v>
      </c>
      <c r="Q1325" s="8">
        <f t="shared" si="102"/>
        <v>2</v>
      </c>
      <c r="R1325" s="8">
        <f>VLOOKUP(P1325,Table!$A$2:$C$121,2,0)</f>
        <v>14</v>
      </c>
      <c r="S1325" s="7">
        <f>VLOOKUP(P1325,Table!$A$2:$C$121,3,0)</f>
        <v>3</v>
      </c>
      <c r="T1325" s="6" t="s">
        <v>2302</v>
      </c>
      <c r="U1325" s="8" t="str">
        <f>LEFT(T1325,MIN(FIND({0,1,2,3,4,5,6,7,8,9},ASC(T1325)&amp;1234567890))-1)</f>
        <v>P</v>
      </c>
      <c r="V1325" s="8">
        <f t="shared" si="103"/>
        <v>1</v>
      </c>
      <c r="W1325" s="8">
        <f>VLOOKUP(U1325,Table!$A$2:$C$121,2,0)</f>
        <v>15</v>
      </c>
      <c r="X1325" s="7">
        <f>VLOOKUP(U1325,Table!$A$2:$C$121,3,0)</f>
        <v>3</v>
      </c>
      <c r="Y1325" s="6" t="s">
        <v>2470</v>
      </c>
      <c r="Z1325" s="8" t="str">
        <f>LEFT(Y1325,MIN(FIND({0,1,2,3,4,5,6,7,8,9},ASC(Y1325)&amp;1234567890))-1)</f>
        <v>O</v>
      </c>
      <c r="AA1325" s="8">
        <f t="shared" si="104"/>
        <v>12</v>
      </c>
      <c r="AB1325" s="8">
        <f>VLOOKUP(Z1325,Table!$A$2:$C$121,2,0)</f>
        <v>16</v>
      </c>
      <c r="AC1325" s="7">
        <f>VLOOKUP(Z1325,Table!$A$2:$C$121,3,0)</f>
        <v>2</v>
      </c>
      <c r="AD1325" s="5" t="str">
        <f>VLOOKUP(A1325,Table!$U$1:$V$230,2,0)</f>
        <v>Trigonal</v>
      </c>
    </row>
    <row r="1326" spans="1:30" ht="18.75" customHeight="1" x14ac:dyDescent="0.4">
      <c r="A1326" s="5">
        <v>167</v>
      </c>
      <c r="B1326" s="5">
        <v>81696</v>
      </c>
      <c r="C1326" s="5" t="s">
        <v>1707</v>
      </c>
      <c r="D1326" s="5" t="s">
        <v>1713</v>
      </c>
      <c r="E1326" s="6" t="s">
        <v>4394</v>
      </c>
      <c r="F1326" s="8" t="str">
        <f>LEFT(E1326,MIN(FIND({0,1,2,3,4,5,6,7,8,9},ASC(E1326)&amp;1234567890))-1)</f>
        <v>Na</v>
      </c>
      <c r="G1326" s="8">
        <f t="shared" si="100"/>
        <v>3.258</v>
      </c>
      <c r="H1326" s="8">
        <f>VLOOKUP(F1326,Table!$A$2:$C$121,2,0)</f>
        <v>1</v>
      </c>
      <c r="I1326" s="7">
        <f>VLOOKUP(F1326,Table!$A$2:$C$121,3,0)</f>
        <v>3</v>
      </c>
      <c r="J1326" s="6" t="s">
        <v>4395</v>
      </c>
      <c r="K1326" s="8" t="str">
        <f>LEFT(J1326,MIN(FIND({0,1,2,3,4,5,6,7,8,9},ASC(J1326)&amp;1234567890))-1)</f>
        <v>Zr</v>
      </c>
      <c r="L1326" s="8">
        <f t="shared" si="101"/>
        <v>1.9379999999999999</v>
      </c>
      <c r="M1326" s="8">
        <f>VLOOKUP(K1326,Table!$A$2:$C$121,2,0)</f>
        <v>4</v>
      </c>
      <c r="N1326" s="7">
        <f>VLOOKUP(K1326,Table!$A$2:$C$121,3,0)</f>
        <v>5</v>
      </c>
      <c r="O1326" s="6" t="s">
        <v>2309</v>
      </c>
      <c r="P1326" s="8" t="str">
        <f>LEFT(O1326,MIN(FIND({0,1,2,3,4,5,6,7,8,9},ASC(O1326)&amp;1234567890))-1)</f>
        <v>Si</v>
      </c>
      <c r="Q1326" s="8">
        <f t="shared" si="102"/>
        <v>2</v>
      </c>
      <c r="R1326" s="8">
        <f>VLOOKUP(P1326,Table!$A$2:$C$121,2,0)</f>
        <v>14</v>
      </c>
      <c r="S1326" s="7">
        <f>VLOOKUP(P1326,Table!$A$2:$C$121,3,0)</f>
        <v>3</v>
      </c>
      <c r="T1326" s="6" t="s">
        <v>2302</v>
      </c>
      <c r="U1326" s="8" t="str">
        <f>LEFT(T1326,MIN(FIND({0,1,2,3,4,5,6,7,8,9},ASC(T1326)&amp;1234567890))-1)</f>
        <v>P</v>
      </c>
      <c r="V1326" s="8">
        <f t="shared" si="103"/>
        <v>1</v>
      </c>
      <c r="W1326" s="8">
        <f>VLOOKUP(U1326,Table!$A$2:$C$121,2,0)</f>
        <v>15</v>
      </c>
      <c r="X1326" s="7">
        <f>VLOOKUP(U1326,Table!$A$2:$C$121,3,0)</f>
        <v>3</v>
      </c>
      <c r="Y1326" s="6" t="s">
        <v>2470</v>
      </c>
      <c r="Z1326" s="8" t="str">
        <f>LEFT(Y1326,MIN(FIND({0,1,2,3,4,5,6,7,8,9},ASC(Y1326)&amp;1234567890))-1)</f>
        <v>O</v>
      </c>
      <c r="AA1326" s="8">
        <f t="shared" si="104"/>
        <v>12</v>
      </c>
      <c r="AB1326" s="8">
        <f>VLOOKUP(Z1326,Table!$A$2:$C$121,2,0)</f>
        <v>16</v>
      </c>
      <c r="AC1326" s="7">
        <f>VLOOKUP(Z1326,Table!$A$2:$C$121,3,0)</f>
        <v>2</v>
      </c>
      <c r="AD1326" s="5" t="str">
        <f>VLOOKUP(A1326,Table!$U$1:$V$230,2,0)</f>
        <v>Trigonal</v>
      </c>
    </row>
    <row r="1327" spans="1:30" ht="18.75" customHeight="1" x14ac:dyDescent="0.4">
      <c r="A1327" s="5">
        <v>167</v>
      </c>
      <c r="B1327" s="5">
        <v>202142</v>
      </c>
      <c r="C1327" s="5" t="s">
        <v>1707</v>
      </c>
      <c r="D1327" s="5" t="s">
        <v>1714</v>
      </c>
      <c r="E1327" s="6" t="s">
        <v>4396</v>
      </c>
      <c r="F1327" s="8" t="str">
        <f>LEFT(E1327,MIN(FIND({0,1,2,3,4,5,6,7,8,9},ASC(E1327)&amp;1234567890))-1)</f>
        <v>Na</v>
      </c>
      <c r="G1327" s="8">
        <f t="shared" si="100"/>
        <v>2.6</v>
      </c>
      <c r="H1327" s="8">
        <f>VLOOKUP(F1327,Table!$A$2:$C$121,2,0)</f>
        <v>1</v>
      </c>
      <c r="I1327" s="7">
        <f>VLOOKUP(F1327,Table!$A$2:$C$121,3,0)</f>
        <v>3</v>
      </c>
      <c r="J1327" s="6" t="s">
        <v>2772</v>
      </c>
      <c r="K1327" s="8" t="str">
        <f>LEFT(J1327,MIN(FIND({0,1,2,3,4,5,6,7,8,9},ASC(J1327)&amp;1234567890))-1)</f>
        <v>Zr</v>
      </c>
      <c r="L1327" s="8">
        <f t="shared" si="101"/>
        <v>2</v>
      </c>
      <c r="M1327" s="8">
        <f>VLOOKUP(K1327,Table!$A$2:$C$121,2,0)</f>
        <v>4</v>
      </c>
      <c r="N1327" s="7">
        <f>VLOOKUP(K1327,Table!$A$2:$C$121,3,0)</f>
        <v>5</v>
      </c>
      <c r="O1327" s="6" t="s">
        <v>4397</v>
      </c>
      <c r="P1327" s="8" t="str">
        <f>LEFT(O1327,MIN(FIND({0,1,2,3,4,5,6,7,8,9},ASC(O1327)&amp;1234567890))-1)</f>
        <v>Si</v>
      </c>
      <c r="Q1327" s="8">
        <f t="shared" si="102"/>
        <v>1.6</v>
      </c>
      <c r="R1327" s="8">
        <f>VLOOKUP(P1327,Table!$A$2:$C$121,2,0)</f>
        <v>14</v>
      </c>
      <c r="S1327" s="7">
        <f>VLOOKUP(P1327,Table!$A$2:$C$121,3,0)</f>
        <v>3</v>
      </c>
      <c r="T1327" s="6" t="s">
        <v>4398</v>
      </c>
      <c r="U1327" s="8" t="str">
        <f>LEFT(T1327,MIN(FIND({0,1,2,3,4,5,6,7,8,9},ASC(T1327)&amp;1234567890))-1)</f>
        <v>P</v>
      </c>
      <c r="V1327" s="8">
        <f t="shared" si="103"/>
        <v>1.4</v>
      </c>
      <c r="W1327" s="8">
        <f>VLOOKUP(U1327,Table!$A$2:$C$121,2,0)</f>
        <v>15</v>
      </c>
      <c r="X1327" s="7">
        <f>VLOOKUP(U1327,Table!$A$2:$C$121,3,0)</f>
        <v>3</v>
      </c>
      <c r="Y1327" s="6" t="s">
        <v>2470</v>
      </c>
      <c r="Z1327" s="8" t="str">
        <f>LEFT(Y1327,MIN(FIND({0,1,2,3,4,5,6,7,8,9},ASC(Y1327)&amp;1234567890))-1)</f>
        <v>O</v>
      </c>
      <c r="AA1327" s="8">
        <f t="shared" si="104"/>
        <v>12</v>
      </c>
      <c r="AB1327" s="8">
        <f>VLOOKUP(Z1327,Table!$A$2:$C$121,2,0)</f>
        <v>16</v>
      </c>
      <c r="AC1327" s="7">
        <f>VLOOKUP(Z1327,Table!$A$2:$C$121,3,0)</f>
        <v>2</v>
      </c>
      <c r="AD1327" s="5" t="str">
        <f>VLOOKUP(A1327,Table!$U$1:$V$230,2,0)</f>
        <v>Trigonal</v>
      </c>
    </row>
    <row r="1328" spans="1:30" ht="18.75" customHeight="1" x14ac:dyDescent="0.4">
      <c r="A1328" s="5">
        <v>167</v>
      </c>
      <c r="B1328" s="5">
        <v>202143</v>
      </c>
      <c r="C1328" s="5" t="s">
        <v>1707</v>
      </c>
      <c r="D1328" s="5" t="s">
        <v>1715</v>
      </c>
      <c r="E1328" s="6" t="s">
        <v>2306</v>
      </c>
      <c r="F1328" s="8" t="str">
        <f>LEFT(E1328,MIN(FIND({0,1,2,3,4,5,6,7,8,9},ASC(E1328)&amp;1234567890))-1)</f>
        <v>Na</v>
      </c>
      <c r="G1328" s="8">
        <f t="shared" si="100"/>
        <v>3</v>
      </c>
      <c r="H1328" s="8">
        <f>VLOOKUP(F1328,Table!$A$2:$C$121,2,0)</f>
        <v>1</v>
      </c>
      <c r="I1328" s="7">
        <f>VLOOKUP(F1328,Table!$A$2:$C$121,3,0)</f>
        <v>3</v>
      </c>
      <c r="J1328" s="6" t="s">
        <v>2772</v>
      </c>
      <c r="K1328" s="8" t="str">
        <f>LEFT(J1328,MIN(FIND({0,1,2,3,4,5,6,7,8,9},ASC(J1328)&amp;1234567890))-1)</f>
        <v>Zr</v>
      </c>
      <c r="L1328" s="8">
        <f t="shared" si="101"/>
        <v>2</v>
      </c>
      <c r="M1328" s="8">
        <f>VLOOKUP(K1328,Table!$A$2:$C$121,2,0)</f>
        <v>4</v>
      </c>
      <c r="N1328" s="7">
        <f>VLOOKUP(K1328,Table!$A$2:$C$121,3,0)</f>
        <v>5</v>
      </c>
      <c r="O1328" s="6" t="s">
        <v>2309</v>
      </c>
      <c r="P1328" s="8" t="str">
        <f>LEFT(O1328,MIN(FIND({0,1,2,3,4,5,6,7,8,9},ASC(O1328)&amp;1234567890))-1)</f>
        <v>Si</v>
      </c>
      <c r="Q1328" s="8">
        <f t="shared" si="102"/>
        <v>2</v>
      </c>
      <c r="R1328" s="8">
        <f>VLOOKUP(P1328,Table!$A$2:$C$121,2,0)</f>
        <v>14</v>
      </c>
      <c r="S1328" s="7">
        <f>VLOOKUP(P1328,Table!$A$2:$C$121,3,0)</f>
        <v>3</v>
      </c>
      <c r="T1328" s="6" t="s">
        <v>2302</v>
      </c>
      <c r="U1328" s="8" t="str">
        <f>LEFT(T1328,MIN(FIND({0,1,2,3,4,5,6,7,8,9},ASC(T1328)&amp;1234567890))-1)</f>
        <v>P</v>
      </c>
      <c r="V1328" s="8">
        <f t="shared" si="103"/>
        <v>1</v>
      </c>
      <c r="W1328" s="8">
        <f>VLOOKUP(U1328,Table!$A$2:$C$121,2,0)</f>
        <v>15</v>
      </c>
      <c r="X1328" s="7">
        <f>VLOOKUP(U1328,Table!$A$2:$C$121,3,0)</f>
        <v>3</v>
      </c>
      <c r="Y1328" s="6" t="s">
        <v>2470</v>
      </c>
      <c r="Z1328" s="8" t="str">
        <f>LEFT(Y1328,MIN(FIND({0,1,2,3,4,5,6,7,8,9},ASC(Y1328)&amp;1234567890))-1)</f>
        <v>O</v>
      </c>
      <c r="AA1328" s="8">
        <f t="shared" si="104"/>
        <v>12</v>
      </c>
      <c r="AB1328" s="8">
        <f>VLOOKUP(Z1328,Table!$A$2:$C$121,2,0)</f>
        <v>16</v>
      </c>
      <c r="AC1328" s="7">
        <f>VLOOKUP(Z1328,Table!$A$2:$C$121,3,0)</f>
        <v>2</v>
      </c>
      <c r="AD1328" s="5" t="str">
        <f>VLOOKUP(A1328,Table!$U$1:$V$230,2,0)</f>
        <v>Trigonal</v>
      </c>
    </row>
    <row r="1329" spans="1:30" ht="18.75" customHeight="1" x14ac:dyDescent="0.4">
      <c r="A1329" s="5">
        <v>167</v>
      </c>
      <c r="B1329" s="5">
        <v>202279</v>
      </c>
      <c r="C1329" s="5" t="s">
        <v>1707</v>
      </c>
      <c r="D1329" s="5" t="s">
        <v>1716</v>
      </c>
      <c r="E1329" s="6" t="s">
        <v>4399</v>
      </c>
      <c r="F1329" s="8" t="str">
        <f>LEFT(E1329,MIN(FIND({0,1,2,3,4,5,6,7,8,9},ASC(E1329)&amp;1234567890))-1)</f>
        <v>Na</v>
      </c>
      <c r="G1329" s="8">
        <f t="shared" si="100"/>
        <v>3.09</v>
      </c>
      <c r="H1329" s="8">
        <f>VLOOKUP(F1329,Table!$A$2:$C$121,2,0)</f>
        <v>1</v>
      </c>
      <c r="I1329" s="7">
        <f>VLOOKUP(F1329,Table!$A$2:$C$121,3,0)</f>
        <v>3</v>
      </c>
      <c r="J1329" s="6" t="s">
        <v>4400</v>
      </c>
      <c r="K1329" s="8" t="str">
        <f>LEFT(J1329,MIN(FIND({0,1,2,3,4,5,6,7,8,9},ASC(J1329)&amp;1234567890))-1)</f>
        <v>Zr</v>
      </c>
      <c r="L1329" s="8">
        <f t="shared" si="101"/>
        <v>2.0099999999999998</v>
      </c>
      <c r="M1329" s="8">
        <f>VLOOKUP(K1329,Table!$A$2:$C$121,2,0)</f>
        <v>4</v>
      </c>
      <c r="N1329" s="7">
        <f>VLOOKUP(K1329,Table!$A$2:$C$121,3,0)</f>
        <v>5</v>
      </c>
      <c r="O1329" s="6" t="s">
        <v>4401</v>
      </c>
      <c r="P1329" s="8" t="str">
        <f>LEFT(O1329,MIN(FIND({0,1,2,3,4,5,6,7,8,9},ASC(O1329)&amp;1234567890))-1)</f>
        <v>Si</v>
      </c>
      <c r="Q1329" s="8">
        <f t="shared" si="102"/>
        <v>2.09</v>
      </c>
      <c r="R1329" s="8">
        <f>VLOOKUP(P1329,Table!$A$2:$C$121,2,0)</f>
        <v>14</v>
      </c>
      <c r="S1329" s="7">
        <f>VLOOKUP(P1329,Table!$A$2:$C$121,3,0)</f>
        <v>3</v>
      </c>
      <c r="T1329" s="6" t="s">
        <v>4402</v>
      </c>
      <c r="U1329" s="8" t="str">
        <f>LEFT(T1329,MIN(FIND({0,1,2,3,4,5,6,7,8,9},ASC(T1329)&amp;1234567890))-1)</f>
        <v>P</v>
      </c>
      <c r="V1329" s="8">
        <f t="shared" si="103"/>
        <v>0.91</v>
      </c>
      <c r="W1329" s="8">
        <f>VLOOKUP(U1329,Table!$A$2:$C$121,2,0)</f>
        <v>15</v>
      </c>
      <c r="X1329" s="7">
        <f>VLOOKUP(U1329,Table!$A$2:$C$121,3,0)</f>
        <v>3</v>
      </c>
      <c r="Y1329" s="6" t="s">
        <v>2470</v>
      </c>
      <c r="Z1329" s="8" t="str">
        <f>LEFT(Y1329,MIN(FIND({0,1,2,3,4,5,6,7,8,9},ASC(Y1329)&amp;1234567890))-1)</f>
        <v>O</v>
      </c>
      <c r="AA1329" s="8">
        <f t="shared" si="104"/>
        <v>12</v>
      </c>
      <c r="AB1329" s="8">
        <f>VLOOKUP(Z1329,Table!$A$2:$C$121,2,0)</f>
        <v>16</v>
      </c>
      <c r="AC1329" s="7">
        <f>VLOOKUP(Z1329,Table!$A$2:$C$121,3,0)</f>
        <v>2</v>
      </c>
      <c r="AD1329" s="5" t="str">
        <f>VLOOKUP(A1329,Table!$U$1:$V$230,2,0)</f>
        <v>Trigonal</v>
      </c>
    </row>
    <row r="1330" spans="1:30" ht="18.75" customHeight="1" x14ac:dyDescent="0.4">
      <c r="A1330" s="5">
        <v>167</v>
      </c>
      <c r="B1330" s="5">
        <v>86836</v>
      </c>
      <c r="C1330" s="5" t="s">
        <v>1707</v>
      </c>
      <c r="D1330" s="5" t="s">
        <v>767</v>
      </c>
      <c r="E1330" s="6" t="s">
        <v>3258</v>
      </c>
      <c r="F1330" s="8" t="str">
        <f>LEFT(E1330,MIN(FIND({0,1,2,3,4,5,6,7,8,9},ASC(E1330)&amp;1234567890))-1)</f>
        <v>La</v>
      </c>
      <c r="G1330" s="8">
        <f t="shared" si="100"/>
        <v>0.7</v>
      </c>
      <c r="H1330" s="8">
        <f>VLOOKUP(F1330,Table!$A$2:$C$121,2,0)</f>
        <v>3</v>
      </c>
      <c r="I1330" s="7">
        <f>VLOOKUP(F1330,Table!$A$2:$C$121,3,0)</f>
        <v>6</v>
      </c>
      <c r="J1330" s="6" t="s">
        <v>3269</v>
      </c>
      <c r="K1330" s="8" t="str">
        <f>LEFT(J1330,MIN(FIND({0,1,2,3,4,5,6,7,8,9},ASC(J1330)&amp;1234567890))-1)</f>
        <v>Ca</v>
      </c>
      <c r="L1330" s="8">
        <f t="shared" si="101"/>
        <v>0.11</v>
      </c>
      <c r="M1330" s="8">
        <f>VLOOKUP(K1330,Table!$A$2:$C$121,2,0)</f>
        <v>2</v>
      </c>
      <c r="N1330" s="7">
        <f>VLOOKUP(K1330,Table!$A$2:$C$121,3,0)</f>
        <v>4</v>
      </c>
      <c r="O1330" s="6" t="s">
        <v>3270</v>
      </c>
      <c r="P1330" s="8" t="str">
        <f>LEFT(O1330,MIN(FIND({0,1,2,3,4,5,6,7,8,9},ASC(O1330)&amp;1234567890))-1)</f>
        <v>Sr</v>
      </c>
      <c r="Q1330" s="8">
        <f t="shared" si="102"/>
        <v>0.19</v>
      </c>
      <c r="R1330" s="8">
        <f>VLOOKUP(P1330,Table!$A$2:$C$121,2,0)</f>
        <v>2</v>
      </c>
      <c r="S1330" s="7">
        <f>VLOOKUP(P1330,Table!$A$2:$C$121,3,0)</f>
        <v>5</v>
      </c>
      <c r="T1330" s="6" t="s">
        <v>2598</v>
      </c>
      <c r="U1330" s="8" t="str">
        <f>LEFT(T1330,MIN(FIND({0,1,2,3,4,5,6,7,8,9},ASC(T1330)&amp;1234567890))-1)</f>
        <v>Mn</v>
      </c>
      <c r="V1330" s="8">
        <f t="shared" si="103"/>
        <v>1</v>
      </c>
      <c r="W1330" s="8">
        <f>VLOOKUP(U1330,Table!$A$2:$C$121,2,0)</f>
        <v>7</v>
      </c>
      <c r="X1330" s="7">
        <f>VLOOKUP(U1330,Table!$A$2:$C$121,3,0)</f>
        <v>4</v>
      </c>
      <c r="Y1330" s="6" t="s">
        <v>2312</v>
      </c>
      <c r="Z1330" s="8" t="str">
        <f>LEFT(Y1330,MIN(FIND({0,1,2,3,4,5,6,7,8,9},ASC(Y1330)&amp;1234567890))-1)</f>
        <v>O</v>
      </c>
      <c r="AA1330" s="8">
        <f t="shared" si="104"/>
        <v>3</v>
      </c>
      <c r="AB1330" s="8">
        <f>VLOOKUP(Z1330,Table!$A$2:$C$121,2,0)</f>
        <v>16</v>
      </c>
      <c r="AC1330" s="7">
        <f>VLOOKUP(Z1330,Table!$A$2:$C$121,3,0)</f>
        <v>2</v>
      </c>
      <c r="AD1330" s="5" t="str">
        <f>VLOOKUP(A1330,Table!$U$1:$V$230,2,0)</f>
        <v>Trigonal</v>
      </c>
    </row>
    <row r="1331" spans="1:30" ht="18.75" customHeight="1" x14ac:dyDescent="0.4">
      <c r="A1331" s="5">
        <v>167</v>
      </c>
      <c r="B1331" s="5">
        <v>88218</v>
      </c>
      <c r="C1331" s="5" t="s">
        <v>1709</v>
      </c>
      <c r="D1331" s="5" t="s">
        <v>768</v>
      </c>
      <c r="E1331" s="6" t="s">
        <v>2320</v>
      </c>
      <c r="F1331" s="8" t="str">
        <f>LEFT(E1331,MIN(FIND({0,1,2,3,4,5,6,7,8,9},ASC(E1331)&amp;1234567890))-1)</f>
        <v>Sr</v>
      </c>
      <c r="G1331" s="8">
        <f t="shared" si="100"/>
        <v>1</v>
      </c>
      <c r="H1331" s="8">
        <f>VLOOKUP(F1331,Table!$A$2:$C$121,2,0)</f>
        <v>2</v>
      </c>
      <c r="I1331" s="7">
        <f>VLOOKUP(F1331,Table!$A$2:$C$121,3,0)</f>
        <v>5</v>
      </c>
      <c r="J1331" s="6" t="s">
        <v>2363</v>
      </c>
      <c r="K1331" s="8" t="str">
        <f>LEFT(J1331,MIN(FIND({0,1,2,3,4,5,6,7,8,9},ASC(J1331)&amp;1234567890))-1)</f>
        <v>La</v>
      </c>
      <c r="L1331" s="8">
        <f t="shared" si="101"/>
        <v>1</v>
      </c>
      <c r="M1331" s="8">
        <f>VLOOKUP(K1331,Table!$A$2:$C$121,2,0)</f>
        <v>3</v>
      </c>
      <c r="N1331" s="7">
        <f>VLOOKUP(K1331,Table!$A$2:$C$121,3,0)</f>
        <v>6</v>
      </c>
      <c r="O1331" s="6" t="s">
        <v>2598</v>
      </c>
      <c r="P1331" s="8" t="str">
        <f>LEFT(O1331,MIN(FIND({0,1,2,3,4,5,6,7,8,9},ASC(O1331)&amp;1234567890))-1)</f>
        <v>Mn</v>
      </c>
      <c r="Q1331" s="8">
        <f t="shared" si="102"/>
        <v>1</v>
      </c>
      <c r="R1331" s="8">
        <f>VLOOKUP(P1331,Table!$A$2:$C$121,2,0)</f>
        <v>7</v>
      </c>
      <c r="S1331" s="7">
        <f>VLOOKUP(P1331,Table!$A$2:$C$121,3,0)</f>
        <v>4</v>
      </c>
      <c r="T1331" s="6" t="s">
        <v>2441</v>
      </c>
      <c r="U1331" s="8" t="str">
        <f>LEFT(T1331,MIN(FIND({0,1,2,3,4,5,6,7,8,9},ASC(T1331)&amp;1234567890))-1)</f>
        <v>Ru</v>
      </c>
      <c r="V1331" s="8">
        <f t="shared" si="103"/>
        <v>1</v>
      </c>
      <c r="W1331" s="8">
        <f>VLOOKUP(U1331,Table!$A$2:$C$121,2,0)</f>
        <v>8</v>
      </c>
      <c r="X1331" s="7">
        <f>VLOOKUP(U1331,Table!$A$2:$C$121,3,0)</f>
        <v>5</v>
      </c>
      <c r="Y1331" s="6" t="s">
        <v>2332</v>
      </c>
      <c r="Z1331" s="8" t="str">
        <f>LEFT(Y1331,MIN(FIND({0,1,2,3,4,5,6,7,8,9},ASC(Y1331)&amp;1234567890))-1)</f>
        <v>O</v>
      </c>
      <c r="AA1331" s="8">
        <f t="shared" si="104"/>
        <v>6</v>
      </c>
      <c r="AB1331" s="8">
        <f>VLOOKUP(Z1331,Table!$A$2:$C$121,2,0)</f>
        <v>16</v>
      </c>
      <c r="AC1331" s="7">
        <f>VLOOKUP(Z1331,Table!$A$2:$C$121,3,0)</f>
        <v>2</v>
      </c>
      <c r="AD1331" s="5" t="str">
        <f>VLOOKUP(A1331,Table!$U$1:$V$230,2,0)</f>
        <v>Trigonal</v>
      </c>
    </row>
    <row r="1332" spans="1:30" ht="18.75" customHeight="1" x14ac:dyDescent="0.4">
      <c r="A1332" s="5">
        <v>167</v>
      </c>
      <c r="B1332" s="5">
        <v>93019</v>
      </c>
      <c r="C1332" s="5" t="s">
        <v>1707</v>
      </c>
      <c r="D1332" s="5" t="s">
        <v>1717</v>
      </c>
      <c r="E1332" s="6" t="s">
        <v>4403</v>
      </c>
      <c r="F1332" s="8" t="str">
        <f>LEFT(E1332,MIN(FIND({0,1,2,3,4,5,6,7,8,9},ASC(E1332)&amp;1234567890))-1)</f>
        <v>La</v>
      </c>
      <c r="G1332" s="8">
        <f t="shared" si="100"/>
        <v>1.33</v>
      </c>
      <c r="H1332" s="8">
        <f>VLOOKUP(F1332,Table!$A$2:$C$121,2,0)</f>
        <v>3</v>
      </c>
      <c r="I1332" s="7">
        <f>VLOOKUP(F1332,Table!$A$2:$C$121,3,0)</f>
        <v>6</v>
      </c>
      <c r="J1332" s="6" t="s">
        <v>2655</v>
      </c>
      <c r="K1332" s="8" t="str">
        <f>LEFT(J1332,MIN(FIND({0,1,2,3,4,5,6,7,8,9},ASC(J1332)&amp;1234567890))-1)</f>
        <v>Na</v>
      </c>
      <c r="L1332" s="8">
        <f t="shared" si="101"/>
        <v>0.44</v>
      </c>
      <c r="M1332" s="8">
        <f>VLOOKUP(K1332,Table!$A$2:$C$121,2,0)</f>
        <v>1</v>
      </c>
      <c r="N1332" s="7">
        <f>VLOOKUP(K1332,Table!$A$2:$C$121,3,0)</f>
        <v>3</v>
      </c>
      <c r="O1332" s="6" t="s">
        <v>4225</v>
      </c>
      <c r="P1332" s="8" t="str">
        <f>LEFT(O1332,MIN(FIND({0,1,2,3,4,5,6,7,8,9},ASC(O1332)&amp;1234567890))-1)</f>
        <v>Mn</v>
      </c>
      <c r="Q1332" s="8">
        <f t="shared" si="102"/>
        <v>0.44</v>
      </c>
      <c r="R1332" s="8">
        <f>VLOOKUP(P1332,Table!$A$2:$C$121,2,0)</f>
        <v>7</v>
      </c>
      <c r="S1332" s="7">
        <f>VLOOKUP(P1332,Table!$A$2:$C$121,3,0)</f>
        <v>4</v>
      </c>
      <c r="T1332" s="6" t="s">
        <v>4404</v>
      </c>
      <c r="U1332" s="8" t="str">
        <f>LEFT(T1332,MIN(FIND({0,1,2,3,4,5,6,7,8,9},ASC(T1332)&amp;1234567890))-1)</f>
        <v>Ti</v>
      </c>
      <c r="V1332" s="8">
        <f t="shared" si="103"/>
        <v>1.56</v>
      </c>
      <c r="W1332" s="8">
        <f>VLOOKUP(U1332,Table!$A$2:$C$121,2,0)</f>
        <v>4</v>
      </c>
      <c r="X1332" s="7">
        <f>VLOOKUP(U1332,Table!$A$2:$C$121,3,0)</f>
        <v>4</v>
      </c>
      <c r="Y1332" s="6" t="s">
        <v>2332</v>
      </c>
      <c r="Z1332" s="8" t="str">
        <f>LEFT(Y1332,MIN(FIND({0,1,2,3,4,5,6,7,8,9},ASC(Y1332)&amp;1234567890))-1)</f>
        <v>O</v>
      </c>
      <c r="AA1332" s="8">
        <f t="shared" si="104"/>
        <v>6</v>
      </c>
      <c r="AB1332" s="8">
        <f>VLOOKUP(Z1332,Table!$A$2:$C$121,2,0)</f>
        <v>16</v>
      </c>
      <c r="AC1332" s="7">
        <f>VLOOKUP(Z1332,Table!$A$2:$C$121,3,0)</f>
        <v>2</v>
      </c>
      <c r="AD1332" s="5" t="str">
        <f>VLOOKUP(A1332,Table!$U$1:$V$230,2,0)</f>
        <v>Trigonal</v>
      </c>
    </row>
    <row r="1333" spans="1:30" ht="18.75" customHeight="1" x14ac:dyDescent="0.4">
      <c r="A1333" s="5">
        <v>167</v>
      </c>
      <c r="B1333" s="5">
        <v>173019</v>
      </c>
      <c r="C1333" s="5" t="s">
        <v>1707</v>
      </c>
      <c r="D1333" s="5" t="s">
        <v>1718</v>
      </c>
      <c r="E1333" s="6" t="s">
        <v>3300</v>
      </c>
      <c r="F1333" s="8" t="str">
        <f>LEFT(E1333,MIN(FIND({0,1,2,3,4,5,6,7,8,9},ASC(E1333)&amp;1234567890))-1)</f>
        <v>La</v>
      </c>
      <c r="G1333" s="8">
        <f t="shared" si="100"/>
        <v>0.6</v>
      </c>
      <c r="H1333" s="8">
        <f>VLOOKUP(F1333,Table!$A$2:$C$121,2,0)</f>
        <v>3</v>
      </c>
      <c r="I1333" s="7">
        <f>VLOOKUP(F1333,Table!$A$2:$C$121,3,0)</f>
        <v>6</v>
      </c>
      <c r="J1333" s="6" t="s">
        <v>4024</v>
      </c>
      <c r="K1333" s="8" t="str">
        <f>LEFT(J1333,MIN(FIND({0,1,2,3,4,5,6,7,8,9},ASC(J1333)&amp;1234567890))-1)</f>
        <v>Sr</v>
      </c>
      <c r="L1333" s="8">
        <f t="shared" si="101"/>
        <v>0.4</v>
      </c>
      <c r="M1333" s="8">
        <f>VLOOKUP(K1333,Table!$A$2:$C$121,2,0)</f>
        <v>2</v>
      </c>
      <c r="N1333" s="7">
        <f>VLOOKUP(K1333,Table!$A$2:$C$121,3,0)</f>
        <v>5</v>
      </c>
      <c r="O1333" s="6" t="s">
        <v>3297</v>
      </c>
      <c r="P1333" s="8" t="str">
        <f>LEFT(O1333,MIN(FIND({0,1,2,3,4,5,6,7,8,9},ASC(O1333)&amp;1234567890))-1)</f>
        <v>Fe</v>
      </c>
      <c r="Q1333" s="8">
        <f t="shared" si="102"/>
        <v>0.8</v>
      </c>
      <c r="R1333" s="8">
        <f>VLOOKUP(P1333,Table!$A$2:$C$121,2,0)</f>
        <v>8</v>
      </c>
      <c r="S1333" s="7">
        <f>VLOOKUP(P1333,Table!$A$2:$C$121,3,0)</f>
        <v>4</v>
      </c>
      <c r="T1333" s="6" t="s">
        <v>3298</v>
      </c>
      <c r="U1333" s="8" t="str">
        <f>LEFT(T1333,MIN(FIND({0,1,2,3,4,5,6,7,8,9},ASC(T1333)&amp;1234567890))-1)</f>
        <v>Cr</v>
      </c>
      <c r="V1333" s="8">
        <f t="shared" si="103"/>
        <v>0.2</v>
      </c>
      <c r="W1333" s="8">
        <f>VLOOKUP(U1333,Table!$A$2:$C$121,2,0)</f>
        <v>6</v>
      </c>
      <c r="X1333" s="7">
        <f>VLOOKUP(U1333,Table!$A$2:$C$121,3,0)</f>
        <v>4</v>
      </c>
      <c r="Y1333" s="6" t="s">
        <v>2312</v>
      </c>
      <c r="Z1333" s="8" t="str">
        <f>LEFT(Y1333,MIN(FIND({0,1,2,3,4,5,6,7,8,9},ASC(Y1333)&amp;1234567890))-1)</f>
        <v>O</v>
      </c>
      <c r="AA1333" s="8">
        <f t="shared" si="104"/>
        <v>3</v>
      </c>
      <c r="AB1333" s="8">
        <f>VLOOKUP(Z1333,Table!$A$2:$C$121,2,0)</f>
        <v>16</v>
      </c>
      <c r="AC1333" s="7">
        <f>VLOOKUP(Z1333,Table!$A$2:$C$121,3,0)</f>
        <v>2</v>
      </c>
      <c r="AD1333" s="5" t="str">
        <f>VLOOKUP(A1333,Table!$U$1:$V$230,2,0)</f>
        <v>Trigonal</v>
      </c>
    </row>
    <row r="1334" spans="1:30" ht="18.75" customHeight="1" x14ac:dyDescent="0.4">
      <c r="A1334" s="5">
        <v>167</v>
      </c>
      <c r="B1334" s="5">
        <v>173020</v>
      </c>
      <c r="C1334" s="5" t="s">
        <v>1707</v>
      </c>
      <c r="D1334" s="5" t="s">
        <v>1719</v>
      </c>
      <c r="E1334" s="6" t="s">
        <v>2828</v>
      </c>
      <c r="F1334" s="8" t="str">
        <f>LEFT(E1334,MIN(FIND({0,1,2,3,4,5,6,7,8,9},ASC(E1334)&amp;1234567890))-1)</f>
        <v>La</v>
      </c>
      <c r="G1334" s="8">
        <f t="shared" si="100"/>
        <v>0.4</v>
      </c>
      <c r="H1334" s="8">
        <f>VLOOKUP(F1334,Table!$A$2:$C$121,2,0)</f>
        <v>3</v>
      </c>
      <c r="I1334" s="7">
        <f>VLOOKUP(F1334,Table!$A$2:$C$121,3,0)</f>
        <v>6</v>
      </c>
      <c r="J1334" s="6" t="s">
        <v>3268</v>
      </c>
      <c r="K1334" s="8" t="str">
        <f>LEFT(J1334,MIN(FIND({0,1,2,3,4,5,6,7,8,9},ASC(J1334)&amp;1234567890))-1)</f>
        <v>Sr</v>
      </c>
      <c r="L1334" s="8">
        <f t="shared" si="101"/>
        <v>0.6</v>
      </c>
      <c r="M1334" s="8">
        <f>VLOOKUP(K1334,Table!$A$2:$C$121,2,0)</f>
        <v>2</v>
      </c>
      <c r="N1334" s="7">
        <f>VLOOKUP(K1334,Table!$A$2:$C$121,3,0)</f>
        <v>5</v>
      </c>
      <c r="O1334" s="6" t="s">
        <v>3297</v>
      </c>
      <c r="P1334" s="8" t="str">
        <f>LEFT(O1334,MIN(FIND({0,1,2,3,4,5,6,7,8,9},ASC(O1334)&amp;1234567890))-1)</f>
        <v>Fe</v>
      </c>
      <c r="Q1334" s="8">
        <f t="shared" si="102"/>
        <v>0.8</v>
      </c>
      <c r="R1334" s="8">
        <f>VLOOKUP(P1334,Table!$A$2:$C$121,2,0)</f>
        <v>8</v>
      </c>
      <c r="S1334" s="7">
        <f>VLOOKUP(P1334,Table!$A$2:$C$121,3,0)</f>
        <v>4</v>
      </c>
      <c r="T1334" s="6" t="s">
        <v>3298</v>
      </c>
      <c r="U1334" s="8" t="str">
        <f>LEFT(T1334,MIN(FIND({0,1,2,3,4,5,6,7,8,9},ASC(T1334)&amp;1234567890))-1)</f>
        <v>Cr</v>
      </c>
      <c r="V1334" s="8">
        <f t="shared" si="103"/>
        <v>0.2</v>
      </c>
      <c r="W1334" s="8">
        <f>VLOOKUP(U1334,Table!$A$2:$C$121,2,0)</f>
        <v>6</v>
      </c>
      <c r="X1334" s="7">
        <f>VLOOKUP(U1334,Table!$A$2:$C$121,3,0)</f>
        <v>4</v>
      </c>
      <c r="Y1334" s="6" t="s">
        <v>2312</v>
      </c>
      <c r="Z1334" s="8" t="str">
        <f>LEFT(Y1334,MIN(FIND({0,1,2,3,4,5,6,7,8,9},ASC(Y1334)&amp;1234567890))-1)</f>
        <v>O</v>
      </c>
      <c r="AA1334" s="8">
        <f t="shared" si="104"/>
        <v>3</v>
      </c>
      <c r="AB1334" s="8">
        <f>VLOOKUP(Z1334,Table!$A$2:$C$121,2,0)</f>
        <v>16</v>
      </c>
      <c r="AC1334" s="7">
        <f>VLOOKUP(Z1334,Table!$A$2:$C$121,3,0)</f>
        <v>2</v>
      </c>
      <c r="AD1334" s="5" t="str">
        <f>VLOOKUP(A1334,Table!$U$1:$V$230,2,0)</f>
        <v>Trigonal</v>
      </c>
    </row>
    <row r="1335" spans="1:30" ht="18.75" customHeight="1" x14ac:dyDescent="0.4">
      <c r="A1335" s="5">
        <v>167</v>
      </c>
      <c r="B1335" s="5">
        <v>173021</v>
      </c>
      <c r="C1335" s="5" t="s">
        <v>1707</v>
      </c>
      <c r="D1335" s="5" t="s">
        <v>1720</v>
      </c>
      <c r="E1335" s="6" t="s">
        <v>2825</v>
      </c>
      <c r="F1335" s="8" t="str">
        <f>LEFT(E1335,MIN(FIND({0,1,2,3,4,5,6,7,8,9},ASC(E1335)&amp;1234567890))-1)</f>
        <v>La</v>
      </c>
      <c r="G1335" s="8">
        <f t="shared" si="100"/>
        <v>0.2</v>
      </c>
      <c r="H1335" s="8">
        <f>VLOOKUP(F1335,Table!$A$2:$C$121,2,0)</f>
        <v>3</v>
      </c>
      <c r="I1335" s="7">
        <f>VLOOKUP(F1335,Table!$A$2:$C$121,3,0)</f>
        <v>6</v>
      </c>
      <c r="J1335" s="6" t="s">
        <v>3584</v>
      </c>
      <c r="K1335" s="8" t="str">
        <f>LEFT(J1335,MIN(FIND({0,1,2,3,4,5,6,7,8,9},ASC(J1335)&amp;1234567890))-1)</f>
        <v>Sr</v>
      </c>
      <c r="L1335" s="8">
        <f t="shared" si="101"/>
        <v>0.8</v>
      </c>
      <c r="M1335" s="8">
        <f>VLOOKUP(K1335,Table!$A$2:$C$121,2,0)</f>
        <v>2</v>
      </c>
      <c r="N1335" s="7">
        <f>VLOOKUP(K1335,Table!$A$2:$C$121,3,0)</f>
        <v>5</v>
      </c>
      <c r="O1335" s="6" t="s">
        <v>3297</v>
      </c>
      <c r="P1335" s="8" t="str">
        <f>LEFT(O1335,MIN(FIND({0,1,2,3,4,5,6,7,8,9},ASC(O1335)&amp;1234567890))-1)</f>
        <v>Fe</v>
      </c>
      <c r="Q1335" s="8">
        <f t="shared" si="102"/>
        <v>0.8</v>
      </c>
      <c r="R1335" s="8">
        <f>VLOOKUP(P1335,Table!$A$2:$C$121,2,0)</f>
        <v>8</v>
      </c>
      <c r="S1335" s="7">
        <f>VLOOKUP(P1335,Table!$A$2:$C$121,3,0)</f>
        <v>4</v>
      </c>
      <c r="T1335" s="6" t="s">
        <v>3298</v>
      </c>
      <c r="U1335" s="8" t="str">
        <f>LEFT(T1335,MIN(FIND({0,1,2,3,4,5,6,7,8,9},ASC(T1335)&amp;1234567890))-1)</f>
        <v>Cr</v>
      </c>
      <c r="V1335" s="8">
        <f t="shared" si="103"/>
        <v>0.2</v>
      </c>
      <c r="W1335" s="8">
        <f>VLOOKUP(U1335,Table!$A$2:$C$121,2,0)</f>
        <v>6</v>
      </c>
      <c r="X1335" s="7">
        <f>VLOOKUP(U1335,Table!$A$2:$C$121,3,0)</f>
        <v>4</v>
      </c>
      <c r="Y1335" s="6" t="s">
        <v>2312</v>
      </c>
      <c r="Z1335" s="8" t="str">
        <f>LEFT(Y1335,MIN(FIND({0,1,2,3,4,5,6,7,8,9},ASC(Y1335)&amp;1234567890))-1)</f>
        <v>O</v>
      </c>
      <c r="AA1335" s="8">
        <f t="shared" si="104"/>
        <v>3</v>
      </c>
      <c r="AB1335" s="8">
        <f>VLOOKUP(Z1335,Table!$A$2:$C$121,2,0)</f>
        <v>16</v>
      </c>
      <c r="AC1335" s="7">
        <f>VLOOKUP(Z1335,Table!$A$2:$C$121,3,0)</f>
        <v>2</v>
      </c>
      <c r="AD1335" s="5" t="str">
        <f>VLOOKUP(A1335,Table!$U$1:$V$230,2,0)</f>
        <v>Trigonal</v>
      </c>
    </row>
    <row r="1336" spans="1:30" ht="18.75" customHeight="1" x14ac:dyDescent="0.4">
      <c r="A1336" s="5">
        <v>167</v>
      </c>
      <c r="B1336" s="5">
        <v>174641</v>
      </c>
      <c r="C1336" s="5" t="s">
        <v>1707</v>
      </c>
      <c r="D1336" s="5" t="s">
        <v>1721</v>
      </c>
      <c r="E1336" s="6" t="s">
        <v>2310</v>
      </c>
      <c r="F1336" s="8" t="str">
        <f>LEFT(E1336,MIN(FIND({0,1,2,3,4,5,6,7,8,9},ASC(E1336)&amp;1234567890))-1)</f>
        <v>K</v>
      </c>
      <c r="G1336" s="8">
        <f t="shared" si="100"/>
        <v>1</v>
      </c>
      <c r="H1336" s="8">
        <f>VLOOKUP(F1336,Table!$A$2:$C$121,2,0)</f>
        <v>1</v>
      </c>
      <c r="I1336" s="7">
        <f>VLOOKUP(F1336,Table!$A$2:$C$121,3,0)</f>
        <v>4</v>
      </c>
      <c r="J1336" s="6" t="s">
        <v>2437</v>
      </c>
      <c r="K1336" s="8" t="str">
        <f>LEFT(J1336,MIN(FIND({0,1,2,3,4,5,6,7,8,9},ASC(J1336)&amp;1234567890))-1)</f>
        <v>Be</v>
      </c>
      <c r="L1336" s="8">
        <f t="shared" si="101"/>
        <v>2</v>
      </c>
      <c r="M1336" s="8">
        <f>VLOOKUP(K1336,Table!$A$2:$C$121,2,0)</f>
        <v>2</v>
      </c>
      <c r="N1336" s="7">
        <f>VLOOKUP(K1336,Table!$A$2:$C$121,3,0)</f>
        <v>2</v>
      </c>
      <c r="O1336" s="6" t="s">
        <v>2438</v>
      </c>
      <c r="P1336" s="8" t="str">
        <f>LEFT(O1336,MIN(FIND({0,1,2,3,4,5,6,7,8,9},ASC(O1336)&amp;1234567890))-1)</f>
        <v>B</v>
      </c>
      <c r="Q1336" s="8">
        <f t="shared" si="102"/>
        <v>1</v>
      </c>
      <c r="R1336" s="8">
        <f>VLOOKUP(P1336,Table!$A$2:$C$121,2,0)</f>
        <v>13</v>
      </c>
      <c r="S1336" s="7">
        <f>VLOOKUP(P1336,Table!$A$2:$C$121,3,0)</f>
        <v>2</v>
      </c>
      <c r="T1336" s="6" t="s">
        <v>2312</v>
      </c>
      <c r="U1336" s="8" t="str">
        <f>LEFT(T1336,MIN(FIND({0,1,2,3,4,5,6,7,8,9},ASC(T1336)&amp;1234567890))-1)</f>
        <v>O</v>
      </c>
      <c r="V1336" s="8">
        <f t="shared" si="103"/>
        <v>3</v>
      </c>
      <c r="W1336" s="8">
        <f>VLOOKUP(U1336,Table!$A$2:$C$121,2,0)</f>
        <v>16</v>
      </c>
      <c r="X1336" s="7">
        <f>VLOOKUP(U1336,Table!$A$2:$C$121,3,0)</f>
        <v>2</v>
      </c>
      <c r="Y1336" s="6" t="s">
        <v>2439</v>
      </c>
      <c r="Z1336" s="8" t="str">
        <f>LEFT(Y1336,MIN(FIND({0,1,2,3,4,5,6,7,8,9},ASC(Y1336)&amp;1234567890))-1)</f>
        <v>F</v>
      </c>
      <c r="AA1336" s="8">
        <f t="shared" si="104"/>
        <v>2</v>
      </c>
      <c r="AB1336" s="8">
        <f>VLOOKUP(Z1336,Table!$A$2:$C$121,2,0)</f>
        <v>17</v>
      </c>
      <c r="AC1336" s="7">
        <f>VLOOKUP(Z1336,Table!$A$2:$C$121,3,0)</f>
        <v>2</v>
      </c>
      <c r="AD1336" s="5" t="str">
        <f>VLOOKUP(A1336,Table!$U$1:$V$230,2,0)</f>
        <v>Trigonal</v>
      </c>
    </row>
    <row r="1337" spans="1:30" ht="18.75" customHeight="1" x14ac:dyDescent="0.4">
      <c r="A1337" s="5">
        <v>167</v>
      </c>
      <c r="B1337" s="5">
        <v>290941</v>
      </c>
      <c r="C1337" s="5" t="s">
        <v>1707</v>
      </c>
      <c r="D1337" s="5" t="s">
        <v>1722</v>
      </c>
      <c r="E1337" s="6" t="s">
        <v>2606</v>
      </c>
      <c r="F1337" s="8" t="str">
        <f>LEFT(E1337,MIN(FIND({0,1,2,3,4,5,6,7,8,9},ASC(E1337)&amp;1234567890))-1)</f>
        <v>La</v>
      </c>
      <c r="G1337" s="8">
        <f t="shared" si="100"/>
        <v>0.8</v>
      </c>
      <c r="H1337" s="8">
        <f>VLOOKUP(F1337,Table!$A$2:$C$121,2,0)</f>
        <v>3</v>
      </c>
      <c r="I1337" s="7">
        <f>VLOOKUP(F1337,Table!$A$2:$C$121,3,0)</f>
        <v>6</v>
      </c>
      <c r="J1337" s="6" t="s">
        <v>4405</v>
      </c>
      <c r="K1337" s="8" t="str">
        <f>LEFT(J1337,MIN(FIND({0,1,2,3,4,5,6,7,8,9},ASC(J1337)&amp;1234567890))-1)</f>
        <v>Sm</v>
      </c>
      <c r="L1337" s="8">
        <f t="shared" si="101"/>
        <v>0.05</v>
      </c>
      <c r="M1337" s="8">
        <f>VLOOKUP(K1337,Table!$A$2:$C$121,2,0)</f>
        <v>3</v>
      </c>
      <c r="N1337" s="7">
        <f>VLOOKUP(K1337,Table!$A$2:$C$121,3,0)</f>
        <v>6</v>
      </c>
      <c r="O1337" s="6" t="s">
        <v>4406</v>
      </c>
      <c r="P1337" s="8" t="str">
        <f>LEFT(O1337,MIN(FIND({0,1,2,3,4,5,6,7,8,9},ASC(O1337)&amp;1234567890))-1)</f>
        <v>K</v>
      </c>
      <c r="Q1337" s="8">
        <f t="shared" si="102"/>
        <v>0.15</v>
      </c>
      <c r="R1337" s="8">
        <f>VLOOKUP(P1337,Table!$A$2:$C$121,2,0)</f>
        <v>1</v>
      </c>
      <c r="S1337" s="7">
        <f>VLOOKUP(P1337,Table!$A$2:$C$121,3,0)</f>
        <v>4</v>
      </c>
      <c r="T1337" s="6" t="s">
        <v>2598</v>
      </c>
      <c r="U1337" s="8" t="str">
        <f>LEFT(T1337,MIN(FIND({0,1,2,3,4,5,6,7,8,9},ASC(T1337)&amp;1234567890))-1)</f>
        <v>Mn</v>
      </c>
      <c r="V1337" s="8">
        <f t="shared" si="103"/>
        <v>1</v>
      </c>
      <c r="W1337" s="8">
        <f>VLOOKUP(U1337,Table!$A$2:$C$121,2,0)</f>
        <v>7</v>
      </c>
      <c r="X1337" s="7">
        <f>VLOOKUP(U1337,Table!$A$2:$C$121,3,0)</f>
        <v>4</v>
      </c>
      <c r="Y1337" s="6" t="s">
        <v>2312</v>
      </c>
      <c r="Z1337" s="8" t="str">
        <f>LEFT(Y1337,MIN(FIND({0,1,2,3,4,5,6,7,8,9},ASC(Y1337)&amp;1234567890))-1)</f>
        <v>O</v>
      </c>
      <c r="AA1337" s="8">
        <f t="shared" si="104"/>
        <v>3</v>
      </c>
      <c r="AB1337" s="8">
        <f>VLOOKUP(Z1337,Table!$A$2:$C$121,2,0)</f>
        <v>16</v>
      </c>
      <c r="AC1337" s="7">
        <f>VLOOKUP(Z1337,Table!$A$2:$C$121,3,0)</f>
        <v>2</v>
      </c>
      <c r="AD1337" s="5" t="str">
        <f>VLOOKUP(A1337,Table!$U$1:$V$230,2,0)</f>
        <v>Trigonal</v>
      </c>
    </row>
    <row r="1338" spans="1:30" ht="18.75" customHeight="1" x14ac:dyDescent="0.4">
      <c r="A1338" s="5">
        <v>167</v>
      </c>
      <c r="B1338" s="5">
        <v>290942</v>
      </c>
      <c r="C1338" s="5" t="s">
        <v>1707</v>
      </c>
      <c r="D1338" s="5" t="s">
        <v>1723</v>
      </c>
      <c r="E1338" s="6" t="s">
        <v>4407</v>
      </c>
      <c r="F1338" s="8" t="str">
        <f>LEFT(E1338,MIN(FIND({0,1,2,3,4,5,6,7,8,9},ASC(E1338)&amp;1234567890))-1)</f>
        <v>La</v>
      </c>
      <c r="G1338" s="8">
        <f t="shared" si="100"/>
        <v>0.75</v>
      </c>
      <c r="H1338" s="8">
        <f>VLOOKUP(F1338,Table!$A$2:$C$121,2,0)</f>
        <v>3</v>
      </c>
      <c r="I1338" s="7">
        <f>VLOOKUP(F1338,Table!$A$2:$C$121,3,0)</f>
        <v>6</v>
      </c>
      <c r="J1338" s="6" t="s">
        <v>4408</v>
      </c>
      <c r="K1338" s="8" t="str">
        <f>LEFT(J1338,MIN(FIND({0,1,2,3,4,5,6,7,8,9},ASC(J1338)&amp;1234567890))-1)</f>
        <v>Sm</v>
      </c>
      <c r="L1338" s="8">
        <f t="shared" si="101"/>
        <v>0.1</v>
      </c>
      <c r="M1338" s="8">
        <f>VLOOKUP(K1338,Table!$A$2:$C$121,2,0)</f>
        <v>3</v>
      </c>
      <c r="N1338" s="7">
        <f>VLOOKUP(K1338,Table!$A$2:$C$121,3,0)</f>
        <v>6</v>
      </c>
      <c r="O1338" s="6" t="s">
        <v>4406</v>
      </c>
      <c r="P1338" s="8" t="str">
        <f>LEFT(O1338,MIN(FIND({0,1,2,3,4,5,6,7,8,9},ASC(O1338)&amp;1234567890))-1)</f>
        <v>K</v>
      </c>
      <c r="Q1338" s="8">
        <f t="shared" si="102"/>
        <v>0.15</v>
      </c>
      <c r="R1338" s="8">
        <f>VLOOKUP(P1338,Table!$A$2:$C$121,2,0)</f>
        <v>1</v>
      </c>
      <c r="S1338" s="7">
        <f>VLOOKUP(P1338,Table!$A$2:$C$121,3,0)</f>
        <v>4</v>
      </c>
      <c r="T1338" s="6" t="s">
        <v>2598</v>
      </c>
      <c r="U1338" s="8" t="str">
        <f>LEFT(T1338,MIN(FIND({0,1,2,3,4,5,6,7,8,9},ASC(T1338)&amp;1234567890))-1)</f>
        <v>Mn</v>
      </c>
      <c r="V1338" s="8">
        <f t="shared" si="103"/>
        <v>1</v>
      </c>
      <c r="W1338" s="8">
        <f>VLOOKUP(U1338,Table!$A$2:$C$121,2,0)</f>
        <v>7</v>
      </c>
      <c r="X1338" s="7">
        <f>VLOOKUP(U1338,Table!$A$2:$C$121,3,0)</f>
        <v>4</v>
      </c>
      <c r="Y1338" s="6" t="s">
        <v>2312</v>
      </c>
      <c r="Z1338" s="8" t="str">
        <f>LEFT(Y1338,MIN(FIND({0,1,2,3,4,5,6,7,8,9},ASC(Y1338)&amp;1234567890))-1)</f>
        <v>O</v>
      </c>
      <c r="AA1338" s="8">
        <f t="shared" si="104"/>
        <v>3</v>
      </c>
      <c r="AB1338" s="8">
        <f>VLOOKUP(Z1338,Table!$A$2:$C$121,2,0)</f>
        <v>16</v>
      </c>
      <c r="AC1338" s="7">
        <f>VLOOKUP(Z1338,Table!$A$2:$C$121,3,0)</f>
        <v>2</v>
      </c>
      <c r="AD1338" s="5" t="str">
        <f>VLOOKUP(A1338,Table!$U$1:$V$230,2,0)</f>
        <v>Trigonal</v>
      </c>
    </row>
    <row r="1339" spans="1:30" ht="18.75" customHeight="1" x14ac:dyDescent="0.4">
      <c r="A1339" s="5">
        <v>167</v>
      </c>
      <c r="B1339" s="5">
        <v>290943</v>
      </c>
      <c r="C1339" s="5" t="s">
        <v>1707</v>
      </c>
      <c r="D1339" s="5" t="s">
        <v>1724</v>
      </c>
      <c r="E1339" s="6" t="s">
        <v>4409</v>
      </c>
      <c r="F1339" s="8" t="str">
        <f>LEFT(E1339,MIN(FIND({0,1,2,3,4,5,6,7,8,9},ASC(E1339)&amp;1234567890))-1)</f>
        <v>La</v>
      </c>
      <c r="G1339" s="8">
        <f t="shared" si="100"/>
        <v>0.7</v>
      </c>
      <c r="H1339" s="8">
        <f>VLOOKUP(F1339,Table!$A$2:$C$121,2,0)</f>
        <v>3</v>
      </c>
      <c r="I1339" s="7">
        <f>VLOOKUP(F1339,Table!$A$2:$C$121,3,0)</f>
        <v>6</v>
      </c>
      <c r="J1339" s="6" t="s">
        <v>4410</v>
      </c>
      <c r="K1339" s="8" t="str">
        <f>LEFT(J1339,MIN(FIND({0,1,2,3,4,5,6,7,8,9},ASC(J1339)&amp;1234567890))-1)</f>
        <v>Sm</v>
      </c>
      <c r="L1339" s="8">
        <f t="shared" si="101"/>
        <v>0.15</v>
      </c>
      <c r="M1339" s="8">
        <f>VLOOKUP(K1339,Table!$A$2:$C$121,2,0)</f>
        <v>3</v>
      </c>
      <c r="N1339" s="7">
        <f>VLOOKUP(K1339,Table!$A$2:$C$121,3,0)</f>
        <v>6</v>
      </c>
      <c r="O1339" s="6" t="s">
        <v>4406</v>
      </c>
      <c r="P1339" s="8" t="str">
        <f>LEFT(O1339,MIN(FIND({0,1,2,3,4,5,6,7,8,9},ASC(O1339)&amp;1234567890))-1)</f>
        <v>K</v>
      </c>
      <c r="Q1339" s="8">
        <f t="shared" si="102"/>
        <v>0.15</v>
      </c>
      <c r="R1339" s="8">
        <f>VLOOKUP(P1339,Table!$A$2:$C$121,2,0)</f>
        <v>1</v>
      </c>
      <c r="S1339" s="7">
        <f>VLOOKUP(P1339,Table!$A$2:$C$121,3,0)</f>
        <v>4</v>
      </c>
      <c r="T1339" s="6" t="s">
        <v>2598</v>
      </c>
      <c r="U1339" s="8" t="str">
        <f>LEFT(T1339,MIN(FIND({0,1,2,3,4,5,6,7,8,9},ASC(T1339)&amp;1234567890))-1)</f>
        <v>Mn</v>
      </c>
      <c r="V1339" s="8">
        <f t="shared" si="103"/>
        <v>1</v>
      </c>
      <c r="W1339" s="8">
        <f>VLOOKUP(U1339,Table!$A$2:$C$121,2,0)</f>
        <v>7</v>
      </c>
      <c r="X1339" s="7">
        <f>VLOOKUP(U1339,Table!$A$2:$C$121,3,0)</f>
        <v>4</v>
      </c>
      <c r="Y1339" s="6" t="s">
        <v>2312</v>
      </c>
      <c r="Z1339" s="8" t="str">
        <f>LEFT(Y1339,MIN(FIND({0,1,2,3,4,5,6,7,8,9},ASC(Y1339)&amp;1234567890))-1)</f>
        <v>O</v>
      </c>
      <c r="AA1339" s="8">
        <f t="shared" si="104"/>
        <v>3</v>
      </c>
      <c r="AB1339" s="8">
        <f>VLOOKUP(Z1339,Table!$A$2:$C$121,2,0)</f>
        <v>16</v>
      </c>
      <c r="AC1339" s="7">
        <f>VLOOKUP(Z1339,Table!$A$2:$C$121,3,0)</f>
        <v>2</v>
      </c>
      <c r="AD1339" s="5" t="str">
        <f>VLOOKUP(A1339,Table!$U$1:$V$230,2,0)</f>
        <v>Trigonal</v>
      </c>
    </row>
    <row r="1340" spans="1:30" ht="18.75" customHeight="1" x14ac:dyDescent="0.4">
      <c r="A1340" s="5">
        <v>167</v>
      </c>
      <c r="B1340" s="5">
        <v>291157</v>
      </c>
      <c r="C1340" s="5" t="s">
        <v>1707</v>
      </c>
      <c r="D1340" s="5" t="s">
        <v>1725</v>
      </c>
      <c r="E1340" s="6" t="s">
        <v>4411</v>
      </c>
      <c r="F1340" s="8" t="str">
        <f>LEFT(E1340,MIN(FIND({0,1,2,3,4,5,6,7,8,9},ASC(E1340)&amp;1234567890))-1)</f>
        <v>La</v>
      </c>
      <c r="G1340" s="8">
        <f t="shared" si="100"/>
        <v>0.8</v>
      </c>
      <c r="H1340" s="8">
        <f>VLOOKUP(F1340,Table!$A$2:$C$121,2,0)</f>
        <v>3</v>
      </c>
      <c r="I1340" s="7">
        <f>VLOOKUP(F1340,Table!$A$2:$C$121,3,0)</f>
        <v>6</v>
      </c>
      <c r="J1340" s="6" t="s">
        <v>4405</v>
      </c>
      <c r="K1340" s="8" t="str">
        <f>LEFT(J1340,MIN(FIND({0,1,2,3,4,5,6,7,8,9},ASC(J1340)&amp;1234567890))-1)</f>
        <v>Sm</v>
      </c>
      <c r="L1340" s="8">
        <f t="shared" si="101"/>
        <v>0.05</v>
      </c>
      <c r="M1340" s="8">
        <f>VLOOKUP(K1340,Table!$A$2:$C$121,2,0)</f>
        <v>3</v>
      </c>
      <c r="N1340" s="7">
        <f>VLOOKUP(K1340,Table!$A$2:$C$121,3,0)</f>
        <v>6</v>
      </c>
      <c r="O1340" s="6" t="s">
        <v>4412</v>
      </c>
      <c r="P1340" s="8" t="str">
        <f>LEFT(O1340,MIN(FIND({0,1,2,3,4,5,6,7,8,9},ASC(O1340)&amp;1234567890))-1)</f>
        <v>Na</v>
      </c>
      <c r="Q1340" s="8">
        <f t="shared" si="102"/>
        <v>0.15</v>
      </c>
      <c r="R1340" s="8">
        <f>VLOOKUP(P1340,Table!$A$2:$C$121,2,0)</f>
        <v>1</v>
      </c>
      <c r="S1340" s="7">
        <f>VLOOKUP(P1340,Table!$A$2:$C$121,3,0)</f>
        <v>3</v>
      </c>
      <c r="T1340" s="6" t="s">
        <v>2598</v>
      </c>
      <c r="U1340" s="8" t="str">
        <f>LEFT(T1340,MIN(FIND({0,1,2,3,4,5,6,7,8,9},ASC(T1340)&amp;1234567890))-1)</f>
        <v>Mn</v>
      </c>
      <c r="V1340" s="8">
        <f t="shared" si="103"/>
        <v>1</v>
      </c>
      <c r="W1340" s="8">
        <f>VLOOKUP(U1340,Table!$A$2:$C$121,2,0)</f>
        <v>7</v>
      </c>
      <c r="X1340" s="7">
        <f>VLOOKUP(U1340,Table!$A$2:$C$121,3,0)</f>
        <v>4</v>
      </c>
      <c r="Y1340" s="6" t="s">
        <v>2312</v>
      </c>
      <c r="Z1340" s="8" t="str">
        <f>LEFT(Y1340,MIN(FIND({0,1,2,3,4,5,6,7,8,9},ASC(Y1340)&amp;1234567890))-1)</f>
        <v>O</v>
      </c>
      <c r="AA1340" s="8">
        <f t="shared" si="104"/>
        <v>3</v>
      </c>
      <c r="AB1340" s="8">
        <f>VLOOKUP(Z1340,Table!$A$2:$C$121,2,0)</f>
        <v>16</v>
      </c>
      <c r="AC1340" s="7">
        <f>VLOOKUP(Z1340,Table!$A$2:$C$121,3,0)</f>
        <v>2</v>
      </c>
      <c r="AD1340" s="5" t="str">
        <f>VLOOKUP(A1340,Table!$U$1:$V$230,2,0)</f>
        <v>Trigonal</v>
      </c>
    </row>
    <row r="1341" spans="1:30" ht="18.75" customHeight="1" x14ac:dyDescent="0.4">
      <c r="A1341" s="5">
        <v>167</v>
      </c>
      <c r="B1341" s="5">
        <v>291158</v>
      </c>
      <c r="C1341" s="5" t="s">
        <v>1707</v>
      </c>
      <c r="D1341" s="5" t="s">
        <v>1726</v>
      </c>
      <c r="E1341" s="6" t="s">
        <v>4407</v>
      </c>
      <c r="F1341" s="8" t="str">
        <f>LEFT(E1341,MIN(FIND({0,1,2,3,4,5,6,7,8,9},ASC(E1341)&amp;1234567890))-1)</f>
        <v>La</v>
      </c>
      <c r="G1341" s="8">
        <f t="shared" si="100"/>
        <v>0.75</v>
      </c>
      <c r="H1341" s="8">
        <f>VLOOKUP(F1341,Table!$A$2:$C$121,2,0)</f>
        <v>3</v>
      </c>
      <c r="I1341" s="7">
        <f>VLOOKUP(F1341,Table!$A$2:$C$121,3,0)</f>
        <v>6</v>
      </c>
      <c r="J1341" s="6" t="s">
        <v>4408</v>
      </c>
      <c r="K1341" s="8" t="str">
        <f>LEFT(J1341,MIN(FIND({0,1,2,3,4,5,6,7,8,9},ASC(J1341)&amp;1234567890))-1)</f>
        <v>Sm</v>
      </c>
      <c r="L1341" s="8">
        <f t="shared" si="101"/>
        <v>0.1</v>
      </c>
      <c r="M1341" s="8">
        <f>VLOOKUP(K1341,Table!$A$2:$C$121,2,0)</f>
        <v>3</v>
      </c>
      <c r="N1341" s="7">
        <f>VLOOKUP(K1341,Table!$A$2:$C$121,3,0)</f>
        <v>6</v>
      </c>
      <c r="O1341" s="6" t="s">
        <v>4412</v>
      </c>
      <c r="P1341" s="8" t="str">
        <f>LEFT(O1341,MIN(FIND({0,1,2,3,4,5,6,7,8,9},ASC(O1341)&amp;1234567890))-1)</f>
        <v>Na</v>
      </c>
      <c r="Q1341" s="8">
        <f t="shared" si="102"/>
        <v>0.15</v>
      </c>
      <c r="R1341" s="8">
        <f>VLOOKUP(P1341,Table!$A$2:$C$121,2,0)</f>
        <v>1</v>
      </c>
      <c r="S1341" s="7">
        <f>VLOOKUP(P1341,Table!$A$2:$C$121,3,0)</f>
        <v>3</v>
      </c>
      <c r="T1341" s="6" t="s">
        <v>2598</v>
      </c>
      <c r="U1341" s="8" t="str">
        <f>LEFT(T1341,MIN(FIND({0,1,2,3,4,5,6,7,8,9},ASC(T1341)&amp;1234567890))-1)</f>
        <v>Mn</v>
      </c>
      <c r="V1341" s="8">
        <f t="shared" si="103"/>
        <v>1</v>
      </c>
      <c r="W1341" s="8">
        <f>VLOOKUP(U1341,Table!$A$2:$C$121,2,0)</f>
        <v>7</v>
      </c>
      <c r="X1341" s="7">
        <f>VLOOKUP(U1341,Table!$A$2:$C$121,3,0)</f>
        <v>4</v>
      </c>
      <c r="Y1341" s="6" t="s">
        <v>2312</v>
      </c>
      <c r="Z1341" s="8" t="str">
        <f>LEFT(Y1341,MIN(FIND({0,1,2,3,4,5,6,7,8,9},ASC(Y1341)&amp;1234567890))-1)</f>
        <v>O</v>
      </c>
      <c r="AA1341" s="8">
        <f t="shared" si="104"/>
        <v>3</v>
      </c>
      <c r="AB1341" s="8">
        <f>VLOOKUP(Z1341,Table!$A$2:$C$121,2,0)</f>
        <v>16</v>
      </c>
      <c r="AC1341" s="7">
        <f>VLOOKUP(Z1341,Table!$A$2:$C$121,3,0)</f>
        <v>2</v>
      </c>
      <c r="AD1341" s="5" t="str">
        <f>VLOOKUP(A1341,Table!$U$1:$V$230,2,0)</f>
        <v>Trigonal</v>
      </c>
    </row>
    <row r="1342" spans="1:30" ht="18.75" customHeight="1" x14ac:dyDescent="0.4">
      <c r="A1342" s="5">
        <v>167</v>
      </c>
      <c r="B1342" s="5">
        <v>291159</v>
      </c>
      <c r="C1342" s="5" t="s">
        <v>1707</v>
      </c>
      <c r="D1342" s="5" t="s">
        <v>1727</v>
      </c>
      <c r="E1342" s="6" t="s">
        <v>4409</v>
      </c>
      <c r="F1342" s="8" t="str">
        <f>LEFT(E1342,MIN(FIND({0,1,2,3,4,5,6,7,8,9},ASC(E1342)&amp;1234567890))-1)</f>
        <v>La</v>
      </c>
      <c r="G1342" s="8">
        <f t="shared" si="100"/>
        <v>0.7</v>
      </c>
      <c r="H1342" s="8">
        <f>VLOOKUP(F1342,Table!$A$2:$C$121,2,0)</f>
        <v>3</v>
      </c>
      <c r="I1342" s="7">
        <f>VLOOKUP(F1342,Table!$A$2:$C$121,3,0)</f>
        <v>6</v>
      </c>
      <c r="J1342" s="6" t="s">
        <v>4410</v>
      </c>
      <c r="K1342" s="8" t="str">
        <f>LEFT(J1342,MIN(FIND({0,1,2,3,4,5,6,7,8,9},ASC(J1342)&amp;1234567890))-1)</f>
        <v>Sm</v>
      </c>
      <c r="L1342" s="8">
        <f t="shared" si="101"/>
        <v>0.15</v>
      </c>
      <c r="M1342" s="8">
        <f>VLOOKUP(K1342,Table!$A$2:$C$121,2,0)</f>
        <v>3</v>
      </c>
      <c r="N1342" s="7">
        <f>VLOOKUP(K1342,Table!$A$2:$C$121,3,0)</f>
        <v>6</v>
      </c>
      <c r="O1342" s="6" t="s">
        <v>4412</v>
      </c>
      <c r="P1342" s="8" t="str">
        <f>LEFT(O1342,MIN(FIND({0,1,2,3,4,5,6,7,8,9},ASC(O1342)&amp;1234567890))-1)</f>
        <v>Na</v>
      </c>
      <c r="Q1342" s="8">
        <f t="shared" si="102"/>
        <v>0.15</v>
      </c>
      <c r="R1342" s="8">
        <f>VLOOKUP(P1342,Table!$A$2:$C$121,2,0)</f>
        <v>1</v>
      </c>
      <c r="S1342" s="7">
        <f>VLOOKUP(P1342,Table!$A$2:$C$121,3,0)</f>
        <v>3</v>
      </c>
      <c r="T1342" s="6" t="s">
        <v>2598</v>
      </c>
      <c r="U1342" s="8" t="str">
        <f>LEFT(T1342,MIN(FIND({0,1,2,3,4,5,6,7,8,9},ASC(T1342)&amp;1234567890))-1)</f>
        <v>Mn</v>
      </c>
      <c r="V1342" s="8">
        <f t="shared" si="103"/>
        <v>1</v>
      </c>
      <c r="W1342" s="8">
        <f>VLOOKUP(U1342,Table!$A$2:$C$121,2,0)</f>
        <v>7</v>
      </c>
      <c r="X1342" s="7">
        <f>VLOOKUP(U1342,Table!$A$2:$C$121,3,0)</f>
        <v>4</v>
      </c>
      <c r="Y1342" s="6" t="s">
        <v>2312</v>
      </c>
      <c r="Z1342" s="8" t="str">
        <f>LEFT(Y1342,MIN(FIND({0,1,2,3,4,5,6,7,8,9},ASC(Y1342)&amp;1234567890))-1)</f>
        <v>O</v>
      </c>
      <c r="AA1342" s="8">
        <f t="shared" si="104"/>
        <v>3</v>
      </c>
      <c r="AB1342" s="8">
        <f>VLOOKUP(Z1342,Table!$A$2:$C$121,2,0)</f>
        <v>16</v>
      </c>
      <c r="AC1342" s="7">
        <f>VLOOKUP(Z1342,Table!$A$2:$C$121,3,0)</f>
        <v>2</v>
      </c>
      <c r="AD1342" s="5" t="str">
        <f>VLOOKUP(A1342,Table!$U$1:$V$230,2,0)</f>
        <v>Trigonal</v>
      </c>
    </row>
    <row r="1343" spans="1:30" ht="18.75" customHeight="1" x14ac:dyDescent="0.4">
      <c r="A1343" s="5">
        <v>167</v>
      </c>
      <c r="B1343" s="5">
        <v>262821</v>
      </c>
      <c r="C1343" s="5" t="s">
        <v>1707</v>
      </c>
      <c r="D1343" s="5" t="s">
        <v>805</v>
      </c>
      <c r="E1343" s="6" t="s">
        <v>2606</v>
      </c>
      <c r="F1343" s="8" t="str">
        <f>LEFT(E1343,MIN(FIND({0,1,2,3,4,5,6,7,8,9},ASC(E1343)&amp;1234567890))-1)</f>
        <v>La</v>
      </c>
      <c r="G1343" s="8">
        <f t="shared" si="100"/>
        <v>0.8</v>
      </c>
      <c r="H1343" s="8">
        <f>VLOOKUP(F1343,Table!$A$2:$C$121,2,0)</f>
        <v>3</v>
      </c>
      <c r="I1343" s="7">
        <f>VLOOKUP(F1343,Table!$A$2:$C$121,3,0)</f>
        <v>6</v>
      </c>
      <c r="J1343" s="6" t="s">
        <v>2607</v>
      </c>
      <c r="K1343" s="8" t="str">
        <f>LEFT(J1343,MIN(FIND({0,1,2,3,4,5,6,7,8,9},ASC(J1343)&amp;1234567890))-1)</f>
        <v>Sr</v>
      </c>
      <c r="L1343" s="8">
        <f t="shared" si="101"/>
        <v>0.2</v>
      </c>
      <c r="M1343" s="8">
        <f>VLOOKUP(K1343,Table!$A$2:$C$121,2,0)</f>
        <v>2</v>
      </c>
      <c r="N1343" s="7">
        <f>VLOOKUP(K1343,Table!$A$2:$C$121,3,0)</f>
        <v>5</v>
      </c>
      <c r="O1343" s="6" t="s">
        <v>3297</v>
      </c>
      <c r="P1343" s="8" t="str">
        <f>LEFT(O1343,MIN(FIND({0,1,2,3,4,5,6,7,8,9},ASC(O1343)&amp;1234567890))-1)</f>
        <v>Fe</v>
      </c>
      <c r="Q1343" s="8">
        <f t="shared" si="102"/>
        <v>0.8</v>
      </c>
      <c r="R1343" s="8">
        <f>VLOOKUP(P1343,Table!$A$2:$C$121,2,0)</f>
        <v>8</v>
      </c>
      <c r="S1343" s="7">
        <f>VLOOKUP(P1343,Table!$A$2:$C$121,3,0)</f>
        <v>4</v>
      </c>
      <c r="T1343" s="6" t="s">
        <v>3346</v>
      </c>
      <c r="U1343" s="8" t="str">
        <f>LEFT(T1343,MIN(FIND({0,1,2,3,4,5,6,7,8,9},ASC(T1343)&amp;1234567890))-1)</f>
        <v>Cu</v>
      </c>
      <c r="V1343" s="8">
        <f t="shared" si="103"/>
        <v>0.2</v>
      </c>
      <c r="W1343" s="8">
        <f>VLOOKUP(U1343,Table!$A$2:$C$121,2,0)</f>
        <v>11</v>
      </c>
      <c r="X1343" s="7">
        <f>VLOOKUP(U1343,Table!$A$2:$C$121,3,0)</f>
        <v>4</v>
      </c>
      <c r="Y1343" s="6" t="s">
        <v>2312</v>
      </c>
      <c r="Z1343" s="8" t="str">
        <f>LEFT(Y1343,MIN(FIND({0,1,2,3,4,5,6,7,8,9},ASC(Y1343)&amp;1234567890))-1)</f>
        <v>O</v>
      </c>
      <c r="AA1343" s="8">
        <f t="shared" si="104"/>
        <v>3</v>
      </c>
      <c r="AB1343" s="8">
        <f>VLOOKUP(Z1343,Table!$A$2:$C$121,2,0)</f>
        <v>16</v>
      </c>
      <c r="AC1343" s="7">
        <f>VLOOKUP(Z1343,Table!$A$2:$C$121,3,0)</f>
        <v>2</v>
      </c>
      <c r="AD1343" s="5" t="str">
        <f>VLOOKUP(A1343,Table!$U$1:$V$230,2,0)</f>
        <v>Trigonal</v>
      </c>
    </row>
    <row r="1344" spans="1:30" ht="18.75" customHeight="1" x14ac:dyDescent="0.4">
      <c r="A1344" s="5">
        <v>167</v>
      </c>
      <c r="B1344" s="5">
        <v>422976</v>
      </c>
      <c r="C1344" s="5" t="s">
        <v>1707</v>
      </c>
      <c r="D1344" s="5" t="s">
        <v>1728</v>
      </c>
      <c r="E1344" s="6" t="s">
        <v>4413</v>
      </c>
      <c r="F1344" s="8" t="str">
        <f>LEFT(E1344,MIN(FIND({0,1,2,3,4,5,6,7,8,9},ASC(E1344)&amp;1234567890))-1)</f>
        <v>Ag</v>
      </c>
      <c r="G1344" s="8">
        <f t="shared" si="100"/>
        <v>1.6</v>
      </c>
      <c r="H1344" s="8">
        <f>VLOOKUP(F1344,Table!$A$2:$C$121,2,0)</f>
        <v>11</v>
      </c>
      <c r="I1344" s="7">
        <f>VLOOKUP(F1344,Table!$A$2:$C$121,3,0)</f>
        <v>5</v>
      </c>
      <c r="J1344" s="6" t="s">
        <v>4414</v>
      </c>
      <c r="K1344" s="8" t="str">
        <f>LEFT(J1344,MIN(FIND({0,1,2,3,4,5,6,7,8,9},ASC(J1344)&amp;1234567890))-1)</f>
        <v>Na</v>
      </c>
      <c r="L1344" s="8">
        <f t="shared" si="101"/>
        <v>1.4</v>
      </c>
      <c r="M1344" s="8">
        <f>VLOOKUP(K1344,Table!$A$2:$C$121,2,0)</f>
        <v>1</v>
      </c>
      <c r="N1344" s="7">
        <f>VLOOKUP(K1344,Table!$A$2:$C$121,3,0)</f>
        <v>3</v>
      </c>
      <c r="O1344" s="6" t="s">
        <v>2322</v>
      </c>
      <c r="P1344" s="8" t="str">
        <f>LEFT(O1344,MIN(FIND({0,1,2,3,4,5,6,7,8,9},ASC(O1344)&amp;1234567890))-1)</f>
        <v>Al</v>
      </c>
      <c r="Q1344" s="8">
        <f t="shared" si="102"/>
        <v>2</v>
      </c>
      <c r="R1344" s="8">
        <f>VLOOKUP(P1344,Table!$A$2:$C$121,2,0)</f>
        <v>13</v>
      </c>
      <c r="S1344" s="7">
        <f>VLOOKUP(P1344,Table!$A$2:$C$121,3,0)</f>
        <v>3</v>
      </c>
      <c r="T1344" s="6" t="s">
        <v>4415</v>
      </c>
      <c r="U1344" s="8" t="str">
        <f>LEFT(T1344,MIN(FIND({0,1,2,3,4,5,6,7,8,9},ASC(T1344)&amp;1234567890))-1)</f>
        <v>As</v>
      </c>
      <c r="V1344" s="8">
        <f t="shared" si="103"/>
        <v>3</v>
      </c>
      <c r="W1344" s="8">
        <f>VLOOKUP(U1344,Table!$A$2:$C$121,2,0)</f>
        <v>15</v>
      </c>
      <c r="X1344" s="7">
        <f>VLOOKUP(U1344,Table!$A$2:$C$121,3,0)</f>
        <v>4</v>
      </c>
      <c r="Y1344" s="6" t="s">
        <v>2470</v>
      </c>
      <c r="Z1344" s="8" t="str">
        <f>LEFT(Y1344,MIN(FIND({0,1,2,3,4,5,6,7,8,9},ASC(Y1344)&amp;1234567890))-1)</f>
        <v>O</v>
      </c>
      <c r="AA1344" s="8">
        <f t="shared" si="104"/>
        <v>12</v>
      </c>
      <c r="AB1344" s="8">
        <f>VLOOKUP(Z1344,Table!$A$2:$C$121,2,0)</f>
        <v>16</v>
      </c>
      <c r="AC1344" s="7">
        <f>VLOOKUP(Z1344,Table!$A$2:$C$121,3,0)</f>
        <v>2</v>
      </c>
      <c r="AD1344" s="5" t="str">
        <f>VLOOKUP(A1344,Table!$U$1:$V$230,2,0)</f>
        <v>Trigonal</v>
      </c>
    </row>
    <row r="1345" spans="1:30" ht="18.75" customHeight="1" x14ac:dyDescent="0.4">
      <c r="A1345" s="5">
        <v>167</v>
      </c>
      <c r="B1345" s="5">
        <v>238051</v>
      </c>
      <c r="C1345" s="5" t="s">
        <v>1707</v>
      </c>
      <c r="D1345" s="5" t="s">
        <v>1729</v>
      </c>
      <c r="E1345" s="6" t="s">
        <v>4416</v>
      </c>
      <c r="F1345" s="8" t="str">
        <f>LEFT(E1345,MIN(FIND({0,1,2,3,4,5,6,7,8,9},ASC(E1345)&amp;1234567890))-1)</f>
        <v>Rb</v>
      </c>
      <c r="G1345" s="8">
        <f t="shared" si="100"/>
        <v>6</v>
      </c>
      <c r="H1345" s="8">
        <f>VLOOKUP(F1345,Table!$A$2:$C$121,2,0)</f>
        <v>1</v>
      </c>
      <c r="I1345" s="7">
        <f>VLOOKUP(F1345,Table!$A$2:$C$121,3,0)</f>
        <v>5</v>
      </c>
      <c r="J1345" s="6" t="s">
        <v>4417</v>
      </c>
      <c r="K1345" s="8" t="str">
        <f>LEFT(J1345,MIN(FIND({0,1,2,3,4,5,6,7,8,9},ASC(J1345)&amp;1234567890))-1)</f>
        <v>U</v>
      </c>
      <c r="L1345" s="8">
        <f t="shared" si="101"/>
        <v>3</v>
      </c>
      <c r="M1345" s="8">
        <f>VLOOKUP(K1345,Table!$A$2:$C$121,2,0)</f>
        <v>3</v>
      </c>
      <c r="N1345" s="7">
        <f>VLOOKUP(K1345,Table!$A$2:$C$121,3,0)</f>
        <v>7</v>
      </c>
      <c r="O1345" s="6" t="s">
        <v>4196</v>
      </c>
      <c r="P1345" s="8" t="str">
        <f>LEFT(O1345,MIN(FIND({0,1,2,3,4,5,6,7,8,9},ASC(O1345)&amp;1234567890))-1)</f>
        <v>Sb</v>
      </c>
      <c r="Q1345" s="8">
        <f t="shared" si="102"/>
        <v>2</v>
      </c>
      <c r="R1345" s="8">
        <f>VLOOKUP(P1345,Table!$A$2:$C$121,2,0)</f>
        <v>15</v>
      </c>
      <c r="S1345" s="7">
        <f>VLOOKUP(P1345,Table!$A$2:$C$121,3,0)</f>
        <v>5</v>
      </c>
      <c r="T1345" s="6" t="s">
        <v>4418</v>
      </c>
      <c r="U1345" s="8" t="str">
        <f>LEFT(T1345,MIN(FIND({0,1,2,3,4,5,6,7,8,9},ASC(T1345)&amp;1234567890))-1)</f>
        <v>P</v>
      </c>
      <c r="V1345" s="8">
        <f t="shared" si="103"/>
        <v>8</v>
      </c>
      <c r="W1345" s="8">
        <f>VLOOKUP(U1345,Table!$A$2:$C$121,2,0)</f>
        <v>15</v>
      </c>
      <c r="X1345" s="7">
        <f>VLOOKUP(U1345,Table!$A$2:$C$121,3,0)</f>
        <v>3</v>
      </c>
      <c r="Y1345" s="6" t="s">
        <v>4419</v>
      </c>
      <c r="Z1345" s="8" t="str">
        <f>LEFT(Y1345,MIN(FIND({0,1,2,3,4,5,6,7,8,9},ASC(Y1345)&amp;1234567890))-1)</f>
        <v>S</v>
      </c>
      <c r="AA1345" s="8">
        <f t="shared" si="104"/>
        <v>32</v>
      </c>
      <c r="AB1345" s="8">
        <f>VLOOKUP(Z1345,Table!$A$2:$C$121,2,0)</f>
        <v>16</v>
      </c>
      <c r="AC1345" s="7">
        <f>VLOOKUP(Z1345,Table!$A$2:$C$121,3,0)</f>
        <v>3</v>
      </c>
      <c r="AD1345" s="5" t="str">
        <f>VLOOKUP(A1345,Table!$U$1:$V$230,2,0)</f>
        <v>Trigonal</v>
      </c>
    </row>
    <row r="1346" spans="1:30" ht="18.75" customHeight="1" x14ac:dyDescent="0.4">
      <c r="A1346" s="5">
        <v>167</v>
      </c>
      <c r="B1346" s="5">
        <v>238052</v>
      </c>
      <c r="C1346" s="5" t="s">
        <v>1707</v>
      </c>
      <c r="D1346" s="5" t="s">
        <v>1730</v>
      </c>
      <c r="E1346" s="6" t="s">
        <v>4420</v>
      </c>
      <c r="F1346" s="8" t="str">
        <f>LEFT(E1346,MIN(FIND({0,1,2,3,4,5,6,7,8,9},ASC(E1346)&amp;1234567890))-1)</f>
        <v>Cs</v>
      </c>
      <c r="G1346" s="8">
        <f t="shared" ref="G1346:G1409" si="105">IF(SUBSTITUTE(E1346,F1346,"")="",1,SUBSTITUTE(E1346,F1346,""))*1</f>
        <v>6</v>
      </c>
      <c r="H1346" s="8">
        <f>VLOOKUP(F1346,Table!$A$2:$C$121,2,0)</f>
        <v>1</v>
      </c>
      <c r="I1346" s="7">
        <f>VLOOKUP(F1346,Table!$A$2:$C$121,3,0)</f>
        <v>6</v>
      </c>
      <c r="J1346" s="6" t="s">
        <v>4417</v>
      </c>
      <c r="K1346" s="8" t="str">
        <f>LEFT(J1346,MIN(FIND({0,1,2,3,4,5,6,7,8,9},ASC(J1346)&amp;1234567890))-1)</f>
        <v>U</v>
      </c>
      <c r="L1346" s="8">
        <f t="shared" ref="L1346:L1409" si="106">IF(SUBSTITUTE(J1346,K1346,"")="",1,SUBSTITUTE(J1346,K1346,""))*1</f>
        <v>3</v>
      </c>
      <c r="M1346" s="8">
        <f>VLOOKUP(K1346,Table!$A$2:$C$121,2,0)</f>
        <v>3</v>
      </c>
      <c r="N1346" s="7">
        <f>VLOOKUP(K1346,Table!$A$2:$C$121,3,0)</f>
        <v>7</v>
      </c>
      <c r="O1346" s="6" t="s">
        <v>4196</v>
      </c>
      <c r="P1346" s="8" t="str">
        <f>LEFT(O1346,MIN(FIND({0,1,2,3,4,5,6,7,8,9},ASC(O1346)&amp;1234567890))-1)</f>
        <v>Sb</v>
      </c>
      <c r="Q1346" s="8">
        <f t="shared" ref="Q1346:Q1409" si="107">IF(SUBSTITUTE(O1346,P1346,"")="",1,SUBSTITUTE(O1346,P1346,""))*1</f>
        <v>2</v>
      </c>
      <c r="R1346" s="8">
        <f>VLOOKUP(P1346,Table!$A$2:$C$121,2,0)</f>
        <v>15</v>
      </c>
      <c r="S1346" s="7">
        <f>VLOOKUP(P1346,Table!$A$2:$C$121,3,0)</f>
        <v>5</v>
      </c>
      <c r="T1346" s="6" t="s">
        <v>4418</v>
      </c>
      <c r="U1346" s="8" t="str">
        <f>LEFT(T1346,MIN(FIND({0,1,2,3,4,5,6,7,8,9},ASC(T1346)&amp;1234567890))-1)</f>
        <v>P</v>
      </c>
      <c r="V1346" s="8">
        <f t="shared" ref="V1346:V1409" si="108">IF(SUBSTITUTE(T1346,U1346,"")="",1,SUBSTITUTE(T1346,U1346,""))*1</f>
        <v>8</v>
      </c>
      <c r="W1346" s="8">
        <f>VLOOKUP(U1346,Table!$A$2:$C$121,2,0)</f>
        <v>15</v>
      </c>
      <c r="X1346" s="7">
        <f>VLOOKUP(U1346,Table!$A$2:$C$121,3,0)</f>
        <v>3</v>
      </c>
      <c r="Y1346" s="6" t="s">
        <v>4419</v>
      </c>
      <c r="Z1346" s="8" t="str">
        <f>LEFT(Y1346,MIN(FIND({0,1,2,3,4,5,6,7,8,9},ASC(Y1346)&amp;1234567890))-1)</f>
        <v>S</v>
      </c>
      <c r="AA1346" s="8">
        <f t="shared" ref="AA1346:AA1409" si="109">IF(SUBSTITUTE(Y1346,Z1346,"")="",1,SUBSTITUTE(Y1346,Z1346,""))*1</f>
        <v>32</v>
      </c>
      <c r="AB1346" s="8">
        <f>VLOOKUP(Z1346,Table!$A$2:$C$121,2,0)</f>
        <v>16</v>
      </c>
      <c r="AC1346" s="7">
        <f>VLOOKUP(Z1346,Table!$A$2:$C$121,3,0)</f>
        <v>3</v>
      </c>
      <c r="AD1346" s="5" t="str">
        <f>VLOOKUP(A1346,Table!$U$1:$V$230,2,0)</f>
        <v>Trigonal</v>
      </c>
    </row>
    <row r="1347" spans="1:30" ht="18.75" customHeight="1" x14ac:dyDescent="0.4">
      <c r="A1347" s="5">
        <v>176</v>
      </c>
      <c r="B1347" s="5">
        <v>35247</v>
      </c>
      <c r="C1347" s="5" t="s">
        <v>1748</v>
      </c>
      <c r="D1347" s="5" t="s">
        <v>1749</v>
      </c>
      <c r="E1347" s="6" t="s">
        <v>2597</v>
      </c>
      <c r="F1347" s="8" t="str">
        <f>LEFT(E1347,MIN(FIND({0,1,2,3,4,5,6,7,8,9},ASC(E1347)&amp;1234567890))-1)</f>
        <v>Ba</v>
      </c>
      <c r="G1347" s="8">
        <f t="shared" si="105"/>
        <v>1</v>
      </c>
      <c r="H1347" s="8">
        <f>VLOOKUP(F1347,Table!$A$2:$C$121,2,0)</f>
        <v>2</v>
      </c>
      <c r="I1347" s="7">
        <f>VLOOKUP(F1347,Table!$A$2:$C$121,3,0)</f>
        <v>6</v>
      </c>
      <c r="J1347" s="6" t="s">
        <v>2320</v>
      </c>
      <c r="K1347" s="8" t="str">
        <f>LEFT(J1347,MIN(FIND({0,1,2,3,4,5,6,7,8,9},ASC(J1347)&amp;1234567890))-1)</f>
        <v>Sr</v>
      </c>
      <c r="L1347" s="8">
        <f t="shared" si="106"/>
        <v>1</v>
      </c>
      <c r="M1347" s="8">
        <f>VLOOKUP(K1347,Table!$A$2:$C$121,2,0)</f>
        <v>2</v>
      </c>
      <c r="N1347" s="7">
        <f>VLOOKUP(K1347,Table!$A$2:$C$121,3,0)</f>
        <v>5</v>
      </c>
      <c r="O1347" s="6" t="s">
        <v>2341</v>
      </c>
      <c r="P1347" s="8" t="str">
        <f>LEFT(O1347,MIN(FIND({0,1,2,3,4,5,6,7,8,9},ASC(O1347)&amp;1234567890))-1)</f>
        <v>Ca</v>
      </c>
      <c r="Q1347" s="8">
        <f t="shared" si="107"/>
        <v>1</v>
      </c>
      <c r="R1347" s="8">
        <f>VLOOKUP(P1347,Table!$A$2:$C$121,2,0)</f>
        <v>2</v>
      </c>
      <c r="S1347" s="7">
        <f>VLOOKUP(P1347,Table!$A$2:$C$121,3,0)</f>
        <v>4</v>
      </c>
      <c r="T1347" s="6" t="s">
        <v>4421</v>
      </c>
      <c r="U1347" s="8" t="str">
        <f>LEFT(T1347,MIN(FIND({0,1,2,3,4,5,6,7,8,9},ASC(T1347)&amp;1234567890))-1)</f>
        <v>Tm</v>
      </c>
      <c r="V1347" s="8">
        <f t="shared" si="108"/>
        <v>22</v>
      </c>
      <c r="W1347" s="8">
        <f>VLOOKUP(U1347,Table!$A$2:$C$121,2,0)</f>
        <v>3</v>
      </c>
      <c r="X1347" s="7">
        <f>VLOOKUP(U1347,Table!$A$2:$C$121,3,0)</f>
        <v>6</v>
      </c>
      <c r="Y1347" s="6" t="s">
        <v>4368</v>
      </c>
      <c r="Z1347" s="8" t="str">
        <f>LEFT(Y1347,MIN(FIND({0,1,2,3,4,5,6,7,8,9},ASC(Y1347)&amp;1234567890))-1)</f>
        <v>O</v>
      </c>
      <c r="AA1347" s="8">
        <f t="shared" si="109"/>
        <v>36</v>
      </c>
      <c r="AB1347" s="8">
        <f>VLOOKUP(Z1347,Table!$A$2:$C$121,2,0)</f>
        <v>16</v>
      </c>
      <c r="AC1347" s="7">
        <f>VLOOKUP(Z1347,Table!$A$2:$C$121,3,0)</f>
        <v>2</v>
      </c>
      <c r="AD1347" s="5" t="str">
        <f>VLOOKUP(A1347,Table!$U$1:$V$230,2,0)</f>
        <v>Hexagonal</v>
      </c>
    </row>
    <row r="1348" spans="1:30" ht="18.75" customHeight="1" x14ac:dyDescent="0.4">
      <c r="A1348" s="5">
        <v>176</v>
      </c>
      <c r="B1348" s="5">
        <v>39696</v>
      </c>
      <c r="C1348" s="5" t="s">
        <v>1748</v>
      </c>
      <c r="D1348" s="5" t="s">
        <v>1750</v>
      </c>
      <c r="E1348" s="6" t="s">
        <v>4422</v>
      </c>
      <c r="F1348" s="8" t="str">
        <f>LEFT(E1348,MIN(FIND({0,1,2,3,4,5,6,7,8,9},ASC(E1348)&amp;1234567890))-1)</f>
        <v>Na</v>
      </c>
      <c r="G1348" s="8">
        <f t="shared" si="105"/>
        <v>1.23</v>
      </c>
      <c r="H1348" s="8">
        <f>VLOOKUP(F1348,Table!$A$2:$C$121,2,0)</f>
        <v>1</v>
      </c>
      <c r="I1348" s="7">
        <f>VLOOKUP(F1348,Table!$A$2:$C$121,3,0)</f>
        <v>3</v>
      </c>
      <c r="J1348" s="6" t="s">
        <v>4423</v>
      </c>
      <c r="K1348" s="8" t="str">
        <f>LEFT(J1348,MIN(FIND({0,1,2,3,4,5,6,7,8,9},ASC(J1348)&amp;1234567890))-1)</f>
        <v>Ca</v>
      </c>
      <c r="L1348" s="8">
        <f t="shared" si="106"/>
        <v>0.12</v>
      </c>
      <c r="M1348" s="8">
        <f>VLOOKUP(K1348,Table!$A$2:$C$121,2,0)</f>
        <v>2</v>
      </c>
      <c r="N1348" s="7">
        <f>VLOOKUP(K1348,Table!$A$2:$C$121,3,0)</f>
        <v>4</v>
      </c>
      <c r="O1348" s="6" t="s">
        <v>4424</v>
      </c>
      <c r="P1348" s="8" t="str">
        <f>LEFT(O1348,MIN(FIND({0,1,2,3,4,5,6,7,8,9},ASC(O1348)&amp;1234567890))-1)</f>
        <v>Y</v>
      </c>
      <c r="Q1348" s="8">
        <f t="shared" si="107"/>
        <v>1.28</v>
      </c>
      <c r="R1348" s="8">
        <f>VLOOKUP(P1348,Table!$A$2:$C$121,2,0)</f>
        <v>3</v>
      </c>
      <c r="S1348" s="7">
        <f>VLOOKUP(P1348,Table!$A$2:$C$121,3,0)</f>
        <v>5</v>
      </c>
      <c r="T1348" s="6" t="s">
        <v>4425</v>
      </c>
      <c r="U1348" s="8" t="str">
        <f>LEFT(T1348,MIN(FIND({0,1,2,3,4,5,6,7,8,9},ASC(T1348)&amp;1234567890))-1)</f>
        <v>Er</v>
      </c>
      <c r="V1348" s="8">
        <f t="shared" si="108"/>
        <v>0.24</v>
      </c>
      <c r="W1348" s="8">
        <f>VLOOKUP(U1348,Table!$A$2:$C$121,2,0)</f>
        <v>3</v>
      </c>
      <c r="X1348" s="7">
        <f>VLOOKUP(U1348,Table!$A$2:$C$121,3,0)</f>
        <v>6</v>
      </c>
      <c r="Y1348" s="6" t="s">
        <v>2508</v>
      </c>
      <c r="Z1348" s="8" t="str">
        <f>LEFT(Y1348,MIN(FIND({0,1,2,3,4,5,6,7,8,9},ASC(Y1348)&amp;1234567890))-1)</f>
        <v>F</v>
      </c>
      <c r="AA1348" s="8">
        <f t="shared" si="109"/>
        <v>6</v>
      </c>
      <c r="AB1348" s="8">
        <f>VLOOKUP(Z1348,Table!$A$2:$C$121,2,0)</f>
        <v>17</v>
      </c>
      <c r="AC1348" s="7">
        <f>VLOOKUP(Z1348,Table!$A$2:$C$121,3,0)</f>
        <v>2</v>
      </c>
      <c r="AD1348" s="5" t="str">
        <f>VLOOKUP(A1348,Table!$U$1:$V$230,2,0)</f>
        <v>Hexagonal</v>
      </c>
    </row>
    <row r="1349" spans="1:30" ht="18.75" customHeight="1" x14ac:dyDescent="0.4">
      <c r="A1349" s="5">
        <v>176</v>
      </c>
      <c r="B1349" s="5">
        <v>71566</v>
      </c>
      <c r="C1349" s="5" t="s">
        <v>1748</v>
      </c>
      <c r="D1349" s="5" t="s">
        <v>1751</v>
      </c>
      <c r="E1349" s="6" t="s">
        <v>3821</v>
      </c>
      <c r="F1349" s="8" t="str">
        <f>LEFT(E1349,MIN(FIND({0,1,2,3,4,5,6,7,8,9},ASC(E1349)&amp;1234567890))-1)</f>
        <v>Ba</v>
      </c>
      <c r="G1349" s="8">
        <f t="shared" si="105"/>
        <v>6</v>
      </c>
      <c r="H1349" s="8">
        <f>VLOOKUP(F1349,Table!$A$2:$C$121,2,0)</f>
        <v>2</v>
      </c>
      <c r="I1349" s="7">
        <f>VLOOKUP(F1349,Table!$A$2:$C$121,3,0)</f>
        <v>6</v>
      </c>
      <c r="J1349" s="6" t="s">
        <v>3941</v>
      </c>
      <c r="K1349" s="8" t="str">
        <f>LEFT(J1349,MIN(FIND({0,1,2,3,4,5,6,7,8,9},ASC(J1349)&amp;1234567890))-1)</f>
        <v>Mn</v>
      </c>
      <c r="L1349" s="8">
        <f t="shared" si="106"/>
        <v>2</v>
      </c>
      <c r="M1349" s="8">
        <f>VLOOKUP(K1349,Table!$A$2:$C$121,2,0)</f>
        <v>7</v>
      </c>
      <c r="N1349" s="7">
        <f>VLOOKUP(K1349,Table!$A$2:$C$121,3,0)</f>
        <v>4</v>
      </c>
      <c r="O1349" s="6" t="s">
        <v>2379</v>
      </c>
      <c r="P1349" s="8" t="str">
        <f>LEFT(O1349,MIN(FIND({0,1,2,3,4,5,6,7,8,9},ASC(O1349)&amp;1234567890))-1)</f>
        <v>Zn</v>
      </c>
      <c r="Q1349" s="8">
        <f t="shared" si="107"/>
        <v>1</v>
      </c>
      <c r="R1349" s="8">
        <f>VLOOKUP(P1349,Table!$A$2:$C$121,2,0)</f>
        <v>12</v>
      </c>
      <c r="S1349" s="7">
        <f>VLOOKUP(P1349,Table!$A$2:$C$121,3,0)</f>
        <v>4</v>
      </c>
      <c r="T1349" s="6" t="s">
        <v>4426</v>
      </c>
      <c r="U1349" s="8" t="str">
        <f>LEFT(T1349,MIN(FIND({0,1,2,3,4,5,6,7,8,9},ASC(T1349)&amp;1234567890))-1)</f>
        <v>F</v>
      </c>
      <c r="V1349" s="8">
        <f t="shared" si="108"/>
        <v>12</v>
      </c>
      <c r="W1349" s="8">
        <f>VLOOKUP(U1349,Table!$A$2:$C$121,2,0)</f>
        <v>17</v>
      </c>
      <c r="X1349" s="7">
        <f>VLOOKUP(U1349,Table!$A$2:$C$121,3,0)</f>
        <v>2</v>
      </c>
      <c r="Y1349" s="6" t="s">
        <v>2326</v>
      </c>
      <c r="Z1349" s="8" t="str">
        <f>LEFT(Y1349,MIN(FIND({0,1,2,3,4,5,6,7,8,9},ASC(Y1349)&amp;1234567890))-1)</f>
        <v>Cl</v>
      </c>
      <c r="AA1349" s="8">
        <f t="shared" si="109"/>
        <v>6</v>
      </c>
      <c r="AB1349" s="8">
        <f>VLOOKUP(Z1349,Table!$A$2:$C$121,2,0)</f>
        <v>17</v>
      </c>
      <c r="AC1349" s="7">
        <f>VLOOKUP(Z1349,Table!$A$2:$C$121,3,0)</f>
        <v>3</v>
      </c>
      <c r="AD1349" s="5" t="str">
        <f>VLOOKUP(A1349,Table!$U$1:$V$230,2,0)</f>
        <v>Hexagonal</v>
      </c>
    </row>
    <row r="1350" spans="1:30" ht="18.75" customHeight="1" x14ac:dyDescent="0.4">
      <c r="A1350" s="5">
        <v>176</v>
      </c>
      <c r="B1350" s="5">
        <v>100808</v>
      </c>
      <c r="C1350" s="5" t="s">
        <v>1748</v>
      </c>
      <c r="D1350" s="5" t="s">
        <v>5616</v>
      </c>
      <c r="E1350" s="6" t="s">
        <v>4427</v>
      </c>
      <c r="F1350" s="8" t="str">
        <f>LEFT(E1350,MIN(FIND({0,1,2,3,4,5,6,7,8,9},ASC(E1350)&amp;1234567890))-1)</f>
        <v>Ca</v>
      </c>
      <c r="G1350" s="8">
        <f t="shared" si="105"/>
        <v>3.1920000000000002</v>
      </c>
      <c r="H1350" s="8">
        <f>VLOOKUP(F1350,Table!$A$2:$C$121,2,0)</f>
        <v>2</v>
      </c>
      <c r="I1350" s="7">
        <f>VLOOKUP(F1350,Table!$A$2:$C$121,3,0)</f>
        <v>4</v>
      </c>
      <c r="J1350" s="6" t="s">
        <v>4428</v>
      </c>
      <c r="K1350" s="8" t="str">
        <f>LEFT(J1350,MIN(FIND({0,1,2,3,4,5,6,7,8,9},ASC(J1350)&amp;1234567890))-1)</f>
        <v>P</v>
      </c>
      <c r="L1350" s="8">
        <f t="shared" si="106"/>
        <v>2.2919999999999998</v>
      </c>
      <c r="M1350" s="8">
        <f>VLOOKUP(K1350,Table!$A$2:$C$121,2,0)</f>
        <v>15</v>
      </c>
      <c r="N1350" s="7">
        <f>VLOOKUP(K1350,Table!$A$2:$C$121,3,0)</f>
        <v>3</v>
      </c>
      <c r="O1350" s="6" t="s">
        <v>4429</v>
      </c>
      <c r="P1350" s="8" t="str">
        <f>LEFT(O1350,MIN(FIND({0,1,2,3,4,5,6,7,8,9},ASC(O1350)&amp;1234567890))-1)</f>
        <v>O</v>
      </c>
      <c r="Q1350" s="8">
        <f t="shared" si="107"/>
        <v>16.423999999999999</v>
      </c>
      <c r="R1350" s="8">
        <f>VLOOKUP(P1350,Table!$A$2:$C$121,2,0)</f>
        <v>16</v>
      </c>
      <c r="S1350" s="7">
        <f>VLOOKUP(P1350,Table!$A$2:$C$121,3,0)</f>
        <v>2</v>
      </c>
      <c r="T1350" s="6" t="s">
        <v>4430</v>
      </c>
      <c r="U1350" s="8" t="str">
        <f>LEFT(T1350,MIN(FIND({0,1,2,3,4,5,6,7,8,9},ASC(T1350)&amp;1234567890))-1)</f>
        <v>H</v>
      </c>
      <c r="V1350" s="8">
        <f t="shared" si="108"/>
        <v>15.36</v>
      </c>
      <c r="W1350" s="8">
        <f>VLOOKUP(U1350,Table!$A$2:$C$121,2,0)</f>
        <v>1</v>
      </c>
      <c r="X1350" s="7">
        <f>VLOOKUP(U1350,Table!$A$2:$C$121,3,0)</f>
        <v>1</v>
      </c>
      <c r="Y1350" s="6" t="s">
        <v>5517</v>
      </c>
      <c r="Z1350" s="8" t="str">
        <f>LEFT(Y1350,MIN(FIND({0,1,2,3,4,5,6,7,8,9},ASC(Y1350)&amp;1234567890))-1)</f>
        <v>Cl</v>
      </c>
      <c r="AA1350" s="8">
        <f t="shared" si="109"/>
        <v>0.35599999999999998</v>
      </c>
      <c r="AB1350" s="8">
        <f>VLOOKUP(Z1350,Table!$A$2:$C$121,2,0)</f>
        <v>17</v>
      </c>
      <c r="AC1350" s="7">
        <f>VLOOKUP(Z1350,Table!$A$2:$C$121,3,0)</f>
        <v>3</v>
      </c>
      <c r="AD1350" s="5" t="str">
        <f>VLOOKUP(A1350,Table!$U$1:$V$230,2,0)</f>
        <v>Hexagonal</v>
      </c>
    </row>
    <row r="1351" spans="1:30" ht="18.75" customHeight="1" x14ac:dyDescent="0.4">
      <c r="A1351" s="5">
        <v>176</v>
      </c>
      <c r="B1351" s="5">
        <v>100809</v>
      </c>
      <c r="C1351" s="5" t="s">
        <v>1748</v>
      </c>
      <c r="D1351" s="5" t="s">
        <v>5617</v>
      </c>
      <c r="E1351" s="6" t="s">
        <v>4431</v>
      </c>
      <c r="F1351" s="8" t="str">
        <f>LEFT(E1351,MIN(FIND({0,1,2,3,4,5,6,7,8,9},ASC(E1351)&amp;1234567890))-1)</f>
        <v>Ca</v>
      </c>
      <c r="G1351" s="8">
        <f t="shared" si="105"/>
        <v>4.524</v>
      </c>
      <c r="H1351" s="8">
        <f>VLOOKUP(F1351,Table!$A$2:$C$121,2,0)</f>
        <v>2</v>
      </c>
      <c r="I1351" s="7">
        <f>VLOOKUP(F1351,Table!$A$2:$C$121,3,0)</f>
        <v>4</v>
      </c>
      <c r="J1351" s="6" t="s">
        <v>4432</v>
      </c>
      <c r="K1351" s="8" t="str">
        <f>LEFT(J1351,MIN(FIND({0,1,2,3,4,5,6,7,8,9},ASC(J1351)&amp;1234567890))-1)</f>
        <v>P</v>
      </c>
      <c r="L1351" s="8">
        <f t="shared" si="106"/>
        <v>2.0459999999999998</v>
      </c>
      <c r="M1351" s="8">
        <f>VLOOKUP(K1351,Table!$A$2:$C$121,2,0)</f>
        <v>15</v>
      </c>
      <c r="N1351" s="7">
        <f>VLOOKUP(K1351,Table!$A$2:$C$121,3,0)</f>
        <v>3</v>
      </c>
      <c r="O1351" s="6" t="s">
        <v>4433</v>
      </c>
      <c r="P1351" s="8" t="str">
        <f>LEFT(O1351,MIN(FIND({0,1,2,3,4,5,6,7,8,9},ASC(O1351)&amp;1234567890))-1)</f>
        <v>O</v>
      </c>
      <c r="Q1351" s="8">
        <f t="shared" si="107"/>
        <v>17.306000000000001</v>
      </c>
      <c r="R1351" s="8">
        <f>VLOOKUP(P1351,Table!$A$2:$C$121,2,0)</f>
        <v>16</v>
      </c>
      <c r="S1351" s="7">
        <f>VLOOKUP(P1351,Table!$A$2:$C$121,3,0)</f>
        <v>2</v>
      </c>
      <c r="T1351" s="6" t="s">
        <v>4434</v>
      </c>
      <c r="U1351" s="8" t="str">
        <f>LEFT(T1351,MIN(FIND({0,1,2,3,4,5,6,7,8,9},ASC(T1351)&amp;1234567890))-1)</f>
        <v>H</v>
      </c>
      <c r="V1351" s="8">
        <f t="shared" si="108"/>
        <v>15.606</v>
      </c>
      <c r="W1351" s="8">
        <f>VLOOKUP(U1351,Table!$A$2:$C$121,2,0)</f>
        <v>1</v>
      </c>
      <c r="X1351" s="7">
        <f>VLOOKUP(U1351,Table!$A$2:$C$121,3,0)</f>
        <v>1</v>
      </c>
      <c r="Y1351" s="6" t="s">
        <v>5518</v>
      </c>
      <c r="Z1351" s="8" t="str">
        <f>LEFT(Y1351,MIN(FIND({0,1,2,3,4,5,6,7,8,9},ASC(Y1351)&amp;1234567890))-1)</f>
        <v>Cl</v>
      </c>
      <c r="AA1351" s="8">
        <f t="shared" si="109"/>
        <v>0.27200000000000002</v>
      </c>
      <c r="AB1351" s="8">
        <f>VLOOKUP(Z1351,Table!$A$2:$C$121,2,0)</f>
        <v>17</v>
      </c>
      <c r="AC1351" s="7">
        <f>VLOOKUP(Z1351,Table!$A$2:$C$121,3,0)</f>
        <v>3</v>
      </c>
      <c r="AD1351" s="5" t="str">
        <f>VLOOKUP(A1351,Table!$U$1:$V$230,2,0)</f>
        <v>Hexagonal</v>
      </c>
    </row>
    <row r="1352" spans="1:30" ht="18.75" customHeight="1" x14ac:dyDescent="0.4">
      <c r="A1352" s="5">
        <v>176</v>
      </c>
      <c r="B1352" s="5">
        <v>100814</v>
      </c>
      <c r="C1352" s="5" t="s">
        <v>1748</v>
      </c>
      <c r="D1352" s="5" t="s">
        <v>5618</v>
      </c>
      <c r="E1352" s="6" t="s">
        <v>4435</v>
      </c>
      <c r="F1352" s="8" t="str">
        <f>LEFT(E1352,MIN(FIND({0,1,2,3,4,5,6,7,8,9},ASC(E1352)&amp;1234567890))-1)</f>
        <v>Ca</v>
      </c>
      <c r="G1352" s="8">
        <f t="shared" si="105"/>
        <v>4.3719999999999999</v>
      </c>
      <c r="H1352" s="8">
        <f>VLOOKUP(F1352,Table!$A$2:$C$121,2,0)</f>
        <v>2</v>
      </c>
      <c r="I1352" s="7">
        <f>VLOOKUP(F1352,Table!$A$2:$C$121,3,0)</f>
        <v>4</v>
      </c>
      <c r="J1352" s="6" t="s">
        <v>4436</v>
      </c>
      <c r="K1352" s="8" t="str">
        <f>LEFT(J1352,MIN(FIND({0,1,2,3,4,5,6,7,8,9},ASC(J1352)&amp;1234567890))-1)</f>
        <v>P</v>
      </c>
      <c r="L1352" s="8">
        <f t="shared" si="106"/>
        <v>2.202</v>
      </c>
      <c r="M1352" s="8">
        <f>VLOOKUP(K1352,Table!$A$2:$C$121,2,0)</f>
        <v>15</v>
      </c>
      <c r="N1352" s="7">
        <f>VLOOKUP(K1352,Table!$A$2:$C$121,3,0)</f>
        <v>3</v>
      </c>
      <c r="O1352" s="6" t="s">
        <v>4437</v>
      </c>
      <c r="P1352" s="8" t="str">
        <f>LEFT(O1352,MIN(FIND({0,1,2,3,4,5,6,7,8,9},ASC(O1352)&amp;1234567890))-1)</f>
        <v>O</v>
      </c>
      <c r="Q1352" s="8">
        <f t="shared" si="107"/>
        <v>18.13</v>
      </c>
      <c r="R1352" s="8">
        <f>VLOOKUP(P1352,Table!$A$2:$C$121,2,0)</f>
        <v>16</v>
      </c>
      <c r="S1352" s="7">
        <f>VLOOKUP(P1352,Table!$A$2:$C$121,3,0)</f>
        <v>2</v>
      </c>
      <c r="T1352" s="6" t="s">
        <v>4438</v>
      </c>
      <c r="U1352" s="8" t="str">
        <f>LEFT(T1352,MIN(FIND({0,1,2,3,4,5,6,7,8,9},ASC(T1352)&amp;1234567890))-1)</f>
        <v>H</v>
      </c>
      <c r="V1352" s="8">
        <f t="shared" si="108"/>
        <v>16.821999999999999</v>
      </c>
      <c r="W1352" s="8">
        <f>VLOOKUP(U1352,Table!$A$2:$C$121,2,0)</f>
        <v>1</v>
      </c>
      <c r="X1352" s="7">
        <f>VLOOKUP(U1352,Table!$A$2:$C$121,3,0)</f>
        <v>1</v>
      </c>
      <c r="Y1352" s="6" t="s">
        <v>5519</v>
      </c>
      <c r="Z1352" s="8" t="str">
        <f>LEFT(Y1352,MIN(FIND({0,1,2,3,4,5,6,7,8,9},ASC(Y1352)&amp;1234567890))-1)</f>
        <v>Cl</v>
      </c>
      <c r="AA1352" s="8">
        <f t="shared" si="109"/>
        <v>0.316</v>
      </c>
      <c r="AB1352" s="8">
        <f>VLOOKUP(Z1352,Table!$A$2:$C$121,2,0)</f>
        <v>17</v>
      </c>
      <c r="AC1352" s="7">
        <f>VLOOKUP(Z1352,Table!$A$2:$C$121,3,0)</f>
        <v>3</v>
      </c>
      <c r="AD1352" s="5" t="str">
        <f>VLOOKUP(A1352,Table!$U$1:$V$230,2,0)</f>
        <v>Hexagonal</v>
      </c>
    </row>
    <row r="1353" spans="1:30" ht="18.75" customHeight="1" x14ac:dyDescent="0.4">
      <c r="A1353" s="5">
        <v>176</v>
      </c>
      <c r="B1353" s="5">
        <v>202553</v>
      </c>
      <c r="C1353" s="5" t="s">
        <v>1748</v>
      </c>
      <c r="D1353" s="5" t="s">
        <v>1752</v>
      </c>
      <c r="E1353" s="6" t="s">
        <v>2383</v>
      </c>
      <c r="F1353" s="8" t="str">
        <f>LEFT(E1353,MIN(FIND({0,1,2,3,4,5,6,7,8,9},ASC(E1353)&amp;1234567890))-1)</f>
        <v>La</v>
      </c>
      <c r="G1353" s="8">
        <f t="shared" si="105"/>
        <v>2</v>
      </c>
      <c r="H1353" s="8">
        <f>VLOOKUP(F1353,Table!$A$2:$C$121,2,0)</f>
        <v>3</v>
      </c>
      <c r="I1353" s="7">
        <f>VLOOKUP(F1353,Table!$A$2:$C$121,3,0)</f>
        <v>6</v>
      </c>
      <c r="J1353" s="6" t="s">
        <v>3380</v>
      </c>
      <c r="K1353" s="8" t="str">
        <f>LEFT(J1353,MIN(FIND({0,1,2,3,4,5,6,7,8,9},ASC(J1353)&amp;1234567890))-1)</f>
        <v>Th</v>
      </c>
      <c r="L1353" s="8">
        <f t="shared" si="106"/>
        <v>1</v>
      </c>
      <c r="M1353" s="8">
        <f>VLOOKUP(K1353,Table!$A$2:$C$121,2,0)</f>
        <v>3</v>
      </c>
      <c r="N1353" s="7">
        <f>VLOOKUP(K1353,Table!$A$2:$C$121,3,0)</f>
        <v>7</v>
      </c>
      <c r="O1353" s="6" t="s">
        <v>2416</v>
      </c>
      <c r="P1353" s="8" t="str">
        <f>LEFT(O1353,MIN(FIND({0,1,2,3,4,5,6,7,8,9},ASC(O1353)&amp;1234567890))-1)</f>
        <v>Ta</v>
      </c>
      <c r="Q1353" s="8">
        <f t="shared" si="107"/>
        <v>1</v>
      </c>
      <c r="R1353" s="8">
        <f>VLOOKUP(P1353,Table!$A$2:$C$121,2,0)</f>
        <v>5</v>
      </c>
      <c r="S1353" s="7">
        <f>VLOOKUP(P1353,Table!$A$2:$C$121,3,0)</f>
        <v>6</v>
      </c>
      <c r="T1353" s="6" t="s">
        <v>2332</v>
      </c>
      <c r="U1353" s="8" t="str">
        <f>LEFT(T1353,MIN(FIND({0,1,2,3,4,5,6,7,8,9},ASC(T1353)&amp;1234567890))-1)</f>
        <v>O</v>
      </c>
      <c r="V1353" s="8">
        <f t="shared" si="108"/>
        <v>6</v>
      </c>
      <c r="W1353" s="8">
        <f>VLOOKUP(U1353,Table!$A$2:$C$121,2,0)</f>
        <v>16</v>
      </c>
      <c r="X1353" s="7">
        <f>VLOOKUP(U1353,Table!$A$2:$C$121,3,0)</f>
        <v>2</v>
      </c>
      <c r="Y1353" s="6" t="s">
        <v>2814</v>
      </c>
      <c r="Z1353" s="8" t="str">
        <f>LEFT(Y1353,MIN(FIND({0,1,2,3,4,5,6,7,8,9},ASC(Y1353)&amp;1234567890))-1)</f>
        <v>Cl</v>
      </c>
      <c r="AA1353" s="8">
        <f t="shared" si="109"/>
        <v>3</v>
      </c>
      <c r="AB1353" s="8">
        <f>VLOOKUP(Z1353,Table!$A$2:$C$121,2,0)</f>
        <v>17</v>
      </c>
      <c r="AC1353" s="7">
        <f>VLOOKUP(Z1353,Table!$A$2:$C$121,3,0)</f>
        <v>3</v>
      </c>
      <c r="AD1353" s="5" t="str">
        <f>VLOOKUP(A1353,Table!$U$1:$V$230,2,0)</f>
        <v>Hexagonal</v>
      </c>
    </row>
    <row r="1354" spans="1:30" ht="18.75" customHeight="1" x14ac:dyDescent="0.4">
      <c r="A1354" s="5">
        <v>176</v>
      </c>
      <c r="B1354" s="5">
        <v>77646</v>
      </c>
      <c r="C1354" s="5" t="s">
        <v>1748</v>
      </c>
      <c r="D1354" s="5" t="s">
        <v>1753</v>
      </c>
      <c r="E1354" s="6" t="s">
        <v>2337</v>
      </c>
      <c r="F1354" s="8" t="str">
        <f>LEFT(E1354,MIN(FIND({0,1,2,3,4,5,6,7,8,9},ASC(E1354)&amp;1234567890))-1)</f>
        <v>Cs</v>
      </c>
      <c r="G1354" s="8">
        <f t="shared" si="105"/>
        <v>1</v>
      </c>
      <c r="H1354" s="8">
        <f>VLOOKUP(F1354,Table!$A$2:$C$121,2,0)</f>
        <v>1</v>
      </c>
      <c r="I1354" s="7">
        <f>VLOOKUP(F1354,Table!$A$2:$C$121,3,0)</f>
        <v>6</v>
      </c>
      <c r="J1354" s="6" t="s">
        <v>4439</v>
      </c>
      <c r="K1354" s="8" t="str">
        <f>LEFT(J1354,MIN(FIND({0,1,2,3,4,5,6,7,8,9},ASC(J1354)&amp;1234567890))-1)</f>
        <v>Pr</v>
      </c>
      <c r="L1354" s="8">
        <f t="shared" si="106"/>
        <v>9</v>
      </c>
      <c r="M1354" s="8">
        <f>VLOOKUP(K1354,Table!$A$2:$C$121,2,0)</f>
        <v>3</v>
      </c>
      <c r="N1354" s="7">
        <f>VLOOKUP(K1354,Table!$A$2:$C$121,3,0)</f>
        <v>6</v>
      </c>
      <c r="O1354" s="6" t="s">
        <v>2731</v>
      </c>
      <c r="P1354" s="8" t="str">
        <f>LEFT(O1354,MIN(FIND({0,1,2,3,4,5,6,7,8,9},ASC(O1354)&amp;1234567890))-1)</f>
        <v>Nb</v>
      </c>
      <c r="Q1354" s="8">
        <f t="shared" si="107"/>
        <v>1</v>
      </c>
      <c r="R1354" s="8">
        <f>VLOOKUP(P1354,Table!$A$2:$C$121,2,0)</f>
        <v>5</v>
      </c>
      <c r="S1354" s="7">
        <f>VLOOKUP(P1354,Table!$A$2:$C$121,3,0)</f>
        <v>5</v>
      </c>
      <c r="T1354" s="6" t="s">
        <v>4440</v>
      </c>
      <c r="U1354" s="8" t="str">
        <f>LEFT(T1354,MIN(FIND({0,1,2,3,4,5,6,7,8,9},ASC(T1354)&amp;1234567890))-1)</f>
        <v>Br</v>
      </c>
      <c r="V1354" s="8">
        <f t="shared" si="108"/>
        <v>15</v>
      </c>
      <c r="W1354" s="8">
        <f>VLOOKUP(U1354,Table!$A$2:$C$121,2,0)</f>
        <v>17</v>
      </c>
      <c r="X1354" s="7">
        <f>VLOOKUP(U1354,Table!$A$2:$C$121,3,0)</f>
        <v>4</v>
      </c>
      <c r="Y1354" s="6" t="s">
        <v>2509</v>
      </c>
      <c r="Z1354" s="8" t="str">
        <f>LEFT(Y1354,MIN(FIND({0,1,2,3,4,5,6,7,8,9},ASC(Y1354)&amp;1234567890))-1)</f>
        <v>N</v>
      </c>
      <c r="AA1354" s="8">
        <f t="shared" si="109"/>
        <v>6</v>
      </c>
      <c r="AB1354" s="8">
        <f>VLOOKUP(Z1354,Table!$A$2:$C$121,2,0)</f>
        <v>15</v>
      </c>
      <c r="AC1354" s="7">
        <f>VLOOKUP(Z1354,Table!$A$2:$C$121,3,0)</f>
        <v>2</v>
      </c>
      <c r="AD1354" s="5" t="str">
        <f>VLOOKUP(A1354,Table!$U$1:$V$230,2,0)</f>
        <v>Hexagonal</v>
      </c>
    </row>
    <row r="1355" spans="1:30" ht="18.75" customHeight="1" x14ac:dyDescent="0.4">
      <c r="A1355" s="5">
        <v>176</v>
      </c>
      <c r="B1355" s="5">
        <v>95803</v>
      </c>
      <c r="C1355" s="5" t="s">
        <v>1748</v>
      </c>
      <c r="D1355" s="5" t="s">
        <v>1754</v>
      </c>
      <c r="E1355" s="6" t="s">
        <v>3821</v>
      </c>
      <c r="F1355" s="8" t="str">
        <f>LEFT(E1355,MIN(FIND({0,1,2,3,4,5,6,7,8,9},ASC(E1355)&amp;1234567890))-1)</f>
        <v>Ba</v>
      </c>
      <c r="G1355" s="8">
        <f t="shared" si="105"/>
        <v>6</v>
      </c>
      <c r="H1355" s="8">
        <f>VLOOKUP(F1355,Table!$A$2:$C$121,2,0)</f>
        <v>2</v>
      </c>
      <c r="I1355" s="7">
        <f>VLOOKUP(F1355,Table!$A$2:$C$121,3,0)</f>
        <v>6</v>
      </c>
      <c r="J1355" s="6" t="s">
        <v>4441</v>
      </c>
      <c r="K1355" s="8" t="str">
        <f>LEFT(J1355,MIN(FIND({0,1,2,3,4,5,6,7,8,9},ASC(J1355)&amp;1234567890))-1)</f>
        <v>Mg</v>
      </c>
      <c r="L1355" s="8">
        <f t="shared" si="106"/>
        <v>17.399999999999999</v>
      </c>
      <c r="M1355" s="8">
        <f>VLOOKUP(K1355,Table!$A$2:$C$121,2,0)</f>
        <v>2</v>
      </c>
      <c r="N1355" s="7">
        <f>VLOOKUP(K1355,Table!$A$2:$C$121,3,0)</f>
        <v>3</v>
      </c>
      <c r="O1355" s="6" t="s">
        <v>4442</v>
      </c>
      <c r="P1355" s="8" t="str">
        <f>LEFT(O1355,MIN(FIND({0,1,2,3,4,5,6,7,8,9},ASC(O1355)&amp;1234567890))-1)</f>
        <v>Li</v>
      </c>
      <c r="Q1355" s="8">
        <f t="shared" si="107"/>
        <v>2.6</v>
      </c>
      <c r="R1355" s="8">
        <f>VLOOKUP(P1355,Table!$A$2:$C$121,2,0)</f>
        <v>1</v>
      </c>
      <c r="S1355" s="7">
        <f>VLOOKUP(P1355,Table!$A$2:$C$121,3,0)</f>
        <v>2</v>
      </c>
      <c r="T1355" s="6" t="s">
        <v>4443</v>
      </c>
      <c r="U1355" s="8" t="str">
        <f>LEFT(T1355,MIN(FIND({0,1,2,3,4,5,6,7,8,9},ASC(T1355)&amp;1234567890))-1)</f>
        <v>Ge</v>
      </c>
      <c r="V1355" s="8">
        <f t="shared" si="108"/>
        <v>12</v>
      </c>
      <c r="W1355" s="8">
        <f>VLOOKUP(U1355,Table!$A$2:$C$121,2,0)</f>
        <v>14</v>
      </c>
      <c r="X1355" s="7">
        <f>VLOOKUP(U1355,Table!$A$2:$C$121,3,0)</f>
        <v>4</v>
      </c>
      <c r="Y1355" s="6" t="s">
        <v>4444</v>
      </c>
      <c r="Z1355" s="8" t="str">
        <f>LEFT(Y1355,MIN(FIND({0,1,2,3,4,5,6,7,8,9},ASC(Y1355)&amp;1234567890))-1)</f>
        <v>O</v>
      </c>
      <c r="AA1355" s="8">
        <f t="shared" si="109"/>
        <v>0.64</v>
      </c>
      <c r="AB1355" s="8">
        <f>VLOOKUP(Z1355,Table!$A$2:$C$121,2,0)</f>
        <v>16</v>
      </c>
      <c r="AC1355" s="7">
        <f>VLOOKUP(Z1355,Table!$A$2:$C$121,3,0)</f>
        <v>2</v>
      </c>
      <c r="AD1355" s="5" t="str">
        <f>VLOOKUP(A1355,Table!$U$1:$V$230,2,0)</f>
        <v>Hexagonal</v>
      </c>
    </row>
    <row r="1356" spans="1:30" x14ac:dyDescent="0.4">
      <c r="A1356" s="5">
        <v>176</v>
      </c>
      <c r="B1356" s="5">
        <v>413374</v>
      </c>
      <c r="C1356" s="5" t="s">
        <v>1748</v>
      </c>
      <c r="D1356" s="5" t="s">
        <v>5619</v>
      </c>
      <c r="E1356" s="6" t="s">
        <v>5369</v>
      </c>
      <c r="F1356" s="8" t="str">
        <f>LEFT(E1356,MIN(FIND({0,1,2,3,4,5,6,7,8,9},ASC(E1356)&amp;1234567890))-1)</f>
        <v>Ba</v>
      </c>
      <c r="G1356" s="8">
        <f t="shared" si="105"/>
        <v>0.55900000000000005</v>
      </c>
      <c r="H1356" s="8">
        <f>VLOOKUP(F1356,Table!$A$2:$C$121,2,0)</f>
        <v>2</v>
      </c>
      <c r="I1356" s="7">
        <f>VLOOKUP(F1356,Table!$A$2:$C$121,3,0)</f>
        <v>6</v>
      </c>
      <c r="J1356" s="6" t="s">
        <v>4445</v>
      </c>
      <c r="K1356" s="8" t="str">
        <f>LEFT(J1356,MIN(FIND({0,1,2,3,4,5,6,7,8,9},ASC(J1356)&amp;1234567890))-1)</f>
        <v>Ca</v>
      </c>
      <c r="L1356" s="8">
        <f t="shared" si="106"/>
        <v>2.5000000000000001E-2</v>
      </c>
      <c r="M1356" s="8">
        <f>VLOOKUP(K1356,Table!$A$2:$C$121,2,0)</f>
        <v>2</v>
      </c>
      <c r="N1356" s="7">
        <f>VLOOKUP(K1356,Table!$A$2:$C$121,3,0)</f>
        <v>4</v>
      </c>
      <c r="O1356" s="6" t="s">
        <v>5458</v>
      </c>
      <c r="P1356" s="8" t="str">
        <f>LEFT(O1356,MIN(FIND({0,1,2,3,4,5,6,7,8,9},ASC(O1356)&amp;1234567890))-1)</f>
        <v>Br</v>
      </c>
      <c r="Q1356" s="8">
        <f t="shared" si="107"/>
        <v>2.8000000000000001E-2</v>
      </c>
      <c r="R1356" s="8">
        <f>VLOOKUP(P1356,Table!$A$2:$C$121,2,0)</f>
        <v>17</v>
      </c>
      <c r="S1356" s="7">
        <f>VLOOKUP(P1356,Table!$A$2:$C$121,3,0)</f>
        <v>4</v>
      </c>
      <c r="T1356" s="6" t="s">
        <v>5499</v>
      </c>
      <c r="U1356" s="8" t="str">
        <f>LEFT(T1356,MIN(FIND({0,1,2,3,4,5,6,7,8,9},ASC(T1356)&amp;1234567890))-1)</f>
        <v>Cl</v>
      </c>
      <c r="V1356" s="8">
        <f t="shared" si="108"/>
        <v>0.13900000000000001</v>
      </c>
      <c r="W1356" s="8">
        <f>VLOOKUP(U1356,Table!$A$2:$C$121,2,0)</f>
        <v>17</v>
      </c>
      <c r="X1356" s="7">
        <f>VLOOKUP(U1356,Table!$A$2:$C$121,3,0)</f>
        <v>3</v>
      </c>
      <c r="Y1356" s="6" t="s">
        <v>2492</v>
      </c>
      <c r="Z1356" s="8" t="str">
        <f>LEFT(Y1356,MIN(FIND({0,1,2,3,4,5,6,7,8,9},ASC(Y1356)&amp;1234567890))-1)</f>
        <v>F</v>
      </c>
      <c r="AA1356" s="8">
        <f t="shared" si="109"/>
        <v>1</v>
      </c>
      <c r="AB1356" s="8">
        <f>VLOOKUP(Z1356,Table!$A$2:$C$121,2,0)</f>
        <v>17</v>
      </c>
      <c r="AC1356" s="7">
        <f>VLOOKUP(Z1356,Table!$A$2:$C$121,3,0)</f>
        <v>2</v>
      </c>
      <c r="AD1356" s="5" t="str">
        <f>VLOOKUP(A1356,Table!$U$1:$V$230,2,0)</f>
        <v>Hexagonal</v>
      </c>
    </row>
    <row r="1357" spans="1:30" x14ac:dyDescent="0.4">
      <c r="A1357" s="5">
        <v>176</v>
      </c>
      <c r="B1357" s="5">
        <v>413376</v>
      </c>
      <c r="C1357" s="5" t="s">
        <v>1748</v>
      </c>
      <c r="D1357" s="5" t="s">
        <v>5620</v>
      </c>
      <c r="E1357" s="6" t="s">
        <v>5370</v>
      </c>
      <c r="F1357" s="8" t="str">
        <f>LEFT(E1357,MIN(FIND({0,1,2,3,4,5,6,7,8,9},ASC(E1357)&amp;1234567890))-1)</f>
        <v>Ba</v>
      </c>
      <c r="G1357" s="8">
        <f t="shared" si="105"/>
        <v>0.55700000000000005</v>
      </c>
      <c r="H1357" s="8">
        <f>VLOOKUP(F1357,Table!$A$2:$C$121,2,0)</f>
        <v>2</v>
      </c>
      <c r="I1357" s="7">
        <f>VLOOKUP(F1357,Table!$A$2:$C$121,3,0)</f>
        <v>6</v>
      </c>
      <c r="J1357" s="6" t="s">
        <v>5408</v>
      </c>
      <c r="K1357" s="8" t="str">
        <f>LEFT(J1357,MIN(FIND({0,1,2,3,4,5,6,7,8,9},ASC(J1357)&amp;1234567890))-1)</f>
        <v>Ca</v>
      </c>
      <c r="L1357" s="8">
        <f t="shared" si="106"/>
        <v>2.5999999999999999E-2</v>
      </c>
      <c r="M1357" s="8">
        <f>VLOOKUP(K1357,Table!$A$2:$C$121,2,0)</f>
        <v>2</v>
      </c>
      <c r="N1357" s="7">
        <f>VLOOKUP(K1357,Table!$A$2:$C$121,3,0)</f>
        <v>4</v>
      </c>
      <c r="O1357" s="6" t="s">
        <v>5459</v>
      </c>
      <c r="P1357" s="8" t="str">
        <f>LEFT(O1357,MIN(FIND({0,1,2,3,4,5,6,7,8,9},ASC(O1357)&amp;1234567890))-1)</f>
        <v>Br</v>
      </c>
      <c r="Q1357" s="8">
        <f t="shared" si="107"/>
        <v>7.5999999999999998E-2</v>
      </c>
      <c r="R1357" s="8">
        <f>VLOOKUP(P1357,Table!$A$2:$C$121,2,0)</f>
        <v>17</v>
      </c>
      <c r="S1357" s="7">
        <f>VLOOKUP(P1357,Table!$A$2:$C$121,3,0)</f>
        <v>4</v>
      </c>
      <c r="T1357" s="6" t="s">
        <v>5500</v>
      </c>
      <c r="U1357" s="8" t="str">
        <f>LEFT(T1357,MIN(FIND({0,1,2,3,4,5,6,7,8,9},ASC(T1357)&amp;1234567890))-1)</f>
        <v>Cl</v>
      </c>
      <c r="V1357" s="8">
        <f t="shared" si="108"/>
        <v>9.0999999999999998E-2</v>
      </c>
      <c r="W1357" s="8">
        <f>VLOOKUP(U1357,Table!$A$2:$C$121,2,0)</f>
        <v>17</v>
      </c>
      <c r="X1357" s="7">
        <f>VLOOKUP(U1357,Table!$A$2:$C$121,3,0)</f>
        <v>3</v>
      </c>
      <c r="Y1357" s="6" t="s">
        <v>2492</v>
      </c>
      <c r="Z1357" s="8" t="str">
        <f>LEFT(Y1357,MIN(FIND({0,1,2,3,4,5,6,7,8,9},ASC(Y1357)&amp;1234567890))-1)</f>
        <v>F</v>
      </c>
      <c r="AA1357" s="8">
        <f t="shared" si="109"/>
        <v>1</v>
      </c>
      <c r="AB1357" s="8">
        <f>VLOOKUP(Z1357,Table!$A$2:$C$121,2,0)</f>
        <v>17</v>
      </c>
      <c r="AC1357" s="7">
        <f>VLOOKUP(Z1357,Table!$A$2:$C$121,3,0)</f>
        <v>2</v>
      </c>
      <c r="AD1357" s="5" t="str">
        <f>VLOOKUP(A1357,Table!$U$1:$V$230,2,0)</f>
        <v>Hexagonal</v>
      </c>
    </row>
    <row r="1358" spans="1:30" ht="18.75" customHeight="1" x14ac:dyDescent="0.4">
      <c r="A1358" s="5">
        <v>176</v>
      </c>
      <c r="B1358" s="5">
        <v>170621</v>
      </c>
      <c r="C1358" s="5" t="s">
        <v>1748</v>
      </c>
      <c r="D1358" s="5" t="s">
        <v>1755</v>
      </c>
      <c r="E1358" s="6" t="s">
        <v>3412</v>
      </c>
      <c r="F1358" s="8" t="str">
        <f>LEFT(E1358,MIN(FIND({0,1,2,3,4,5,6,7,8,9},ASC(E1358)&amp;1234567890))-1)</f>
        <v>Ca</v>
      </c>
      <c r="G1358" s="8">
        <f t="shared" si="105"/>
        <v>0.69</v>
      </c>
      <c r="H1358" s="8">
        <f>VLOOKUP(F1358,Table!$A$2:$C$121,2,0)</f>
        <v>2</v>
      </c>
      <c r="I1358" s="7">
        <f>VLOOKUP(F1358,Table!$A$2:$C$121,3,0)</f>
        <v>4</v>
      </c>
      <c r="J1358" s="6" t="s">
        <v>4446</v>
      </c>
      <c r="K1358" s="8" t="str">
        <f>LEFT(J1358,MIN(FIND({0,1,2,3,4,5,6,7,8,9},ASC(J1358)&amp;1234567890))-1)</f>
        <v>Na</v>
      </c>
      <c r="L1358" s="8">
        <f t="shared" si="106"/>
        <v>0.64</v>
      </c>
      <c r="M1358" s="8">
        <f>VLOOKUP(K1358,Table!$A$2:$C$121,2,0)</f>
        <v>1</v>
      </c>
      <c r="N1358" s="7">
        <f>VLOOKUP(K1358,Table!$A$2:$C$121,3,0)</f>
        <v>3</v>
      </c>
      <c r="O1358" s="6" t="s">
        <v>2322</v>
      </c>
      <c r="P1358" s="8" t="str">
        <f>LEFT(O1358,MIN(FIND({0,1,2,3,4,5,6,7,8,9},ASC(O1358)&amp;1234567890))-1)</f>
        <v>Al</v>
      </c>
      <c r="Q1358" s="8">
        <f t="shared" si="107"/>
        <v>2</v>
      </c>
      <c r="R1358" s="8">
        <f>VLOOKUP(P1358,Table!$A$2:$C$121,2,0)</f>
        <v>13</v>
      </c>
      <c r="S1358" s="7">
        <f>VLOOKUP(P1358,Table!$A$2:$C$121,3,0)</f>
        <v>3</v>
      </c>
      <c r="T1358" s="6" t="s">
        <v>2335</v>
      </c>
      <c r="U1358" s="8" t="str">
        <f>LEFT(T1358,MIN(FIND({0,1,2,3,4,5,6,7,8,9},ASC(T1358)&amp;1234567890))-1)</f>
        <v>B</v>
      </c>
      <c r="V1358" s="8">
        <f t="shared" si="108"/>
        <v>2</v>
      </c>
      <c r="W1358" s="8">
        <f>VLOOKUP(U1358,Table!$A$2:$C$121,2,0)</f>
        <v>13</v>
      </c>
      <c r="X1358" s="7">
        <f>VLOOKUP(U1358,Table!$A$2:$C$121,3,0)</f>
        <v>2</v>
      </c>
      <c r="Y1358" s="6" t="s">
        <v>2381</v>
      </c>
      <c r="Z1358" s="8" t="str">
        <f>LEFT(Y1358,MIN(FIND({0,1,2,3,4,5,6,7,8,9},ASC(Y1358)&amp;1234567890))-1)</f>
        <v>O</v>
      </c>
      <c r="AA1358" s="8">
        <f t="shared" si="109"/>
        <v>7</v>
      </c>
      <c r="AB1358" s="8">
        <f>VLOOKUP(Z1358,Table!$A$2:$C$121,2,0)</f>
        <v>16</v>
      </c>
      <c r="AC1358" s="7">
        <f>VLOOKUP(Z1358,Table!$A$2:$C$121,3,0)</f>
        <v>2</v>
      </c>
      <c r="AD1358" s="5" t="str">
        <f>VLOOKUP(A1358,Table!$U$1:$V$230,2,0)</f>
        <v>Hexagonal</v>
      </c>
    </row>
    <row r="1359" spans="1:30" ht="18.75" customHeight="1" x14ac:dyDescent="0.4">
      <c r="A1359" s="5">
        <v>176</v>
      </c>
      <c r="B1359" s="5">
        <v>170622</v>
      </c>
      <c r="C1359" s="5" t="s">
        <v>1748</v>
      </c>
      <c r="D1359" s="5" t="s">
        <v>1756</v>
      </c>
      <c r="E1359" s="6" t="s">
        <v>3210</v>
      </c>
      <c r="F1359" s="8" t="str">
        <f>LEFT(E1359,MIN(FIND({0,1,2,3,4,5,6,7,8,9},ASC(E1359)&amp;1234567890))-1)</f>
        <v>Ca</v>
      </c>
      <c r="G1359" s="8">
        <f t="shared" si="105"/>
        <v>0.05</v>
      </c>
      <c r="H1359" s="8">
        <f>VLOOKUP(F1359,Table!$A$2:$C$121,2,0)</f>
        <v>2</v>
      </c>
      <c r="I1359" s="7">
        <f>VLOOKUP(F1359,Table!$A$2:$C$121,3,0)</f>
        <v>4</v>
      </c>
      <c r="J1359" s="6" t="s">
        <v>4447</v>
      </c>
      <c r="K1359" s="8" t="str">
        <f>LEFT(J1359,MIN(FIND({0,1,2,3,4,5,6,7,8,9},ASC(J1359)&amp;1234567890))-1)</f>
        <v>Na</v>
      </c>
      <c r="L1359" s="8">
        <f t="shared" si="106"/>
        <v>1.9</v>
      </c>
      <c r="M1359" s="8">
        <f>VLOOKUP(K1359,Table!$A$2:$C$121,2,0)</f>
        <v>1</v>
      </c>
      <c r="N1359" s="7">
        <f>VLOOKUP(K1359,Table!$A$2:$C$121,3,0)</f>
        <v>3</v>
      </c>
      <c r="O1359" s="6" t="s">
        <v>2322</v>
      </c>
      <c r="P1359" s="8" t="str">
        <f>LEFT(O1359,MIN(FIND({0,1,2,3,4,5,6,7,8,9},ASC(O1359)&amp;1234567890))-1)</f>
        <v>Al</v>
      </c>
      <c r="Q1359" s="8">
        <f t="shared" si="107"/>
        <v>2</v>
      </c>
      <c r="R1359" s="8">
        <f>VLOOKUP(P1359,Table!$A$2:$C$121,2,0)</f>
        <v>13</v>
      </c>
      <c r="S1359" s="7">
        <f>VLOOKUP(P1359,Table!$A$2:$C$121,3,0)</f>
        <v>3</v>
      </c>
      <c r="T1359" s="6" t="s">
        <v>2335</v>
      </c>
      <c r="U1359" s="8" t="str">
        <f>LEFT(T1359,MIN(FIND({0,1,2,3,4,5,6,7,8,9},ASC(T1359)&amp;1234567890))-1)</f>
        <v>B</v>
      </c>
      <c r="V1359" s="8">
        <f t="shared" si="108"/>
        <v>2</v>
      </c>
      <c r="W1359" s="8">
        <f>VLOOKUP(U1359,Table!$A$2:$C$121,2,0)</f>
        <v>13</v>
      </c>
      <c r="X1359" s="7">
        <f>VLOOKUP(U1359,Table!$A$2:$C$121,3,0)</f>
        <v>2</v>
      </c>
      <c r="Y1359" s="6" t="s">
        <v>2381</v>
      </c>
      <c r="Z1359" s="8" t="str">
        <f>LEFT(Y1359,MIN(FIND({0,1,2,3,4,5,6,7,8,9},ASC(Y1359)&amp;1234567890))-1)</f>
        <v>O</v>
      </c>
      <c r="AA1359" s="8">
        <f t="shared" si="109"/>
        <v>7</v>
      </c>
      <c r="AB1359" s="8">
        <f>VLOOKUP(Z1359,Table!$A$2:$C$121,2,0)</f>
        <v>16</v>
      </c>
      <c r="AC1359" s="7">
        <f>VLOOKUP(Z1359,Table!$A$2:$C$121,3,0)</f>
        <v>2</v>
      </c>
      <c r="AD1359" s="5" t="str">
        <f>VLOOKUP(A1359,Table!$U$1:$V$230,2,0)</f>
        <v>Hexagonal</v>
      </c>
    </row>
    <row r="1360" spans="1:30" ht="18.75" customHeight="1" x14ac:dyDescent="0.4">
      <c r="A1360" s="5">
        <v>176</v>
      </c>
      <c r="B1360" s="5">
        <v>416073</v>
      </c>
      <c r="C1360" s="5" t="s">
        <v>1748</v>
      </c>
      <c r="D1360" s="5" t="s">
        <v>1757</v>
      </c>
      <c r="E1360" s="6" t="s">
        <v>2315</v>
      </c>
      <c r="F1360" s="8" t="str">
        <f>LEFT(E1360,MIN(FIND({0,1,2,3,4,5,6,7,8,9},ASC(E1360)&amp;1234567890))-1)</f>
        <v>Na</v>
      </c>
      <c r="G1360" s="8">
        <f t="shared" si="105"/>
        <v>1</v>
      </c>
      <c r="H1360" s="8">
        <f>VLOOKUP(F1360,Table!$A$2:$C$121,2,0)</f>
        <v>1</v>
      </c>
      <c r="I1360" s="7">
        <f>VLOOKUP(F1360,Table!$A$2:$C$121,3,0)</f>
        <v>3</v>
      </c>
      <c r="J1360" s="6" t="s">
        <v>2310</v>
      </c>
      <c r="K1360" s="8" t="str">
        <f>LEFT(J1360,MIN(FIND({0,1,2,3,4,5,6,7,8,9},ASC(J1360)&amp;1234567890))-1)</f>
        <v>K</v>
      </c>
      <c r="L1360" s="8">
        <f t="shared" si="106"/>
        <v>1</v>
      </c>
      <c r="M1360" s="8">
        <f>VLOOKUP(K1360,Table!$A$2:$C$121,2,0)</f>
        <v>1</v>
      </c>
      <c r="N1360" s="7">
        <f>VLOOKUP(K1360,Table!$A$2:$C$121,3,0)</f>
        <v>4</v>
      </c>
      <c r="O1360" s="6" t="s">
        <v>4448</v>
      </c>
      <c r="P1360" s="8" t="str">
        <f>LEFT(O1360,MIN(FIND({0,1,2,3,4,5,6,7,8,9},ASC(O1360)&amp;1234567890))-1)</f>
        <v>Pb</v>
      </c>
      <c r="Q1360" s="8">
        <f t="shared" si="107"/>
        <v>11</v>
      </c>
      <c r="R1360" s="8">
        <f>VLOOKUP(P1360,Table!$A$2:$C$121,2,0)</f>
        <v>14</v>
      </c>
      <c r="S1360" s="7">
        <f>VLOOKUP(P1360,Table!$A$2:$C$121,3,0)</f>
        <v>6</v>
      </c>
      <c r="T1360" s="6" t="s">
        <v>4449</v>
      </c>
      <c r="U1360" s="8" t="str">
        <f>LEFT(T1360,MIN(FIND({0,1,2,3,4,5,6,7,8,9},ASC(T1360)&amp;1234567890))-1)</f>
        <v>F</v>
      </c>
      <c r="V1360" s="8">
        <f t="shared" si="108"/>
        <v>18</v>
      </c>
      <c r="W1360" s="8">
        <f>VLOOKUP(U1360,Table!$A$2:$C$121,2,0)</f>
        <v>17</v>
      </c>
      <c r="X1360" s="7">
        <f>VLOOKUP(U1360,Table!$A$2:$C$121,3,0)</f>
        <v>2</v>
      </c>
      <c r="Y1360" s="6" t="s">
        <v>4450</v>
      </c>
      <c r="Z1360" s="8" t="str">
        <f>LEFT(Y1360,MIN(FIND({0,1,2,3,4,5,6,7,8,9},ASC(Y1360)&amp;1234567890))-1)</f>
        <v>Br</v>
      </c>
      <c r="AA1360" s="8">
        <f t="shared" si="109"/>
        <v>6</v>
      </c>
      <c r="AB1360" s="8">
        <f>VLOOKUP(Z1360,Table!$A$2:$C$121,2,0)</f>
        <v>17</v>
      </c>
      <c r="AC1360" s="7">
        <f>VLOOKUP(Z1360,Table!$A$2:$C$121,3,0)</f>
        <v>4</v>
      </c>
      <c r="AD1360" s="5" t="str">
        <f>VLOOKUP(A1360,Table!$U$1:$V$230,2,0)</f>
        <v>Hexagonal</v>
      </c>
    </row>
    <row r="1361" spans="1:30" ht="18.75" customHeight="1" x14ac:dyDescent="0.4">
      <c r="A1361" s="5">
        <v>176</v>
      </c>
      <c r="B1361" s="5">
        <v>247030</v>
      </c>
      <c r="C1361" s="5" t="s">
        <v>1748</v>
      </c>
      <c r="D1361" s="5" t="s">
        <v>1758</v>
      </c>
      <c r="E1361" s="6" t="s">
        <v>2417</v>
      </c>
      <c r="F1361" s="8" t="str">
        <f>LEFT(E1361,MIN(FIND({0,1,2,3,4,5,6,7,8,9},ASC(E1361)&amp;1234567890))-1)</f>
        <v>La</v>
      </c>
      <c r="G1361" s="8">
        <f t="shared" si="105"/>
        <v>3</v>
      </c>
      <c r="H1361" s="8">
        <f>VLOOKUP(F1361,Table!$A$2:$C$121,2,0)</f>
        <v>3</v>
      </c>
      <c r="I1361" s="7">
        <f>VLOOKUP(F1361,Table!$A$2:$C$121,3,0)</f>
        <v>6</v>
      </c>
      <c r="J1361" s="6" t="s">
        <v>2814</v>
      </c>
      <c r="K1361" s="8" t="str">
        <f>LEFT(J1361,MIN(FIND({0,1,2,3,4,5,6,7,8,9},ASC(J1361)&amp;1234567890))-1)</f>
        <v>Cl</v>
      </c>
      <c r="L1361" s="8">
        <f t="shared" si="106"/>
        <v>3</v>
      </c>
      <c r="M1361" s="8">
        <f>VLOOKUP(K1361,Table!$A$2:$C$121,2,0)</f>
        <v>17</v>
      </c>
      <c r="N1361" s="7">
        <f>VLOOKUP(K1361,Table!$A$2:$C$121,3,0)</f>
        <v>3</v>
      </c>
      <c r="O1361" s="6" t="s">
        <v>2416</v>
      </c>
      <c r="P1361" s="8" t="str">
        <f>LEFT(O1361,MIN(FIND({0,1,2,3,4,5,6,7,8,9},ASC(O1361)&amp;1234567890))-1)</f>
        <v>Ta</v>
      </c>
      <c r="Q1361" s="8">
        <f t="shared" si="107"/>
        <v>1</v>
      </c>
      <c r="R1361" s="8">
        <f>VLOOKUP(P1361,Table!$A$2:$C$121,2,0)</f>
        <v>5</v>
      </c>
      <c r="S1361" s="7">
        <f>VLOOKUP(P1361,Table!$A$2:$C$121,3,0)</f>
        <v>6</v>
      </c>
      <c r="T1361" s="6" t="s">
        <v>2863</v>
      </c>
      <c r="U1361" s="8" t="str">
        <f>LEFT(T1361,MIN(FIND({0,1,2,3,4,5,6,7,8,9},ASC(T1361)&amp;1234567890))-1)</f>
        <v>O</v>
      </c>
      <c r="V1361" s="8">
        <f t="shared" si="108"/>
        <v>5</v>
      </c>
      <c r="W1361" s="8">
        <f>VLOOKUP(U1361,Table!$A$2:$C$121,2,0)</f>
        <v>16</v>
      </c>
      <c r="X1361" s="7">
        <f>VLOOKUP(U1361,Table!$A$2:$C$121,3,0)</f>
        <v>2</v>
      </c>
      <c r="Y1361" s="6" t="s">
        <v>2492</v>
      </c>
      <c r="Z1361" s="8" t="str">
        <f>LEFT(Y1361,MIN(FIND({0,1,2,3,4,5,6,7,8,9},ASC(Y1361)&amp;1234567890))-1)</f>
        <v>F</v>
      </c>
      <c r="AA1361" s="8">
        <f t="shared" si="109"/>
        <v>1</v>
      </c>
      <c r="AB1361" s="8">
        <f>VLOOKUP(Z1361,Table!$A$2:$C$121,2,0)</f>
        <v>17</v>
      </c>
      <c r="AC1361" s="7">
        <f>VLOOKUP(Z1361,Table!$A$2:$C$121,3,0)</f>
        <v>2</v>
      </c>
      <c r="AD1361" s="5" t="str">
        <f>VLOOKUP(A1361,Table!$U$1:$V$230,2,0)</f>
        <v>Hexagonal</v>
      </c>
    </row>
    <row r="1362" spans="1:30" ht="18.75" customHeight="1" x14ac:dyDescent="0.4">
      <c r="A1362" s="5">
        <v>176</v>
      </c>
      <c r="B1362" s="5">
        <v>380402</v>
      </c>
      <c r="C1362" s="5" t="s">
        <v>1748</v>
      </c>
      <c r="D1362" s="5" t="s">
        <v>1759</v>
      </c>
      <c r="E1362" s="6" t="s">
        <v>2417</v>
      </c>
      <c r="F1362" s="8" t="str">
        <f>LEFT(E1362,MIN(FIND({0,1,2,3,4,5,6,7,8,9},ASC(E1362)&amp;1234567890))-1)</f>
        <v>La</v>
      </c>
      <c r="G1362" s="8">
        <f t="shared" si="105"/>
        <v>3</v>
      </c>
      <c r="H1362" s="8">
        <f>VLOOKUP(F1362,Table!$A$2:$C$121,2,0)</f>
        <v>3</v>
      </c>
      <c r="I1362" s="7">
        <f>VLOOKUP(F1362,Table!$A$2:$C$121,3,0)</f>
        <v>6</v>
      </c>
      <c r="J1362" s="6" t="s">
        <v>2330</v>
      </c>
      <c r="K1362" s="8" t="str">
        <f>LEFT(J1362,MIN(FIND({0,1,2,3,4,5,6,7,8,9},ASC(J1362)&amp;1234567890))-1)</f>
        <v>Fe</v>
      </c>
      <c r="L1362" s="8">
        <f t="shared" si="106"/>
        <v>1</v>
      </c>
      <c r="M1362" s="8">
        <f>VLOOKUP(K1362,Table!$A$2:$C$121,2,0)</f>
        <v>8</v>
      </c>
      <c r="N1362" s="7">
        <f>VLOOKUP(K1362,Table!$A$2:$C$121,3,0)</f>
        <v>4</v>
      </c>
      <c r="O1362" s="6" t="s">
        <v>2430</v>
      </c>
      <c r="P1362" s="8" t="str">
        <f>LEFT(O1362,MIN(FIND({0,1,2,3,4,5,6,7,8,9},ASC(O1362)&amp;1234567890))-1)</f>
        <v>W</v>
      </c>
      <c r="Q1362" s="8">
        <f t="shared" si="107"/>
        <v>1</v>
      </c>
      <c r="R1362" s="8">
        <f>VLOOKUP(P1362,Table!$A$2:$C$121,2,0)</f>
        <v>6</v>
      </c>
      <c r="S1362" s="7">
        <f>VLOOKUP(P1362,Table!$A$2:$C$121,3,0)</f>
        <v>6</v>
      </c>
      <c r="T1362" s="6" t="s">
        <v>2510</v>
      </c>
      <c r="U1362" s="8" t="str">
        <f>LEFT(T1362,MIN(FIND({0,1,2,3,4,5,6,7,8,9},ASC(T1362)&amp;1234567890))-1)</f>
        <v>S</v>
      </c>
      <c r="V1362" s="8">
        <f t="shared" si="108"/>
        <v>3</v>
      </c>
      <c r="W1362" s="8">
        <f>VLOOKUP(U1362,Table!$A$2:$C$121,2,0)</f>
        <v>16</v>
      </c>
      <c r="X1362" s="7">
        <f>VLOOKUP(U1362,Table!$A$2:$C$121,3,0)</f>
        <v>3</v>
      </c>
      <c r="Y1362" s="6" t="s">
        <v>2332</v>
      </c>
      <c r="Z1362" s="8" t="str">
        <f>LEFT(Y1362,MIN(FIND({0,1,2,3,4,5,6,7,8,9},ASC(Y1362)&amp;1234567890))-1)</f>
        <v>O</v>
      </c>
      <c r="AA1362" s="8">
        <f t="shared" si="109"/>
        <v>6</v>
      </c>
      <c r="AB1362" s="8">
        <f>VLOOKUP(Z1362,Table!$A$2:$C$121,2,0)</f>
        <v>16</v>
      </c>
      <c r="AC1362" s="7">
        <f>VLOOKUP(Z1362,Table!$A$2:$C$121,3,0)</f>
        <v>2</v>
      </c>
      <c r="AD1362" s="5" t="str">
        <f>VLOOKUP(A1362,Table!$U$1:$V$230,2,0)</f>
        <v>Hexagonal</v>
      </c>
    </row>
    <row r="1363" spans="1:30" ht="18.75" customHeight="1" x14ac:dyDescent="0.4">
      <c r="A1363" s="5">
        <v>176</v>
      </c>
      <c r="B1363" s="5">
        <v>380403</v>
      </c>
      <c r="C1363" s="5" t="s">
        <v>1748</v>
      </c>
      <c r="D1363" s="5" t="s">
        <v>1760</v>
      </c>
      <c r="E1363" s="6" t="s">
        <v>2417</v>
      </c>
      <c r="F1363" s="8" t="str">
        <f>LEFT(E1363,MIN(FIND({0,1,2,3,4,5,6,7,8,9},ASC(E1363)&amp;1234567890))-1)</f>
        <v>La</v>
      </c>
      <c r="G1363" s="8">
        <f t="shared" si="105"/>
        <v>3</v>
      </c>
      <c r="H1363" s="8">
        <f>VLOOKUP(F1363,Table!$A$2:$C$121,2,0)</f>
        <v>3</v>
      </c>
      <c r="I1363" s="7">
        <f>VLOOKUP(F1363,Table!$A$2:$C$121,3,0)</f>
        <v>6</v>
      </c>
      <c r="J1363" s="6" t="s">
        <v>2634</v>
      </c>
      <c r="K1363" s="8" t="str">
        <f>LEFT(J1363,MIN(FIND({0,1,2,3,4,5,6,7,8,9},ASC(J1363)&amp;1234567890))-1)</f>
        <v>Ni</v>
      </c>
      <c r="L1363" s="8">
        <f t="shared" si="106"/>
        <v>1</v>
      </c>
      <c r="M1363" s="8">
        <f>VLOOKUP(K1363,Table!$A$2:$C$121,2,0)</f>
        <v>10</v>
      </c>
      <c r="N1363" s="7">
        <f>VLOOKUP(K1363,Table!$A$2:$C$121,3,0)</f>
        <v>4</v>
      </c>
      <c r="O1363" s="6" t="s">
        <v>2430</v>
      </c>
      <c r="P1363" s="8" t="str">
        <f>LEFT(O1363,MIN(FIND({0,1,2,3,4,5,6,7,8,9},ASC(O1363)&amp;1234567890))-1)</f>
        <v>W</v>
      </c>
      <c r="Q1363" s="8">
        <f t="shared" si="107"/>
        <v>1</v>
      </c>
      <c r="R1363" s="8">
        <f>VLOOKUP(P1363,Table!$A$2:$C$121,2,0)</f>
        <v>6</v>
      </c>
      <c r="S1363" s="7">
        <f>VLOOKUP(P1363,Table!$A$2:$C$121,3,0)</f>
        <v>6</v>
      </c>
      <c r="T1363" s="6" t="s">
        <v>2510</v>
      </c>
      <c r="U1363" s="8" t="str">
        <f>LEFT(T1363,MIN(FIND({0,1,2,3,4,5,6,7,8,9},ASC(T1363)&amp;1234567890))-1)</f>
        <v>S</v>
      </c>
      <c r="V1363" s="8">
        <f t="shared" si="108"/>
        <v>3</v>
      </c>
      <c r="W1363" s="8">
        <f>VLOOKUP(U1363,Table!$A$2:$C$121,2,0)</f>
        <v>16</v>
      </c>
      <c r="X1363" s="7">
        <f>VLOOKUP(U1363,Table!$A$2:$C$121,3,0)</f>
        <v>3</v>
      </c>
      <c r="Y1363" s="6" t="s">
        <v>2332</v>
      </c>
      <c r="Z1363" s="8" t="str">
        <f>LEFT(Y1363,MIN(FIND({0,1,2,3,4,5,6,7,8,9},ASC(Y1363)&amp;1234567890))-1)</f>
        <v>O</v>
      </c>
      <c r="AA1363" s="8">
        <f t="shared" si="109"/>
        <v>6</v>
      </c>
      <c r="AB1363" s="8">
        <f>VLOOKUP(Z1363,Table!$A$2:$C$121,2,0)</f>
        <v>16</v>
      </c>
      <c r="AC1363" s="7">
        <f>VLOOKUP(Z1363,Table!$A$2:$C$121,3,0)</f>
        <v>2</v>
      </c>
      <c r="AD1363" s="5" t="str">
        <f>VLOOKUP(A1363,Table!$U$1:$V$230,2,0)</f>
        <v>Hexagonal</v>
      </c>
    </row>
    <row r="1364" spans="1:30" ht="18.75" customHeight="1" x14ac:dyDescent="0.4">
      <c r="A1364" s="5">
        <v>176</v>
      </c>
      <c r="B1364" s="5">
        <v>380404</v>
      </c>
      <c r="C1364" s="5" t="s">
        <v>1748</v>
      </c>
      <c r="D1364" s="5" t="s">
        <v>1761</v>
      </c>
      <c r="E1364" s="6" t="s">
        <v>2417</v>
      </c>
      <c r="F1364" s="8" t="str">
        <f>LEFT(E1364,MIN(FIND({0,1,2,3,4,5,6,7,8,9},ASC(E1364)&amp;1234567890))-1)</f>
        <v>La</v>
      </c>
      <c r="G1364" s="8">
        <f t="shared" si="105"/>
        <v>3</v>
      </c>
      <c r="H1364" s="8">
        <f>VLOOKUP(F1364,Table!$A$2:$C$121,2,0)</f>
        <v>3</v>
      </c>
      <c r="I1364" s="7">
        <f>VLOOKUP(F1364,Table!$A$2:$C$121,3,0)</f>
        <v>6</v>
      </c>
      <c r="J1364" s="6" t="s">
        <v>3339</v>
      </c>
      <c r="K1364" s="8" t="str">
        <f>LEFT(J1364,MIN(FIND({0,1,2,3,4,5,6,7,8,9},ASC(J1364)&amp;1234567890))-1)</f>
        <v>Cr</v>
      </c>
      <c r="L1364" s="8">
        <f t="shared" si="106"/>
        <v>1</v>
      </c>
      <c r="M1364" s="8">
        <f>VLOOKUP(K1364,Table!$A$2:$C$121,2,0)</f>
        <v>6</v>
      </c>
      <c r="N1364" s="7">
        <f>VLOOKUP(K1364,Table!$A$2:$C$121,3,0)</f>
        <v>4</v>
      </c>
      <c r="O1364" s="6" t="s">
        <v>2430</v>
      </c>
      <c r="P1364" s="8" t="str">
        <f>LEFT(O1364,MIN(FIND({0,1,2,3,4,5,6,7,8,9},ASC(O1364)&amp;1234567890))-1)</f>
        <v>W</v>
      </c>
      <c r="Q1364" s="8">
        <f t="shared" si="107"/>
        <v>1</v>
      </c>
      <c r="R1364" s="8">
        <f>VLOOKUP(P1364,Table!$A$2:$C$121,2,0)</f>
        <v>6</v>
      </c>
      <c r="S1364" s="7">
        <f>VLOOKUP(P1364,Table!$A$2:$C$121,3,0)</f>
        <v>6</v>
      </c>
      <c r="T1364" s="6" t="s">
        <v>2510</v>
      </c>
      <c r="U1364" s="8" t="str">
        <f>LEFT(T1364,MIN(FIND({0,1,2,3,4,5,6,7,8,9},ASC(T1364)&amp;1234567890))-1)</f>
        <v>S</v>
      </c>
      <c r="V1364" s="8">
        <f t="shared" si="108"/>
        <v>3</v>
      </c>
      <c r="W1364" s="8">
        <f>VLOOKUP(U1364,Table!$A$2:$C$121,2,0)</f>
        <v>16</v>
      </c>
      <c r="X1364" s="7">
        <f>VLOOKUP(U1364,Table!$A$2:$C$121,3,0)</f>
        <v>3</v>
      </c>
      <c r="Y1364" s="6" t="s">
        <v>2332</v>
      </c>
      <c r="Z1364" s="8" t="str">
        <f>LEFT(Y1364,MIN(FIND({0,1,2,3,4,5,6,7,8,9},ASC(Y1364)&amp;1234567890))-1)</f>
        <v>O</v>
      </c>
      <c r="AA1364" s="8">
        <f t="shared" si="109"/>
        <v>6</v>
      </c>
      <c r="AB1364" s="8">
        <f>VLOOKUP(Z1364,Table!$A$2:$C$121,2,0)</f>
        <v>16</v>
      </c>
      <c r="AC1364" s="7">
        <f>VLOOKUP(Z1364,Table!$A$2:$C$121,3,0)</f>
        <v>2</v>
      </c>
      <c r="AD1364" s="5" t="str">
        <f>VLOOKUP(A1364,Table!$U$1:$V$230,2,0)</f>
        <v>Hexagonal</v>
      </c>
    </row>
    <row r="1365" spans="1:30" ht="18.75" customHeight="1" x14ac:dyDescent="0.4">
      <c r="A1365" s="5">
        <v>176</v>
      </c>
      <c r="B1365" s="5">
        <v>380405</v>
      </c>
      <c r="C1365" s="5" t="s">
        <v>1748</v>
      </c>
      <c r="D1365" s="5" t="s">
        <v>1762</v>
      </c>
      <c r="E1365" s="6" t="s">
        <v>2417</v>
      </c>
      <c r="F1365" s="8" t="str">
        <f>LEFT(E1365,MIN(FIND({0,1,2,3,4,5,6,7,8,9},ASC(E1365)&amp;1234567890))-1)</f>
        <v>La</v>
      </c>
      <c r="G1365" s="8">
        <f t="shared" si="105"/>
        <v>3</v>
      </c>
      <c r="H1365" s="8">
        <f>VLOOKUP(F1365,Table!$A$2:$C$121,2,0)</f>
        <v>3</v>
      </c>
      <c r="I1365" s="7">
        <f>VLOOKUP(F1365,Table!$A$2:$C$121,3,0)</f>
        <v>6</v>
      </c>
      <c r="J1365" s="6" t="s">
        <v>2636</v>
      </c>
      <c r="K1365" s="8" t="str">
        <f>LEFT(J1365,MIN(FIND({0,1,2,3,4,5,6,7,8,9},ASC(J1365)&amp;1234567890))-1)</f>
        <v>Co</v>
      </c>
      <c r="L1365" s="8">
        <f t="shared" si="106"/>
        <v>1</v>
      </c>
      <c r="M1365" s="8">
        <f>VLOOKUP(K1365,Table!$A$2:$C$121,2,0)</f>
        <v>9</v>
      </c>
      <c r="N1365" s="7">
        <f>VLOOKUP(K1365,Table!$A$2:$C$121,3,0)</f>
        <v>4</v>
      </c>
      <c r="O1365" s="6" t="s">
        <v>2430</v>
      </c>
      <c r="P1365" s="8" t="str">
        <f>LEFT(O1365,MIN(FIND({0,1,2,3,4,5,6,7,8,9},ASC(O1365)&amp;1234567890))-1)</f>
        <v>W</v>
      </c>
      <c r="Q1365" s="8">
        <f t="shared" si="107"/>
        <v>1</v>
      </c>
      <c r="R1365" s="8">
        <f>VLOOKUP(P1365,Table!$A$2:$C$121,2,0)</f>
        <v>6</v>
      </c>
      <c r="S1365" s="7">
        <f>VLOOKUP(P1365,Table!$A$2:$C$121,3,0)</f>
        <v>6</v>
      </c>
      <c r="T1365" s="6" t="s">
        <v>2510</v>
      </c>
      <c r="U1365" s="8" t="str">
        <f>LEFT(T1365,MIN(FIND({0,1,2,3,4,5,6,7,8,9},ASC(T1365)&amp;1234567890))-1)</f>
        <v>S</v>
      </c>
      <c r="V1365" s="8">
        <f t="shared" si="108"/>
        <v>3</v>
      </c>
      <c r="W1365" s="8">
        <f>VLOOKUP(U1365,Table!$A$2:$C$121,2,0)</f>
        <v>16</v>
      </c>
      <c r="X1365" s="7">
        <f>VLOOKUP(U1365,Table!$A$2:$C$121,3,0)</f>
        <v>3</v>
      </c>
      <c r="Y1365" s="6" t="s">
        <v>2332</v>
      </c>
      <c r="Z1365" s="8" t="str">
        <f>LEFT(Y1365,MIN(FIND({0,1,2,3,4,5,6,7,8,9},ASC(Y1365)&amp;1234567890))-1)</f>
        <v>O</v>
      </c>
      <c r="AA1365" s="8">
        <f t="shared" si="109"/>
        <v>6</v>
      </c>
      <c r="AB1365" s="8">
        <f>VLOOKUP(Z1365,Table!$A$2:$C$121,2,0)</f>
        <v>16</v>
      </c>
      <c r="AC1365" s="7">
        <f>VLOOKUP(Z1365,Table!$A$2:$C$121,3,0)</f>
        <v>2</v>
      </c>
      <c r="AD1365" s="5" t="str">
        <f>VLOOKUP(A1365,Table!$U$1:$V$230,2,0)</f>
        <v>Hexagonal</v>
      </c>
    </row>
    <row r="1366" spans="1:30" ht="18.75" customHeight="1" x14ac:dyDescent="0.4">
      <c r="A1366" s="5">
        <v>176</v>
      </c>
      <c r="B1366" s="5">
        <v>380406</v>
      </c>
      <c r="C1366" s="5" t="s">
        <v>1748</v>
      </c>
      <c r="D1366" s="5" t="s">
        <v>1763</v>
      </c>
      <c r="E1366" s="6" t="s">
        <v>2417</v>
      </c>
      <c r="F1366" s="8" t="str">
        <f>LEFT(E1366,MIN(FIND({0,1,2,3,4,5,6,7,8,9},ASC(E1366)&amp;1234567890))-1)</f>
        <v>La</v>
      </c>
      <c r="G1366" s="8">
        <f t="shared" si="105"/>
        <v>3</v>
      </c>
      <c r="H1366" s="8">
        <f>VLOOKUP(F1366,Table!$A$2:$C$121,2,0)</f>
        <v>3</v>
      </c>
      <c r="I1366" s="7">
        <f>VLOOKUP(F1366,Table!$A$2:$C$121,3,0)</f>
        <v>6</v>
      </c>
      <c r="J1366" s="6" t="s">
        <v>2598</v>
      </c>
      <c r="K1366" s="8" t="str">
        <f>LEFT(J1366,MIN(FIND({0,1,2,3,4,5,6,7,8,9},ASC(J1366)&amp;1234567890))-1)</f>
        <v>Mn</v>
      </c>
      <c r="L1366" s="8">
        <f t="shared" si="106"/>
        <v>1</v>
      </c>
      <c r="M1366" s="8">
        <f>VLOOKUP(K1366,Table!$A$2:$C$121,2,0)</f>
        <v>7</v>
      </c>
      <c r="N1366" s="7">
        <f>VLOOKUP(K1366,Table!$A$2:$C$121,3,0)</f>
        <v>4</v>
      </c>
      <c r="O1366" s="6" t="s">
        <v>2430</v>
      </c>
      <c r="P1366" s="8" t="str">
        <f>LEFT(O1366,MIN(FIND({0,1,2,3,4,5,6,7,8,9},ASC(O1366)&amp;1234567890))-1)</f>
        <v>W</v>
      </c>
      <c r="Q1366" s="8">
        <f t="shared" si="107"/>
        <v>1</v>
      </c>
      <c r="R1366" s="8">
        <f>VLOOKUP(P1366,Table!$A$2:$C$121,2,0)</f>
        <v>6</v>
      </c>
      <c r="S1366" s="7">
        <f>VLOOKUP(P1366,Table!$A$2:$C$121,3,0)</f>
        <v>6</v>
      </c>
      <c r="T1366" s="6" t="s">
        <v>2510</v>
      </c>
      <c r="U1366" s="8" t="str">
        <f>LEFT(T1366,MIN(FIND({0,1,2,3,4,5,6,7,8,9},ASC(T1366)&amp;1234567890))-1)</f>
        <v>S</v>
      </c>
      <c r="V1366" s="8">
        <f t="shared" si="108"/>
        <v>3</v>
      </c>
      <c r="W1366" s="8">
        <f>VLOOKUP(U1366,Table!$A$2:$C$121,2,0)</f>
        <v>16</v>
      </c>
      <c r="X1366" s="7">
        <f>VLOOKUP(U1366,Table!$A$2:$C$121,3,0)</f>
        <v>3</v>
      </c>
      <c r="Y1366" s="6" t="s">
        <v>2332</v>
      </c>
      <c r="Z1366" s="8" t="str">
        <f>LEFT(Y1366,MIN(FIND({0,1,2,3,4,5,6,7,8,9},ASC(Y1366)&amp;1234567890))-1)</f>
        <v>O</v>
      </c>
      <c r="AA1366" s="8">
        <f t="shared" si="109"/>
        <v>6</v>
      </c>
      <c r="AB1366" s="8">
        <f>VLOOKUP(Z1366,Table!$A$2:$C$121,2,0)</f>
        <v>16</v>
      </c>
      <c r="AC1366" s="7">
        <f>VLOOKUP(Z1366,Table!$A$2:$C$121,3,0)</f>
        <v>2</v>
      </c>
      <c r="AD1366" s="5" t="str">
        <f>VLOOKUP(A1366,Table!$U$1:$V$230,2,0)</f>
        <v>Hexagonal</v>
      </c>
    </row>
    <row r="1367" spans="1:30" ht="18.75" customHeight="1" x14ac:dyDescent="0.4">
      <c r="A1367" s="5">
        <v>176</v>
      </c>
      <c r="B1367" s="5">
        <v>423468</v>
      </c>
      <c r="C1367" s="5" t="s">
        <v>1748</v>
      </c>
      <c r="D1367" s="5" t="s">
        <v>1764</v>
      </c>
      <c r="E1367" s="6" t="s">
        <v>3821</v>
      </c>
      <c r="F1367" s="8" t="str">
        <f>LEFT(E1367,MIN(FIND({0,1,2,3,4,5,6,7,8,9},ASC(E1367)&amp;1234567890))-1)</f>
        <v>Ba</v>
      </c>
      <c r="G1367" s="8">
        <f t="shared" si="105"/>
        <v>6</v>
      </c>
      <c r="H1367" s="8">
        <f>VLOOKUP(F1367,Table!$A$2:$C$121,2,0)</f>
        <v>2</v>
      </c>
      <c r="I1367" s="7">
        <f>VLOOKUP(F1367,Table!$A$2:$C$121,3,0)</f>
        <v>6</v>
      </c>
      <c r="J1367" s="6" t="s">
        <v>2854</v>
      </c>
      <c r="K1367" s="8" t="str">
        <f>LEFT(J1367,MIN(FIND({0,1,2,3,4,5,6,7,8,9},ASC(J1367)&amp;1234567890))-1)</f>
        <v>Br</v>
      </c>
      <c r="L1367" s="8">
        <f t="shared" si="106"/>
        <v>3</v>
      </c>
      <c r="M1367" s="8">
        <f>VLOOKUP(K1367,Table!$A$2:$C$121,2,0)</f>
        <v>17</v>
      </c>
      <c r="N1367" s="7">
        <f>VLOOKUP(K1367,Table!$A$2:$C$121,3,0)</f>
        <v>4</v>
      </c>
      <c r="O1367" s="6" t="s">
        <v>4452</v>
      </c>
      <c r="P1367" s="8" t="str">
        <f>LEFT(O1367,MIN(FIND({0,1,2,3,4,5,6,7,8,9},ASC(O1367)&amp;1234567890))-1)</f>
        <v>N</v>
      </c>
      <c r="Q1367" s="8">
        <f t="shared" si="107"/>
        <v>17</v>
      </c>
      <c r="R1367" s="8">
        <f>VLOOKUP(P1367,Table!$A$2:$C$121,2,0)</f>
        <v>15</v>
      </c>
      <c r="S1367" s="7">
        <f>VLOOKUP(P1367,Table!$A$2:$C$121,3,0)</f>
        <v>2</v>
      </c>
      <c r="T1367" s="6" t="s">
        <v>4453</v>
      </c>
      <c r="U1367" s="8" t="str">
        <f>LEFT(T1367,MIN(FIND({0,1,2,3,4,5,6,7,8,9},ASC(T1367)&amp;1234567890))-1)</f>
        <v>P</v>
      </c>
      <c r="V1367" s="8">
        <f t="shared" si="108"/>
        <v>12</v>
      </c>
      <c r="W1367" s="8">
        <f>VLOOKUP(U1367,Table!$A$2:$C$121,2,0)</f>
        <v>15</v>
      </c>
      <c r="X1367" s="7">
        <f>VLOOKUP(U1367,Table!$A$2:$C$121,3,0)</f>
        <v>3</v>
      </c>
      <c r="Y1367" s="6" t="s">
        <v>2442</v>
      </c>
      <c r="Z1367" s="8" t="str">
        <f>LEFT(Y1367,MIN(FIND({0,1,2,3,4,5,6,7,8,9},ASC(Y1367)&amp;1234567890))-1)</f>
        <v>O</v>
      </c>
      <c r="AA1367" s="8">
        <f t="shared" si="109"/>
        <v>9</v>
      </c>
      <c r="AB1367" s="8">
        <f>VLOOKUP(Z1367,Table!$A$2:$C$121,2,0)</f>
        <v>16</v>
      </c>
      <c r="AC1367" s="7">
        <f>VLOOKUP(Z1367,Table!$A$2:$C$121,3,0)</f>
        <v>2</v>
      </c>
      <c r="AD1367" s="5" t="str">
        <f>VLOOKUP(A1367,Table!$U$1:$V$230,2,0)</f>
        <v>Hexagonal</v>
      </c>
    </row>
    <row r="1368" spans="1:30" ht="18.75" customHeight="1" x14ac:dyDescent="0.4">
      <c r="A1368" s="5">
        <v>176</v>
      </c>
      <c r="B1368" s="5">
        <v>192456</v>
      </c>
      <c r="C1368" s="5" t="s">
        <v>1748</v>
      </c>
      <c r="D1368" s="5" t="s">
        <v>1765</v>
      </c>
      <c r="E1368" s="6" t="s">
        <v>2415</v>
      </c>
      <c r="F1368" s="8" t="str">
        <f>LEFT(E1368,MIN(FIND({0,1,2,3,4,5,6,7,8,9},ASC(E1368)&amp;1234567890))-1)</f>
        <v>Ca</v>
      </c>
      <c r="G1368" s="8">
        <f t="shared" si="105"/>
        <v>3</v>
      </c>
      <c r="H1368" s="8">
        <f>VLOOKUP(F1368,Table!$A$2:$C$121,2,0)</f>
        <v>2</v>
      </c>
      <c r="I1368" s="7">
        <f>VLOOKUP(F1368,Table!$A$2:$C$121,3,0)</f>
        <v>4</v>
      </c>
      <c r="J1368" s="6" t="s">
        <v>4454</v>
      </c>
      <c r="K1368" s="8" t="str">
        <f>LEFT(J1368,MIN(FIND({0,1,2,3,4,5,6,7,8,9},ASC(J1368)&amp;1234567890))-1)</f>
        <v>Be</v>
      </c>
      <c r="L1368" s="8">
        <f t="shared" si="106"/>
        <v>6</v>
      </c>
      <c r="M1368" s="8">
        <f>VLOOKUP(K1368,Table!$A$2:$C$121,2,0)</f>
        <v>2</v>
      </c>
      <c r="N1368" s="7">
        <f>VLOOKUP(K1368,Table!$A$2:$C$121,3,0)</f>
        <v>2</v>
      </c>
      <c r="O1368" s="6" t="s">
        <v>2658</v>
      </c>
      <c r="P1368" s="8" t="str">
        <f>LEFT(O1368,MIN(FIND({0,1,2,3,4,5,6,7,8,9},ASC(O1368)&amp;1234567890))-1)</f>
        <v>B</v>
      </c>
      <c r="Q1368" s="8">
        <f t="shared" si="107"/>
        <v>5</v>
      </c>
      <c r="R1368" s="8">
        <f>VLOOKUP(P1368,Table!$A$2:$C$121,2,0)</f>
        <v>13</v>
      </c>
      <c r="S1368" s="7">
        <f>VLOOKUP(P1368,Table!$A$2:$C$121,3,0)</f>
        <v>2</v>
      </c>
      <c r="T1368" s="6" t="s">
        <v>2400</v>
      </c>
      <c r="U1368" s="8" t="str">
        <f>LEFT(T1368,MIN(FIND({0,1,2,3,4,5,6,7,8,9},ASC(T1368)&amp;1234567890))-1)</f>
        <v>O</v>
      </c>
      <c r="V1368" s="8">
        <f t="shared" si="108"/>
        <v>16</v>
      </c>
      <c r="W1368" s="8">
        <f>VLOOKUP(U1368,Table!$A$2:$C$121,2,0)</f>
        <v>16</v>
      </c>
      <c r="X1368" s="7">
        <f>VLOOKUP(U1368,Table!$A$2:$C$121,3,0)</f>
        <v>2</v>
      </c>
      <c r="Y1368" s="6" t="s">
        <v>2492</v>
      </c>
      <c r="Z1368" s="8" t="str">
        <f>LEFT(Y1368,MIN(FIND({0,1,2,3,4,5,6,7,8,9},ASC(Y1368)&amp;1234567890))-1)</f>
        <v>F</v>
      </c>
      <c r="AA1368" s="8">
        <f t="shared" si="109"/>
        <v>1</v>
      </c>
      <c r="AB1368" s="8">
        <f>VLOOKUP(Z1368,Table!$A$2:$C$121,2,0)</f>
        <v>17</v>
      </c>
      <c r="AC1368" s="7">
        <f>VLOOKUP(Z1368,Table!$A$2:$C$121,3,0)</f>
        <v>2</v>
      </c>
      <c r="AD1368" s="5" t="str">
        <f>VLOOKUP(A1368,Table!$U$1:$V$230,2,0)</f>
        <v>Hexagonal</v>
      </c>
    </row>
    <row r="1369" spans="1:30" ht="18.75" customHeight="1" x14ac:dyDescent="0.4">
      <c r="A1369" s="5">
        <v>176</v>
      </c>
      <c r="B1369" s="5">
        <v>238532</v>
      </c>
      <c r="C1369" s="5" t="s">
        <v>1748</v>
      </c>
      <c r="D1369" s="5" t="s">
        <v>1766</v>
      </c>
      <c r="E1369" s="6" t="s">
        <v>4455</v>
      </c>
      <c r="F1369" s="8" t="str">
        <f>LEFT(E1369,MIN(FIND({0,1,2,3,4,5,6,7,8,9},ASC(E1369)&amp;1234567890))-1)</f>
        <v>Ba</v>
      </c>
      <c r="G1369" s="8">
        <f t="shared" si="105"/>
        <v>0.17</v>
      </c>
      <c r="H1369" s="8">
        <f>VLOOKUP(F1369,Table!$A$2:$C$121,2,0)</f>
        <v>2</v>
      </c>
      <c r="I1369" s="7">
        <f>VLOOKUP(F1369,Table!$A$2:$C$121,3,0)</f>
        <v>6</v>
      </c>
      <c r="J1369" s="6" t="s">
        <v>4456</v>
      </c>
      <c r="K1369" s="8" t="str">
        <f>LEFT(J1369,MIN(FIND({0,1,2,3,4,5,6,7,8,9},ASC(J1369)&amp;1234567890))-1)</f>
        <v>Ca</v>
      </c>
      <c r="L1369" s="8">
        <f t="shared" si="106"/>
        <v>0.31</v>
      </c>
      <c r="M1369" s="8">
        <f>VLOOKUP(K1369,Table!$A$2:$C$121,2,0)</f>
        <v>2</v>
      </c>
      <c r="N1369" s="7">
        <f>VLOOKUP(K1369,Table!$A$2:$C$121,3,0)</f>
        <v>4</v>
      </c>
      <c r="O1369" s="6" t="s">
        <v>4457</v>
      </c>
      <c r="P1369" s="8" t="str">
        <f>LEFT(O1369,MIN(FIND({0,1,2,3,4,5,6,7,8,9},ASC(O1369)&amp;1234567890))-1)</f>
        <v>Eu</v>
      </c>
      <c r="Q1369" s="8">
        <f t="shared" si="107"/>
        <v>0.06</v>
      </c>
      <c r="R1369" s="8">
        <f>VLOOKUP(P1369,Table!$A$2:$C$121,2,0)</f>
        <v>3</v>
      </c>
      <c r="S1369" s="7">
        <f>VLOOKUP(P1369,Table!$A$2:$C$121,3,0)</f>
        <v>6</v>
      </c>
      <c r="T1369" s="6" t="s">
        <v>4458</v>
      </c>
      <c r="U1369" s="8" t="str">
        <f>LEFT(T1369,MIN(FIND({0,1,2,3,4,5,6,7,8,9},ASC(T1369)&amp;1234567890))-1)</f>
        <v>In</v>
      </c>
      <c r="V1369" s="8">
        <f t="shared" si="108"/>
        <v>2.5299999999999998</v>
      </c>
      <c r="W1369" s="8">
        <f>VLOOKUP(U1369,Table!$A$2:$C$121,2,0)</f>
        <v>13</v>
      </c>
      <c r="X1369" s="7">
        <f>VLOOKUP(U1369,Table!$A$2:$C$121,3,0)</f>
        <v>5</v>
      </c>
      <c r="Y1369" s="6" t="s">
        <v>4459</v>
      </c>
      <c r="Z1369" s="8" t="str">
        <f>LEFT(Y1369,MIN(FIND({0,1,2,3,4,5,6,7,8,9},ASC(Y1369)&amp;1234567890))-1)</f>
        <v>O</v>
      </c>
      <c r="AA1369" s="8">
        <f t="shared" si="109"/>
        <v>6.11</v>
      </c>
      <c r="AB1369" s="8">
        <f>VLOOKUP(Z1369,Table!$A$2:$C$121,2,0)</f>
        <v>16</v>
      </c>
      <c r="AC1369" s="7">
        <f>VLOOKUP(Z1369,Table!$A$2:$C$121,3,0)</f>
        <v>2</v>
      </c>
      <c r="AD1369" s="5" t="str">
        <f>VLOOKUP(A1369,Table!$U$1:$V$230,2,0)</f>
        <v>Hexagonal</v>
      </c>
    </row>
    <row r="1370" spans="1:30" ht="18.75" customHeight="1" x14ac:dyDescent="0.4">
      <c r="A1370" s="5">
        <v>176</v>
      </c>
      <c r="B1370" s="5">
        <v>239067</v>
      </c>
      <c r="C1370" s="5" t="s">
        <v>1748</v>
      </c>
      <c r="D1370" s="5" t="s">
        <v>1767</v>
      </c>
      <c r="E1370" s="6" t="s">
        <v>2622</v>
      </c>
      <c r="F1370" s="8" t="str">
        <f>LEFT(E1370,MIN(FIND({0,1,2,3,4,5,6,7,8,9},ASC(E1370)&amp;1234567890))-1)</f>
        <v>Pb</v>
      </c>
      <c r="G1370" s="8">
        <f t="shared" si="105"/>
        <v>1</v>
      </c>
      <c r="H1370" s="8">
        <f>VLOOKUP(F1370,Table!$A$2:$C$121,2,0)</f>
        <v>14</v>
      </c>
      <c r="I1370" s="7">
        <f>VLOOKUP(F1370,Table!$A$2:$C$121,3,0)</f>
        <v>6</v>
      </c>
      <c r="J1370" s="6" t="s">
        <v>3941</v>
      </c>
      <c r="K1370" s="8" t="str">
        <f>LEFT(J1370,MIN(FIND({0,1,2,3,4,5,6,7,8,9},ASC(J1370)&amp;1234567890))-1)</f>
        <v>Mn</v>
      </c>
      <c r="L1370" s="8">
        <f t="shared" si="106"/>
        <v>2</v>
      </c>
      <c r="M1370" s="8">
        <f>VLOOKUP(K1370,Table!$A$2:$C$121,2,0)</f>
        <v>7</v>
      </c>
      <c r="N1370" s="7">
        <f>VLOOKUP(K1370,Table!$A$2:$C$121,3,0)</f>
        <v>4</v>
      </c>
      <c r="O1370" s="6" t="s">
        <v>4265</v>
      </c>
      <c r="P1370" s="8" t="str">
        <f>LEFT(O1370,MIN(FIND({0,1,2,3,4,5,6,7,8,9},ASC(O1370)&amp;1234567890))-1)</f>
        <v>Ni</v>
      </c>
      <c r="Q1370" s="8">
        <f t="shared" si="107"/>
        <v>6</v>
      </c>
      <c r="R1370" s="8">
        <f>VLOOKUP(P1370,Table!$A$2:$C$121,2,0)</f>
        <v>10</v>
      </c>
      <c r="S1370" s="7">
        <f>VLOOKUP(P1370,Table!$A$2:$C$121,3,0)</f>
        <v>4</v>
      </c>
      <c r="T1370" s="6" t="s">
        <v>2855</v>
      </c>
      <c r="U1370" s="8" t="str">
        <f>LEFT(T1370,MIN(FIND({0,1,2,3,4,5,6,7,8,9},ASC(T1370)&amp;1234567890))-1)</f>
        <v>Te</v>
      </c>
      <c r="V1370" s="8">
        <f t="shared" si="108"/>
        <v>3</v>
      </c>
      <c r="W1370" s="8">
        <f>VLOOKUP(U1370,Table!$A$2:$C$121,2,0)</f>
        <v>16</v>
      </c>
      <c r="X1370" s="7">
        <f>VLOOKUP(U1370,Table!$A$2:$C$121,3,0)</f>
        <v>5</v>
      </c>
      <c r="Y1370" s="6" t="s">
        <v>2474</v>
      </c>
      <c r="Z1370" s="8" t="str">
        <f>LEFT(Y1370,MIN(FIND({0,1,2,3,4,5,6,7,8,9},ASC(Y1370)&amp;1234567890))-1)</f>
        <v>O</v>
      </c>
      <c r="AA1370" s="8">
        <f t="shared" si="109"/>
        <v>18</v>
      </c>
      <c r="AB1370" s="8">
        <f>VLOOKUP(Z1370,Table!$A$2:$C$121,2,0)</f>
        <v>16</v>
      </c>
      <c r="AC1370" s="7">
        <f>VLOOKUP(Z1370,Table!$A$2:$C$121,3,0)</f>
        <v>2</v>
      </c>
      <c r="AD1370" s="5" t="str">
        <f>VLOOKUP(A1370,Table!$U$1:$V$230,2,0)</f>
        <v>Hexagonal</v>
      </c>
    </row>
    <row r="1371" spans="1:30" ht="18.75" customHeight="1" x14ac:dyDescent="0.4">
      <c r="A1371" s="5">
        <v>176</v>
      </c>
      <c r="B1371" s="5">
        <v>239068</v>
      </c>
      <c r="C1371" s="5" t="s">
        <v>1748</v>
      </c>
      <c r="D1371" s="5" t="s">
        <v>1768</v>
      </c>
      <c r="E1371" s="6" t="s">
        <v>2622</v>
      </c>
      <c r="F1371" s="8" t="str">
        <f>LEFT(E1371,MIN(FIND({0,1,2,3,4,5,6,7,8,9},ASC(E1371)&amp;1234567890))-1)</f>
        <v>Pb</v>
      </c>
      <c r="G1371" s="8">
        <f t="shared" si="105"/>
        <v>1</v>
      </c>
      <c r="H1371" s="8">
        <f>VLOOKUP(F1371,Table!$A$2:$C$121,2,0)</f>
        <v>14</v>
      </c>
      <c r="I1371" s="7">
        <f>VLOOKUP(F1371,Table!$A$2:$C$121,3,0)</f>
        <v>6</v>
      </c>
      <c r="J1371" s="6" t="s">
        <v>4460</v>
      </c>
      <c r="K1371" s="8" t="str">
        <f>LEFT(J1371,MIN(FIND({0,1,2,3,4,5,6,7,8,9},ASC(J1371)&amp;1234567890))-1)</f>
        <v>Cd</v>
      </c>
      <c r="L1371" s="8">
        <f t="shared" si="106"/>
        <v>2</v>
      </c>
      <c r="M1371" s="8">
        <f>VLOOKUP(K1371,Table!$A$2:$C$121,2,0)</f>
        <v>12</v>
      </c>
      <c r="N1371" s="7">
        <f>VLOOKUP(K1371,Table!$A$2:$C$121,3,0)</f>
        <v>5</v>
      </c>
      <c r="O1371" s="6" t="s">
        <v>4265</v>
      </c>
      <c r="P1371" s="8" t="str">
        <f>LEFT(O1371,MIN(FIND({0,1,2,3,4,5,6,7,8,9},ASC(O1371)&amp;1234567890))-1)</f>
        <v>Ni</v>
      </c>
      <c r="Q1371" s="8">
        <f t="shared" si="107"/>
        <v>6</v>
      </c>
      <c r="R1371" s="8">
        <f>VLOOKUP(P1371,Table!$A$2:$C$121,2,0)</f>
        <v>10</v>
      </c>
      <c r="S1371" s="7">
        <f>VLOOKUP(P1371,Table!$A$2:$C$121,3,0)</f>
        <v>4</v>
      </c>
      <c r="T1371" s="6" t="s">
        <v>2855</v>
      </c>
      <c r="U1371" s="8" t="str">
        <f>LEFT(T1371,MIN(FIND({0,1,2,3,4,5,6,7,8,9},ASC(T1371)&amp;1234567890))-1)</f>
        <v>Te</v>
      </c>
      <c r="V1371" s="8">
        <f t="shared" si="108"/>
        <v>3</v>
      </c>
      <c r="W1371" s="8">
        <f>VLOOKUP(U1371,Table!$A$2:$C$121,2,0)</f>
        <v>16</v>
      </c>
      <c r="X1371" s="7">
        <f>VLOOKUP(U1371,Table!$A$2:$C$121,3,0)</f>
        <v>5</v>
      </c>
      <c r="Y1371" s="6" t="s">
        <v>2474</v>
      </c>
      <c r="Z1371" s="8" t="str">
        <f>LEFT(Y1371,MIN(FIND({0,1,2,3,4,5,6,7,8,9},ASC(Y1371)&amp;1234567890))-1)</f>
        <v>O</v>
      </c>
      <c r="AA1371" s="8">
        <f t="shared" si="109"/>
        <v>18</v>
      </c>
      <c r="AB1371" s="8">
        <f>VLOOKUP(Z1371,Table!$A$2:$C$121,2,0)</f>
        <v>16</v>
      </c>
      <c r="AC1371" s="7">
        <f>VLOOKUP(Z1371,Table!$A$2:$C$121,3,0)</f>
        <v>2</v>
      </c>
      <c r="AD1371" s="5" t="str">
        <f>VLOOKUP(A1371,Table!$U$1:$V$230,2,0)</f>
        <v>Hexagonal</v>
      </c>
    </row>
    <row r="1372" spans="1:30" ht="18.75" customHeight="1" x14ac:dyDescent="0.4">
      <c r="A1372" s="5">
        <v>187</v>
      </c>
      <c r="B1372" s="5">
        <v>72556</v>
      </c>
      <c r="C1372" s="5" t="s">
        <v>1850</v>
      </c>
      <c r="D1372" s="5" t="s">
        <v>1851</v>
      </c>
      <c r="E1372" s="6" t="s">
        <v>3821</v>
      </c>
      <c r="F1372" s="8" t="str">
        <f>LEFT(E1372,MIN(FIND({0,1,2,3,4,5,6,7,8,9},ASC(E1372)&amp;1234567890))-1)</f>
        <v>Ba</v>
      </c>
      <c r="G1372" s="8">
        <f t="shared" si="105"/>
        <v>6</v>
      </c>
      <c r="H1372" s="8">
        <f>VLOOKUP(F1372,Table!$A$2:$C$121,2,0)</f>
        <v>2</v>
      </c>
      <c r="I1372" s="7">
        <f>VLOOKUP(F1372,Table!$A$2:$C$121,3,0)</f>
        <v>6</v>
      </c>
      <c r="J1372" s="6" t="s">
        <v>2322</v>
      </c>
      <c r="K1372" s="8" t="str">
        <f>LEFT(J1372,MIN(FIND({0,1,2,3,4,5,6,7,8,9},ASC(J1372)&amp;1234567890))-1)</f>
        <v>Al</v>
      </c>
      <c r="L1372" s="8">
        <f t="shared" si="106"/>
        <v>2</v>
      </c>
      <c r="M1372" s="8">
        <f>VLOOKUP(K1372,Table!$A$2:$C$121,2,0)</f>
        <v>13</v>
      </c>
      <c r="N1372" s="7">
        <f>VLOOKUP(K1372,Table!$A$2:$C$121,3,0)</f>
        <v>3</v>
      </c>
      <c r="O1372" s="6" t="s">
        <v>3899</v>
      </c>
      <c r="P1372" s="8" t="str">
        <f>LEFT(O1372,MIN(FIND({0,1,2,3,4,5,6,7,8,9},ASC(O1372)&amp;1234567890))-1)</f>
        <v>Rh</v>
      </c>
      <c r="Q1372" s="8">
        <f t="shared" si="107"/>
        <v>2</v>
      </c>
      <c r="R1372" s="8">
        <f>VLOOKUP(P1372,Table!$A$2:$C$121,2,0)</f>
        <v>9</v>
      </c>
      <c r="S1372" s="7">
        <f>VLOOKUP(P1372,Table!$A$2:$C$121,3,0)</f>
        <v>5</v>
      </c>
      <c r="T1372" s="6" t="s">
        <v>2718</v>
      </c>
      <c r="U1372" s="8" t="str">
        <f>LEFT(T1372,MIN(FIND({0,1,2,3,4,5,6,7,8,9},ASC(T1372)&amp;1234567890))-1)</f>
        <v>Ho</v>
      </c>
      <c r="V1372" s="8">
        <f t="shared" si="108"/>
        <v>2</v>
      </c>
      <c r="W1372" s="8">
        <f>VLOOKUP(U1372,Table!$A$2:$C$121,2,0)</f>
        <v>3</v>
      </c>
      <c r="X1372" s="7">
        <f>VLOOKUP(U1372,Table!$A$2:$C$121,3,0)</f>
        <v>6</v>
      </c>
      <c r="Y1372" s="6" t="s">
        <v>2506</v>
      </c>
      <c r="Z1372" s="8" t="str">
        <f>LEFT(Y1372,MIN(FIND({0,1,2,3,4,5,6,7,8,9},ASC(Y1372)&amp;1234567890))-1)</f>
        <v>O</v>
      </c>
      <c r="AA1372" s="8">
        <f t="shared" si="109"/>
        <v>15</v>
      </c>
      <c r="AB1372" s="8">
        <f>VLOOKUP(Z1372,Table!$A$2:$C$121,2,0)</f>
        <v>16</v>
      </c>
      <c r="AC1372" s="7">
        <f>VLOOKUP(Z1372,Table!$A$2:$C$121,3,0)</f>
        <v>2</v>
      </c>
      <c r="AD1372" s="5" t="str">
        <f>VLOOKUP(A1372,Table!$U$1:$V$230,2,0)</f>
        <v>Hexagonal</v>
      </c>
    </row>
    <row r="1373" spans="1:30" ht="18.75" customHeight="1" x14ac:dyDescent="0.4">
      <c r="A1373" s="5">
        <v>187</v>
      </c>
      <c r="B1373" s="5">
        <v>73046</v>
      </c>
      <c r="C1373" s="5" t="s">
        <v>1850</v>
      </c>
      <c r="D1373" s="5" t="s">
        <v>1852</v>
      </c>
      <c r="E1373" s="6" t="s">
        <v>3821</v>
      </c>
      <c r="F1373" s="8" t="str">
        <f>LEFT(E1373,MIN(FIND({0,1,2,3,4,5,6,7,8,9},ASC(E1373)&amp;1234567890))-1)</f>
        <v>Ba</v>
      </c>
      <c r="G1373" s="8">
        <f t="shared" si="105"/>
        <v>6</v>
      </c>
      <c r="H1373" s="8">
        <f>VLOOKUP(F1373,Table!$A$2:$C$121,2,0)</f>
        <v>2</v>
      </c>
      <c r="I1373" s="7">
        <f>VLOOKUP(F1373,Table!$A$2:$C$121,3,0)</f>
        <v>6</v>
      </c>
      <c r="J1373" s="6" t="s">
        <v>4461</v>
      </c>
      <c r="K1373" s="8" t="str">
        <f>LEFT(J1373,MIN(FIND({0,1,2,3,4,5,6,7,8,9},ASC(J1373)&amp;1234567890))-1)</f>
        <v>Rh</v>
      </c>
      <c r="L1373" s="8">
        <f t="shared" si="106"/>
        <v>2.33</v>
      </c>
      <c r="M1373" s="8">
        <f>VLOOKUP(K1373,Table!$A$2:$C$121,2,0)</f>
        <v>9</v>
      </c>
      <c r="N1373" s="7">
        <f>VLOOKUP(K1373,Table!$A$2:$C$121,3,0)</f>
        <v>5</v>
      </c>
      <c r="O1373" s="6" t="s">
        <v>2868</v>
      </c>
      <c r="P1373" s="8" t="str">
        <f>LEFT(O1373,MIN(FIND({0,1,2,3,4,5,6,7,8,9},ASC(O1373)&amp;1234567890))-1)</f>
        <v>Yb</v>
      </c>
      <c r="Q1373" s="8">
        <f t="shared" si="107"/>
        <v>2</v>
      </c>
      <c r="R1373" s="8">
        <f>VLOOKUP(P1373,Table!$A$2:$C$121,2,0)</f>
        <v>3</v>
      </c>
      <c r="S1373" s="7">
        <f>VLOOKUP(P1373,Table!$A$2:$C$121,3,0)</f>
        <v>6</v>
      </c>
      <c r="T1373" s="6" t="s">
        <v>4462</v>
      </c>
      <c r="U1373" s="8" t="str">
        <f>LEFT(T1373,MIN(FIND({0,1,2,3,4,5,6,7,8,9},ASC(T1373)&amp;1234567890))-1)</f>
        <v>Al</v>
      </c>
      <c r="V1373" s="8">
        <f t="shared" si="108"/>
        <v>1.67</v>
      </c>
      <c r="W1373" s="8">
        <f>VLOOKUP(U1373,Table!$A$2:$C$121,2,0)</f>
        <v>13</v>
      </c>
      <c r="X1373" s="7">
        <f>VLOOKUP(U1373,Table!$A$2:$C$121,3,0)</f>
        <v>3</v>
      </c>
      <c r="Y1373" s="6" t="s">
        <v>2506</v>
      </c>
      <c r="Z1373" s="8" t="str">
        <f>LEFT(Y1373,MIN(FIND({0,1,2,3,4,5,6,7,8,9},ASC(Y1373)&amp;1234567890))-1)</f>
        <v>O</v>
      </c>
      <c r="AA1373" s="8">
        <f t="shared" si="109"/>
        <v>15</v>
      </c>
      <c r="AB1373" s="8">
        <f>VLOOKUP(Z1373,Table!$A$2:$C$121,2,0)</f>
        <v>16</v>
      </c>
      <c r="AC1373" s="7">
        <f>VLOOKUP(Z1373,Table!$A$2:$C$121,3,0)</f>
        <v>2</v>
      </c>
      <c r="AD1373" s="5" t="str">
        <f>VLOOKUP(A1373,Table!$U$1:$V$230,2,0)</f>
        <v>Hexagonal</v>
      </c>
    </row>
    <row r="1374" spans="1:30" ht="18.75" customHeight="1" x14ac:dyDescent="0.4">
      <c r="A1374" s="5">
        <v>187</v>
      </c>
      <c r="B1374" s="5">
        <v>174345</v>
      </c>
      <c r="C1374" s="5" t="s">
        <v>1850</v>
      </c>
      <c r="D1374" s="5" t="s">
        <v>1853</v>
      </c>
      <c r="E1374" s="6" t="s">
        <v>2800</v>
      </c>
      <c r="F1374" s="8" t="str">
        <f>LEFT(E1374,MIN(FIND({0,1,2,3,4,5,6,7,8,9},ASC(E1374)&amp;1234567890))-1)</f>
        <v>La</v>
      </c>
      <c r="G1374" s="8">
        <f t="shared" si="105"/>
        <v>6</v>
      </c>
      <c r="H1374" s="8">
        <f>VLOOKUP(F1374,Table!$A$2:$C$121,2,0)</f>
        <v>3</v>
      </c>
      <c r="I1374" s="7">
        <f>VLOOKUP(F1374,Table!$A$2:$C$121,3,0)</f>
        <v>6</v>
      </c>
      <c r="J1374" s="6" t="s">
        <v>2358</v>
      </c>
      <c r="K1374" s="8" t="str">
        <f>LEFT(J1374,MIN(FIND({0,1,2,3,4,5,6,7,8,9},ASC(J1374)&amp;1234567890))-1)</f>
        <v>Sn</v>
      </c>
      <c r="L1374" s="8">
        <f t="shared" si="106"/>
        <v>1</v>
      </c>
      <c r="M1374" s="8">
        <f>VLOOKUP(K1374,Table!$A$2:$C$121,2,0)</f>
        <v>14</v>
      </c>
      <c r="N1374" s="7">
        <f>VLOOKUP(K1374,Table!$A$2:$C$121,3,0)</f>
        <v>5</v>
      </c>
      <c r="O1374" s="6" t="s">
        <v>4463</v>
      </c>
      <c r="P1374" s="8" t="str">
        <f>LEFT(O1374,MIN(FIND({0,1,2,3,4,5,6,7,8,9},ASC(O1374)&amp;1234567890))-1)</f>
        <v>Ni</v>
      </c>
      <c r="Q1374" s="8">
        <f t="shared" si="107"/>
        <v>3.67</v>
      </c>
      <c r="R1374" s="8">
        <f>VLOOKUP(P1374,Table!$A$2:$C$121,2,0)</f>
        <v>10</v>
      </c>
      <c r="S1374" s="7">
        <f>VLOOKUP(P1374,Table!$A$2:$C$121,3,0)</f>
        <v>4</v>
      </c>
      <c r="T1374" s="6" t="s">
        <v>4464</v>
      </c>
      <c r="U1374" s="8" t="str">
        <f>LEFT(T1374,MIN(FIND({0,1,2,3,4,5,6,7,8,9},ASC(T1374)&amp;1234567890))-1)</f>
        <v>Ru</v>
      </c>
      <c r="V1374" s="8">
        <f t="shared" si="108"/>
        <v>0.76</v>
      </c>
      <c r="W1374" s="8">
        <f>VLOOKUP(U1374,Table!$A$2:$C$121,2,0)</f>
        <v>8</v>
      </c>
      <c r="X1374" s="7">
        <f>VLOOKUP(U1374,Table!$A$2:$C$121,3,0)</f>
        <v>5</v>
      </c>
      <c r="Y1374" s="6" t="s">
        <v>4465</v>
      </c>
      <c r="Z1374" s="8" t="str">
        <f>LEFT(Y1374,MIN(FIND({0,1,2,3,4,5,6,7,8,9},ASC(Y1374)&amp;1234567890))-1)</f>
        <v>Al</v>
      </c>
      <c r="AA1374" s="8">
        <f t="shared" si="109"/>
        <v>3.57</v>
      </c>
      <c r="AB1374" s="8">
        <f>VLOOKUP(Z1374,Table!$A$2:$C$121,2,0)</f>
        <v>13</v>
      </c>
      <c r="AC1374" s="7">
        <f>VLOOKUP(Z1374,Table!$A$2:$C$121,3,0)</f>
        <v>3</v>
      </c>
      <c r="AD1374" s="5" t="str">
        <f>VLOOKUP(A1374,Table!$U$1:$V$230,2,0)</f>
        <v>Hexagonal</v>
      </c>
    </row>
    <row r="1375" spans="1:30" ht="18.75" customHeight="1" x14ac:dyDescent="0.4">
      <c r="A1375" s="5">
        <v>187</v>
      </c>
      <c r="B1375" s="5">
        <v>168511</v>
      </c>
      <c r="C1375" s="5" t="s">
        <v>1850</v>
      </c>
      <c r="D1375" s="5" t="s">
        <v>1854</v>
      </c>
      <c r="E1375" s="6" t="s">
        <v>2966</v>
      </c>
      <c r="F1375" s="8" t="str">
        <f>LEFT(E1375,MIN(FIND({0,1,2,3,4,5,6,7,8,9},ASC(E1375)&amp;1234567890))-1)</f>
        <v>Ba</v>
      </c>
      <c r="G1375" s="8">
        <f t="shared" si="105"/>
        <v>8</v>
      </c>
      <c r="H1375" s="8">
        <f>VLOOKUP(F1375,Table!$A$2:$C$121,2,0)</f>
        <v>2</v>
      </c>
      <c r="I1375" s="7">
        <f>VLOOKUP(F1375,Table!$A$2:$C$121,3,0)</f>
        <v>6</v>
      </c>
      <c r="J1375" s="6" t="s">
        <v>2652</v>
      </c>
      <c r="K1375" s="8" t="str">
        <f>LEFT(J1375,MIN(FIND({0,1,2,3,4,5,6,7,8,9},ASC(J1375)&amp;1234567890))-1)</f>
        <v>Co</v>
      </c>
      <c r="L1375" s="8">
        <f t="shared" si="106"/>
        <v>2</v>
      </c>
      <c r="M1375" s="8">
        <f>VLOOKUP(K1375,Table!$A$2:$C$121,2,0)</f>
        <v>9</v>
      </c>
      <c r="N1375" s="7">
        <f>VLOOKUP(K1375,Table!$A$2:$C$121,3,0)</f>
        <v>4</v>
      </c>
      <c r="O1375" s="6" t="s">
        <v>4466</v>
      </c>
      <c r="P1375" s="8" t="str">
        <f>LEFT(O1375,MIN(FIND({0,1,2,3,4,5,6,7,8,9},ASC(O1375)&amp;1234567890))-1)</f>
        <v>Mn</v>
      </c>
      <c r="Q1375" s="8">
        <f t="shared" si="107"/>
        <v>6</v>
      </c>
      <c r="R1375" s="8">
        <f>VLOOKUP(P1375,Table!$A$2:$C$121,2,0)</f>
        <v>7</v>
      </c>
      <c r="S1375" s="7">
        <f>VLOOKUP(P1375,Table!$A$2:$C$121,3,0)</f>
        <v>4</v>
      </c>
      <c r="T1375" s="6" t="s">
        <v>2339</v>
      </c>
      <c r="U1375" s="8" t="str">
        <f>LEFT(T1375,MIN(FIND({0,1,2,3,4,5,6,7,8,9},ASC(T1375)&amp;1234567890))-1)</f>
        <v>Cl</v>
      </c>
      <c r="V1375" s="8">
        <f t="shared" si="108"/>
        <v>1</v>
      </c>
      <c r="W1375" s="8">
        <f>VLOOKUP(U1375,Table!$A$2:$C$121,2,0)</f>
        <v>17</v>
      </c>
      <c r="X1375" s="7">
        <f>VLOOKUP(U1375,Table!$A$2:$C$121,3,0)</f>
        <v>3</v>
      </c>
      <c r="Y1375" s="6" t="s">
        <v>2676</v>
      </c>
      <c r="Z1375" s="8" t="str">
        <f>LEFT(Y1375,MIN(FIND({0,1,2,3,4,5,6,7,8,9},ASC(Y1375)&amp;1234567890))-1)</f>
        <v>O</v>
      </c>
      <c r="AA1375" s="8">
        <f t="shared" si="109"/>
        <v>22</v>
      </c>
      <c r="AB1375" s="8">
        <f>VLOOKUP(Z1375,Table!$A$2:$C$121,2,0)</f>
        <v>16</v>
      </c>
      <c r="AC1375" s="7">
        <f>VLOOKUP(Z1375,Table!$A$2:$C$121,3,0)</f>
        <v>2</v>
      </c>
      <c r="AD1375" s="5" t="str">
        <f>VLOOKUP(A1375,Table!$U$1:$V$230,2,0)</f>
        <v>Hexagonal</v>
      </c>
    </row>
    <row r="1376" spans="1:30" ht="18.75" customHeight="1" x14ac:dyDescent="0.4">
      <c r="A1376" s="5">
        <v>187</v>
      </c>
      <c r="B1376" s="5">
        <v>239110</v>
      </c>
      <c r="C1376" s="5" t="s">
        <v>1850</v>
      </c>
      <c r="D1376" s="5" t="s">
        <v>1855</v>
      </c>
      <c r="E1376" s="6" t="s">
        <v>2310</v>
      </c>
      <c r="F1376" s="8" t="str">
        <f>LEFT(E1376,MIN(FIND({0,1,2,3,4,5,6,7,8,9},ASC(E1376)&amp;1234567890))-1)</f>
        <v>K</v>
      </c>
      <c r="G1376" s="8">
        <f t="shared" si="105"/>
        <v>1</v>
      </c>
      <c r="H1376" s="8">
        <f>VLOOKUP(F1376,Table!$A$2:$C$121,2,0)</f>
        <v>1</v>
      </c>
      <c r="I1376" s="7">
        <f>VLOOKUP(F1376,Table!$A$2:$C$121,3,0)</f>
        <v>4</v>
      </c>
      <c r="J1376" s="6" t="s">
        <v>2896</v>
      </c>
      <c r="K1376" s="8" t="str">
        <f>LEFT(J1376,MIN(FIND({0,1,2,3,4,5,6,7,8,9},ASC(J1376)&amp;1234567890))-1)</f>
        <v>Cd</v>
      </c>
      <c r="L1376" s="8">
        <f t="shared" si="106"/>
        <v>1</v>
      </c>
      <c r="M1376" s="8">
        <f>VLOOKUP(K1376,Table!$A$2:$C$121,2,0)</f>
        <v>12</v>
      </c>
      <c r="N1376" s="7">
        <f>VLOOKUP(K1376,Table!$A$2:$C$121,3,0)</f>
        <v>5</v>
      </c>
      <c r="O1376" s="6" t="s">
        <v>2494</v>
      </c>
      <c r="P1376" s="8" t="str">
        <f>LEFT(O1376,MIN(FIND({0,1,2,3,4,5,6,7,8,9},ASC(O1376)&amp;1234567890))-1)</f>
        <v>C</v>
      </c>
      <c r="Q1376" s="8">
        <f t="shared" si="107"/>
        <v>1</v>
      </c>
      <c r="R1376" s="8">
        <f>VLOOKUP(P1376,Table!$A$2:$C$121,2,0)</f>
        <v>14</v>
      </c>
      <c r="S1376" s="7">
        <f>VLOOKUP(P1376,Table!$A$2:$C$121,3,0)</f>
        <v>2</v>
      </c>
      <c r="T1376" s="6" t="s">
        <v>2312</v>
      </c>
      <c r="U1376" s="8" t="str">
        <f>LEFT(T1376,MIN(FIND({0,1,2,3,4,5,6,7,8,9},ASC(T1376)&amp;1234567890))-1)</f>
        <v>O</v>
      </c>
      <c r="V1376" s="8">
        <f t="shared" si="108"/>
        <v>3</v>
      </c>
      <c r="W1376" s="8">
        <f>VLOOKUP(U1376,Table!$A$2:$C$121,2,0)</f>
        <v>16</v>
      </c>
      <c r="X1376" s="7">
        <f>VLOOKUP(U1376,Table!$A$2:$C$121,3,0)</f>
        <v>2</v>
      </c>
      <c r="Y1376" s="6" t="s">
        <v>2492</v>
      </c>
      <c r="Z1376" s="8" t="str">
        <f>LEFT(Y1376,MIN(FIND({0,1,2,3,4,5,6,7,8,9},ASC(Y1376)&amp;1234567890))-1)</f>
        <v>F</v>
      </c>
      <c r="AA1376" s="8">
        <f t="shared" si="109"/>
        <v>1</v>
      </c>
      <c r="AB1376" s="8">
        <f>VLOOKUP(Z1376,Table!$A$2:$C$121,2,0)</f>
        <v>17</v>
      </c>
      <c r="AC1376" s="7">
        <f>VLOOKUP(Z1376,Table!$A$2:$C$121,3,0)</f>
        <v>2</v>
      </c>
      <c r="AD1376" s="5" t="str">
        <f>VLOOKUP(A1376,Table!$U$1:$V$230,2,0)</f>
        <v>Hexagonal</v>
      </c>
    </row>
    <row r="1377" spans="1:30" ht="18.75" customHeight="1" x14ac:dyDescent="0.4">
      <c r="A1377" s="5">
        <v>188</v>
      </c>
      <c r="B1377" s="5">
        <v>70104</v>
      </c>
      <c r="C1377" s="5" t="s">
        <v>1856</v>
      </c>
      <c r="D1377" s="5" t="s">
        <v>5621</v>
      </c>
      <c r="E1377" s="6" t="s">
        <v>2597</v>
      </c>
      <c r="F1377" s="8" t="str">
        <f>LEFT(E1377,MIN(FIND({0,1,2,3,4,5,6,7,8,9},ASC(E1377)&amp;1234567890))-1)</f>
        <v>Ba</v>
      </c>
      <c r="G1377" s="8">
        <f t="shared" si="105"/>
        <v>1</v>
      </c>
      <c r="H1377" s="8">
        <f>VLOOKUP(F1377,Table!$A$2:$C$121,2,0)</f>
        <v>2</v>
      </c>
      <c r="I1377" s="7">
        <f>VLOOKUP(F1377,Table!$A$2:$C$121,3,0)</f>
        <v>6</v>
      </c>
      <c r="J1377" s="6" t="s">
        <v>5409</v>
      </c>
      <c r="K1377" s="8" t="str">
        <f>LEFT(J1377,MIN(FIND({0,1,2,3,4,5,6,7,8,9},ASC(J1377)&amp;1234567890))-1)</f>
        <v>Sn</v>
      </c>
      <c r="L1377" s="8">
        <f t="shared" si="106"/>
        <v>0.77</v>
      </c>
      <c r="M1377" s="8">
        <f>VLOOKUP(K1377,Table!$A$2:$C$121,2,0)</f>
        <v>14</v>
      </c>
      <c r="N1377" s="7">
        <f>VLOOKUP(K1377,Table!$A$2:$C$121,3,0)</f>
        <v>5</v>
      </c>
      <c r="O1377" s="6" t="s">
        <v>5460</v>
      </c>
      <c r="P1377" s="8" t="str">
        <f>LEFT(O1377,MIN(FIND({0,1,2,3,4,5,6,7,8,9},ASC(O1377)&amp;1234567890))-1)</f>
        <v>Ti</v>
      </c>
      <c r="Q1377" s="8">
        <f t="shared" si="107"/>
        <v>0.23</v>
      </c>
      <c r="R1377" s="8">
        <f>VLOOKUP(P1377,Table!$A$2:$C$121,2,0)</f>
        <v>4</v>
      </c>
      <c r="S1377" s="7">
        <f>VLOOKUP(P1377,Table!$A$2:$C$121,3,0)</f>
        <v>4</v>
      </c>
      <c r="T1377" s="6" t="s">
        <v>2541</v>
      </c>
      <c r="U1377" s="8" t="str">
        <f>LEFT(T1377,MIN(FIND({0,1,2,3,4,5,6,7,8,9},ASC(T1377)&amp;1234567890))-1)</f>
        <v>Si</v>
      </c>
      <c r="V1377" s="8">
        <f t="shared" si="108"/>
        <v>3</v>
      </c>
      <c r="W1377" s="8">
        <f>VLOOKUP(U1377,Table!$A$2:$C$121,2,0)</f>
        <v>14</v>
      </c>
      <c r="X1377" s="7">
        <f>VLOOKUP(U1377,Table!$A$2:$C$121,3,0)</f>
        <v>3</v>
      </c>
      <c r="Y1377" s="6" t="s">
        <v>2442</v>
      </c>
      <c r="Z1377" s="8" t="str">
        <f>LEFT(Y1377,MIN(FIND({0,1,2,3,4,5,6,7,8,9},ASC(Y1377)&amp;1234567890))-1)</f>
        <v>O</v>
      </c>
      <c r="AA1377" s="8">
        <f t="shared" si="109"/>
        <v>9</v>
      </c>
      <c r="AB1377" s="8">
        <f>VLOOKUP(Z1377,Table!$A$2:$C$121,2,0)</f>
        <v>16</v>
      </c>
      <c r="AC1377" s="7">
        <f>VLOOKUP(Z1377,Table!$A$2:$C$121,3,0)</f>
        <v>2</v>
      </c>
      <c r="AD1377" s="5" t="str">
        <f>VLOOKUP(A1377,Table!$U$1:$V$230,2,0)</f>
        <v>Hexagonal</v>
      </c>
    </row>
    <row r="1378" spans="1:30" ht="18.75" customHeight="1" x14ac:dyDescent="0.4">
      <c r="A1378" s="5">
        <v>188</v>
      </c>
      <c r="B1378" s="5">
        <v>70105</v>
      </c>
      <c r="C1378" s="5" t="s">
        <v>1856</v>
      </c>
      <c r="D1378" s="5" t="s">
        <v>5622</v>
      </c>
      <c r="E1378" s="6" t="s">
        <v>2597</v>
      </c>
      <c r="F1378" s="8" t="str">
        <f>LEFT(E1378,MIN(FIND({0,1,2,3,4,5,6,7,8,9},ASC(E1378)&amp;1234567890))-1)</f>
        <v>Ba</v>
      </c>
      <c r="G1378" s="8">
        <f t="shared" si="105"/>
        <v>1</v>
      </c>
      <c r="H1378" s="8">
        <f>VLOOKUP(F1378,Table!$A$2:$C$121,2,0)</f>
        <v>2</v>
      </c>
      <c r="I1378" s="7">
        <f>VLOOKUP(F1378,Table!$A$2:$C$121,3,0)</f>
        <v>6</v>
      </c>
      <c r="J1378" s="6" t="s">
        <v>5410</v>
      </c>
      <c r="K1378" s="8" t="str">
        <f>LEFT(J1378,MIN(FIND({0,1,2,3,4,5,6,7,8,9},ASC(J1378)&amp;1234567890))-1)</f>
        <v>Zr</v>
      </c>
      <c r="L1378" s="8">
        <f t="shared" si="106"/>
        <v>0.97</v>
      </c>
      <c r="M1378" s="8">
        <f>VLOOKUP(K1378,Table!$A$2:$C$121,2,0)</f>
        <v>4</v>
      </c>
      <c r="N1378" s="7">
        <f>VLOOKUP(K1378,Table!$A$2:$C$121,3,0)</f>
        <v>5</v>
      </c>
      <c r="O1378" s="6" t="s">
        <v>5461</v>
      </c>
      <c r="P1378" s="8" t="str">
        <f>LEFT(O1378,MIN(FIND({0,1,2,3,4,5,6,7,8,9},ASC(O1378)&amp;1234567890))-1)</f>
        <v>Ti</v>
      </c>
      <c r="Q1378" s="8">
        <f t="shared" si="107"/>
        <v>0.03</v>
      </c>
      <c r="R1378" s="8">
        <f>VLOOKUP(P1378,Table!$A$2:$C$121,2,0)</f>
        <v>4</v>
      </c>
      <c r="S1378" s="7">
        <f>VLOOKUP(P1378,Table!$A$2:$C$121,3,0)</f>
        <v>4</v>
      </c>
      <c r="T1378" s="6" t="s">
        <v>2541</v>
      </c>
      <c r="U1378" s="8" t="str">
        <f>LEFT(T1378,MIN(FIND({0,1,2,3,4,5,6,7,8,9},ASC(T1378)&amp;1234567890))-1)</f>
        <v>Si</v>
      </c>
      <c r="V1378" s="8">
        <f t="shared" si="108"/>
        <v>3</v>
      </c>
      <c r="W1378" s="8">
        <f>VLOOKUP(U1378,Table!$A$2:$C$121,2,0)</f>
        <v>14</v>
      </c>
      <c r="X1378" s="7">
        <f>VLOOKUP(U1378,Table!$A$2:$C$121,3,0)</f>
        <v>3</v>
      </c>
      <c r="Y1378" s="6" t="s">
        <v>2442</v>
      </c>
      <c r="Z1378" s="8" t="str">
        <f>LEFT(Y1378,MIN(FIND({0,1,2,3,4,5,6,7,8,9},ASC(Y1378)&amp;1234567890))-1)</f>
        <v>O</v>
      </c>
      <c r="AA1378" s="8">
        <f t="shared" si="109"/>
        <v>9</v>
      </c>
      <c r="AB1378" s="8">
        <f>VLOOKUP(Z1378,Table!$A$2:$C$121,2,0)</f>
        <v>16</v>
      </c>
      <c r="AC1378" s="7">
        <f>VLOOKUP(Z1378,Table!$A$2:$C$121,3,0)</f>
        <v>2</v>
      </c>
      <c r="AD1378" s="5" t="str">
        <f>VLOOKUP(A1378,Table!$U$1:$V$230,2,0)</f>
        <v>Hexagonal</v>
      </c>
    </row>
    <row r="1379" spans="1:30" ht="18.75" customHeight="1" x14ac:dyDescent="0.4">
      <c r="A1379" s="5">
        <v>189</v>
      </c>
      <c r="B1379" s="5">
        <v>100100</v>
      </c>
      <c r="C1379" s="5" t="s">
        <v>1857</v>
      </c>
      <c r="D1379" s="5" t="s">
        <v>1858</v>
      </c>
      <c r="E1379" s="6" t="s">
        <v>4008</v>
      </c>
      <c r="F1379" s="8" t="str">
        <f>LEFT(E1379,MIN(FIND({0,1,2,3,4,5,6,7,8,9},ASC(E1379)&amp;1234567890))-1)</f>
        <v>K</v>
      </c>
      <c r="G1379" s="8">
        <f t="shared" si="105"/>
        <v>4</v>
      </c>
      <c r="H1379" s="8">
        <f>VLOOKUP(F1379,Table!$A$2:$C$121,2,0)</f>
        <v>1</v>
      </c>
      <c r="I1379" s="7">
        <f>VLOOKUP(F1379,Table!$A$2:$C$121,3,0)</f>
        <v>4</v>
      </c>
      <c r="J1379" s="6" t="s">
        <v>2597</v>
      </c>
      <c r="K1379" s="8" t="str">
        <f>LEFT(J1379,MIN(FIND({0,1,2,3,4,5,6,7,8,9},ASC(J1379)&amp;1234567890))-1)</f>
        <v>Ba</v>
      </c>
      <c r="L1379" s="8">
        <f t="shared" si="106"/>
        <v>1</v>
      </c>
      <c r="M1379" s="8">
        <f>VLOOKUP(K1379,Table!$A$2:$C$121,2,0)</f>
        <v>2</v>
      </c>
      <c r="N1379" s="7">
        <f>VLOOKUP(K1379,Table!$A$2:$C$121,3,0)</f>
        <v>6</v>
      </c>
      <c r="O1379" s="6" t="s">
        <v>3163</v>
      </c>
      <c r="P1379" s="8" t="str">
        <f>LEFT(O1379,MIN(FIND({0,1,2,3,4,5,6,7,8,9},ASC(O1379)&amp;1234567890))-1)</f>
        <v>Ta</v>
      </c>
      <c r="Q1379" s="8">
        <f t="shared" si="107"/>
        <v>6</v>
      </c>
      <c r="R1379" s="8">
        <f>VLOOKUP(P1379,Table!$A$2:$C$121,2,0)</f>
        <v>5</v>
      </c>
      <c r="S1379" s="7">
        <f>VLOOKUP(P1379,Table!$A$2:$C$121,3,0)</f>
        <v>6</v>
      </c>
      <c r="T1379" s="6" t="s">
        <v>2591</v>
      </c>
      <c r="U1379" s="8" t="str">
        <f>LEFT(T1379,MIN(FIND({0,1,2,3,4,5,6,7,8,9},ASC(T1379)&amp;1234567890))-1)</f>
        <v>Si</v>
      </c>
      <c r="V1379" s="8">
        <f t="shared" si="108"/>
        <v>4</v>
      </c>
      <c r="W1379" s="8">
        <f>VLOOKUP(U1379,Table!$A$2:$C$121,2,0)</f>
        <v>14</v>
      </c>
      <c r="X1379" s="7">
        <f>VLOOKUP(U1379,Table!$A$2:$C$121,3,0)</f>
        <v>3</v>
      </c>
      <c r="Y1379" s="6" t="s">
        <v>2581</v>
      </c>
      <c r="Z1379" s="8" t="str">
        <f>LEFT(Y1379,MIN(FIND({0,1,2,3,4,5,6,7,8,9},ASC(Y1379)&amp;1234567890))-1)</f>
        <v>O</v>
      </c>
      <c r="AA1379" s="8">
        <f t="shared" si="109"/>
        <v>26</v>
      </c>
      <c r="AB1379" s="8">
        <f>VLOOKUP(Z1379,Table!$A$2:$C$121,2,0)</f>
        <v>16</v>
      </c>
      <c r="AC1379" s="7">
        <f>VLOOKUP(Z1379,Table!$A$2:$C$121,3,0)</f>
        <v>2</v>
      </c>
      <c r="AD1379" s="5" t="str">
        <f>VLOOKUP(A1379,Table!$U$1:$V$230,2,0)</f>
        <v>Hexagonal</v>
      </c>
    </row>
    <row r="1380" spans="1:30" ht="18.75" customHeight="1" x14ac:dyDescent="0.4">
      <c r="A1380" s="5">
        <v>189</v>
      </c>
      <c r="B1380" s="5">
        <v>100101</v>
      </c>
      <c r="C1380" s="5" t="s">
        <v>1857</v>
      </c>
      <c r="D1380" s="5" t="s">
        <v>1859</v>
      </c>
      <c r="E1380" s="6" t="s">
        <v>2301</v>
      </c>
      <c r="F1380" s="8" t="str">
        <f>LEFT(E1380,MIN(FIND({0,1,2,3,4,5,6,7,8,9},ASC(E1380)&amp;1234567890))-1)</f>
        <v>K</v>
      </c>
      <c r="G1380" s="8">
        <f t="shared" si="105"/>
        <v>3</v>
      </c>
      <c r="H1380" s="8">
        <f>VLOOKUP(F1380,Table!$A$2:$C$121,2,0)</f>
        <v>1</v>
      </c>
      <c r="I1380" s="7">
        <f>VLOOKUP(F1380,Table!$A$2:$C$121,3,0)</f>
        <v>4</v>
      </c>
      <c r="J1380" s="6" t="s">
        <v>3603</v>
      </c>
      <c r="K1380" s="8" t="str">
        <f>LEFT(J1380,MIN(FIND({0,1,2,3,4,5,6,7,8,9},ASC(J1380)&amp;1234567890))-1)</f>
        <v>Ba</v>
      </c>
      <c r="L1380" s="8">
        <f t="shared" si="106"/>
        <v>1.5</v>
      </c>
      <c r="M1380" s="8">
        <f>VLOOKUP(K1380,Table!$A$2:$C$121,2,0)</f>
        <v>2</v>
      </c>
      <c r="N1380" s="7">
        <f>VLOOKUP(K1380,Table!$A$2:$C$121,3,0)</f>
        <v>6</v>
      </c>
      <c r="O1380" s="6" t="s">
        <v>3163</v>
      </c>
      <c r="P1380" s="8" t="str">
        <f>LEFT(O1380,MIN(FIND({0,1,2,3,4,5,6,7,8,9},ASC(O1380)&amp;1234567890))-1)</f>
        <v>Ta</v>
      </c>
      <c r="Q1380" s="8">
        <f t="shared" si="107"/>
        <v>6</v>
      </c>
      <c r="R1380" s="8">
        <f>VLOOKUP(P1380,Table!$A$2:$C$121,2,0)</f>
        <v>5</v>
      </c>
      <c r="S1380" s="7">
        <f>VLOOKUP(P1380,Table!$A$2:$C$121,3,0)</f>
        <v>6</v>
      </c>
      <c r="T1380" s="6" t="s">
        <v>2591</v>
      </c>
      <c r="U1380" s="8" t="str">
        <f>LEFT(T1380,MIN(FIND({0,1,2,3,4,5,6,7,8,9},ASC(T1380)&amp;1234567890))-1)</f>
        <v>Si</v>
      </c>
      <c r="V1380" s="8">
        <f t="shared" si="108"/>
        <v>4</v>
      </c>
      <c r="W1380" s="8">
        <f>VLOOKUP(U1380,Table!$A$2:$C$121,2,0)</f>
        <v>14</v>
      </c>
      <c r="X1380" s="7">
        <f>VLOOKUP(U1380,Table!$A$2:$C$121,3,0)</f>
        <v>3</v>
      </c>
      <c r="Y1380" s="6" t="s">
        <v>2581</v>
      </c>
      <c r="Z1380" s="8" t="str">
        <f>LEFT(Y1380,MIN(FIND({0,1,2,3,4,5,6,7,8,9},ASC(Y1380)&amp;1234567890))-1)</f>
        <v>O</v>
      </c>
      <c r="AA1380" s="8">
        <f t="shared" si="109"/>
        <v>26</v>
      </c>
      <c r="AB1380" s="8">
        <f>VLOOKUP(Z1380,Table!$A$2:$C$121,2,0)</f>
        <v>16</v>
      </c>
      <c r="AC1380" s="7">
        <f>VLOOKUP(Z1380,Table!$A$2:$C$121,3,0)</f>
        <v>2</v>
      </c>
      <c r="AD1380" s="5" t="str">
        <f>VLOOKUP(A1380,Table!$U$1:$V$230,2,0)</f>
        <v>Hexagonal</v>
      </c>
    </row>
    <row r="1381" spans="1:30" ht="18.75" customHeight="1" x14ac:dyDescent="0.4">
      <c r="A1381" s="5">
        <v>189</v>
      </c>
      <c r="B1381" s="5">
        <v>87822</v>
      </c>
      <c r="C1381" s="5" t="s">
        <v>1857</v>
      </c>
      <c r="D1381" s="5" t="s">
        <v>1860</v>
      </c>
      <c r="E1381" s="6" t="s">
        <v>4467</v>
      </c>
      <c r="F1381" s="8" t="str">
        <f>LEFT(E1381,MIN(FIND({0,1,2,3,4,5,6,7,8,9},ASC(E1381)&amp;1234567890))-1)</f>
        <v>Nd</v>
      </c>
      <c r="G1381" s="8">
        <f t="shared" si="105"/>
        <v>1.57</v>
      </c>
      <c r="H1381" s="8">
        <f>VLOOKUP(F1381,Table!$A$2:$C$121,2,0)</f>
        <v>3</v>
      </c>
      <c r="I1381" s="7">
        <f>VLOOKUP(F1381,Table!$A$2:$C$121,3,0)</f>
        <v>6</v>
      </c>
      <c r="J1381" s="6" t="s">
        <v>4468</v>
      </c>
      <c r="K1381" s="8" t="str">
        <f>LEFT(J1381,MIN(FIND({0,1,2,3,4,5,6,7,8,9},ASC(J1381)&amp;1234567890))-1)</f>
        <v>Ce</v>
      </c>
      <c r="L1381" s="8">
        <f t="shared" si="106"/>
        <v>2.57</v>
      </c>
      <c r="M1381" s="8">
        <f>VLOOKUP(K1381,Table!$A$2:$C$121,2,0)</f>
        <v>3</v>
      </c>
      <c r="N1381" s="7">
        <f>VLOOKUP(K1381,Table!$A$2:$C$121,3,0)</f>
        <v>6</v>
      </c>
      <c r="O1381" s="6" t="s">
        <v>4469</v>
      </c>
      <c r="P1381" s="8" t="str">
        <f>LEFT(O1381,MIN(FIND({0,1,2,3,4,5,6,7,8,9},ASC(O1381)&amp;1234567890))-1)</f>
        <v>Sr</v>
      </c>
      <c r="Q1381" s="8">
        <f t="shared" si="107"/>
        <v>3.87</v>
      </c>
      <c r="R1381" s="8">
        <f>VLOOKUP(P1381,Table!$A$2:$C$121,2,0)</f>
        <v>2</v>
      </c>
      <c r="S1381" s="7">
        <f>VLOOKUP(P1381,Table!$A$2:$C$121,3,0)</f>
        <v>5</v>
      </c>
      <c r="T1381" s="6" t="s">
        <v>2296</v>
      </c>
      <c r="U1381" s="8" t="str">
        <f>LEFT(T1381,MIN(FIND({0,1,2,3,4,5,6,7,8,9},ASC(T1381)&amp;1234567890))-1)</f>
        <v>Cu</v>
      </c>
      <c r="V1381" s="8">
        <f t="shared" si="108"/>
        <v>1</v>
      </c>
      <c r="W1381" s="8">
        <f>VLOOKUP(U1381,Table!$A$2:$C$121,2,0)</f>
        <v>11</v>
      </c>
      <c r="X1381" s="7">
        <f>VLOOKUP(U1381,Table!$A$2:$C$121,3,0)</f>
        <v>4</v>
      </c>
      <c r="Y1381" s="6" t="s">
        <v>2470</v>
      </c>
      <c r="Z1381" s="8" t="str">
        <f>LEFT(Y1381,MIN(FIND({0,1,2,3,4,5,6,7,8,9},ASC(Y1381)&amp;1234567890))-1)</f>
        <v>O</v>
      </c>
      <c r="AA1381" s="8">
        <f t="shared" si="109"/>
        <v>12</v>
      </c>
      <c r="AB1381" s="8">
        <f>VLOOKUP(Z1381,Table!$A$2:$C$121,2,0)</f>
        <v>16</v>
      </c>
      <c r="AC1381" s="7">
        <f>VLOOKUP(Z1381,Table!$A$2:$C$121,3,0)</f>
        <v>2</v>
      </c>
      <c r="AD1381" s="5" t="str">
        <f>VLOOKUP(A1381,Table!$U$1:$V$230,2,0)</f>
        <v>Hexagonal</v>
      </c>
    </row>
    <row r="1382" spans="1:30" ht="18.75" customHeight="1" x14ac:dyDescent="0.4">
      <c r="A1382" s="5">
        <v>189</v>
      </c>
      <c r="B1382" s="5">
        <v>91832</v>
      </c>
      <c r="C1382" s="5" t="s">
        <v>1857</v>
      </c>
      <c r="D1382" s="5" t="s">
        <v>1861</v>
      </c>
      <c r="E1382" s="6" t="s">
        <v>2412</v>
      </c>
      <c r="F1382" s="8" t="str">
        <f>LEFT(E1382,MIN(FIND({0,1,2,3,4,5,6,7,8,9},ASC(E1382)&amp;1234567890))-1)</f>
        <v>Pb</v>
      </c>
      <c r="G1382" s="8">
        <f t="shared" si="105"/>
        <v>3</v>
      </c>
      <c r="H1382" s="8">
        <f>VLOOKUP(F1382,Table!$A$2:$C$121,2,0)</f>
        <v>14</v>
      </c>
      <c r="I1382" s="7">
        <f>VLOOKUP(F1382,Table!$A$2:$C$121,3,0)</f>
        <v>6</v>
      </c>
      <c r="J1382" s="6" t="s">
        <v>2948</v>
      </c>
      <c r="K1382" s="8" t="str">
        <f>LEFT(J1382,MIN(FIND({0,1,2,3,4,5,6,7,8,9},ASC(J1382)&amp;1234567890))-1)</f>
        <v>Sr</v>
      </c>
      <c r="L1382" s="8">
        <f t="shared" si="106"/>
        <v>4</v>
      </c>
      <c r="M1382" s="8">
        <f>VLOOKUP(K1382,Table!$A$2:$C$121,2,0)</f>
        <v>2</v>
      </c>
      <c r="N1382" s="7">
        <f>VLOOKUP(K1382,Table!$A$2:$C$121,3,0)</f>
        <v>5</v>
      </c>
      <c r="O1382" s="6" t="s">
        <v>2341</v>
      </c>
      <c r="P1382" s="8" t="str">
        <f>LEFT(O1382,MIN(FIND({0,1,2,3,4,5,6,7,8,9},ASC(O1382)&amp;1234567890))-1)</f>
        <v>Ca</v>
      </c>
      <c r="Q1382" s="8">
        <f t="shared" si="107"/>
        <v>1</v>
      </c>
      <c r="R1382" s="8">
        <f>VLOOKUP(P1382,Table!$A$2:$C$121,2,0)</f>
        <v>2</v>
      </c>
      <c r="S1382" s="7">
        <f>VLOOKUP(P1382,Table!$A$2:$C$121,3,0)</f>
        <v>4</v>
      </c>
      <c r="T1382" s="6" t="s">
        <v>2296</v>
      </c>
      <c r="U1382" s="8" t="str">
        <f>LEFT(T1382,MIN(FIND({0,1,2,3,4,5,6,7,8,9},ASC(T1382)&amp;1234567890))-1)</f>
        <v>Cu</v>
      </c>
      <c r="V1382" s="8">
        <f t="shared" si="108"/>
        <v>1</v>
      </c>
      <c r="W1382" s="8">
        <f>VLOOKUP(U1382,Table!$A$2:$C$121,2,0)</f>
        <v>11</v>
      </c>
      <c r="X1382" s="7">
        <f>VLOOKUP(U1382,Table!$A$2:$C$121,3,0)</f>
        <v>4</v>
      </c>
      <c r="Y1382" s="6" t="s">
        <v>4470</v>
      </c>
      <c r="Z1382" s="8" t="str">
        <f>LEFT(Y1382,MIN(FIND({0,1,2,3,4,5,6,7,8,9},ASC(Y1382)&amp;1234567890))-1)</f>
        <v>O</v>
      </c>
      <c r="AA1382" s="8">
        <f t="shared" si="109"/>
        <v>10.62</v>
      </c>
      <c r="AB1382" s="8">
        <f>VLOOKUP(Z1382,Table!$A$2:$C$121,2,0)</f>
        <v>16</v>
      </c>
      <c r="AC1382" s="7">
        <f>VLOOKUP(Z1382,Table!$A$2:$C$121,3,0)</f>
        <v>2</v>
      </c>
      <c r="AD1382" s="5" t="str">
        <f>VLOOKUP(A1382,Table!$U$1:$V$230,2,0)</f>
        <v>Hexagonal</v>
      </c>
    </row>
    <row r="1383" spans="1:30" ht="18.75" customHeight="1" x14ac:dyDescent="0.4">
      <c r="A1383" s="5">
        <v>189</v>
      </c>
      <c r="B1383" s="5">
        <v>238611</v>
      </c>
      <c r="C1383" s="5" t="s">
        <v>1857</v>
      </c>
      <c r="D1383" s="5" t="s">
        <v>1862</v>
      </c>
      <c r="E1383" s="6" t="s">
        <v>2333</v>
      </c>
      <c r="F1383" s="8" t="str">
        <f>LEFT(E1383,MIN(FIND({0,1,2,3,4,5,6,7,8,9},ASC(E1383)&amp;1234567890))-1)</f>
        <v>Rb</v>
      </c>
      <c r="G1383" s="8">
        <f t="shared" si="105"/>
        <v>1</v>
      </c>
      <c r="H1383" s="8">
        <f>VLOOKUP(F1383,Table!$A$2:$C$121,2,0)</f>
        <v>1</v>
      </c>
      <c r="I1383" s="7">
        <f>VLOOKUP(F1383,Table!$A$2:$C$121,3,0)</f>
        <v>5</v>
      </c>
      <c r="J1383" s="6" t="s">
        <v>2627</v>
      </c>
      <c r="K1383" s="8" t="str">
        <f>LEFT(J1383,MIN(FIND({0,1,2,3,4,5,6,7,8,9},ASC(J1383)&amp;1234567890))-1)</f>
        <v>Mg</v>
      </c>
      <c r="L1383" s="8">
        <f t="shared" si="106"/>
        <v>1</v>
      </c>
      <c r="M1383" s="8">
        <f>VLOOKUP(K1383,Table!$A$2:$C$121,2,0)</f>
        <v>2</v>
      </c>
      <c r="N1383" s="7">
        <f>VLOOKUP(K1383,Table!$A$2:$C$121,3,0)</f>
        <v>3</v>
      </c>
      <c r="O1383" s="6" t="s">
        <v>2494</v>
      </c>
      <c r="P1383" s="8" t="str">
        <f>LEFT(O1383,MIN(FIND({0,1,2,3,4,5,6,7,8,9},ASC(O1383)&amp;1234567890))-1)</f>
        <v>C</v>
      </c>
      <c r="Q1383" s="8">
        <f t="shared" si="107"/>
        <v>1</v>
      </c>
      <c r="R1383" s="8">
        <f>VLOOKUP(P1383,Table!$A$2:$C$121,2,0)</f>
        <v>14</v>
      </c>
      <c r="S1383" s="7">
        <f>VLOOKUP(P1383,Table!$A$2:$C$121,3,0)</f>
        <v>2</v>
      </c>
      <c r="T1383" s="6" t="s">
        <v>2312</v>
      </c>
      <c r="U1383" s="8" t="str">
        <f>LEFT(T1383,MIN(FIND({0,1,2,3,4,5,6,7,8,9},ASC(T1383)&amp;1234567890))-1)</f>
        <v>O</v>
      </c>
      <c r="V1383" s="8">
        <f t="shared" si="108"/>
        <v>3</v>
      </c>
      <c r="W1383" s="8">
        <f>VLOOKUP(U1383,Table!$A$2:$C$121,2,0)</f>
        <v>16</v>
      </c>
      <c r="X1383" s="7">
        <f>VLOOKUP(U1383,Table!$A$2:$C$121,3,0)</f>
        <v>2</v>
      </c>
      <c r="Y1383" s="6" t="s">
        <v>2492</v>
      </c>
      <c r="Z1383" s="8" t="str">
        <f>LEFT(Y1383,MIN(FIND({0,1,2,3,4,5,6,7,8,9},ASC(Y1383)&amp;1234567890))-1)</f>
        <v>F</v>
      </c>
      <c r="AA1383" s="8">
        <f t="shared" si="109"/>
        <v>1</v>
      </c>
      <c r="AB1383" s="8">
        <f>VLOOKUP(Z1383,Table!$A$2:$C$121,2,0)</f>
        <v>17</v>
      </c>
      <c r="AC1383" s="7">
        <f>VLOOKUP(Z1383,Table!$A$2:$C$121,3,0)</f>
        <v>2</v>
      </c>
      <c r="AD1383" s="5" t="str">
        <f>VLOOKUP(A1383,Table!$U$1:$V$230,2,0)</f>
        <v>Hexagonal</v>
      </c>
    </row>
    <row r="1384" spans="1:30" ht="18.75" customHeight="1" x14ac:dyDescent="0.4">
      <c r="A1384" s="5">
        <v>190</v>
      </c>
      <c r="B1384" s="5">
        <v>61506</v>
      </c>
      <c r="C1384" s="5" t="s">
        <v>1863</v>
      </c>
      <c r="D1384" s="5" t="s">
        <v>1864</v>
      </c>
      <c r="E1384" s="6" t="s">
        <v>3291</v>
      </c>
      <c r="F1384" s="8" t="str">
        <f>LEFT(E1384,MIN(FIND({0,1,2,3,4,5,6,7,8,9},ASC(E1384)&amp;1234567890))-1)</f>
        <v>Rb</v>
      </c>
      <c r="G1384" s="8">
        <f t="shared" si="105"/>
        <v>3</v>
      </c>
      <c r="H1384" s="8">
        <f>VLOOKUP(F1384,Table!$A$2:$C$121,2,0)</f>
        <v>1</v>
      </c>
      <c r="I1384" s="7">
        <f>VLOOKUP(F1384,Table!$A$2:$C$121,3,0)</f>
        <v>5</v>
      </c>
      <c r="J1384" s="6" t="s">
        <v>2355</v>
      </c>
      <c r="K1384" s="8" t="str">
        <f>LEFT(J1384,MIN(FIND({0,1,2,3,4,5,6,7,8,9},ASC(J1384)&amp;1234567890))-1)</f>
        <v>Mo</v>
      </c>
      <c r="L1384" s="8">
        <f t="shared" si="106"/>
        <v>1</v>
      </c>
      <c r="M1384" s="8">
        <f>VLOOKUP(K1384,Table!$A$2:$C$121,2,0)</f>
        <v>6</v>
      </c>
      <c r="N1384" s="7">
        <f>VLOOKUP(K1384,Table!$A$2:$C$121,3,0)</f>
        <v>5</v>
      </c>
      <c r="O1384" s="6" t="s">
        <v>2430</v>
      </c>
      <c r="P1384" s="8" t="str">
        <f>LEFT(O1384,MIN(FIND({0,1,2,3,4,5,6,7,8,9},ASC(O1384)&amp;1234567890))-1)</f>
        <v>W</v>
      </c>
      <c r="Q1384" s="8">
        <f t="shared" si="107"/>
        <v>1</v>
      </c>
      <c r="R1384" s="8">
        <f>VLOOKUP(P1384,Table!$A$2:$C$121,2,0)</f>
        <v>6</v>
      </c>
      <c r="S1384" s="7">
        <f>VLOOKUP(P1384,Table!$A$2:$C$121,3,0)</f>
        <v>6</v>
      </c>
      <c r="T1384" s="6" t="s">
        <v>2314</v>
      </c>
      <c r="U1384" s="8" t="str">
        <f>LEFT(T1384,MIN(FIND({0,1,2,3,4,5,6,7,8,9},ASC(T1384)&amp;1234567890))-1)</f>
        <v>H</v>
      </c>
      <c r="V1384" s="8">
        <f t="shared" si="108"/>
        <v>1</v>
      </c>
      <c r="W1384" s="8">
        <f>VLOOKUP(U1384,Table!$A$2:$C$121,2,0)</f>
        <v>1</v>
      </c>
      <c r="X1384" s="7">
        <f>VLOOKUP(U1384,Table!$A$2:$C$121,3,0)</f>
        <v>1</v>
      </c>
      <c r="Y1384" s="6" t="s">
        <v>4471</v>
      </c>
      <c r="Z1384" s="8" t="str">
        <f>LEFT(Y1384,MIN(FIND({0,1,2,3,4,5,6,7,8,9},ASC(Y1384)&amp;1234567890))-1)</f>
        <v>Cl</v>
      </c>
      <c r="AA1384" s="8">
        <f t="shared" si="109"/>
        <v>8.1</v>
      </c>
      <c r="AB1384" s="8">
        <f>VLOOKUP(Z1384,Table!$A$2:$C$121,2,0)</f>
        <v>17</v>
      </c>
      <c r="AC1384" s="7">
        <f>VLOOKUP(Z1384,Table!$A$2:$C$121,3,0)</f>
        <v>3</v>
      </c>
      <c r="AD1384" s="5" t="str">
        <f>VLOOKUP(A1384,Table!$U$1:$V$230,2,0)</f>
        <v>Hexagonal</v>
      </c>
    </row>
    <row r="1385" spans="1:30" ht="18.75" customHeight="1" x14ac:dyDescent="0.4">
      <c r="A1385" s="5">
        <v>190</v>
      </c>
      <c r="B1385" s="5">
        <v>88225</v>
      </c>
      <c r="C1385" s="5" t="s">
        <v>1863</v>
      </c>
      <c r="D1385" s="5" t="s">
        <v>1865</v>
      </c>
      <c r="E1385" s="6" t="s">
        <v>3144</v>
      </c>
      <c r="F1385" s="8" t="str">
        <f>LEFT(E1385,MIN(FIND({0,1,2,3,4,5,6,7,8,9},ASC(E1385)&amp;1234567890))-1)</f>
        <v>Zr</v>
      </c>
      <c r="G1385" s="8">
        <f t="shared" si="105"/>
        <v>6</v>
      </c>
      <c r="H1385" s="8">
        <f>VLOOKUP(F1385,Table!$A$2:$C$121,2,0)</f>
        <v>4</v>
      </c>
      <c r="I1385" s="7">
        <f>VLOOKUP(F1385,Table!$A$2:$C$121,3,0)</f>
        <v>5</v>
      </c>
      <c r="J1385" s="6" t="s">
        <v>2330</v>
      </c>
      <c r="K1385" s="8" t="str">
        <f>LEFT(J1385,MIN(FIND({0,1,2,3,4,5,6,7,8,9},ASC(J1385)&amp;1234567890))-1)</f>
        <v>Fe</v>
      </c>
      <c r="L1385" s="8">
        <f t="shared" si="106"/>
        <v>1</v>
      </c>
      <c r="M1385" s="8">
        <f>VLOOKUP(K1385,Table!$A$2:$C$121,2,0)</f>
        <v>8</v>
      </c>
      <c r="N1385" s="7">
        <f>VLOOKUP(K1385,Table!$A$2:$C$121,3,0)</f>
        <v>4</v>
      </c>
      <c r="O1385" s="6" t="s">
        <v>2322</v>
      </c>
      <c r="P1385" s="8" t="str">
        <f>LEFT(O1385,MIN(FIND({0,1,2,3,4,5,6,7,8,9},ASC(O1385)&amp;1234567890))-1)</f>
        <v>Al</v>
      </c>
      <c r="Q1385" s="8">
        <f t="shared" si="107"/>
        <v>2</v>
      </c>
      <c r="R1385" s="8">
        <f>VLOOKUP(P1385,Table!$A$2:$C$121,2,0)</f>
        <v>13</v>
      </c>
      <c r="S1385" s="7">
        <f>VLOOKUP(P1385,Table!$A$2:$C$121,3,0)</f>
        <v>3</v>
      </c>
      <c r="T1385" s="6" t="s">
        <v>4472</v>
      </c>
      <c r="U1385" s="8" t="str">
        <f>LEFT(T1385,MIN(FIND({0,1,2,3,4,5,6,7,8,9},ASC(T1385)&amp;1234567890))-1)</f>
        <v>D</v>
      </c>
      <c r="V1385" s="8">
        <f t="shared" si="108"/>
        <v>5.61</v>
      </c>
      <c r="W1385" s="8">
        <f>VLOOKUP(U1385,Table!$A$2:$C$121,2,0)</f>
        <v>1</v>
      </c>
      <c r="X1385" s="7">
        <f>VLOOKUP(U1385,Table!$A$2:$C$121,3,0)</f>
        <v>1</v>
      </c>
      <c r="Y1385" s="6" t="s">
        <v>4473</v>
      </c>
      <c r="Z1385" s="8" t="str">
        <f>LEFT(Y1385,MIN(FIND({0,1,2,3,4,5,6,7,8,9},ASC(Y1385)&amp;1234567890))-1)</f>
        <v>O</v>
      </c>
      <c r="AA1385" s="8">
        <f t="shared" si="109"/>
        <v>0.13800000000000001</v>
      </c>
      <c r="AB1385" s="8">
        <f>VLOOKUP(Z1385,Table!$A$2:$C$121,2,0)</f>
        <v>16</v>
      </c>
      <c r="AC1385" s="7">
        <f>VLOOKUP(Z1385,Table!$A$2:$C$121,3,0)</f>
        <v>2</v>
      </c>
      <c r="AD1385" s="5" t="str">
        <f>VLOOKUP(A1385,Table!$U$1:$V$230,2,0)</f>
        <v>Hexagonal</v>
      </c>
    </row>
    <row r="1386" spans="1:30" ht="18.75" customHeight="1" x14ac:dyDescent="0.4">
      <c r="A1386" s="5">
        <v>190</v>
      </c>
      <c r="B1386" s="5">
        <v>88226</v>
      </c>
      <c r="C1386" s="5" t="s">
        <v>1863</v>
      </c>
      <c r="D1386" s="5" t="s">
        <v>1866</v>
      </c>
      <c r="E1386" s="6" t="s">
        <v>3144</v>
      </c>
      <c r="F1386" s="8" t="str">
        <f>LEFT(E1386,MIN(FIND({0,1,2,3,4,5,6,7,8,9},ASC(E1386)&amp;1234567890))-1)</f>
        <v>Zr</v>
      </c>
      <c r="G1386" s="8">
        <f t="shared" si="105"/>
        <v>6</v>
      </c>
      <c r="H1386" s="8">
        <f>VLOOKUP(F1386,Table!$A$2:$C$121,2,0)</f>
        <v>4</v>
      </c>
      <c r="I1386" s="7">
        <f>VLOOKUP(F1386,Table!$A$2:$C$121,3,0)</f>
        <v>5</v>
      </c>
      <c r="J1386" s="6" t="s">
        <v>2330</v>
      </c>
      <c r="K1386" s="8" t="str">
        <f>LEFT(J1386,MIN(FIND({0,1,2,3,4,5,6,7,8,9},ASC(J1386)&amp;1234567890))-1)</f>
        <v>Fe</v>
      </c>
      <c r="L1386" s="8">
        <f t="shared" si="106"/>
        <v>1</v>
      </c>
      <c r="M1386" s="8">
        <f>VLOOKUP(K1386,Table!$A$2:$C$121,2,0)</f>
        <v>8</v>
      </c>
      <c r="N1386" s="7">
        <f>VLOOKUP(K1386,Table!$A$2:$C$121,3,0)</f>
        <v>4</v>
      </c>
      <c r="O1386" s="6" t="s">
        <v>2322</v>
      </c>
      <c r="P1386" s="8" t="str">
        <f>LEFT(O1386,MIN(FIND({0,1,2,3,4,5,6,7,8,9},ASC(O1386)&amp;1234567890))-1)</f>
        <v>Al</v>
      </c>
      <c r="Q1386" s="8">
        <f t="shared" si="107"/>
        <v>2</v>
      </c>
      <c r="R1386" s="8">
        <f>VLOOKUP(P1386,Table!$A$2:$C$121,2,0)</f>
        <v>13</v>
      </c>
      <c r="S1386" s="7">
        <f>VLOOKUP(P1386,Table!$A$2:$C$121,3,0)</f>
        <v>3</v>
      </c>
      <c r="T1386" s="6" t="s">
        <v>4474</v>
      </c>
      <c r="U1386" s="8" t="str">
        <f>LEFT(T1386,MIN(FIND({0,1,2,3,4,5,6,7,8,9},ASC(T1386)&amp;1234567890))-1)</f>
        <v>D</v>
      </c>
      <c r="V1386" s="8">
        <f t="shared" si="108"/>
        <v>1.28</v>
      </c>
      <c r="W1386" s="8">
        <f>VLOOKUP(U1386,Table!$A$2:$C$121,2,0)</f>
        <v>1</v>
      </c>
      <c r="X1386" s="7">
        <f>VLOOKUP(U1386,Table!$A$2:$C$121,3,0)</f>
        <v>1</v>
      </c>
      <c r="Y1386" s="6" t="s">
        <v>4475</v>
      </c>
      <c r="Z1386" s="8" t="str">
        <f>LEFT(Y1386,MIN(FIND({0,1,2,3,4,5,6,7,8,9},ASC(Y1386)&amp;1234567890))-1)</f>
        <v>O</v>
      </c>
      <c r="AA1386" s="8">
        <f t="shared" si="109"/>
        <v>7.5999999999999998E-2</v>
      </c>
      <c r="AB1386" s="8">
        <f>VLOOKUP(Z1386,Table!$A$2:$C$121,2,0)</f>
        <v>16</v>
      </c>
      <c r="AC1386" s="7">
        <f>VLOOKUP(Z1386,Table!$A$2:$C$121,3,0)</f>
        <v>2</v>
      </c>
      <c r="AD1386" s="5" t="str">
        <f>VLOOKUP(A1386,Table!$U$1:$V$230,2,0)</f>
        <v>Hexagonal</v>
      </c>
    </row>
    <row r="1387" spans="1:30" ht="18.75" customHeight="1" x14ac:dyDescent="0.4">
      <c r="A1387" s="5">
        <v>191</v>
      </c>
      <c r="B1387" s="5">
        <v>237842</v>
      </c>
      <c r="C1387" s="5" t="s">
        <v>1867</v>
      </c>
      <c r="D1387" s="5" t="s">
        <v>1868</v>
      </c>
      <c r="E1387" s="6" t="s">
        <v>4476</v>
      </c>
      <c r="F1387" s="8" t="str">
        <f>LEFT(E1387,MIN(FIND({0,1,2,3,4,5,6,7,8,9},ASC(E1387)&amp;1234567890))-1)</f>
        <v>Ge</v>
      </c>
      <c r="G1387" s="8">
        <f t="shared" si="105"/>
        <v>47.81</v>
      </c>
      <c r="H1387" s="8">
        <f>VLOOKUP(F1387,Table!$A$2:$C$121,2,0)</f>
        <v>14</v>
      </c>
      <c r="I1387" s="7">
        <f>VLOOKUP(F1387,Table!$A$2:$C$121,3,0)</f>
        <v>4</v>
      </c>
      <c r="J1387" s="6" t="s">
        <v>4477</v>
      </c>
      <c r="K1387" s="8" t="str">
        <f>LEFT(J1387,MIN(FIND({0,1,2,3,4,5,6,7,8,9},ASC(J1387)&amp;1234567890))-1)</f>
        <v>Si</v>
      </c>
      <c r="L1387" s="8">
        <f t="shared" si="106"/>
        <v>50.19</v>
      </c>
      <c r="M1387" s="8">
        <f>VLOOKUP(K1387,Table!$A$2:$C$121,2,0)</f>
        <v>14</v>
      </c>
      <c r="N1387" s="7">
        <f>VLOOKUP(K1387,Table!$A$2:$C$121,3,0)</f>
        <v>3</v>
      </c>
      <c r="O1387" s="6" t="s">
        <v>4478</v>
      </c>
      <c r="P1387" s="8" t="str">
        <f>LEFT(O1387,MIN(FIND({0,1,2,3,4,5,6,7,8,9},ASC(O1387)&amp;1234567890))-1)</f>
        <v>O</v>
      </c>
      <c r="Q1387" s="8">
        <f t="shared" si="107"/>
        <v>198</v>
      </c>
      <c r="R1387" s="8">
        <f>VLOOKUP(P1387,Table!$A$2:$C$121,2,0)</f>
        <v>16</v>
      </c>
      <c r="S1387" s="7">
        <f>VLOOKUP(P1387,Table!$A$2:$C$121,3,0)</f>
        <v>2</v>
      </c>
      <c r="T1387" s="6" t="s">
        <v>2542</v>
      </c>
      <c r="U1387" s="8" t="str">
        <f>LEFT(T1387,MIN(FIND({0,1,2,3,4,5,6,7,8,9},ASC(T1387)&amp;1234567890))-1)</f>
        <v>H</v>
      </c>
      <c r="V1387" s="8">
        <f t="shared" si="108"/>
        <v>10</v>
      </c>
      <c r="W1387" s="8">
        <f>VLOOKUP(U1387,Table!$A$2:$C$121,2,0)</f>
        <v>1</v>
      </c>
      <c r="X1387" s="7">
        <f>VLOOKUP(U1387,Table!$A$2:$C$121,3,0)</f>
        <v>1</v>
      </c>
      <c r="Y1387" s="6" t="s">
        <v>2508</v>
      </c>
      <c r="Z1387" s="8" t="str">
        <f>LEFT(Y1387,MIN(FIND({0,1,2,3,4,5,6,7,8,9},ASC(Y1387)&amp;1234567890))-1)</f>
        <v>F</v>
      </c>
      <c r="AA1387" s="8">
        <f t="shared" si="109"/>
        <v>6</v>
      </c>
      <c r="AB1387" s="8">
        <f>VLOOKUP(Z1387,Table!$A$2:$C$121,2,0)</f>
        <v>17</v>
      </c>
      <c r="AC1387" s="7">
        <f>VLOOKUP(Z1387,Table!$A$2:$C$121,3,0)</f>
        <v>2</v>
      </c>
      <c r="AD1387" s="5" t="str">
        <f>VLOOKUP(A1387,Table!$U$1:$V$230,2,0)</f>
        <v>Hexagonal</v>
      </c>
    </row>
    <row r="1388" spans="1:30" ht="18.75" customHeight="1" x14ac:dyDescent="0.4">
      <c r="A1388" s="5">
        <v>192</v>
      </c>
      <c r="B1388" s="5">
        <v>23368</v>
      </c>
      <c r="C1388" s="5" t="s">
        <v>1869</v>
      </c>
      <c r="D1388" s="5" t="s">
        <v>1870</v>
      </c>
      <c r="E1388" s="6" t="s">
        <v>2316</v>
      </c>
      <c r="F1388" s="8" t="str">
        <f>LEFT(E1388,MIN(FIND({0,1,2,3,4,5,6,7,8,9},ASC(E1388)&amp;1234567890))-1)</f>
        <v>K</v>
      </c>
      <c r="G1388" s="8">
        <f t="shared" si="105"/>
        <v>2</v>
      </c>
      <c r="H1388" s="8">
        <f>VLOOKUP(F1388,Table!$A$2:$C$121,2,0)</f>
        <v>1</v>
      </c>
      <c r="I1388" s="7">
        <f>VLOOKUP(F1388,Table!$A$2:$C$121,3,0)</f>
        <v>4</v>
      </c>
      <c r="J1388" s="6" t="s">
        <v>2429</v>
      </c>
      <c r="K1388" s="8" t="str">
        <f>LEFT(J1388,MIN(FIND({0,1,2,3,4,5,6,7,8,9},ASC(J1388)&amp;1234567890))-1)</f>
        <v>Mg</v>
      </c>
      <c r="L1388" s="8">
        <f t="shared" si="106"/>
        <v>3</v>
      </c>
      <c r="M1388" s="8">
        <f>VLOOKUP(K1388,Table!$A$2:$C$121,2,0)</f>
        <v>2</v>
      </c>
      <c r="N1388" s="7">
        <f>VLOOKUP(K1388,Table!$A$2:$C$121,3,0)</f>
        <v>3</v>
      </c>
      <c r="O1388" s="6" t="s">
        <v>2297</v>
      </c>
      <c r="P1388" s="8" t="str">
        <f>LEFT(O1388,MIN(FIND({0,1,2,3,4,5,6,7,8,9},ASC(O1388)&amp;1234567890))-1)</f>
        <v>Cu</v>
      </c>
      <c r="Q1388" s="8">
        <f t="shared" si="107"/>
        <v>2</v>
      </c>
      <c r="R1388" s="8">
        <f>VLOOKUP(P1388,Table!$A$2:$C$121,2,0)</f>
        <v>11</v>
      </c>
      <c r="S1388" s="7">
        <f>VLOOKUP(P1388,Table!$A$2:$C$121,3,0)</f>
        <v>4</v>
      </c>
      <c r="T1388" s="6" t="s">
        <v>3278</v>
      </c>
      <c r="U1388" s="8" t="str">
        <f>LEFT(T1388,MIN(FIND({0,1,2,3,4,5,6,7,8,9},ASC(T1388)&amp;1234567890))-1)</f>
        <v>Si</v>
      </c>
      <c r="V1388" s="8">
        <f t="shared" si="108"/>
        <v>12</v>
      </c>
      <c r="W1388" s="8">
        <f>VLOOKUP(U1388,Table!$A$2:$C$121,2,0)</f>
        <v>14</v>
      </c>
      <c r="X1388" s="7">
        <f>VLOOKUP(U1388,Table!$A$2:$C$121,3,0)</f>
        <v>3</v>
      </c>
      <c r="Y1388" s="6" t="s">
        <v>3164</v>
      </c>
      <c r="Z1388" s="8" t="str">
        <f>LEFT(Y1388,MIN(FIND({0,1,2,3,4,5,6,7,8,9},ASC(Y1388)&amp;1234567890))-1)</f>
        <v>O</v>
      </c>
      <c r="AA1388" s="8">
        <f t="shared" si="109"/>
        <v>30</v>
      </c>
      <c r="AB1388" s="8">
        <f>VLOOKUP(Z1388,Table!$A$2:$C$121,2,0)</f>
        <v>16</v>
      </c>
      <c r="AC1388" s="7">
        <f>VLOOKUP(Z1388,Table!$A$2:$C$121,3,0)</f>
        <v>2</v>
      </c>
      <c r="AD1388" s="5" t="str">
        <f>VLOOKUP(A1388,Table!$U$1:$V$230,2,0)</f>
        <v>Hexagonal</v>
      </c>
    </row>
    <row r="1389" spans="1:30" ht="18.75" customHeight="1" x14ac:dyDescent="0.4">
      <c r="A1389" s="5">
        <v>192</v>
      </c>
      <c r="B1389" s="5">
        <v>23370</v>
      </c>
      <c r="C1389" s="5" t="s">
        <v>1869</v>
      </c>
      <c r="D1389" s="5" t="s">
        <v>1871</v>
      </c>
      <c r="E1389" s="6" t="s">
        <v>2316</v>
      </c>
      <c r="F1389" s="8" t="str">
        <f>LEFT(E1389,MIN(FIND({0,1,2,3,4,5,6,7,8,9},ASC(E1389)&amp;1234567890))-1)</f>
        <v>K</v>
      </c>
      <c r="G1389" s="8">
        <f t="shared" si="105"/>
        <v>2</v>
      </c>
      <c r="H1389" s="8">
        <f>VLOOKUP(F1389,Table!$A$2:$C$121,2,0)</f>
        <v>1</v>
      </c>
      <c r="I1389" s="7">
        <f>VLOOKUP(F1389,Table!$A$2:$C$121,3,0)</f>
        <v>4</v>
      </c>
      <c r="J1389" s="6" t="s">
        <v>2429</v>
      </c>
      <c r="K1389" s="8" t="str">
        <f>LEFT(J1389,MIN(FIND({0,1,2,3,4,5,6,7,8,9},ASC(J1389)&amp;1234567890))-1)</f>
        <v>Mg</v>
      </c>
      <c r="L1389" s="8">
        <f t="shared" si="106"/>
        <v>3</v>
      </c>
      <c r="M1389" s="8">
        <f>VLOOKUP(K1389,Table!$A$2:$C$121,2,0)</f>
        <v>2</v>
      </c>
      <c r="N1389" s="7">
        <f>VLOOKUP(K1389,Table!$A$2:$C$121,3,0)</f>
        <v>3</v>
      </c>
      <c r="O1389" s="6" t="s">
        <v>2886</v>
      </c>
      <c r="P1389" s="8" t="str">
        <f>LEFT(O1389,MIN(FIND({0,1,2,3,4,5,6,7,8,9},ASC(O1389)&amp;1234567890))-1)</f>
        <v>Zn</v>
      </c>
      <c r="Q1389" s="8">
        <f t="shared" si="107"/>
        <v>2</v>
      </c>
      <c r="R1389" s="8">
        <f>VLOOKUP(P1389,Table!$A$2:$C$121,2,0)</f>
        <v>12</v>
      </c>
      <c r="S1389" s="7">
        <f>VLOOKUP(P1389,Table!$A$2:$C$121,3,0)</f>
        <v>4</v>
      </c>
      <c r="T1389" s="6" t="s">
        <v>3278</v>
      </c>
      <c r="U1389" s="8" t="str">
        <f>LEFT(T1389,MIN(FIND({0,1,2,3,4,5,6,7,8,9},ASC(T1389)&amp;1234567890))-1)</f>
        <v>Si</v>
      </c>
      <c r="V1389" s="8">
        <f t="shared" si="108"/>
        <v>12</v>
      </c>
      <c r="W1389" s="8">
        <f>VLOOKUP(U1389,Table!$A$2:$C$121,2,0)</f>
        <v>14</v>
      </c>
      <c r="X1389" s="7">
        <f>VLOOKUP(U1389,Table!$A$2:$C$121,3,0)</f>
        <v>3</v>
      </c>
      <c r="Y1389" s="6" t="s">
        <v>3164</v>
      </c>
      <c r="Z1389" s="8" t="str">
        <f>LEFT(Y1389,MIN(FIND({0,1,2,3,4,5,6,7,8,9},ASC(Y1389)&amp;1234567890))-1)</f>
        <v>O</v>
      </c>
      <c r="AA1389" s="8">
        <f t="shared" si="109"/>
        <v>30</v>
      </c>
      <c r="AB1389" s="8">
        <f>VLOOKUP(Z1389,Table!$A$2:$C$121,2,0)</f>
        <v>16</v>
      </c>
      <c r="AC1389" s="7">
        <f>VLOOKUP(Z1389,Table!$A$2:$C$121,3,0)</f>
        <v>2</v>
      </c>
      <c r="AD1389" s="5" t="str">
        <f>VLOOKUP(A1389,Table!$U$1:$V$230,2,0)</f>
        <v>Hexagonal</v>
      </c>
    </row>
    <row r="1390" spans="1:30" ht="18.75" customHeight="1" x14ac:dyDescent="0.4">
      <c r="A1390" s="5">
        <v>192</v>
      </c>
      <c r="B1390" s="5">
        <v>23372</v>
      </c>
      <c r="C1390" s="5" t="s">
        <v>1869</v>
      </c>
      <c r="D1390" s="5" t="s">
        <v>1872</v>
      </c>
      <c r="E1390" s="6" t="s">
        <v>2328</v>
      </c>
      <c r="F1390" s="8" t="str">
        <f>LEFT(E1390,MIN(FIND({0,1,2,3,4,5,6,7,8,9},ASC(E1390)&amp;1234567890))-1)</f>
        <v>Na</v>
      </c>
      <c r="G1390" s="8">
        <f t="shared" si="105"/>
        <v>2</v>
      </c>
      <c r="H1390" s="8">
        <f>VLOOKUP(F1390,Table!$A$2:$C$121,2,0)</f>
        <v>1</v>
      </c>
      <c r="I1390" s="7">
        <f>VLOOKUP(F1390,Table!$A$2:$C$121,3,0)</f>
        <v>3</v>
      </c>
      <c r="J1390" s="6" t="s">
        <v>2429</v>
      </c>
      <c r="K1390" s="8" t="str">
        <f>LEFT(J1390,MIN(FIND({0,1,2,3,4,5,6,7,8,9},ASC(J1390)&amp;1234567890))-1)</f>
        <v>Mg</v>
      </c>
      <c r="L1390" s="8">
        <f t="shared" si="106"/>
        <v>3</v>
      </c>
      <c r="M1390" s="8">
        <f>VLOOKUP(K1390,Table!$A$2:$C$121,2,0)</f>
        <v>2</v>
      </c>
      <c r="N1390" s="7">
        <f>VLOOKUP(K1390,Table!$A$2:$C$121,3,0)</f>
        <v>3</v>
      </c>
      <c r="O1390" s="6" t="s">
        <v>2297</v>
      </c>
      <c r="P1390" s="8" t="str">
        <f>LEFT(O1390,MIN(FIND({0,1,2,3,4,5,6,7,8,9},ASC(O1390)&amp;1234567890))-1)</f>
        <v>Cu</v>
      </c>
      <c r="Q1390" s="8">
        <f t="shared" si="107"/>
        <v>2</v>
      </c>
      <c r="R1390" s="8">
        <f>VLOOKUP(P1390,Table!$A$2:$C$121,2,0)</f>
        <v>11</v>
      </c>
      <c r="S1390" s="7">
        <f>VLOOKUP(P1390,Table!$A$2:$C$121,3,0)</f>
        <v>4</v>
      </c>
      <c r="T1390" s="6" t="s">
        <v>3278</v>
      </c>
      <c r="U1390" s="8" t="str">
        <f>LEFT(T1390,MIN(FIND({0,1,2,3,4,5,6,7,8,9},ASC(T1390)&amp;1234567890))-1)</f>
        <v>Si</v>
      </c>
      <c r="V1390" s="8">
        <f t="shared" si="108"/>
        <v>12</v>
      </c>
      <c r="W1390" s="8">
        <f>VLOOKUP(U1390,Table!$A$2:$C$121,2,0)</f>
        <v>14</v>
      </c>
      <c r="X1390" s="7">
        <f>VLOOKUP(U1390,Table!$A$2:$C$121,3,0)</f>
        <v>3</v>
      </c>
      <c r="Y1390" s="6" t="s">
        <v>3164</v>
      </c>
      <c r="Z1390" s="8" t="str">
        <f>LEFT(Y1390,MIN(FIND({0,1,2,3,4,5,6,7,8,9},ASC(Y1390)&amp;1234567890))-1)</f>
        <v>O</v>
      </c>
      <c r="AA1390" s="8">
        <f t="shared" si="109"/>
        <v>30</v>
      </c>
      <c r="AB1390" s="8">
        <f>VLOOKUP(Z1390,Table!$A$2:$C$121,2,0)</f>
        <v>16</v>
      </c>
      <c r="AC1390" s="7">
        <f>VLOOKUP(Z1390,Table!$A$2:$C$121,3,0)</f>
        <v>2</v>
      </c>
      <c r="AD1390" s="5" t="str">
        <f>VLOOKUP(A1390,Table!$U$1:$V$230,2,0)</f>
        <v>Hexagonal</v>
      </c>
    </row>
    <row r="1391" spans="1:30" ht="18.75" customHeight="1" x14ac:dyDescent="0.4">
      <c r="A1391" s="5">
        <v>192</v>
      </c>
      <c r="B1391" s="5">
        <v>23374</v>
      </c>
      <c r="C1391" s="5" t="s">
        <v>1869</v>
      </c>
      <c r="D1391" s="5" t="s">
        <v>1873</v>
      </c>
      <c r="E1391" s="6" t="s">
        <v>2333</v>
      </c>
      <c r="F1391" s="8" t="str">
        <f>LEFT(E1391,MIN(FIND({0,1,2,3,4,5,6,7,8,9},ASC(E1391)&amp;1234567890))-1)</f>
        <v>Rb</v>
      </c>
      <c r="G1391" s="8">
        <f t="shared" si="105"/>
        <v>1</v>
      </c>
      <c r="H1391" s="8">
        <f>VLOOKUP(F1391,Table!$A$2:$C$121,2,0)</f>
        <v>1</v>
      </c>
      <c r="I1391" s="7">
        <f>VLOOKUP(F1391,Table!$A$2:$C$121,3,0)</f>
        <v>5</v>
      </c>
      <c r="J1391" s="6" t="s">
        <v>2315</v>
      </c>
      <c r="K1391" s="8" t="str">
        <f>LEFT(J1391,MIN(FIND({0,1,2,3,4,5,6,7,8,9},ASC(J1391)&amp;1234567890))-1)</f>
        <v>Na</v>
      </c>
      <c r="L1391" s="8">
        <f t="shared" si="106"/>
        <v>1</v>
      </c>
      <c r="M1391" s="8">
        <f>VLOOKUP(K1391,Table!$A$2:$C$121,2,0)</f>
        <v>1</v>
      </c>
      <c r="N1391" s="7">
        <f>VLOOKUP(K1391,Table!$A$2:$C$121,3,0)</f>
        <v>3</v>
      </c>
      <c r="O1391" s="6" t="s">
        <v>2675</v>
      </c>
      <c r="P1391" s="8" t="str">
        <f>LEFT(O1391,MIN(FIND({0,1,2,3,4,5,6,7,8,9},ASC(O1391)&amp;1234567890))-1)</f>
        <v>Mg</v>
      </c>
      <c r="Q1391" s="8">
        <f t="shared" si="107"/>
        <v>5</v>
      </c>
      <c r="R1391" s="8">
        <f>VLOOKUP(P1391,Table!$A$2:$C$121,2,0)</f>
        <v>2</v>
      </c>
      <c r="S1391" s="7">
        <f>VLOOKUP(P1391,Table!$A$2:$C$121,3,0)</f>
        <v>3</v>
      </c>
      <c r="T1391" s="6" t="s">
        <v>3278</v>
      </c>
      <c r="U1391" s="8" t="str">
        <f>LEFT(T1391,MIN(FIND({0,1,2,3,4,5,6,7,8,9},ASC(T1391)&amp;1234567890))-1)</f>
        <v>Si</v>
      </c>
      <c r="V1391" s="8">
        <f t="shared" si="108"/>
        <v>12</v>
      </c>
      <c r="W1391" s="8">
        <f>VLOOKUP(U1391,Table!$A$2:$C$121,2,0)</f>
        <v>14</v>
      </c>
      <c r="X1391" s="7">
        <f>VLOOKUP(U1391,Table!$A$2:$C$121,3,0)</f>
        <v>3</v>
      </c>
      <c r="Y1391" s="6" t="s">
        <v>3164</v>
      </c>
      <c r="Z1391" s="8" t="str">
        <f>LEFT(Y1391,MIN(FIND({0,1,2,3,4,5,6,7,8,9},ASC(Y1391)&amp;1234567890))-1)</f>
        <v>O</v>
      </c>
      <c r="AA1391" s="8">
        <f t="shared" si="109"/>
        <v>30</v>
      </c>
      <c r="AB1391" s="8">
        <f>VLOOKUP(Z1391,Table!$A$2:$C$121,2,0)</f>
        <v>16</v>
      </c>
      <c r="AC1391" s="7">
        <f>VLOOKUP(Z1391,Table!$A$2:$C$121,3,0)</f>
        <v>2</v>
      </c>
      <c r="AD1391" s="5" t="str">
        <f>VLOOKUP(A1391,Table!$U$1:$V$230,2,0)</f>
        <v>Hexagonal</v>
      </c>
    </row>
    <row r="1392" spans="1:30" ht="18.75" customHeight="1" x14ac:dyDescent="0.4">
      <c r="A1392" s="5">
        <v>192</v>
      </c>
      <c r="B1392" s="5">
        <v>23376</v>
      </c>
      <c r="C1392" s="5" t="s">
        <v>1869</v>
      </c>
      <c r="D1392" s="5" t="s">
        <v>1874</v>
      </c>
      <c r="E1392" s="6" t="s">
        <v>2306</v>
      </c>
      <c r="F1392" s="8" t="str">
        <f>LEFT(E1392,MIN(FIND({0,1,2,3,4,5,6,7,8,9},ASC(E1392)&amp;1234567890))-1)</f>
        <v>Na</v>
      </c>
      <c r="G1392" s="8">
        <f t="shared" si="105"/>
        <v>3</v>
      </c>
      <c r="H1392" s="8">
        <f>VLOOKUP(F1392,Table!$A$2:$C$121,2,0)</f>
        <v>1</v>
      </c>
      <c r="I1392" s="7">
        <f>VLOOKUP(F1392,Table!$A$2:$C$121,3,0)</f>
        <v>3</v>
      </c>
      <c r="J1392" s="6" t="s">
        <v>2930</v>
      </c>
      <c r="K1392" s="8" t="str">
        <f>LEFT(J1392,MIN(FIND({0,1,2,3,4,5,6,7,8,9},ASC(J1392)&amp;1234567890))-1)</f>
        <v>Mg</v>
      </c>
      <c r="L1392" s="8">
        <f t="shared" si="106"/>
        <v>4</v>
      </c>
      <c r="M1392" s="8">
        <f>VLOOKUP(K1392,Table!$A$2:$C$121,2,0)</f>
        <v>2</v>
      </c>
      <c r="N1392" s="7">
        <f>VLOOKUP(K1392,Table!$A$2:$C$121,3,0)</f>
        <v>3</v>
      </c>
      <c r="O1392" s="6" t="s">
        <v>2329</v>
      </c>
      <c r="P1392" s="8" t="str">
        <f>LEFT(O1392,MIN(FIND({0,1,2,3,4,5,6,7,8,9},ASC(O1392)&amp;1234567890))-1)</f>
        <v>Li</v>
      </c>
      <c r="Q1392" s="8">
        <f t="shared" si="107"/>
        <v>1</v>
      </c>
      <c r="R1392" s="8">
        <f>VLOOKUP(P1392,Table!$A$2:$C$121,2,0)</f>
        <v>1</v>
      </c>
      <c r="S1392" s="7">
        <f>VLOOKUP(P1392,Table!$A$2:$C$121,3,0)</f>
        <v>2</v>
      </c>
      <c r="T1392" s="6" t="s">
        <v>3278</v>
      </c>
      <c r="U1392" s="8" t="str">
        <f>LEFT(T1392,MIN(FIND({0,1,2,3,4,5,6,7,8,9},ASC(T1392)&amp;1234567890))-1)</f>
        <v>Si</v>
      </c>
      <c r="V1392" s="8">
        <f t="shared" si="108"/>
        <v>12</v>
      </c>
      <c r="W1392" s="8">
        <f>VLOOKUP(U1392,Table!$A$2:$C$121,2,0)</f>
        <v>14</v>
      </c>
      <c r="X1392" s="7">
        <f>VLOOKUP(U1392,Table!$A$2:$C$121,3,0)</f>
        <v>3</v>
      </c>
      <c r="Y1392" s="6" t="s">
        <v>3164</v>
      </c>
      <c r="Z1392" s="8" t="str">
        <f>LEFT(Y1392,MIN(FIND({0,1,2,3,4,5,6,7,8,9},ASC(Y1392)&amp;1234567890))-1)</f>
        <v>O</v>
      </c>
      <c r="AA1392" s="8">
        <f t="shared" si="109"/>
        <v>30</v>
      </c>
      <c r="AB1392" s="8">
        <f>VLOOKUP(Z1392,Table!$A$2:$C$121,2,0)</f>
        <v>16</v>
      </c>
      <c r="AC1392" s="7">
        <f>VLOOKUP(Z1392,Table!$A$2:$C$121,3,0)</f>
        <v>2</v>
      </c>
      <c r="AD1392" s="5" t="str">
        <f>VLOOKUP(A1392,Table!$U$1:$V$230,2,0)</f>
        <v>Hexagonal</v>
      </c>
    </row>
    <row r="1393" spans="1:30" ht="18.75" customHeight="1" x14ac:dyDescent="0.4">
      <c r="A1393" s="5">
        <v>192</v>
      </c>
      <c r="B1393" s="5">
        <v>23369</v>
      </c>
      <c r="C1393" s="5" t="s">
        <v>1869</v>
      </c>
      <c r="D1393" s="5" t="s">
        <v>1875</v>
      </c>
      <c r="E1393" s="6" t="s">
        <v>2316</v>
      </c>
      <c r="F1393" s="8" t="str">
        <f>LEFT(E1393,MIN(FIND({0,1,2,3,4,5,6,7,8,9},ASC(E1393)&amp;1234567890))-1)</f>
        <v>K</v>
      </c>
      <c r="G1393" s="8">
        <f t="shared" si="105"/>
        <v>2</v>
      </c>
      <c r="H1393" s="8">
        <f>VLOOKUP(F1393,Table!$A$2:$C$121,2,0)</f>
        <v>1</v>
      </c>
      <c r="I1393" s="7">
        <f>VLOOKUP(F1393,Table!$A$2:$C$121,3,0)</f>
        <v>4</v>
      </c>
      <c r="J1393" s="6" t="s">
        <v>2429</v>
      </c>
      <c r="K1393" s="8" t="str">
        <f>LEFT(J1393,MIN(FIND({0,1,2,3,4,5,6,7,8,9},ASC(J1393)&amp;1234567890))-1)</f>
        <v>Mg</v>
      </c>
      <c r="L1393" s="8">
        <f t="shared" si="106"/>
        <v>3</v>
      </c>
      <c r="M1393" s="8">
        <f>VLOOKUP(K1393,Table!$A$2:$C$121,2,0)</f>
        <v>2</v>
      </c>
      <c r="N1393" s="7">
        <f>VLOOKUP(K1393,Table!$A$2:$C$121,3,0)</f>
        <v>3</v>
      </c>
      <c r="O1393" s="6" t="s">
        <v>2668</v>
      </c>
      <c r="P1393" s="8" t="str">
        <f>LEFT(O1393,MIN(FIND({0,1,2,3,4,5,6,7,8,9},ASC(O1393)&amp;1234567890))-1)</f>
        <v>Fe</v>
      </c>
      <c r="Q1393" s="8">
        <f t="shared" si="107"/>
        <v>2</v>
      </c>
      <c r="R1393" s="8">
        <f>VLOOKUP(P1393,Table!$A$2:$C$121,2,0)</f>
        <v>8</v>
      </c>
      <c r="S1393" s="7">
        <f>VLOOKUP(P1393,Table!$A$2:$C$121,3,0)</f>
        <v>4</v>
      </c>
      <c r="T1393" s="6" t="s">
        <v>3278</v>
      </c>
      <c r="U1393" s="8" t="str">
        <f>LEFT(T1393,MIN(FIND({0,1,2,3,4,5,6,7,8,9},ASC(T1393)&amp;1234567890))-1)</f>
        <v>Si</v>
      </c>
      <c r="V1393" s="8">
        <f t="shared" si="108"/>
        <v>12</v>
      </c>
      <c r="W1393" s="8">
        <f>VLOOKUP(U1393,Table!$A$2:$C$121,2,0)</f>
        <v>14</v>
      </c>
      <c r="X1393" s="7">
        <f>VLOOKUP(U1393,Table!$A$2:$C$121,3,0)</f>
        <v>3</v>
      </c>
      <c r="Y1393" s="6" t="s">
        <v>3164</v>
      </c>
      <c r="Z1393" s="8" t="str">
        <f>LEFT(Y1393,MIN(FIND({0,1,2,3,4,5,6,7,8,9},ASC(Y1393)&amp;1234567890))-1)</f>
        <v>O</v>
      </c>
      <c r="AA1393" s="8">
        <f t="shared" si="109"/>
        <v>30</v>
      </c>
      <c r="AB1393" s="8">
        <f>VLOOKUP(Z1393,Table!$A$2:$C$121,2,0)</f>
        <v>16</v>
      </c>
      <c r="AC1393" s="7">
        <f>VLOOKUP(Z1393,Table!$A$2:$C$121,3,0)</f>
        <v>2</v>
      </c>
      <c r="AD1393" s="5" t="str">
        <f>VLOOKUP(A1393,Table!$U$1:$V$230,2,0)</f>
        <v>Hexagonal</v>
      </c>
    </row>
    <row r="1394" spans="1:30" ht="18.75" customHeight="1" x14ac:dyDescent="0.4">
      <c r="A1394" s="5">
        <v>192</v>
      </c>
      <c r="B1394" s="5">
        <v>24439</v>
      </c>
      <c r="C1394" s="5" t="s">
        <v>1869</v>
      </c>
      <c r="D1394" s="5" t="s">
        <v>5623</v>
      </c>
      <c r="E1394" s="6" t="s">
        <v>4480</v>
      </c>
      <c r="F1394" s="8" t="str">
        <f>LEFT(E1394,MIN(FIND({0,1,2,3,4,5,6,7,8,9},ASC(E1394)&amp;1234567890))-1)</f>
        <v>Al</v>
      </c>
      <c r="G1394" s="8">
        <f t="shared" si="105"/>
        <v>1.8</v>
      </c>
      <c r="H1394" s="8">
        <f>VLOOKUP(F1394,Table!$A$2:$C$121,2,0)</f>
        <v>13</v>
      </c>
      <c r="I1394" s="7">
        <f>VLOOKUP(F1394,Table!$A$2:$C$121,3,0)</f>
        <v>3</v>
      </c>
      <c r="J1394" s="6" t="s">
        <v>3298</v>
      </c>
      <c r="K1394" s="8" t="str">
        <f>LEFT(J1394,MIN(FIND({0,1,2,3,4,5,6,7,8,9},ASC(J1394)&amp;1234567890))-1)</f>
        <v>Cr</v>
      </c>
      <c r="L1394" s="8">
        <f t="shared" si="106"/>
        <v>0.2</v>
      </c>
      <c r="M1394" s="8">
        <f>VLOOKUP(K1394,Table!$A$2:$C$121,2,0)</f>
        <v>6</v>
      </c>
      <c r="N1394" s="7">
        <f>VLOOKUP(K1394,Table!$A$2:$C$121,3,0)</f>
        <v>4</v>
      </c>
      <c r="O1394" s="6" t="s">
        <v>4479</v>
      </c>
      <c r="P1394" s="8" t="str">
        <f>LEFT(O1394,MIN(FIND({0,1,2,3,4,5,6,7,8,9},ASC(O1394)&amp;1234567890))-1)</f>
        <v>Be</v>
      </c>
      <c r="Q1394" s="8">
        <f t="shared" si="107"/>
        <v>3</v>
      </c>
      <c r="R1394" s="8">
        <f>VLOOKUP(P1394,Table!$A$2:$C$121,2,0)</f>
        <v>2</v>
      </c>
      <c r="S1394" s="7">
        <f>VLOOKUP(P1394,Table!$A$2:$C$121,3,0)</f>
        <v>2</v>
      </c>
      <c r="T1394" s="6" t="s">
        <v>2505</v>
      </c>
      <c r="U1394" s="8" t="str">
        <f>LEFT(T1394,MIN(FIND({0,1,2,3,4,5,6,7,8,9},ASC(T1394)&amp;1234567890))-1)</f>
        <v>Si</v>
      </c>
      <c r="V1394" s="8">
        <f t="shared" si="108"/>
        <v>6</v>
      </c>
      <c r="W1394" s="8">
        <f>VLOOKUP(U1394,Table!$A$2:$C$121,2,0)</f>
        <v>14</v>
      </c>
      <c r="X1394" s="7">
        <f>VLOOKUP(U1394,Table!$A$2:$C$121,3,0)</f>
        <v>3</v>
      </c>
      <c r="Y1394" s="6" t="s">
        <v>2474</v>
      </c>
      <c r="Z1394" s="8" t="str">
        <f>LEFT(Y1394,MIN(FIND({0,1,2,3,4,5,6,7,8,9},ASC(Y1394)&amp;1234567890))-1)</f>
        <v>O</v>
      </c>
      <c r="AA1394" s="8">
        <f t="shared" si="109"/>
        <v>18</v>
      </c>
      <c r="AB1394" s="8">
        <f>VLOOKUP(Z1394,Table!$A$2:$C$121,2,0)</f>
        <v>16</v>
      </c>
      <c r="AC1394" s="7">
        <f>VLOOKUP(Z1394,Table!$A$2:$C$121,3,0)</f>
        <v>2</v>
      </c>
      <c r="AD1394" s="5" t="str">
        <f>VLOOKUP(A1394,Table!$U$1:$V$230,2,0)</f>
        <v>Hexagonal</v>
      </c>
    </row>
    <row r="1395" spans="1:30" ht="18.75" customHeight="1" x14ac:dyDescent="0.4">
      <c r="A1395" s="5">
        <v>192</v>
      </c>
      <c r="B1395" s="5">
        <v>23373</v>
      </c>
      <c r="C1395" s="5" t="s">
        <v>1869</v>
      </c>
      <c r="D1395" s="5" t="s">
        <v>1876</v>
      </c>
      <c r="E1395" s="6" t="s">
        <v>2315</v>
      </c>
      <c r="F1395" s="8" t="str">
        <f>LEFT(E1395,MIN(FIND({0,1,2,3,4,5,6,7,8,9},ASC(E1395)&amp;1234567890))-1)</f>
        <v>Na</v>
      </c>
      <c r="G1395" s="8">
        <f t="shared" si="105"/>
        <v>1</v>
      </c>
      <c r="H1395" s="8">
        <f>VLOOKUP(F1395,Table!$A$2:$C$121,2,0)</f>
        <v>1</v>
      </c>
      <c r="I1395" s="7">
        <f>VLOOKUP(F1395,Table!$A$2:$C$121,3,0)</f>
        <v>3</v>
      </c>
      <c r="J1395" s="6" t="s">
        <v>2310</v>
      </c>
      <c r="K1395" s="8" t="str">
        <f>LEFT(J1395,MIN(FIND({0,1,2,3,4,5,6,7,8,9},ASC(J1395)&amp;1234567890))-1)</f>
        <v>K</v>
      </c>
      <c r="L1395" s="8">
        <f t="shared" si="106"/>
        <v>1</v>
      </c>
      <c r="M1395" s="8">
        <f>VLOOKUP(K1395,Table!$A$2:$C$121,2,0)</f>
        <v>1</v>
      </c>
      <c r="N1395" s="7">
        <f>VLOOKUP(K1395,Table!$A$2:$C$121,3,0)</f>
        <v>4</v>
      </c>
      <c r="O1395" s="6" t="s">
        <v>2675</v>
      </c>
      <c r="P1395" s="8" t="str">
        <f>LEFT(O1395,MIN(FIND({0,1,2,3,4,5,6,7,8,9},ASC(O1395)&amp;1234567890))-1)</f>
        <v>Mg</v>
      </c>
      <c r="Q1395" s="8">
        <f t="shared" si="107"/>
        <v>5</v>
      </c>
      <c r="R1395" s="8">
        <f>VLOOKUP(P1395,Table!$A$2:$C$121,2,0)</f>
        <v>2</v>
      </c>
      <c r="S1395" s="7">
        <f>VLOOKUP(P1395,Table!$A$2:$C$121,3,0)</f>
        <v>3</v>
      </c>
      <c r="T1395" s="6" t="s">
        <v>3278</v>
      </c>
      <c r="U1395" s="8" t="str">
        <f>LEFT(T1395,MIN(FIND({0,1,2,3,4,5,6,7,8,9},ASC(T1395)&amp;1234567890))-1)</f>
        <v>Si</v>
      </c>
      <c r="V1395" s="8">
        <f t="shared" si="108"/>
        <v>12</v>
      </c>
      <c r="W1395" s="8">
        <f>VLOOKUP(U1395,Table!$A$2:$C$121,2,0)</f>
        <v>14</v>
      </c>
      <c r="X1395" s="7">
        <f>VLOOKUP(U1395,Table!$A$2:$C$121,3,0)</f>
        <v>3</v>
      </c>
      <c r="Y1395" s="6" t="s">
        <v>3164</v>
      </c>
      <c r="Z1395" s="8" t="str">
        <f>LEFT(Y1395,MIN(FIND({0,1,2,3,4,5,6,7,8,9},ASC(Y1395)&amp;1234567890))-1)</f>
        <v>O</v>
      </c>
      <c r="AA1395" s="8">
        <f t="shared" si="109"/>
        <v>30</v>
      </c>
      <c r="AB1395" s="8">
        <f>VLOOKUP(Z1395,Table!$A$2:$C$121,2,0)</f>
        <v>16</v>
      </c>
      <c r="AC1395" s="7">
        <f>VLOOKUP(Z1395,Table!$A$2:$C$121,3,0)</f>
        <v>2</v>
      </c>
      <c r="AD1395" s="5" t="str">
        <f>VLOOKUP(A1395,Table!$U$1:$V$230,2,0)</f>
        <v>Hexagonal</v>
      </c>
    </row>
    <row r="1396" spans="1:30" ht="18.75" customHeight="1" x14ac:dyDescent="0.4">
      <c r="A1396" s="5">
        <v>192</v>
      </c>
      <c r="B1396" s="5">
        <v>38348</v>
      </c>
      <c r="C1396" s="5" t="s">
        <v>1869</v>
      </c>
      <c r="D1396" s="5" t="s">
        <v>1877</v>
      </c>
      <c r="E1396" s="6" t="s">
        <v>4481</v>
      </c>
      <c r="F1396" s="8" t="str">
        <f>LEFT(E1396,MIN(FIND({0,1,2,3,4,5,6,7,8,9},ASC(E1396)&amp;1234567890))-1)</f>
        <v>K</v>
      </c>
      <c r="G1396" s="8">
        <f t="shared" si="105"/>
        <v>0.08</v>
      </c>
      <c r="H1396" s="8">
        <f>VLOOKUP(F1396,Table!$A$2:$C$121,2,0)</f>
        <v>1</v>
      </c>
      <c r="I1396" s="7">
        <f>VLOOKUP(F1396,Table!$A$2:$C$121,3,0)</f>
        <v>4</v>
      </c>
      <c r="J1396" s="6" t="s">
        <v>2642</v>
      </c>
      <c r="K1396" s="8" t="str">
        <f>LEFT(J1396,MIN(FIND({0,1,2,3,4,5,6,7,8,9},ASC(J1396)&amp;1234567890))-1)</f>
        <v>Mg</v>
      </c>
      <c r="L1396" s="8">
        <f t="shared" si="106"/>
        <v>2</v>
      </c>
      <c r="M1396" s="8">
        <f>VLOOKUP(K1396,Table!$A$2:$C$121,2,0)</f>
        <v>2</v>
      </c>
      <c r="N1396" s="7">
        <f>VLOOKUP(K1396,Table!$A$2:$C$121,3,0)</f>
        <v>3</v>
      </c>
      <c r="O1396" s="6" t="s">
        <v>4482</v>
      </c>
      <c r="P1396" s="8" t="str">
        <f>LEFT(O1396,MIN(FIND({0,1,2,3,4,5,6,7,8,9},ASC(O1396)&amp;1234567890))-1)</f>
        <v>Al</v>
      </c>
      <c r="Q1396" s="8">
        <f t="shared" si="107"/>
        <v>4.17</v>
      </c>
      <c r="R1396" s="8">
        <f>VLOOKUP(P1396,Table!$A$2:$C$121,2,0)</f>
        <v>13</v>
      </c>
      <c r="S1396" s="7">
        <f>VLOOKUP(P1396,Table!$A$2:$C$121,3,0)</f>
        <v>3</v>
      </c>
      <c r="T1396" s="6" t="s">
        <v>4483</v>
      </c>
      <c r="U1396" s="8" t="str">
        <f>LEFT(T1396,MIN(FIND({0,1,2,3,4,5,6,7,8,9},ASC(T1396)&amp;1234567890))-1)</f>
        <v>Si</v>
      </c>
      <c r="V1396" s="8">
        <f t="shared" si="108"/>
        <v>4.83</v>
      </c>
      <c r="W1396" s="8">
        <f>VLOOKUP(U1396,Table!$A$2:$C$121,2,0)</f>
        <v>14</v>
      </c>
      <c r="X1396" s="7">
        <f>VLOOKUP(U1396,Table!$A$2:$C$121,3,0)</f>
        <v>3</v>
      </c>
      <c r="Y1396" s="6" t="s">
        <v>2474</v>
      </c>
      <c r="Z1396" s="8" t="str">
        <f>LEFT(Y1396,MIN(FIND({0,1,2,3,4,5,6,7,8,9},ASC(Y1396)&amp;1234567890))-1)</f>
        <v>O</v>
      </c>
      <c r="AA1396" s="8">
        <f t="shared" si="109"/>
        <v>18</v>
      </c>
      <c r="AB1396" s="8">
        <f>VLOOKUP(Z1396,Table!$A$2:$C$121,2,0)</f>
        <v>16</v>
      </c>
      <c r="AC1396" s="7">
        <f>VLOOKUP(Z1396,Table!$A$2:$C$121,3,0)</f>
        <v>2</v>
      </c>
      <c r="AD1396" s="5" t="str">
        <f>VLOOKUP(A1396,Table!$U$1:$V$230,2,0)</f>
        <v>Hexagonal</v>
      </c>
    </row>
    <row r="1397" spans="1:30" ht="18.75" customHeight="1" x14ac:dyDescent="0.4">
      <c r="A1397" s="5">
        <v>192</v>
      </c>
      <c r="B1397" s="5">
        <v>202622</v>
      </c>
      <c r="C1397" s="5" t="s">
        <v>1869</v>
      </c>
      <c r="D1397" s="5" t="s">
        <v>1878</v>
      </c>
      <c r="E1397" s="6" t="s">
        <v>2310</v>
      </c>
      <c r="F1397" s="8" t="str">
        <f>LEFT(E1397,MIN(FIND({0,1,2,3,4,5,6,7,8,9},ASC(E1397)&amp;1234567890))-1)</f>
        <v>K</v>
      </c>
      <c r="G1397" s="8">
        <f t="shared" si="105"/>
        <v>1</v>
      </c>
      <c r="H1397" s="8">
        <f>VLOOKUP(F1397,Table!$A$2:$C$121,2,0)</f>
        <v>1</v>
      </c>
      <c r="I1397" s="7">
        <f>VLOOKUP(F1397,Table!$A$2:$C$121,3,0)</f>
        <v>4</v>
      </c>
      <c r="J1397" s="6" t="s">
        <v>2794</v>
      </c>
      <c r="K1397" s="8" t="str">
        <f>LEFT(J1397,MIN(FIND({0,1,2,3,4,5,6,7,8,9},ASC(J1397)&amp;1234567890))-1)</f>
        <v>Sn</v>
      </c>
      <c r="L1397" s="8">
        <f t="shared" si="106"/>
        <v>2</v>
      </c>
      <c r="M1397" s="8">
        <f>VLOOKUP(K1397,Table!$A$2:$C$121,2,0)</f>
        <v>14</v>
      </c>
      <c r="N1397" s="7">
        <f>VLOOKUP(K1397,Table!$A$2:$C$121,3,0)</f>
        <v>5</v>
      </c>
      <c r="O1397" s="6" t="s">
        <v>2371</v>
      </c>
      <c r="P1397" s="8" t="str">
        <f>LEFT(O1397,MIN(FIND({0,1,2,3,4,5,6,7,8,9},ASC(O1397)&amp;1234567890))-1)</f>
        <v>Li</v>
      </c>
      <c r="Q1397" s="8">
        <f t="shared" si="107"/>
        <v>3</v>
      </c>
      <c r="R1397" s="8">
        <f>VLOOKUP(P1397,Table!$A$2:$C$121,2,0)</f>
        <v>1</v>
      </c>
      <c r="S1397" s="7">
        <f>VLOOKUP(P1397,Table!$A$2:$C$121,3,0)</f>
        <v>2</v>
      </c>
      <c r="T1397" s="6" t="s">
        <v>3278</v>
      </c>
      <c r="U1397" s="8" t="str">
        <f>LEFT(T1397,MIN(FIND({0,1,2,3,4,5,6,7,8,9},ASC(T1397)&amp;1234567890))-1)</f>
        <v>Si</v>
      </c>
      <c r="V1397" s="8">
        <f t="shared" si="108"/>
        <v>12</v>
      </c>
      <c r="W1397" s="8">
        <f>VLOOKUP(U1397,Table!$A$2:$C$121,2,0)</f>
        <v>14</v>
      </c>
      <c r="X1397" s="7">
        <f>VLOOKUP(U1397,Table!$A$2:$C$121,3,0)</f>
        <v>3</v>
      </c>
      <c r="Y1397" s="6" t="s">
        <v>3164</v>
      </c>
      <c r="Z1397" s="8" t="str">
        <f>LEFT(Y1397,MIN(FIND({0,1,2,3,4,5,6,7,8,9},ASC(Y1397)&amp;1234567890))-1)</f>
        <v>O</v>
      </c>
      <c r="AA1397" s="8">
        <f t="shared" si="109"/>
        <v>30</v>
      </c>
      <c r="AB1397" s="8">
        <f>VLOOKUP(Z1397,Table!$A$2:$C$121,2,0)</f>
        <v>16</v>
      </c>
      <c r="AC1397" s="7">
        <f>VLOOKUP(Z1397,Table!$A$2:$C$121,3,0)</f>
        <v>2</v>
      </c>
      <c r="AD1397" s="5" t="str">
        <f>VLOOKUP(A1397,Table!$U$1:$V$230,2,0)</f>
        <v>Hexagonal</v>
      </c>
    </row>
    <row r="1398" spans="1:30" ht="18.75" customHeight="1" x14ac:dyDescent="0.4">
      <c r="A1398" s="5">
        <v>192</v>
      </c>
      <c r="B1398" s="5">
        <v>200127</v>
      </c>
      <c r="C1398" s="5" t="s">
        <v>1869</v>
      </c>
      <c r="D1398" s="5" t="s">
        <v>1879</v>
      </c>
      <c r="E1398" s="6" t="s">
        <v>4484</v>
      </c>
      <c r="F1398" s="8" t="str">
        <f>LEFT(E1398,MIN(FIND({0,1,2,3,4,5,6,7,8,9},ASC(E1398)&amp;1234567890))-1)</f>
        <v>Mg</v>
      </c>
      <c r="G1398" s="8">
        <f t="shared" si="105"/>
        <v>1.4</v>
      </c>
      <c r="H1398" s="8">
        <f>VLOOKUP(F1398,Table!$A$2:$C$121,2,0)</f>
        <v>2</v>
      </c>
      <c r="I1398" s="7">
        <f>VLOOKUP(F1398,Table!$A$2:$C$121,3,0)</f>
        <v>3</v>
      </c>
      <c r="J1398" s="6" t="s">
        <v>4485</v>
      </c>
      <c r="K1398" s="8" t="str">
        <f>LEFT(J1398,MIN(FIND({0,1,2,3,4,5,6,7,8,9},ASC(J1398)&amp;1234567890))-1)</f>
        <v>Fe</v>
      </c>
      <c r="L1398" s="8">
        <f t="shared" si="106"/>
        <v>0.66</v>
      </c>
      <c r="M1398" s="8">
        <f>VLOOKUP(K1398,Table!$A$2:$C$121,2,0)</f>
        <v>8</v>
      </c>
      <c r="N1398" s="7">
        <f>VLOOKUP(K1398,Table!$A$2:$C$121,3,0)</f>
        <v>4</v>
      </c>
      <c r="O1398" s="6" t="s">
        <v>4486</v>
      </c>
      <c r="P1398" s="8" t="str">
        <f>LEFT(O1398,MIN(FIND({0,1,2,3,4,5,6,7,8,9},ASC(O1398)&amp;1234567890))-1)</f>
        <v>Al</v>
      </c>
      <c r="Q1398" s="8">
        <f t="shared" si="107"/>
        <v>3.96</v>
      </c>
      <c r="R1398" s="8">
        <f>VLOOKUP(P1398,Table!$A$2:$C$121,2,0)</f>
        <v>13</v>
      </c>
      <c r="S1398" s="7">
        <f>VLOOKUP(P1398,Table!$A$2:$C$121,3,0)</f>
        <v>3</v>
      </c>
      <c r="T1398" s="6" t="s">
        <v>4487</v>
      </c>
      <c r="U1398" s="8" t="str">
        <f>LEFT(T1398,MIN(FIND({0,1,2,3,4,5,6,7,8,9},ASC(T1398)&amp;1234567890))-1)</f>
        <v>Si</v>
      </c>
      <c r="V1398" s="8">
        <f t="shared" si="108"/>
        <v>5.04</v>
      </c>
      <c r="W1398" s="8">
        <f>VLOOKUP(U1398,Table!$A$2:$C$121,2,0)</f>
        <v>14</v>
      </c>
      <c r="X1398" s="7">
        <f>VLOOKUP(U1398,Table!$A$2:$C$121,3,0)</f>
        <v>3</v>
      </c>
      <c r="Y1398" s="6" t="s">
        <v>2474</v>
      </c>
      <c r="Z1398" s="8" t="str">
        <f>LEFT(Y1398,MIN(FIND({0,1,2,3,4,5,6,7,8,9},ASC(Y1398)&amp;1234567890))-1)</f>
        <v>O</v>
      </c>
      <c r="AA1398" s="8">
        <f t="shared" si="109"/>
        <v>18</v>
      </c>
      <c r="AB1398" s="8">
        <f>VLOOKUP(Z1398,Table!$A$2:$C$121,2,0)</f>
        <v>16</v>
      </c>
      <c r="AC1398" s="7">
        <f>VLOOKUP(Z1398,Table!$A$2:$C$121,3,0)</f>
        <v>2</v>
      </c>
      <c r="AD1398" s="5" t="str">
        <f>VLOOKUP(A1398,Table!$U$1:$V$230,2,0)</f>
        <v>Hexagonal</v>
      </c>
    </row>
    <row r="1399" spans="1:30" ht="18.75" customHeight="1" x14ac:dyDescent="0.4">
      <c r="A1399" s="5">
        <v>192</v>
      </c>
      <c r="B1399" s="5">
        <v>93513</v>
      </c>
      <c r="C1399" s="5" t="s">
        <v>1869</v>
      </c>
      <c r="D1399" s="5" t="s">
        <v>1880</v>
      </c>
      <c r="E1399" s="6" t="s">
        <v>4488</v>
      </c>
      <c r="F1399" s="8" t="str">
        <f>LEFT(E1399,MIN(FIND({0,1,2,3,4,5,6,7,8,9},ASC(E1399)&amp;1234567890))-1)</f>
        <v>Sn</v>
      </c>
      <c r="G1399" s="8">
        <f t="shared" si="105"/>
        <v>0.108</v>
      </c>
      <c r="H1399" s="8">
        <f>VLOOKUP(F1399,Table!$A$2:$C$121,2,0)</f>
        <v>14</v>
      </c>
      <c r="I1399" s="7">
        <f>VLOOKUP(F1399,Table!$A$2:$C$121,3,0)</f>
        <v>5</v>
      </c>
      <c r="J1399" s="6" t="s">
        <v>4489</v>
      </c>
      <c r="K1399" s="8" t="str">
        <f>LEFT(J1399,MIN(FIND({0,1,2,3,4,5,6,7,8,9},ASC(J1399)&amp;1234567890))-1)</f>
        <v>H</v>
      </c>
      <c r="L1399" s="8">
        <f t="shared" si="106"/>
        <v>1.08</v>
      </c>
      <c r="M1399" s="8">
        <f>VLOOKUP(K1399,Table!$A$2:$C$121,2,0)</f>
        <v>1</v>
      </c>
      <c r="N1399" s="7">
        <f>VLOOKUP(K1399,Table!$A$2:$C$121,3,0)</f>
        <v>1</v>
      </c>
      <c r="O1399" s="6" t="s">
        <v>4490</v>
      </c>
      <c r="P1399" s="8" t="str">
        <f>LEFT(O1399,MIN(FIND({0,1,2,3,4,5,6,7,8,9},ASC(O1399)&amp;1234567890))-1)</f>
        <v>Al</v>
      </c>
      <c r="Q1399" s="8">
        <f t="shared" si="107"/>
        <v>1.016</v>
      </c>
      <c r="R1399" s="8">
        <f>VLOOKUP(P1399,Table!$A$2:$C$121,2,0)</f>
        <v>13</v>
      </c>
      <c r="S1399" s="7">
        <f>VLOOKUP(P1399,Table!$A$2:$C$121,3,0)</f>
        <v>3</v>
      </c>
      <c r="T1399" s="6" t="s">
        <v>4491</v>
      </c>
      <c r="U1399" s="8" t="str">
        <f>LEFT(T1399,MIN(FIND({0,1,2,3,4,5,6,7,8,9},ASC(T1399)&amp;1234567890))-1)</f>
        <v>P</v>
      </c>
      <c r="V1399" s="8">
        <f t="shared" si="108"/>
        <v>1.016</v>
      </c>
      <c r="W1399" s="8">
        <f>VLOOKUP(U1399,Table!$A$2:$C$121,2,0)</f>
        <v>15</v>
      </c>
      <c r="X1399" s="7">
        <f>VLOOKUP(U1399,Table!$A$2:$C$121,3,0)</f>
        <v>3</v>
      </c>
      <c r="Y1399" s="6" t="s">
        <v>4492</v>
      </c>
      <c r="Z1399" s="8" t="str">
        <f>LEFT(Y1399,MIN(FIND({0,1,2,3,4,5,6,7,8,9},ASC(Y1399)&amp;1234567890))-1)</f>
        <v>O</v>
      </c>
      <c r="AA1399" s="8">
        <f t="shared" si="109"/>
        <v>4.82</v>
      </c>
      <c r="AB1399" s="8">
        <f>VLOOKUP(Z1399,Table!$A$2:$C$121,2,0)</f>
        <v>16</v>
      </c>
      <c r="AC1399" s="7">
        <f>VLOOKUP(Z1399,Table!$A$2:$C$121,3,0)</f>
        <v>2</v>
      </c>
      <c r="AD1399" s="5" t="str">
        <f>VLOOKUP(A1399,Table!$U$1:$V$230,2,0)</f>
        <v>Hexagonal</v>
      </c>
    </row>
    <row r="1400" spans="1:30" ht="18.75" customHeight="1" x14ac:dyDescent="0.4">
      <c r="A1400" s="5">
        <v>192</v>
      </c>
      <c r="B1400" s="5">
        <v>93514</v>
      </c>
      <c r="C1400" s="5" t="s">
        <v>1869</v>
      </c>
      <c r="D1400" s="5" t="s">
        <v>1881</v>
      </c>
      <c r="E1400" s="6" t="s">
        <v>4493</v>
      </c>
      <c r="F1400" s="8" t="str">
        <f>LEFT(E1400,MIN(FIND({0,1,2,3,4,5,6,7,8,9},ASC(E1400)&amp;1234567890))-1)</f>
        <v>Sn</v>
      </c>
      <c r="G1400" s="8">
        <f t="shared" si="105"/>
        <v>0.128</v>
      </c>
      <c r="H1400" s="8">
        <f>VLOOKUP(F1400,Table!$A$2:$C$121,2,0)</f>
        <v>14</v>
      </c>
      <c r="I1400" s="7">
        <f>VLOOKUP(F1400,Table!$A$2:$C$121,3,0)</f>
        <v>5</v>
      </c>
      <c r="J1400" s="6" t="s">
        <v>4494</v>
      </c>
      <c r="K1400" s="8" t="str">
        <f>LEFT(J1400,MIN(FIND({0,1,2,3,4,5,6,7,8,9},ASC(J1400)&amp;1234567890))-1)</f>
        <v>H</v>
      </c>
      <c r="L1400" s="8">
        <f t="shared" si="106"/>
        <v>1.788</v>
      </c>
      <c r="M1400" s="8">
        <f>VLOOKUP(K1400,Table!$A$2:$C$121,2,0)</f>
        <v>1</v>
      </c>
      <c r="N1400" s="7">
        <f>VLOOKUP(K1400,Table!$A$2:$C$121,3,0)</f>
        <v>1</v>
      </c>
      <c r="O1400" s="6" t="s">
        <v>4495</v>
      </c>
      <c r="P1400" s="8" t="str">
        <f>LEFT(O1400,MIN(FIND({0,1,2,3,4,5,6,7,8,9},ASC(O1400)&amp;1234567890))-1)</f>
        <v>Al</v>
      </c>
      <c r="Q1400" s="8">
        <f t="shared" si="107"/>
        <v>0.90600000000000003</v>
      </c>
      <c r="R1400" s="8">
        <f>VLOOKUP(P1400,Table!$A$2:$C$121,2,0)</f>
        <v>13</v>
      </c>
      <c r="S1400" s="7">
        <f>VLOOKUP(P1400,Table!$A$2:$C$121,3,0)</f>
        <v>3</v>
      </c>
      <c r="T1400" s="6" t="s">
        <v>4496</v>
      </c>
      <c r="U1400" s="8" t="str">
        <f>LEFT(T1400,MIN(FIND({0,1,2,3,4,5,6,7,8,9},ASC(T1400)&amp;1234567890))-1)</f>
        <v>P</v>
      </c>
      <c r="V1400" s="8">
        <f t="shared" si="108"/>
        <v>0.90600000000000003</v>
      </c>
      <c r="W1400" s="8">
        <f>VLOOKUP(U1400,Table!$A$2:$C$121,2,0)</f>
        <v>15</v>
      </c>
      <c r="X1400" s="7">
        <f>VLOOKUP(U1400,Table!$A$2:$C$121,3,0)</f>
        <v>3</v>
      </c>
      <c r="Y1400" s="6" t="s">
        <v>4497</v>
      </c>
      <c r="Z1400" s="8" t="str">
        <f>LEFT(Y1400,MIN(FIND({0,1,2,3,4,5,6,7,8,9},ASC(Y1400)&amp;1234567890))-1)</f>
        <v>O</v>
      </c>
      <c r="AA1400" s="8">
        <f t="shared" si="109"/>
        <v>4.774</v>
      </c>
      <c r="AB1400" s="8">
        <f>VLOOKUP(Z1400,Table!$A$2:$C$121,2,0)</f>
        <v>16</v>
      </c>
      <c r="AC1400" s="7">
        <f>VLOOKUP(Z1400,Table!$A$2:$C$121,3,0)</f>
        <v>2</v>
      </c>
      <c r="AD1400" s="5" t="str">
        <f>VLOOKUP(A1400,Table!$U$1:$V$230,2,0)</f>
        <v>Hexagonal</v>
      </c>
    </row>
    <row r="1401" spans="1:30" ht="18.75" customHeight="1" x14ac:dyDescent="0.4">
      <c r="A1401" s="5">
        <v>193</v>
      </c>
      <c r="B1401" s="5">
        <v>100513</v>
      </c>
      <c r="C1401" s="5" t="s">
        <v>1882</v>
      </c>
      <c r="D1401" s="5" t="s">
        <v>1883</v>
      </c>
      <c r="E1401" s="6" t="s">
        <v>2329</v>
      </c>
      <c r="F1401" s="8" t="str">
        <f>LEFT(E1401,MIN(FIND({0,1,2,3,4,5,6,7,8,9},ASC(E1401)&amp;1234567890))-1)</f>
        <v>Li</v>
      </c>
      <c r="G1401" s="8">
        <f t="shared" si="105"/>
        <v>1</v>
      </c>
      <c r="H1401" s="8">
        <f>VLOOKUP(F1401,Table!$A$2:$C$121,2,0)</f>
        <v>1</v>
      </c>
      <c r="I1401" s="7">
        <f>VLOOKUP(F1401,Table!$A$2:$C$121,3,0)</f>
        <v>2</v>
      </c>
      <c r="J1401" s="6" t="s">
        <v>2359</v>
      </c>
      <c r="K1401" s="8" t="str">
        <f>LEFT(J1401,MIN(FIND({0,1,2,3,4,5,6,7,8,9},ASC(J1401)&amp;1234567890))-1)</f>
        <v>Ba</v>
      </c>
      <c r="L1401" s="8">
        <f t="shared" si="106"/>
        <v>3</v>
      </c>
      <c r="M1401" s="8">
        <f>VLOOKUP(K1401,Table!$A$2:$C$121,2,0)</f>
        <v>2</v>
      </c>
      <c r="N1401" s="7">
        <f>VLOOKUP(K1401,Table!$A$2:$C$121,3,0)</f>
        <v>6</v>
      </c>
      <c r="O1401" s="6" t="s">
        <v>4498</v>
      </c>
      <c r="P1401" s="8" t="str">
        <f>LEFT(O1401,MIN(FIND({0,1,2,3,4,5,6,7,8,9},ASC(O1401)&amp;1234567890))-1)</f>
        <v>Nb</v>
      </c>
      <c r="Q1401" s="8">
        <f t="shared" si="107"/>
        <v>3</v>
      </c>
      <c r="R1401" s="8">
        <f>VLOOKUP(P1401,Table!$A$2:$C$121,2,0)</f>
        <v>5</v>
      </c>
      <c r="S1401" s="7">
        <f>VLOOKUP(P1401,Table!$A$2:$C$121,3,0)</f>
        <v>5</v>
      </c>
      <c r="T1401" s="6" t="s">
        <v>4499</v>
      </c>
      <c r="U1401" s="8" t="str">
        <f>LEFT(T1401,MIN(FIND({0,1,2,3,4,5,6,7,8,9},ASC(T1401)&amp;1234567890))-1)</f>
        <v>Ti</v>
      </c>
      <c r="V1401" s="8">
        <f t="shared" si="108"/>
        <v>5</v>
      </c>
      <c r="W1401" s="8">
        <f>VLOOKUP(U1401,Table!$A$2:$C$121,2,0)</f>
        <v>4</v>
      </c>
      <c r="X1401" s="7">
        <f>VLOOKUP(U1401,Table!$A$2:$C$121,3,0)</f>
        <v>4</v>
      </c>
      <c r="Y1401" s="6" t="s">
        <v>3416</v>
      </c>
      <c r="Z1401" s="8" t="str">
        <f>LEFT(Y1401,MIN(FIND({0,1,2,3,4,5,6,7,8,9},ASC(Y1401)&amp;1234567890))-1)</f>
        <v>O</v>
      </c>
      <c r="AA1401" s="8">
        <f t="shared" si="109"/>
        <v>21</v>
      </c>
      <c r="AB1401" s="8">
        <f>VLOOKUP(Z1401,Table!$A$2:$C$121,2,0)</f>
        <v>16</v>
      </c>
      <c r="AC1401" s="7">
        <f>VLOOKUP(Z1401,Table!$A$2:$C$121,3,0)</f>
        <v>2</v>
      </c>
      <c r="AD1401" s="5" t="str">
        <f>VLOOKUP(A1401,Table!$U$1:$V$230,2,0)</f>
        <v>Hexagonal</v>
      </c>
    </row>
    <row r="1402" spans="1:30" ht="18.75" customHeight="1" x14ac:dyDescent="0.4">
      <c r="A1402" s="5">
        <v>193</v>
      </c>
      <c r="B1402" s="5">
        <v>100515</v>
      </c>
      <c r="C1402" s="5" t="s">
        <v>1882</v>
      </c>
      <c r="D1402" s="5" t="s">
        <v>1884</v>
      </c>
      <c r="E1402" s="6" t="s">
        <v>2329</v>
      </c>
      <c r="F1402" s="8" t="str">
        <f>LEFT(E1402,MIN(FIND({0,1,2,3,4,5,6,7,8,9},ASC(E1402)&amp;1234567890))-1)</f>
        <v>Li</v>
      </c>
      <c r="G1402" s="8">
        <f t="shared" si="105"/>
        <v>1</v>
      </c>
      <c r="H1402" s="8">
        <f>VLOOKUP(F1402,Table!$A$2:$C$121,2,0)</f>
        <v>1</v>
      </c>
      <c r="I1402" s="7">
        <f>VLOOKUP(F1402,Table!$A$2:$C$121,3,0)</f>
        <v>2</v>
      </c>
      <c r="J1402" s="6" t="s">
        <v>2359</v>
      </c>
      <c r="K1402" s="8" t="str">
        <f>LEFT(J1402,MIN(FIND({0,1,2,3,4,5,6,7,8,9},ASC(J1402)&amp;1234567890))-1)</f>
        <v>Ba</v>
      </c>
      <c r="L1402" s="8">
        <f t="shared" si="106"/>
        <v>3</v>
      </c>
      <c r="M1402" s="8">
        <f>VLOOKUP(K1402,Table!$A$2:$C$121,2,0)</f>
        <v>2</v>
      </c>
      <c r="N1402" s="7">
        <f>VLOOKUP(K1402,Table!$A$2:$C$121,3,0)</f>
        <v>6</v>
      </c>
      <c r="O1402" s="6" t="s">
        <v>4500</v>
      </c>
      <c r="P1402" s="8" t="str">
        <f>LEFT(O1402,MIN(FIND({0,1,2,3,4,5,6,7,8,9},ASC(O1402)&amp;1234567890))-1)</f>
        <v>Ta</v>
      </c>
      <c r="Q1402" s="8">
        <f t="shared" si="107"/>
        <v>3</v>
      </c>
      <c r="R1402" s="8">
        <f>VLOOKUP(P1402,Table!$A$2:$C$121,2,0)</f>
        <v>5</v>
      </c>
      <c r="S1402" s="7">
        <f>VLOOKUP(P1402,Table!$A$2:$C$121,3,0)</f>
        <v>6</v>
      </c>
      <c r="T1402" s="6" t="s">
        <v>4499</v>
      </c>
      <c r="U1402" s="8" t="str">
        <f>LEFT(T1402,MIN(FIND({0,1,2,3,4,5,6,7,8,9},ASC(T1402)&amp;1234567890))-1)</f>
        <v>Ti</v>
      </c>
      <c r="V1402" s="8">
        <f t="shared" si="108"/>
        <v>5</v>
      </c>
      <c r="W1402" s="8">
        <f>VLOOKUP(U1402,Table!$A$2:$C$121,2,0)</f>
        <v>4</v>
      </c>
      <c r="X1402" s="7">
        <f>VLOOKUP(U1402,Table!$A$2:$C$121,3,0)</f>
        <v>4</v>
      </c>
      <c r="Y1402" s="6" t="s">
        <v>3416</v>
      </c>
      <c r="Z1402" s="8" t="str">
        <f>LEFT(Y1402,MIN(FIND({0,1,2,3,4,5,6,7,8,9},ASC(Y1402)&amp;1234567890))-1)</f>
        <v>O</v>
      </c>
      <c r="AA1402" s="8">
        <f t="shared" si="109"/>
        <v>21</v>
      </c>
      <c r="AB1402" s="8">
        <f>VLOOKUP(Z1402,Table!$A$2:$C$121,2,0)</f>
        <v>16</v>
      </c>
      <c r="AC1402" s="7">
        <f>VLOOKUP(Z1402,Table!$A$2:$C$121,3,0)</f>
        <v>2</v>
      </c>
      <c r="AD1402" s="5" t="str">
        <f>VLOOKUP(A1402,Table!$U$1:$V$230,2,0)</f>
        <v>Hexagonal</v>
      </c>
    </row>
    <row r="1403" spans="1:30" ht="18.75" customHeight="1" x14ac:dyDescent="0.4">
      <c r="A1403" s="5">
        <v>193</v>
      </c>
      <c r="B1403" s="5">
        <v>100516</v>
      </c>
      <c r="C1403" s="5" t="s">
        <v>1882</v>
      </c>
      <c r="D1403" s="5" t="s">
        <v>1885</v>
      </c>
      <c r="E1403" s="6" t="s">
        <v>2329</v>
      </c>
      <c r="F1403" s="8" t="str">
        <f>LEFT(E1403,MIN(FIND({0,1,2,3,4,5,6,7,8,9},ASC(E1403)&amp;1234567890))-1)</f>
        <v>Li</v>
      </c>
      <c r="G1403" s="8">
        <f t="shared" si="105"/>
        <v>1</v>
      </c>
      <c r="H1403" s="8">
        <f>VLOOKUP(F1403,Table!$A$2:$C$121,2,0)</f>
        <v>1</v>
      </c>
      <c r="I1403" s="7">
        <f>VLOOKUP(F1403,Table!$A$2:$C$121,3,0)</f>
        <v>2</v>
      </c>
      <c r="J1403" s="6" t="s">
        <v>2359</v>
      </c>
      <c r="K1403" s="8" t="str">
        <f>LEFT(J1403,MIN(FIND({0,1,2,3,4,5,6,7,8,9},ASC(J1403)&amp;1234567890))-1)</f>
        <v>Ba</v>
      </c>
      <c r="L1403" s="8">
        <f t="shared" si="106"/>
        <v>3</v>
      </c>
      <c r="M1403" s="8">
        <f>VLOOKUP(K1403,Table!$A$2:$C$121,2,0)</f>
        <v>2</v>
      </c>
      <c r="N1403" s="7">
        <f>VLOOKUP(K1403,Table!$A$2:$C$121,3,0)</f>
        <v>6</v>
      </c>
      <c r="O1403" s="6" t="s">
        <v>2497</v>
      </c>
      <c r="P1403" s="8" t="str">
        <f>LEFT(O1403,MIN(FIND({0,1,2,3,4,5,6,7,8,9},ASC(O1403)&amp;1234567890))-1)</f>
        <v>Sb</v>
      </c>
      <c r="Q1403" s="8">
        <f t="shared" si="107"/>
        <v>3</v>
      </c>
      <c r="R1403" s="8">
        <f>VLOOKUP(P1403,Table!$A$2:$C$121,2,0)</f>
        <v>15</v>
      </c>
      <c r="S1403" s="7">
        <f>VLOOKUP(P1403,Table!$A$2:$C$121,3,0)</f>
        <v>5</v>
      </c>
      <c r="T1403" s="6" t="s">
        <v>4499</v>
      </c>
      <c r="U1403" s="8" t="str">
        <f>LEFT(T1403,MIN(FIND({0,1,2,3,4,5,6,7,8,9},ASC(T1403)&amp;1234567890))-1)</f>
        <v>Ti</v>
      </c>
      <c r="V1403" s="8">
        <f t="shared" si="108"/>
        <v>5</v>
      </c>
      <c r="W1403" s="8">
        <f>VLOOKUP(U1403,Table!$A$2:$C$121,2,0)</f>
        <v>4</v>
      </c>
      <c r="X1403" s="7">
        <f>VLOOKUP(U1403,Table!$A$2:$C$121,3,0)</f>
        <v>4</v>
      </c>
      <c r="Y1403" s="6" t="s">
        <v>3416</v>
      </c>
      <c r="Z1403" s="8" t="str">
        <f>LEFT(Y1403,MIN(FIND({0,1,2,3,4,5,6,7,8,9},ASC(Y1403)&amp;1234567890))-1)</f>
        <v>O</v>
      </c>
      <c r="AA1403" s="8">
        <f t="shared" si="109"/>
        <v>21</v>
      </c>
      <c r="AB1403" s="8">
        <f>VLOOKUP(Z1403,Table!$A$2:$C$121,2,0)</f>
        <v>16</v>
      </c>
      <c r="AC1403" s="7">
        <f>VLOOKUP(Z1403,Table!$A$2:$C$121,3,0)</f>
        <v>2</v>
      </c>
      <c r="AD1403" s="5" t="str">
        <f>VLOOKUP(A1403,Table!$U$1:$V$230,2,0)</f>
        <v>Hexagonal</v>
      </c>
    </row>
    <row r="1404" spans="1:30" ht="18.75" customHeight="1" x14ac:dyDescent="0.4">
      <c r="A1404" s="5">
        <v>193</v>
      </c>
      <c r="B1404" s="5">
        <v>150331</v>
      </c>
      <c r="C1404" s="5" t="s">
        <v>1882</v>
      </c>
      <c r="D1404" s="5" t="s">
        <v>1886</v>
      </c>
      <c r="E1404" s="6" t="s">
        <v>2966</v>
      </c>
      <c r="F1404" s="8" t="str">
        <f>LEFT(E1404,MIN(FIND({0,1,2,3,4,5,6,7,8,9},ASC(E1404)&amp;1234567890))-1)</f>
        <v>Ba</v>
      </c>
      <c r="G1404" s="8">
        <f t="shared" si="105"/>
        <v>8</v>
      </c>
      <c r="H1404" s="8">
        <f>VLOOKUP(F1404,Table!$A$2:$C$121,2,0)</f>
        <v>2</v>
      </c>
      <c r="I1404" s="7">
        <f>VLOOKUP(F1404,Table!$A$2:$C$121,3,0)</f>
        <v>6</v>
      </c>
      <c r="J1404" s="6" t="s">
        <v>4323</v>
      </c>
      <c r="K1404" s="8" t="str">
        <f>LEFT(J1404,MIN(FIND({0,1,2,3,4,5,6,7,8,9},ASC(J1404)&amp;1234567890))-1)</f>
        <v>Ta</v>
      </c>
      <c r="L1404" s="8">
        <f t="shared" si="106"/>
        <v>4</v>
      </c>
      <c r="M1404" s="8">
        <f>VLOOKUP(K1404,Table!$A$2:$C$121,2,0)</f>
        <v>5</v>
      </c>
      <c r="N1404" s="7">
        <f>VLOOKUP(K1404,Table!$A$2:$C$121,3,0)</f>
        <v>6</v>
      </c>
      <c r="O1404" s="6" t="s">
        <v>4501</v>
      </c>
      <c r="P1404" s="8" t="str">
        <f>LEFT(O1404,MIN(FIND({0,1,2,3,4,5,6,7,8,9},ASC(O1404)&amp;1234567890))-1)</f>
        <v>Ru</v>
      </c>
      <c r="Q1404" s="8">
        <f t="shared" si="107"/>
        <v>2.6669999999999998</v>
      </c>
      <c r="R1404" s="8">
        <f>VLOOKUP(P1404,Table!$A$2:$C$121,2,0)</f>
        <v>8</v>
      </c>
      <c r="S1404" s="7">
        <f>VLOOKUP(P1404,Table!$A$2:$C$121,3,0)</f>
        <v>5</v>
      </c>
      <c r="T1404" s="6" t="s">
        <v>2832</v>
      </c>
      <c r="U1404" s="8" t="str">
        <f>LEFT(T1404,MIN(FIND({0,1,2,3,4,5,6,7,8,9},ASC(T1404)&amp;1234567890))-1)</f>
        <v>Co</v>
      </c>
      <c r="V1404" s="8">
        <f t="shared" si="108"/>
        <v>0.66700000000000004</v>
      </c>
      <c r="W1404" s="8">
        <f>VLOOKUP(U1404,Table!$A$2:$C$121,2,0)</f>
        <v>9</v>
      </c>
      <c r="X1404" s="7">
        <f>VLOOKUP(U1404,Table!$A$2:$C$121,3,0)</f>
        <v>4</v>
      </c>
      <c r="Y1404" s="6" t="s">
        <v>2670</v>
      </c>
      <c r="Z1404" s="8" t="str">
        <f>LEFT(Y1404,MIN(FIND({0,1,2,3,4,5,6,7,8,9},ASC(Y1404)&amp;1234567890))-1)</f>
        <v>O</v>
      </c>
      <c r="AA1404" s="8">
        <f t="shared" si="109"/>
        <v>24</v>
      </c>
      <c r="AB1404" s="8">
        <f>VLOOKUP(Z1404,Table!$A$2:$C$121,2,0)</f>
        <v>16</v>
      </c>
      <c r="AC1404" s="7">
        <f>VLOOKUP(Z1404,Table!$A$2:$C$121,3,0)</f>
        <v>2</v>
      </c>
      <c r="AD1404" s="5" t="str">
        <f>VLOOKUP(A1404,Table!$U$1:$V$230,2,0)</f>
        <v>Hexagonal</v>
      </c>
    </row>
    <row r="1405" spans="1:30" ht="18.75" customHeight="1" x14ac:dyDescent="0.4">
      <c r="A1405" s="5">
        <v>194</v>
      </c>
      <c r="B1405" s="5">
        <v>24389</v>
      </c>
      <c r="C1405" s="5" t="s">
        <v>1887</v>
      </c>
      <c r="D1405" s="5" t="s">
        <v>1888</v>
      </c>
      <c r="E1405" s="6" t="s">
        <v>2359</v>
      </c>
      <c r="F1405" s="8" t="str">
        <f>LEFT(E1405,MIN(FIND({0,1,2,3,4,5,6,7,8,9},ASC(E1405)&amp;1234567890))-1)</f>
        <v>Ba</v>
      </c>
      <c r="G1405" s="8">
        <f t="shared" si="105"/>
        <v>3</v>
      </c>
      <c r="H1405" s="8">
        <f>VLOOKUP(F1405,Table!$A$2:$C$121,2,0)</f>
        <v>2</v>
      </c>
      <c r="I1405" s="7">
        <f>VLOOKUP(F1405,Table!$A$2:$C$121,3,0)</f>
        <v>6</v>
      </c>
      <c r="J1405" s="6" t="s">
        <v>2295</v>
      </c>
      <c r="K1405" s="8" t="str">
        <f>LEFT(J1405,MIN(FIND({0,1,2,3,4,5,6,7,8,9},ASC(J1405)&amp;1234567890))-1)</f>
        <v>Y</v>
      </c>
      <c r="L1405" s="8">
        <f t="shared" si="106"/>
        <v>1</v>
      </c>
      <c r="M1405" s="8">
        <f>VLOOKUP(K1405,Table!$A$2:$C$121,2,0)</f>
        <v>3</v>
      </c>
      <c r="N1405" s="7">
        <f>VLOOKUP(K1405,Table!$A$2:$C$121,3,0)</f>
        <v>5</v>
      </c>
      <c r="O1405" s="6" t="s">
        <v>2692</v>
      </c>
      <c r="P1405" s="8" t="str">
        <f>LEFT(O1405,MIN(FIND({0,1,2,3,4,5,6,7,8,9},ASC(O1405)&amp;1234567890))-1)</f>
        <v>Pt</v>
      </c>
      <c r="Q1405" s="8">
        <f t="shared" si="107"/>
        <v>1</v>
      </c>
      <c r="R1405" s="8">
        <f>VLOOKUP(P1405,Table!$A$2:$C$121,2,0)</f>
        <v>10</v>
      </c>
      <c r="S1405" s="7">
        <f>VLOOKUP(P1405,Table!$A$2:$C$121,3,0)</f>
        <v>6</v>
      </c>
      <c r="T1405" s="6" t="s">
        <v>2441</v>
      </c>
      <c r="U1405" s="8" t="str">
        <f>LEFT(T1405,MIN(FIND({0,1,2,3,4,5,6,7,8,9},ASC(T1405)&amp;1234567890))-1)</f>
        <v>Ru</v>
      </c>
      <c r="V1405" s="8">
        <f t="shared" si="108"/>
        <v>1</v>
      </c>
      <c r="W1405" s="8">
        <f>VLOOKUP(U1405,Table!$A$2:$C$121,2,0)</f>
        <v>8</v>
      </c>
      <c r="X1405" s="7">
        <f>VLOOKUP(U1405,Table!$A$2:$C$121,3,0)</f>
        <v>5</v>
      </c>
      <c r="Y1405" s="6" t="s">
        <v>2442</v>
      </c>
      <c r="Z1405" s="8" t="str">
        <f>LEFT(Y1405,MIN(FIND({0,1,2,3,4,5,6,7,8,9},ASC(Y1405)&amp;1234567890))-1)</f>
        <v>O</v>
      </c>
      <c r="AA1405" s="8">
        <f t="shared" si="109"/>
        <v>9</v>
      </c>
      <c r="AB1405" s="8">
        <f>VLOOKUP(Z1405,Table!$A$2:$C$121,2,0)</f>
        <v>16</v>
      </c>
      <c r="AC1405" s="7">
        <f>VLOOKUP(Z1405,Table!$A$2:$C$121,3,0)</f>
        <v>2</v>
      </c>
      <c r="AD1405" s="5" t="str">
        <f>VLOOKUP(A1405,Table!$U$1:$V$230,2,0)</f>
        <v>Hexagonal</v>
      </c>
    </row>
    <row r="1406" spans="1:30" ht="18.75" customHeight="1" x14ac:dyDescent="0.4">
      <c r="A1406" s="5">
        <v>194</v>
      </c>
      <c r="B1406" s="5">
        <v>26523</v>
      </c>
      <c r="C1406" s="5" t="s">
        <v>1887</v>
      </c>
      <c r="D1406" s="5" t="s">
        <v>1889</v>
      </c>
      <c r="E1406" s="6" t="s">
        <v>2359</v>
      </c>
      <c r="F1406" s="8" t="str">
        <f>LEFT(E1406,MIN(FIND({0,1,2,3,4,5,6,7,8,9},ASC(E1406)&amp;1234567890))-1)</f>
        <v>Ba</v>
      </c>
      <c r="G1406" s="8">
        <f t="shared" si="105"/>
        <v>3</v>
      </c>
      <c r="H1406" s="8">
        <f>VLOOKUP(F1406,Table!$A$2:$C$121,2,0)</f>
        <v>2</v>
      </c>
      <c r="I1406" s="7">
        <f>VLOOKUP(F1406,Table!$A$2:$C$121,3,0)</f>
        <v>6</v>
      </c>
      <c r="J1406" s="6" t="s">
        <v>2850</v>
      </c>
      <c r="K1406" s="8" t="str">
        <f>LEFT(J1406,MIN(FIND({0,1,2,3,4,5,6,7,8,9},ASC(J1406)&amp;1234567890))-1)</f>
        <v>Sm</v>
      </c>
      <c r="L1406" s="8">
        <f t="shared" si="106"/>
        <v>1</v>
      </c>
      <c r="M1406" s="8">
        <f>VLOOKUP(K1406,Table!$A$2:$C$121,2,0)</f>
        <v>3</v>
      </c>
      <c r="N1406" s="7">
        <f>VLOOKUP(K1406,Table!$A$2:$C$121,3,0)</f>
        <v>6</v>
      </c>
      <c r="O1406" s="6" t="s">
        <v>2765</v>
      </c>
      <c r="P1406" s="8" t="str">
        <f>LEFT(O1406,MIN(FIND({0,1,2,3,4,5,6,7,8,9},ASC(O1406)&amp;1234567890))-1)</f>
        <v>Ir</v>
      </c>
      <c r="Q1406" s="8">
        <f t="shared" si="107"/>
        <v>1</v>
      </c>
      <c r="R1406" s="8">
        <f>VLOOKUP(P1406,Table!$A$2:$C$121,2,0)</f>
        <v>9</v>
      </c>
      <c r="S1406" s="7">
        <f>VLOOKUP(P1406,Table!$A$2:$C$121,3,0)</f>
        <v>6</v>
      </c>
      <c r="T1406" s="6" t="s">
        <v>2441</v>
      </c>
      <c r="U1406" s="8" t="str">
        <f>LEFT(T1406,MIN(FIND({0,1,2,3,4,5,6,7,8,9},ASC(T1406)&amp;1234567890))-1)</f>
        <v>Ru</v>
      </c>
      <c r="V1406" s="8">
        <f t="shared" si="108"/>
        <v>1</v>
      </c>
      <c r="W1406" s="8">
        <f>VLOOKUP(U1406,Table!$A$2:$C$121,2,0)</f>
        <v>8</v>
      </c>
      <c r="X1406" s="7">
        <f>VLOOKUP(U1406,Table!$A$2:$C$121,3,0)</f>
        <v>5</v>
      </c>
      <c r="Y1406" s="6" t="s">
        <v>2442</v>
      </c>
      <c r="Z1406" s="8" t="str">
        <f>LEFT(Y1406,MIN(FIND({0,1,2,3,4,5,6,7,8,9},ASC(Y1406)&amp;1234567890))-1)</f>
        <v>O</v>
      </c>
      <c r="AA1406" s="8">
        <f t="shared" si="109"/>
        <v>9</v>
      </c>
      <c r="AB1406" s="8">
        <f>VLOOKUP(Z1406,Table!$A$2:$C$121,2,0)</f>
        <v>16</v>
      </c>
      <c r="AC1406" s="7">
        <f>VLOOKUP(Z1406,Table!$A$2:$C$121,3,0)</f>
        <v>2</v>
      </c>
      <c r="AD1406" s="5" t="str">
        <f>VLOOKUP(A1406,Table!$U$1:$V$230,2,0)</f>
        <v>Hexagonal</v>
      </c>
    </row>
    <row r="1407" spans="1:30" ht="18.75" customHeight="1" x14ac:dyDescent="0.4">
      <c r="A1407" s="5">
        <v>194</v>
      </c>
      <c r="B1407" s="5">
        <v>62133</v>
      </c>
      <c r="C1407" s="5" t="s">
        <v>1887</v>
      </c>
      <c r="D1407" s="5" t="s">
        <v>1890</v>
      </c>
      <c r="E1407" s="6" t="s">
        <v>4502</v>
      </c>
      <c r="F1407" s="8" t="str">
        <f>LEFT(E1407,MIN(FIND({0,1,2,3,4,5,6,7,8,9},ASC(E1407)&amp;1234567890))-1)</f>
        <v>Ba</v>
      </c>
      <c r="G1407" s="8">
        <f t="shared" si="105"/>
        <v>10</v>
      </c>
      <c r="H1407" s="8">
        <f>VLOOKUP(F1407,Table!$A$2:$C$121,2,0)</f>
        <v>2</v>
      </c>
      <c r="I1407" s="7">
        <f>VLOOKUP(F1407,Table!$A$2:$C$121,3,0)</f>
        <v>6</v>
      </c>
      <c r="J1407" s="6" t="s">
        <v>2851</v>
      </c>
      <c r="K1407" s="8" t="str">
        <f>LEFT(J1407,MIN(FIND({0,1,2,3,4,5,6,7,8,9},ASC(J1407)&amp;1234567890))-1)</f>
        <v>Fe</v>
      </c>
      <c r="L1407" s="8">
        <f t="shared" si="106"/>
        <v>8</v>
      </c>
      <c r="M1407" s="8">
        <f>VLOOKUP(K1407,Table!$A$2:$C$121,2,0)</f>
        <v>8</v>
      </c>
      <c r="N1407" s="7">
        <f>VLOOKUP(K1407,Table!$A$2:$C$121,3,0)</f>
        <v>4</v>
      </c>
      <c r="O1407" s="6" t="s">
        <v>4325</v>
      </c>
      <c r="P1407" s="8" t="str">
        <f>LEFT(O1407,MIN(FIND({0,1,2,3,4,5,6,7,8,9},ASC(O1407)&amp;1234567890))-1)</f>
        <v>Pt</v>
      </c>
      <c r="Q1407" s="8">
        <f t="shared" si="107"/>
        <v>2</v>
      </c>
      <c r="R1407" s="8">
        <f>VLOOKUP(P1407,Table!$A$2:$C$121,2,0)</f>
        <v>10</v>
      </c>
      <c r="S1407" s="7">
        <f>VLOOKUP(P1407,Table!$A$2:$C$121,3,0)</f>
        <v>6</v>
      </c>
      <c r="T1407" s="6" t="s">
        <v>2360</v>
      </c>
      <c r="U1407" s="8" t="str">
        <f>LEFT(T1407,MIN(FIND({0,1,2,3,4,5,6,7,8,9},ASC(T1407)&amp;1234567890))-1)</f>
        <v>Cl</v>
      </c>
      <c r="V1407" s="8">
        <f t="shared" si="108"/>
        <v>2</v>
      </c>
      <c r="W1407" s="8">
        <f>VLOOKUP(U1407,Table!$A$2:$C$121,2,0)</f>
        <v>17</v>
      </c>
      <c r="X1407" s="7">
        <f>VLOOKUP(U1407,Table!$A$2:$C$121,3,0)</f>
        <v>3</v>
      </c>
      <c r="Y1407" s="6" t="s">
        <v>4503</v>
      </c>
      <c r="Z1407" s="8" t="str">
        <f>LEFT(Y1407,MIN(FIND({0,1,2,3,4,5,6,7,8,9},ASC(Y1407)&amp;1234567890))-1)</f>
        <v>O</v>
      </c>
      <c r="AA1407" s="8">
        <f t="shared" si="109"/>
        <v>25</v>
      </c>
      <c r="AB1407" s="8">
        <f>VLOOKUP(Z1407,Table!$A$2:$C$121,2,0)</f>
        <v>16</v>
      </c>
      <c r="AC1407" s="7">
        <f>VLOOKUP(Z1407,Table!$A$2:$C$121,3,0)</f>
        <v>2</v>
      </c>
      <c r="AD1407" s="5" t="str">
        <f>VLOOKUP(A1407,Table!$U$1:$V$230,2,0)</f>
        <v>Hexagonal</v>
      </c>
    </row>
    <row r="1408" spans="1:30" ht="18.75" customHeight="1" x14ac:dyDescent="0.4">
      <c r="A1408" s="5">
        <v>194</v>
      </c>
      <c r="B1408" s="5">
        <v>50369</v>
      </c>
      <c r="C1408" s="5" t="s">
        <v>1887</v>
      </c>
      <c r="D1408" s="5" t="s">
        <v>1891</v>
      </c>
      <c r="E1408" s="6" t="s">
        <v>2597</v>
      </c>
      <c r="F1408" s="8" t="str">
        <f>LEFT(E1408,MIN(FIND({0,1,2,3,4,5,6,7,8,9},ASC(E1408)&amp;1234567890))-1)</f>
        <v>Ba</v>
      </c>
      <c r="G1408" s="8">
        <f t="shared" si="105"/>
        <v>1</v>
      </c>
      <c r="H1408" s="8">
        <f>VLOOKUP(F1408,Table!$A$2:$C$121,2,0)</f>
        <v>2</v>
      </c>
      <c r="I1408" s="7">
        <f>VLOOKUP(F1408,Table!$A$2:$C$121,3,0)</f>
        <v>6</v>
      </c>
      <c r="J1408" s="6" t="s">
        <v>2636</v>
      </c>
      <c r="K1408" s="8" t="str">
        <f>LEFT(J1408,MIN(FIND({0,1,2,3,4,5,6,7,8,9},ASC(J1408)&amp;1234567890))-1)</f>
        <v>Co</v>
      </c>
      <c r="L1408" s="8">
        <f t="shared" si="106"/>
        <v>1</v>
      </c>
      <c r="M1408" s="8">
        <f>VLOOKUP(K1408,Table!$A$2:$C$121,2,0)</f>
        <v>9</v>
      </c>
      <c r="N1408" s="7">
        <f>VLOOKUP(K1408,Table!$A$2:$C$121,3,0)</f>
        <v>4</v>
      </c>
      <c r="O1408" s="6" t="s">
        <v>2608</v>
      </c>
      <c r="P1408" s="8" t="str">
        <f>LEFT(O1408,MIN(FIND({0,1,2,3,4,5,6,7,8,9},ASC(O1408)&amp;1234567890))-1)</f>
        <v>Ti</v>
      </c>
      <c r="Q1408" s="8">
        <f t="shared" si="107"/>
        <v>1</v>
      </c>
      <c r="R1408" s="8">
        <f>VLOOKUP(P1408,Table!$A$2:$C$121,2,0)</f>
        <v>4</v>
      </c>
      <c r="S1408" s="7">
        <f>VLOOKUP(P1408,Table!$A$2:$C$121,3,0)</f>
        <v>4</v>
      </c>
      <c r="T1408" s="6" t="s">
        <v>4242</v>
      </c>
      <c r="U1408" s="8" t="str">
        <f>LEFT(T1408,MIN(FIND({0,1,2,3,4,5,6,7,8,9},ASC(T1408)&amp;1234567890))-1)</f>
        <v>Fe</v>
      </c>
      <c r="V1408" s="8">
        <f t="shared" si="108"/>
        <v>10</v>
      </c>
      <c r="W1408" s="8">
        <f>VLOOKUP(U1408,Table!$A$2:$C$121,2,0)</f>
        <v>8</v>
      </c>
      <c r="X1408" s="7">
        <f>VLOOKUP(U1408,Table!$A$2:$C$121,3,0)</f>
        <v>4</v>
      </c>
      <c r="Y1408" s="6" t="s">
        <v>4099</v>
      </c>
      <c r="Z1408" s="8" t="str">
        <f>LEFT(Y1408,MIN(FIND({0,1,2,3,4,5,6,7,8,9},ASC(Y1408)&amp;1234567890))-1)</f>
        <v>O</v>
      </c>
      <c r="AA1408" s="8">
        <f t="shared" si="109"/>
        <v>19</v>
      </c>
      <c r="AB1408" s="8">
        <f>VLOOKUP(Z1408,Table!$A$2:$C$121,2,0)</f>
        <v>16</v>
      </c>
      <c r="AC1408" s="7">
        <f>VLOOKUP(Z1408,Table!$A$2:$C$121,3,0)</f>
        <v>2</v>
      </c>
      <c r="AD1408" s="5" t="str">
        <f>VLOOKUP(A1408,Table!$U$1:$V$230,2,0)</f>
        <v>Hexagonal</v>
      </c>
    </row>
    <row r="1409" spans="1:30" ht="18.75" customHeight="1" x14ac:dyDescent="0.4">
      <c r="A1409" s="5">
        <v>194</v>
      </c>
      <c r="B1409" s="5">
        <v>50370</v>
      </c>
      <c r="C1409" s="5" t="s">
        <v>1887</v>
      </c>
      <c r="D1409" s="5" t="s">
        <v>1892</v>
      </c>
      <c r="E1409" s="6" t="s">
        <v>2597</v>
      </c>
      <c r="F1409" s="8" t="str">
        <f>LEFT(E1409,MIN(FIND({0,1,2,3,4,5,6,7,8,9},ASC(E1409)&amp;1234567890))-1)</f>
        <v>Ba</v>
      </c>
      <c r="G1409" s="8">
        <f t="shared" si="105"/>
        <v>1</v>
      </c>
      <c r="H1409" s="8">
        <f>VLOOKUP(F1409,Table!$A$2:$C$121,2,0)</f>
        <v>2</v>
      </c>
      <c r="I1409" s="7">
        <f>VLOOKUP(F1409,Table!$A$2:$C$121,3,0)</f>
        <v>6</v>
      </c>
      <c r="J1409" s="6" t="s">
        <v>2652</v>
      </c>
      <c r="K1409" s="8" t="str">
        <f>LEFT(J1409,MIN(FIND({0,1,2,3,4,5,6,7,8,9},ASC(J1409)&amp;1234567890))-1)</f>
        <v>Co</v>
      </c>
      <c r="L1409" s="8">
        <f t="shared" si="106"/>
        <v>2</v>
      </c>
      <c r="M1409" s="8">
        <f>VLOOKUP(K1409,Table!$A$2:$C$121,2,0)</f>
        <v>9</v>
      </c>
      <c r="N1409" s="7">
        <f>VLOOKUP(K1409,Table!$A$2:$C$121,3,0)</f>
        <v>4</v>
      </c>
      <c r="O1409" s="6" t="s">
        <v>2756</v>
      </c>
      <c r="P1409" s="8" t="str">
        <f>LEFT(O1409,MIN(FIND({0,1,2,3,4,5,6,7,8,9},ASC(O1409)&amp;1234567890))-1)</f>
        <v>Ti</v>
      </c>
      <c r="Q1409" s="8">
        <f t="shared" si="107"/>
        <v>2</v>
      </c>
      <c r="R1409" s="8">
        <f>VLOOKUP(P1409,Table!$A$2:$C$121,2,0)</f>
        <v>4</v>
      </c>
      <c r="S1409" s="7">
        <f>VLOOKUP(P1409,Table!$A$2:$C$121,3,0)</f>
        <v>4</v>
      </c>
      <c r="T1409" s="6" t="s">
        <v>2851</v>
      </c>
      <c r="U1409" s="8" t="str">
        <f>LEFT(T1409,MIN(FIND({0,1,2,3,4,5,6,7,8,9},ASC(T1409)&amp;1234567890))-1)</f>
        <v>Fe</v>
      </c>
      <c r="V1409" s="8">
        <f t="shared" si="108"/>
        <v>8</v>
      </c>
      <c r="W1409" s="8">
        <f>VLOOKUP(U1409,Table!$A$2:$C$121,2,0)</f>
        <v>8</v>
      </c>
      <c r="X1409" s="7">
        <f>VLOOKUP(U1409,Table!$A$2:$C$121,3,0)</f>
        <v>4</v>
      </c>
      <c r="Y1409" s="6" t="s">
        <v>4099</v>
      </c>
      <c r="Z1409" s="8" t="str">
        <f>LEFT(Y1409,MIN(FIND({0,1,2,3,4,5,6,7,8,9},ASC(Y1409)&amp;1234567890))-1)</f>
        <v>O</v>
      </c>
      <c r="AA1409" s="8">
        <f t="shared" si="109"/>
        <v>19</v>
      </c>
      <c r="AB1409" s="8">
        <f>VLOOKUP(Z1409,Table!$A$2:$C$121,2,0)</f>
        <v>16</v>
      </c>
      <c r="AC1409" s="7">
        <f>VLOOKUP(Z1409,Table!$A$2:$C$121,3,0)</f>
        <v>2</v>
      </c>
      <c r="AD1409" s="5" t="str">
        <f>VLOOKUP(A1409,Table!$U$1:$V$230,2,0)</f>
        <v>Hexagonal</v>
      </c>
    </row>
    <row r="1410" spans="1:30" ht="18.75" customHeight="1" x14ac:dyDescent="0.4">
      <c r="A1410" s="5">
        <v>194</v>
      </c>
      <c r="B1410" s="5">
        <v>50371</v>
      </c>
      <c r="C1410" s="5" t="s">
        <v>1887</v>
      </c>
      <c r="D1410" s="5" t="s">
        <v>1893</v>
      </c>
      <c r="E1410" s="6" t="s">
        <v>2597</v>
      </c>
      <c r="F1410" s="8" t="str">
        <f>LEFT(E1410,MIN(FIND({0,1,2,3,4,5,6,7,8,9},ASC(E1410)&amp;1234567890))-1)</f>
        <v>Ba</v>
      </c>
      <c r="G1410" s="8">
        <f t="shared" ref="G1410:G1473" si="110">IF(SUBSTITUTE(E1410,F1410,"")="",1,SUBSTITUTE(E1410,F1410,""))*1</f>
        <v>1</v>
      </c>
      <c r="H1410" s="8">
        <f>VLOOKUP(F1410,Table!$A$2:$C$121,2,0)</f>
        <v>2</v>
      </c>
      <c r="I1410" s="7">
        <f>VLOOKUP(F1410,Table!$A$2:$C$121,3,0)</f>
        <v>6</v>
      </c>
      <c r="J1410" s="6" t="s">
        <v>2421</v>
      </c>
      <c r="K1410" s="8" t="str">
        <f>LEFT(J1410,MIN(FIND({0,1,2,3,4,5,6,7,8,9},ASC(J1410)&amp;1234567890))-1)</f>
        <v>Co</v>
      </c>
      <c r="L1410" s="8">
        <f t="shared" ref="L1410:L1473" si="111">IF(SUBSTITUTE(J1410,K1410,"")="",1,SUBSTITUTE(J1410,K1410,""))*1</f>
        <v>3</v>
      </c>
      <c r="M1410" s="8">
        <f>VLOOKUP(K1410,Table!$A$2:$C$121,2,0)</f>
        <v>9</v>
      </c>
      <c r="N1410" s="7">
        <f>VLOOKUP(K1410,Table!$A$2:$C$121,3,0)</f>
        <v>4</v>
      </c>
      <c r="O1410" s="6" t="s">
        <v>2786</v>
      </c>
      <c r="P1410" s="8" t="str">
        <f>LEFT(O1410,MIN(FIND({0,1,2,3,4,5,6,7,8,9},ASC(O1410)&amp;1234567890))-1)</f>
        <v>Ti</v>
      </c>
      <c r="Q1410" s="8">
        <f t="shared" ref="Q1410:Q1473" si="112">IF(SUBSTITUTE(O1410,P1410,"")="",1,SUBSTITUTE(O1410,P1410,""))*1</f>
        <v>3</v>
      </c>
      <c r="R1410" s="8">
        <f>VLOOKUP(P1410,Table!$A$2:$C$121,2,0)</f>
        <v>4</v>
      </c>
      <c r="S1410" s="7">
        <f>VLOOKUP(P1410,Table!$A$2:$C$121,3,0)</f>
        <v>4</v>
      </c>
      <c r="T1410" s="6" t="s">
        <v>3361</v>
      </c>
      <c r="U1410" s="8" t="str">
        <f>LEFT(T1410,MIN(FIND({0,1,2,3,4,5,6,7,8,9},ASC(T1410)&amp;1234567890))-1)</f>
        <v>Fe</v>
      </c>
      <c r="V1410" s="8">
        <f t="shared" ref="V1410:V1473" si="113">IF(SUBSTITUTE(T1410,U1410,"")="",1,SUBSTITUTE(T1410,U1410,""))*1</f>
        <v>6</v>
      </c>
      <c r="W1410" s="8">
        <f>VLOOKUP(U1410,Table!$A$2:$C$121,2,0)</f>
        <v>8</v>
      </c>
      <c r="X1410" s="7">
        <f>VLOOKUP(U1410,Table!$A$2:$C$121,3,0)</f>
        <v>4</v>
      </c>
      <c r="Y1410" s="6" t="s">
        <v>4099</v>
      </c>
      <c r="Z1410" s="8" t="str">
        <f>LEFT(Y1410,MIN(FIND({0,1,2,3,4,5,6,7,8,9},ASC(Y1410)&amp;1234567890))-1)</f>
        <v>O</v>
      </c>
      <c r="AA1410" s="8">
        <f t="shared" ref="AA1410:AA1473" si="114">IF(SUBSTITUTE(Y1410,Z1410,"")="",1,SUBSTITUTE(Y1410,Z1410,""))*1</f>
        <v>19</v>
      </c>
      <c r="AB1410" s="8">
        <f>VLOOKUP(Z1410,Table!$A$2:$C$121,2,0)</f>
        <v>16</v>
      </c>
      <c r="AC1410" s="7">
        <f>VLOOKUP(Z1410,Table!$A$2:$C$121,3,0)</f>
        <v>2</v>
      </c>
      <c r="AD1410" s="5" t="str">
        <f>VLOOKUP(A1410,Table!$U$1:$V$230,2,0)</f>
        <v>Hexagonal</v>
      </c>
    </row>
    <row r="1411" spans="1:30" ht="18.75" customHeight="1" x14ac:dyDescent="0.4">
      <c r="A1411" s="5">
        <v>194</v>
      </c>
      <c r="B1411" s="5">
        <v>50372</v>
      </c>
      <c r="C1411" s="5" t="s">
        <v>1887</v>
      </c>
      <c r="D1411" s="5" t="s">
        <v>1894</v>
      </c>
      <c r="E1411" s="6" t="s">
        <v>2597</v>
      </c>
      <c r="F1411" s="8" t="str">
        <f>LEFT(E1411,MIN(FIND({0,1,2,3,4,5,6,7,8,9},ASC(E1411)&amp;1234567890))-1)</f>
        <v>Ba</v>
      </c>
      <c r="G1411" s="8">
        <f t="shared" si="110"/>
        <v>1</v>
      </c>
      <c r="H1411" s="8">
        <f>VLOOKUP(F1411,Table!$A$2:$C$121,2,0)</f>
        <v>2</v>
      </c>
      <c r="I1411" s="7">
        <f>VLOOKUP(F1411,Table!$A$2:$C$121,3,0)</f>
        <v>6</v>
      </c>
      <c r="J1411" s="6" t="s">
        <v>4504</v>
      </c>
      <c r="K1411" s="8" t="str">
        <f>LEFT(J1411,MIN(FIND({0,1,2,3,4,5,6,7,8,9},ASC(J1411)&amp;1234567890))-1)</f>
        <v>Co</v>
      </c>
      <c r="L1411" s="8">
        <f t="shared" si="111"/>
        <v>4</v>
      </c>
      <c r="M1411" s="8">
        <f>VLOOKUP(K1411,Table!$A$2:$C$121,2,0)</f>
        <v>9</v>
      </c>
      <c r="N1411" s="7">
        <f>VLOOKUP(K1411,Table!$A$2:$C$121,3,0)</f>
        <v>4</v>
      </c>
      <c r="O1411" s="6" t="s">
        <v>3162</v>
      </c>
      <c r="P1411" s="8" t="str">
        <f>LEFT(O1411,MIN(FIND({0,1,2,3,4,5,6,7,8,9},ASC(O1411)&amp;1234567890))-1)</f>
        <v>Ti</v>
      </c>
      <c r="Q1411" s="8">
        <f t="shared" si="112"/>
        <v>4</v>
      </c>
      <c r="R1411" s="8">
        <f>VLOOKUP(P1411,Table!$A$2:$C$121,2,0)</f>
        <v>4</v>
      </c>
      <c r="S1411" s="7">
        <f>VLOOKUP(P1411,Table!$A$2:$C$121,3,0)</f>
        <v>4</v>
      </c>
      <c r="T1411" s="6" t="s">
        <v>3169</v>
      </c>
      <c r="U1411" s="8" t="str">
        <f>LEFT(T1411,MIN(FIND({0,1,2,3,4,5,6,7,8,9},ASC(T1411)&amp;1234567890))-1)</f>
        <v>Fe</v>
      </c>
      <c r="V1411" s="8">
        <f t="shared" si="113"/>
        <v>4</v>
      </c>
      <c r="W1411" s="8">
        <f>VLOOKUP(U1411,Table!$A$2:$C$121,2,0)</f>
        <v>8</v>
      </c>
      <c r="X1411" s="7">
        <f>VLOOKUP(U1411,Table!$A$2:$C$121,3,0)</f>
        <v>4</v>
      </c>
      <c r="Y1411" s="6" t="s">
        <v>4099</v>
      </c>
      <c r="Z1411" s="8" t="str">
        <f>LEFT(Y1411,MIN(FIND({0,1,2,3,4,5,6,7,8,9},ASC(Y1411)&amp;1234567890))-1)</f>
        <v>O</v>
      </c>
      <c r="AA1411" s="8">
        <f t="shared" si="114"/>
        <v>19</v>
      </c>
      <c r="AB1411" s="8">
        <f>VLOOKUP(Z1411,Table!$A$2:$C$121,2,0)</f>
        <v>16</v>
      </c>
      <c r="AC1411" s="7">
        <f>VLOOKUP(Z1411,Table!$A$2:$C$121,3,0)</f>
        <v>2</v>
      </c>
      <c r="AD1411" s="5" t="str">
        <f>VLOOKUP(A1411,Table!$U$1:$V$230,2,0)</f>
        <v>Hexagonal</v>
      </c>
    </row>
    <row r="1412" spans="1:30" ht="18.75" customHeight="1" x14ac:dyDescent="0.4">
      <c r="A1412" s="5">
        <v>194</v>
      </c>
      <c r="B1412" s="5">
        <v>50373</v>
      </c>
      <c r="C1412" s="5" t="s">
        <v>1887</v>
      </c>
      <c r="D1412" s="5" t="s">
        <v>1895</v>
      </c>
      <c r="E1412" s="6" t="s">
        <v>2597</v>
      </c>
      <c r="F1412" s="8" t="str">
        <f>LEFT(E1412,MIN(FIND({0,1,2,3,4,5,6,7,8,9},ASC(E1412)&amp;1234567890))-1)</f>
        <v>Ba</v>
      </c>
      <c r="G1412" s="8">
        <f t="shared" si="110"/>
        <v>1</v>
      </c>
      <c r="H1412" s="8">
        <f>VLOOKUP(F1412,Table!$A$2:$C$121,2,0)</f>
        <v>2</v>
      </c>
      <c r="I1412" s="7">
        <f>VLOOKUP(F1412,Table!$A$2:$C$121,3,0)</f>
        <v>6</v>
      </c>
      <c r="J1412" s="6" t="s">
        <v>2659</v>
      </c>
      <c r="K1412" s="8" t="str">
        <f>LEFT(J1412,MIN(FIND({0,1,2,3,4,5,6,7,8,9},ASC(J1412)&amp;1234567890))-1)</f>
        <v>Co</v>
      </c>
      <c r="L1412" s="8">
        <f t="shared" si="111"/>
        <v>5</v>
      </c>
      <c r="M1412" s="8">
        <f>VLOOKUP(K1412,Table!$A$2:$C$121,2,0)</f>
        <v>9</v>
      </c>
      <c r="N1412" s="7">
        <f>VLOOKUP(K1412,Table!$A$2:$C$121,3,0)</f>
        <v>4</v>
      </c>
      <c r="O1412" s="6" t="s">
        <v>4499</v>
      </c>
      <c r="P1412" s="8" t="str">
        <f>LEFT(O1412,MIN(FIND({0,1,2,3,4,5,6,7,8,9},ASC(O1412)&amp;1234567890))-1)</f>
        <v>Ti</v>
      </c>
      <c r="Q1412" s="8">
        <f t="shared" si="112"/>
        <v>5</v>
      </c>
      <c r="R1412" s="8">
        <f>VLOOKUP(P1412,Table!$A$2:$C$121,2,0)</f>
        <v>4</v>
      </c>
      <c r="S1412" s="7">
        <f>VLOOKUP(P1412,Table!$A$2:$C$121,3,0)</f>
        <v>4</v>
      </c>
      <c r="T1412" s="6" t="s">
        <v>2668</v>
      </c>
      <c r="U1412" s="8" t="str">
        <f>LEFT(T1412,MIN(FIND({0,1,2,3,4,5,6,7,8,9},ASC(T1412)&amp;1234567890))-1)</f>
        <v>Fe</v>
      </c>
      <c r="V1412" s="8">
        <f t="shared" si="113"/>
        <v>2</v>
      </c>
      <c r="W1412" s="8">
        <f>VLOOKUP(U1412,Table!$A$2:$C$121,2,0)</f>
        <v>8</v>
      </c>
      <c r="X1412" s="7">
        <f>VLOOKUP(U1412,Table!$A$2:$C$121,3,0)</f>
        <v>4</v>
      </c>
      <c r="Y1412" s="6" t="s">
        <v>4099</v>
      </c>
      <c r="Z1412" s="8" t="str">
        <f>LEFT(Y1412,MIN(FIND({0,1,2,3,4,5,6,7,8,9},ASC(Y1412)&amp;1234567890))-1)</f>
        <v>O</v>
      </c>
      <c r="AA1412" s="8">
        <f t="shared" si="114"/>
        <v>19</v>
      </c>
      <c r="AB1412" s="8">
        <f>VLOOKUP(Z1412,Table!$A$2:$C$121,2,0)</f>
        <v>16</v>
      </c>
      <c r="AC1412" s="7">
        <f>VLOOKUP(Z1412,Table!$A$2:$C$121,3,0)</f>
        <v>2</v>
      </c>
      <c r="AD1412" s="5" t="str">
        <f>VLOOKUP(A1412,Table!$U$1:$V$230,2,0)</f>
        <v>Hexagonal</v>
      </c>
    </row>
    <row r="1413" spans="1:30" ht="18.75" customHeight="1" x14ac:dyDescent="0.4">
      <c r="A1413" s="5">
        <v>194</v>
      </c>
      <c r="B1413" s="5">
        <v>67019</v>
      </c>
      <c r="C1413" s="5" t="s">
        <v>1887</v>
      </c>
      <c r="D1413" s="5" t="s">
        <v>5624</v>
      </c>
      <c r="E1413" s="6" t="s">
        <v>2320</v>
      </c>
      <c r="F1413" s="8" t="str">
        <f>LEFT(E1413,MIN(FIND({0,1,2,3,4,5,6,7,8,9},ASC(E1413)&amp;1234567890))-1)</f>
        <v>Sr</v>
      </c>
      <c r="G1413" s="8">
        <f t="shared" si="110"/>
        <v>1</v>
      </c>
      <c r="H1413" s="8">
        <f>VLOOKUP(F1413,Table!$A$2:$C$121,2,0)</f>
        <v>2</v>
      </c>
      <c r="I1413" s="7">
        <f>VLOOKUP(F1413,Table!$A$2:$C$121,3,0)</f>
        <v>5</v>
      </c>
      <c r="J1413" s="6" t="s">
        <v>5411</v>
      </c>
      <c r="K1413" s="8" t="str">
        <f>LEFT(J1413,MIN(FIND({0,1,2,3,4,5,6,7,8,9},ASC(J1413)&amp;1234567890))-1)</f>
        <v>Zn</v>
      </c>
      <c r="L1413" s="8">
        <f t="shared" si="111"/>
        <v>0.66</v>
      </c>
      <c r="M1413" s="8">
        <f>VLOOKUP(K1413,Table!$A$2:$C$121,2,0)</f>
        <v>12</v>
      </c>
      <c r="N1413" s="7">
        <f>VLOOKUP(K1413,Table!$A$2:$C$121,3,0)</f>
        <v>4</v>
      </c>
      <c r="O1413" s="6" t="s">
        <v>4505</v>
      </c>
      <c r="P1413" s="8" t="str">
        <f>LEFT(O1413,MIN(FIND({0,1,2,3,4,5,6,7,8,9},ASC(O1413)&amp;1234567890))-1)</f>
        <v>Mn</v>
      </c>
      <c r="Q1413" s="8">
        <f t="shared" si="112"/>
        <v>1.44</v>
      </c>
      <c r="R1413" s="8">
        <f>VLOOKUP(P1413,Table!$A$2:$C$121,2,0)</f>
        <v>7</v>
      </c>
      <c r="S1413" s="7">
        <f>VLOOKUP(P1413,Table!$A$2:$C$121,3,0)</f>
        <v>4</v>
      </c>
      <c r="T1413" s="6" t="s">
        <v>4506</v>
      </c>
      <c r="U1413" s="8" t="str">
        <f>LEFT(T1413,MIN(FIND({0,1,2,3,4,5,6,7,8,9},ASC(T1413)&amp;1234567890))-1)</f>
        <v>Fe</v>
      </c>
      <c r="V1413" s="8">
        <f t="shared" si="113"/>
        <v>15.9</v>
      </c>
      <c r="W1413" s="8">
        <f>VLOOKUP(U1413,Table!$A$2:$C$121,2,0)</f>
        <v>8</v>
      </c>
      <c r="X1413" s="7">
        <f>VLOOKUP(U1413,Table!$A$2:$C$121,3,0)</f>
        <v>4</v>
      </c>
      <c r="Y1413" s="6" t="s">
        <v>2947</v>
      </c>
      <c r="Z1413" s="8" t="str">
        <f>LEFT(Y1413,MIN(FIND({0,1,2,3,4,5,6,7,8,9},ASC(Y1413)&amp;1234567890))-1)</f>
        <v>O</v>
      </c>
      <c r="AA1413" s="8">
        <f t="shared" si="114"/>
        <v>27</v>
      </c>
      <c r="AB1413" s="8">
        <f>VLOOKUP(Z1413,Table!$A$2:$C$121,2,0)</f>
        <v>16</v>
      </c>
      <c r="AC1413" s="7">
        <f>VLOOKUP(Z1413,Table!$A$2:$C$121,3,0)</f>
        <v>2</v>
      </c>
      <c r="AD1413" s="5" t="str">
        <f>VLOOKUP(A1413,Table!$U$1:$V$230,2,0)</f>
        <v>Hexagonal</v>
      </c>
    </row>
    <row r="1414" spans="1:30" ht="18.75" customHeight="1" x14ac:dyDescent="0.4">
      <c r="A1414" s="5">
        <v>194</v>
      </c>
      <c r="B1414" s="5">
        <v>69164</v>
      </c>
      <c r="C1414" s="5" t="s">
        <v>1887</v>
      </c>
      <c r="D1414" s="5" t="s">
        <v>1896</v>
      </c>
      <c r="E1414" s="6" t="s">
        <v>2359</v>
      </c>
      <c r="F1414" s="8" t="str">
        <f>LEFT(E1414,MIN(FIND({0,1,2,3,4,5,6,7,8,9},ASC(E1414)&amp;1234567890))-1)</f>
        <v>Ba</v>
      </c>
      <c r="G1414" s="8">
        <f t="shared" si="110"/>
        <v>3</v>
      </c>
      <c r="H1414" s="8">
        <f>VLOOKUP(F1414,Table!$A$2:$C$121,2,0)</f>
        <v>2</v>
      </c>
      <c r="I1414" s="7">
        <f>VLOOKUP(F1414,Table!$A$2:$C$121,3,0)</f>
        <v>6</v>
      </c>
      <c r="J1414" s="6" t="s">
        <v>2634</v>
      </c>
      <c r="K1414" s="8" t="str">
        <f>LEFT(J1414,MIN(FIND({0,1,2,3,4,5,6,7,8,9},ASC(J1414)&amp;1234567890))-1)</f>
        <v>Ni</v>
      </c>
      <c r="L1414" s="8">
        <f t="shared" si="111"/>
        <v>1</v>
      </c>
      <c r="M1414" s="8">
        <f>VLOOKUP(K1414,Table!$A$2:$C$121,2,0)</f>
        <v>10</v>
      </c>
      <c r="N1414" s="7">
        <f>VLOOKUP(K1414,Table!$A$2:$C$121,3,0)</f>
        <v>4</v>
      </c>
      <c r="O1414" s="6" t="s">
        <v>2441</v>
      </c>
      <c r="P1414" s="8" t="str">
        <f>LEFT(O1414,MIN(FIND({0,1,2,3,4,5,6,7,8,9},ASC(O1414)&amp;1234567890))-1)</f>
        <v>Ru</v>
      </c>
      <c r="Q1414" s="8">
        <f t="shared" si="112"/>
        <v>1</v>
      </c>
      <c r="R1414" s="8">
        <f>VLOOKUP(P1414,Table!$A$2:$C$121,2,0)</f>
        <v>8</v>
      </c>
      <c r="S1414" s="7">
        <f>VLOOKUP(P1414,Table!$A$2:$C$121,3,0)</f>
        <v>5</v>
      </c>
      <c r="T1414" s="6" t="s">
        <v>2318</v>
      </c>
      <c r="U1414" s="8" t="str">
        <f>LEFT(T1414,MIN(FIND({0,1,2,3,4,5,6,7,8,9},ASC(T1414)&amp;1234567890))-1)</f>
        <v>Sb</v>
      </c>
      <c r="V1414" s="8">
        <f t="shared" si="113"/>
        <v>1</v>
      </c>
      <c r="W1414" s="8">
        <f>VLOOKUP(U1414,Table!$A$2:$C$121,2,0)</f>
        <v>15</v>
      </c>
      <c r="X1414" s="7">
        <f>VLOOKUP(U1414,Table!$A$2:$C$121,3,0)</f>
        <v>5</v>
      </c>
      <c r="Y1414" s="6" t="s">
        <v>2442</v>
      </c>
      <c r="Z1414" s="8" t="str">
        <f>LEFT(Y1414,MIN(FIND({0,1,2,3,4,5,6,7,8,9},ASC(Y1414)&amp;1234567890))-1)</f>
        <v>O</v>
      </c>
      <c r="AA1414" s="8">
        <f t="shared" si="114"/>
        <v>9</v>
      </c>
      <c r="AB1414" s="8">
        <f>VLOOKUP(Z1414,Table!$A$2:$C$121,2,0)</f>
        <v>16</v>
      </c>
      <c r="AC1414" s="7">
        <f>VLOOKUP(Z1414,Table!$A$2:$C$121,3,0)</f>
        <v>2</v>
      </c>
      <c r="AD1414" s="5" t="str">
        <f>VLOOKUP(A1414,Table!$U$1:$V$230,2,0)</f>
        <v>Hexagonal</v>
      </c>
    </row>
    <row r="1415" spans="1:30" ht="18.75" customHeight="1" x14ac:dyDescent="0.4">
      <c r="A1415" s="5">
        <v>194</v>
      </c>
      <c r="B1415" s="5">
        <v>69442</v>
      </c>
      <c r="C1415" s="5" t="s">
        <v>1887</v>
      </c>
      <c r="D1415" s="5" t="s">
        <v>5625</v>
      </c>
      <c r="E1415" s="6" t="s">
        <v>5371</v>
      </c>
      <c r="F1415" s="8" t="str">
        <f>LEFT(E1415,MIN(FIND({0,1,2,3,4,5,6,7,8,9},ASC(E1415)&amp;1234567890))-1)</f>
        <v>La</v>
      </c>
      <c r="G1415" s="8">
        <f t="shared" si="110"/>
        <v>0.43</v>
      </c>
      <c r="H1415" s="8">
        <f>VLOOKUP(F1415,Table!$A$2:$C$121,2,0)</f>
        <v>3</v>
      </c>
      <c r="I1415" s="7">
        <f>VLOOKUP(F1415,Table!$A$2:$C$121,3,0)</f>
        <v>6</v>
      </c>
      <c r="J1415" s="6" t="s">
        <v>5412</v>
      </c>
      <c r="K1415" s="8" t="str">
        <f>LEFT(J1415,MIN(FIND({0,1,2,3,4,5,6,7,8,9},ASC(J1415)&amp;1234567890))-1)</f>
        <v>Gd</v>
      </c>
      <c r="L1415" s="8">
        <f t="shared" si="111"/>
        <v>0.46</v>
      </c>
      <c r="M1415" s="8">
        <f>VLOOKUP(K1415,Table!$A$2:$C$121,2,0)</f>
        <v>3</v>
      </c>
      <c r="N1415" s="7">
        <f>VLOOKUP(K1415,Table!$A$2:$C$121,3,0)</f>
        <v>6</v>
      </c>
      <c r="O1415" s="6" t="s">
        <v>5462</v>
      </c>
      <c r="P1415" s="8" t="str">
        <f>LEFT(O1415,MIN(FIND({0,1,2,3,4,5,6,7,8,9},ASC(O1415)&amp;1234567890))-1)</f>
        <v>Mg</v>
      </c>
      <c r="Q1415" s="8">
        <f t="shared" si="112"/>
        <v>0.63500000000000001</v>
      </c>
      <c r="R1415" s="8">
        <f>VLOOKUP(P1415,Table!$A$2:$C$121,2,0)</f>
        <v>2</v>
      </c>
      <c r="S1415" s="7">
        <f>VLOOKUP(P1415,Table!$A$2:$C$121,3,0)</f>
        <v>3</v>
      </c>
      <c r="T1415" s="6" t="s">
        <v>4507</v>
      </c>
      <c r="U1415" s="8" t="str">
        <f>LEFT(T1415,MIN(FIND({0,1,2,3,4,5,6,7,8,9},ASC(T1415)&amp;1234567890))-1)</f>
        <v>Al</v>
      </c>
      <c r="V1415" s="8">
        <f t="shared" si="113"/>
        <v>11</v>
      </c>
      <c r="W1415" s="8">
        <f>VLOOKUP(U1415,Table!$A$2:$C$121,2,0)</f>
        <v>13</v>
      </c>
      <c r="X1415" s="7">
        <f>VLOOKUP(U1415,Table!$A$2:$C$121,3,0)</f>
        <v>3</v>
      </c>
      <c r="Y1415" s="6" t="s">
        <v>4508</v>
      </c>
      <c r="Z1415" s="8" t="str">
        <f>LEFT(Y1415,MIN(FIND({0,1,2,3,4,5,6,7,8,9},ASC(Y1415)&amp;1234567890))-1)</f>
        <v>O</v>
      </c>
      <c r="AA1415" s="8">
        <f t="shared" si="114"/>
        <v>18.46</v>
      </c>
      <c r="AB1415" s="8">
        <f>VLOOKUP(Z1415,Table!$A$2:$C$121,2,0)</f>
        <v>16</v>
      </c>
      <c r="AC1415" s="7">
        <f>VLOOKUP(Z1415,Table!$A$2:$C$121,3,0)</f>
        <v>2</v>
      </c>
      <c r="AD1415" s="5" t="str">
        <f>VLOOKUP(A1415,Table!$U$1:$V$230,2,0)</f>
        <v>Hexagonal</v>
      </c>
    </row>
    <row r="1416" spans="1:30" ht="18.75" customHeight="1" x14ac:dyDescent="0.4">
      <c r="A1416" s="5">
        <v>194</v>
      </c>
      <c r="B1416" s="5">
        <v>67727</v>
      </c>
      <c r="C1416" s="5" t="s">
        <v>1887</v>
      </c>
      <c r="D1416" s="5" t="s">
        <v>1897</v>
      </c>
      <c r="E1416" s="6" t="s">
        <v>2597</v>
      </c>
      <c r="F1416" s="8" t="str">
        <f>LEFT(E1416,MIN(FIND({0,1,2,3,4,5,6,7,8,9},ASC(E1416)&amp;1234567890))-1)</f>
        <v>Ba</v>
      </c>
      <c r="G1416" s="8">
        <f t="shared" si="110"/>
        <v>1</v>
      </c>
      <c r="H1416" s="8">
        <f>VLOOKUP(F1416,Table!$A$2:$C$121,2,0)</f>
        <v>2</v>
      </c>
      <c r="I1416" s="7">
        <f>VLOOKUP(F1416,Table!$A$2:$C$121,3,0)</f>
        <v>6</v>
      </c>
      <c r="J1416" s="6" t="s">
        <v>4509</v>
      </c>
      <c r="K1416" s="8" t="str">
        <f>LEFT(J1416,MIN(FIND({0,1,2,3,4,5,6,7,8,9},ASC(J1416)&amp;1234567890))-1)</f>
        <v>Fe</v>
      </c>
      <c r="L1416" s="8">
        <f t="shared" si="111"/>
        <v>1.33</v>
      </c>
      <c r="M1416" s="8">
        <f>VLOOKUP(K1416,Table!$A$2:$C$121,2,0)</f>
        <v>8</v>
      </c>
      <c r="N1416" s="7">
        <f>VLOOKUP(K1416,Table!$A$2:$C$121,3,0)</f>
        <v>4</v>
      </c>
      <c r="O1416" s="6" t="s">
        <v>4510</v>
      </c>
      <c r="P1416" s="8" t="str">
        <f>LEFT(O1416,MIN(FIND({0,1,2,3,4,5,6,7,8,9},ASC(O1416)&amp;1234567890))-1)</f>
        <v>Sn</v>
      </c>
      <c r="Q1416" s="8">
        <f t="shared" si="112"/>
        <v>3.33</v>
      </c>
      <c r="R1416" s="8">
        <f>VLOOKUP(P1416,Table!$A$2:$C$121,2,0)</f>
        <v>14</v>
      </c>
      <c r="S1416" s="7">
        <f>VLOOKUP(P1416,Table!$A$2:$C$121,3,0)</f>
        <v>5</v>
      </c>
      <c r="T1416" s="6" t="s">
        <v>4511</v>
      </c>
      <c r="U1416" s="8" t="str">
        <f>LEFT(T1416,MIN(FIND({0,1,2,3,4,5,6,7,8,9},ASC(T1416)&amp;1234567890))-1)</f>
        <v>Co</v>
      </c>
      <c r="V1416" s="8">
        <f t="shared" si="113"/>
        <v>1.31</v>
      </c>
      <c r="W1416" s="8">
        <f>VLOOKUP(U1416,Table!$A$2:$C$121,2,0)</f>
        <v>9</v>
      </c>
      <c r="X1416" s="7">
        <f>VLOOKUP(U1416,Table!$A$2:$C$121,3,0)</f>
        <v>4</v>
      </c>
      <c r="Y1416" s="6" t="s">
        <v>2534</v>
      </c>
      <c r="Z1416" s="8" t="str">
        <f>LEFT(Y1416,MIN(FIND({0,1,2,3,4,5,6,7,8,9},ASC(Y1416)&amp;1234567890))-1)</f>
        <v>O</v>
      </c>
      <c r="AA1416" s="8">
        <f t="shared" si="114"/>
        <v>11</v>
      </c>
      <c r="AB1416" s="8">
        <f>VLOOKUP(Z1416,Table!$A$2:$C$121,2,0)</f>
        <v>16</v>
      </c>
      <c r="AC1416" s="7">
        <f>VLOOKUP(Z1416,Table!$A$2:$C$121,3,0)</f>
        <v>2</v>
      </c>
      <c r="AD1416" s="5" t="str">
        <f>VLOOKUP(A1416,Table!$U$1:$V$230,2,0)</f>
        <v>Hexagonal</v>
      </c>
    </row>
    <row r="1417" spans="1:30" ht="18.75" customHeight="1" x14ac:dyDescent="0.4">
      <c r="A1417" s="5">
        <v>194</v>
      </c>
      <c r="B1417" s="5">
        <v>80314</v>
      </c>
      <c r="C1417" s="5" t="s">
        <v>1887</v>
      </c>
      <c r="D1417" s="5" t="s">
        <v>1898</v>
      </c>
      <c r="E1417" s="6" t="s">
        <v>2440</v>
      </c>
      <c r="F1417" s="8" t="str">
        <f>LEFT(E1417,MIN(FIND({0,1,2,3,4,5,6,7,8,9},ASC(E1417)&amp;1234567890))-1)</f>
        <v>Ba</v>
      </c>
      <c r="G1417" s="8">
        <f t="shared" si="110"/>
        <v>5</v>
      </c>
      <c r="H1417" s="8">
        <f>VLOOKUP(F1417,Table!$A$2:$C$121,2,0)</f>
        <v>2</v>
      </c>
      <c r="I1417" s="7">
        <f>VLOOKUP(F1417,Table!$A$2:$C$121,3,0)</f>
        <v>6</v>
      </c>
      <c r="J1417" s="6" t="s">
        <v>2693</v>
      </c>
      <c r="K1417" s="8" t="str">
        <f>LEFT(J1417,MIN(FIND({0,1,2,3,4,5,6,7,8,9},ASC(J1417)&amp;1234567890))-1)</f>
        <v>Er</v>
      </c>
      <c r="L1417" s="8">
        <f t="shared" si="111"/>
        <v>2</v>
      </c>
      <c r="M1417" s="8">
        <f>VLOOKUP(K1417,Table!$A$2:$C$121,2,0)</f>
        <v>3</v>
      </c>
      <c r="N1417" s="7">
        <f>VLOOKUP(K1417,Table!$A$2:$C$121,3,0)</f>
        <v>6</v>
      </c>
      <c r="O1417" s="6" t="s">
        <v>2322</v>
      </c>
      <c r="P1417" s="8" t="str">
        <f>LEFT(O1417,MIN(FIND({0,1,2,3,4,5,6,7,8,9},ASC(O1417)&amp;1234567890))-1)</f>
        <v>Al</v>
      </c>
      <c r="Q1417" s="8">
        <f t="shared" si="112"/>
        <v>2</v>
      </c>
      <c r="R1417" s="8">
        <f>VLOOKUP(P1417,Table!$A$2:$C$121,2,0)</f>
        <v>13</v>
      </c>
      <c r="S1417" s="7">
        <f>VLOOKUP(P1417,Table!$A$2:$C$121,3,0)</f>
        <v>3</v>
      </c>
      <c r="T1417" s="6" t="s">
        <v>2504</v>
      </c>
      <c r="U1417" s="8" t="str">
        <f>LEFT(T1417,MIN(FIND({0,1,2,3,4,5,6,7,8,9},ASC(T1417)&amp;1234567890))-1)</f>
        <v>Zr</v>
      </c>
      <c r="V1417" s="8">
        <f t="shared" si="113"/>
        <v>1</v>
      </c>
      <c r="W1417" s="8">
        <f>VLOOKUP(U1417,Table!$A$2:$C$121,2,0)</f>
        <v>4</v>
      </c>
      <c r="X1417" s="7">
        <f>VLOOKUP(U1417,Table!$A$2:$C$121,3,0)</f>
        <v>5</v>
      </c>
      <c r="Y1417" s="6" t="s">
        <v>2587</v>
      </c>
      <c r="Z1417" s="8" t="str">
        <f>LEFT(Y1417,MIN(FIND({0,1,2,3,4,5,6,7,8,9},ASC(Y1417)&amp;1234567890))-1)</f>
        <v>O</v>
      </c>
      <c r="AA1417" s="8">
        <f t="shared" si="114"/>
        <v>13</v>
      </c>
      <c r="AB1417" s="8">
        <f>VLOOKUP(Z1417,Table!$A$2:$C$121,2,0)</f>
        <v>16</v>
      </c>
      <c r="AC1417" s="7">
        <f>VLOOKUP(Z1417,Table!$A$2:$C$121,3,0)</f>
        <v>2</v>
      </c>
      <c r="AD1417" s="5" t="str">
        <f>VLOOKUP(A1417,Table!$U$1:$V$230,2,0)</f>
        <v>Hexagonal</v>
      </c>
    </row>
    <row r="1418" spans="1:30" ht="18.75" customHeight="1" x14ac:dyDescent="0.4">
      <c r="A1418" s="5">
        <v>194</v>
      </c>
      <c r="B1418" s="5">
        <v>80586</v>
      </c>
      <c r="C1418" s="5" t="s">
        <v>1887</v>
      </c>
      <c r="D1418" s="5" t="s">
        <v>1899</v>
      </c>
      <c r="E1418" s="6" t="s">
        <v>4512</v>
      </c>
      <c r="F1418" s="8" t="str">
        <f>LEFT(E1418,MIN(FIND({0,1,2,3,4,5,6,7,8,9},ASC(E1418)&amp;1234567890))-1)</f>
        <v>Nd</v>
      </c>
      <c r="G1418" s="8">
        <f t="shared" si="110"/>
        <v>0.26</v>
      </c>
      <c r="H1418" s="8">
        <f>VLOOKUP(F1418,Table!$A$2:$C$121,2,0)</f>
        <v>3</v>
      </c>
      <c r="I1418" s="7">
        <f>VLOOKUP(F1418,Table!$A$2:$C$121,3,0)</f>
        <v>6</v>
      </c>
      <c r="J1418" s="6" t="s">
        <v>4513</v>
      </c>
      <c r="K1418" s="8" t="str">
        <f>LEFT(J1418,MIN(FIND({0,1,2,3,4,5,6,7,8,9},ASC(J1418)&amp;1234567890))-1)</f>
        <v>Na</v>
      </c>
      <c r="L1418" s="8">
        <f t="shared" si="111"/>
        <v>0.77</v>
      </c>
      <c r="M1418" s="8">
        <f>VLOOKUP(K1418,Table!$A$2:$C$121,2,0)</f>
        <v>1</v>
      </c>
      <c r="N1418" s="7">
        <f>VLOOKUP(K1418,Table!$A$2:$C$121,3,0)</f>
        <v>3</v>
      </c>
      <c r="O1418" s="6" t="s">
        <v>4514</v>
      </c>
      <c r="P1418" s="8" t="str">
        <f>LEFT(O1418,MIN(FIND({0,1,2,3,4,5,6,7,8,9},ASC(O1418)&amp;1234567890))-1)</f>
        <v>Al</v>
      </c>
      <c r="Q1418" s="8">
        <f t="shared" si="112"/>
        <v>7.38</v>
      </c>
      <c r="R1418" s="8">
        <f>VLOOKUP(P1418,Table!$A$2:$C$121,2,0)</f>
        <v>13</v>
      </c>
      <c r="S1418" s="7">
        <f>VLOOKUP(P1418,Table!$A$2:$C$121,3,0)</f>
        <v>3</v>
      </c>
      <c r="T1418" s="6" t="s">
        <v>4515</v>
      </c>
      <c r="U1418" s="8" t="str">
        <f>LEFT(T1418,MIN(FIND({0,1,2,3,4,5,6,7,8,9},ASC(T1418)&amp;1234567890))-1)</f>
        <v>Ga</v>
      </c>
      <c r="V1418" s="8">
        <f t="shared" si="113"/>
        <v>3.62</v>
      </c>
      <c r="W1418" s="8">
        <f>VLOOKUP(U1418,Table!$A$2:$C$121,2,0)</f>
        <v>13</v>
      </c>
      <c r="X1418" s="7">
        <f>VLOOKUP(U1418,Table!$A$2:$C$121,3,0)</f>
        <v>4</v>
      </c>
      <c r="Y1418" s="6" t="s">
        <v>4516</v>
      </c>
      <c r="Z1418" s="8" t="str">
        <f>LEFT(Y1418,MIN(FIND({0,1,2,3,4,5,6,7,8,9},ASC(Y1418)&amp;1234567890))-1)</f>
        <v>O</v>
      </c>
      <c r="AA1418" s="8">
        <f t="shared" si="114"/>
        <v>17.27</v>
      </c>
      <c r="AB1418" s="8">
        <f>VLOOKUP(Z1418,Table!$A$2:$C$121,2,0)</f>
        <v>16</v>
      </c>
      <c r="AC1418" s="7">
        <f>VLOOKUP(Z1418,Table!$A$2:$C$121,3,0)</f>
        <v>2</v>
      </c>
      <c r="AD1418" s="5" t="str">
        <f>VLOOKUP(A1418,Table!$U$1:$V$230,2,0)</f>
        <v>Hexagonal</v>
      </c>
    </row>
    <row r="1419" spans="1:30" ht="18.75" customHeight="1" x14ac:dyDescent="0.4">
      <c r="A1419" s="5">
        <v>194</v>
      </c>
      <c r="B1419" s="5">
        <v>201726</v>
      </c>
      <c r="C1419" s="5" t="s">
        <v>1887</v>
      </c>
      <c r="D1419" s="5" t="s">
        <v>5626</v>
      </c>
      <c r="E1419" s="6" t="s">
        <v>4517</v>
      </c>
      <c r="F1419" s="8" t="str">
        <f>LEFT(E1419,MIN(FIND({0,1,2,3,4,5,6,7,8,9},ASC(E1419)&amp;1234567890))-1)</f>
        <v>K</v>
      </c>
      <c r="G1419" s="8">
        <f t="shared" si="110"/>
        <v>1.875</v>
      </c>
      <c r="H1419" s="8">
        <f>VLOOKUP(F1419,Table!$A$2:$C$121,2,0)</f>
        <v>1</v>
      </c>
      <c r="I1419" s="7">
        <f>VLOOKUP(F1419,Table!$A$2:$C$121,3,0)</f>
        <v>4</v>
      </c>
      <c r="J1419" s="6" t="s">
        <v>5413</v>
      </c>
      <c r="K1419" s="8" t="str">
        <f>LEFT(J1419,MIN(FIND({0,1,2,3,4,5,6,7,8,9},ASC(J1419)&amp;1234567890))-1)</f>
        <v>Ba</v>
      </c>
      <c r="L1419" s="8">
        <f t="shared" si="111"/>
        <v>2.1999999999999999E-2</v>
      </c>
      <c r="M1419" s="8">
        <f>VLOOKUP(K1419,Table!$A$2:$C$121,2,0)</f>
        <v>2</v>
      </c>
      <c r="N1419" s="7">
        <f>VLOOKUP(K1419,Table!$A$2:$C$121,3,0)</f>
        <v>6</v>
      </c>
      <c r="O1419" s="6" t="s">
        <v>5463</v>
      </c>
      <c r="P1419" s="8" t="str">
        <f>LEFT(O1419,MIN(FIND({0,1,2,3,4,5,6,7,8,9},ASC(O1419)&amp;1234567890))-1)</f>
        <v>Mg</v>
      </c>
      <c r="Q1419" s="8">
        <f t="shared" si="112"/>
        <v>0.91900000000000004</v>
      </c>
      <c r="R1419" s="8">
        <f>VLOOKUP(P1419,Table!$A$2:$C$121,2,0)</f>
        <v>2</v>
      </c>
      <c r="S1419" s="7">
        <f>VLOOKUP(P1419,Table!$A$2:$C$121,3,0)</f>
        <v>3</v>
      </c>
      <c r="T1419" s="6" t="s">
        <v>4518</v>
      </c>
      <c r="U1419" s="8" t="str">
        <f>LEFT(T1419,MIN(FIND({0,1,2,3,4,5,6,7,8,9},ASC(T1419)&amp;1234567890))-1)</f>
        <v>Al</v>
      </c>
      <c r="V1419" s="8">
        <f t="shared" si="113"/>
        <v>10.081</v>
      </c>
      <c r="W1419" s="8">
        <f>VLOOKUP(U1419,Table!$A$2:$C$121,2,0)</f>
        <v>13</v>
      </c>
      <c r="X1419" s="7">
        <f>VLOOKUP(U1419,Table!$A$2:$C$121,3,0)</f>
        <v>3</v>
      </c>
      <c r="Y1419" s="6" t="s">
        <v>2596</v>
      </c>
      <c r="Z1419" s="8" t="str">
        <f>LEFT(Y1419,MIN(FIND({0,1,2,3,4,5,6,7,8,9},ASC(Y1419)&amp;1234567890))-1)</f>
        <v>O</v>
      </c>
      <c r="AA1419" s="8">
        <f t="shared" si="114"/>
        <v>17</v>
      </c>
      <c r="AB1419" s="8">
        <f>VLOOKUP(Z1419,Table!$A$2:$C$121,2,0)</f>
        <v>16</v>
      </c>
      <c r="AC1419" s="7">
        <f>VLOOKUP(Z1419,Table!$A$2:$C$121,3,0)</f>
        <v>2</v>
      </c>
      <c r="AD1419" s="5" t="str">
        <f>VLOOKUP(A1419,Table!$U$1:$V$230,2,0)</f>
        <v>Hexagonal</v>
      </c>
    </row>
    <row r="1420" spans="1:30" ht="18.75" customHeight="1" x14ac:dyDescent="0.4">
      <c r="A1420" s="5">
        <v>194</v>
      </c>
      <c r="B1420" s="5">
        <v>202289</v>
      </c>
      <c r="C1420" s="5" t="s">
        <v>1887</v>
      </c>
      <c r="D1420" s="5" t="s">
        <v>1900</v>
      </c>
      <c r="E1420" s="6" t="s">
        <v>3170</v>
      </c>
      <c r="F1420" s="8" t="str">
        <f>LEFT(E1420,MIN(FIND({0,1,2,3,4,5,6,7,8,9},ASC(E1420)&amp;1234567890))-1)</f>
        <v>La</v>
      </c>
      <c r="G1420" s="8">
        <f t="shared" si="110"/>
        <v>0.96</v>
      </c>
      <c r="H1420" s="8">
        <f>VLOOKUP(F1420,Table!$A$2:$C$121,2,0)</f>
        <v>3</v>
      </c>
      <c r="I1420" s="7">
        <f>VLOOKUP(F1420,Table!$A$2:$C$121,3,0)</f>
        <v>6</v>
      </c>
      <c r="J1420" s="6" t="s">
        <v>2598</v>
      </c>
      <c r="K1420" s="8" t="str">
        <f>LEFT(J1420,MIN(FIND({0,1,2,3,4,5,6,7,8,9},ASC(J1420)&amp;1234567890))-1)</f>
        <v>Mn</v>
      </c>
      <c r="L1420" s="8">
        <f t="shared" si="111"/>
        <v>1</v>
      </c>
      <c r="M1420" s="8">
        <f>VLOOKUP(K1420,Table!$A$2:$C$121,2,0)</f>
        <v>7</v>
      </c>
      <c r="N1420" s="7">
        <f>VLOOKUP(K1420,Table!$A$2:$C$121,3,0)</f>
        <v>4</v>
      </c>
      <c r="O1420" s="6" t="s">
        <v>4519</v>
      </c>
      <c r="P1420" s="8" t="str">
        <f>LEFT(O1420,MIN(FIND({0,1,2,3,4,5,6,7,8,9},ASC(O1420)&amp;1234567890))-1)</f>
        <v>In</v>
      </c>
      <c r="Q1420" s="8">
        <f t="shared" si="112"/>
        <v>0.5</v>
      </c>
      <c r="R1420" s="8">
        <f>VLOOKUP(P1420,Table!$A$2:$C$121,2,0)</f>
        <v>13</v>
      </c>
      <c r="S1420" s="7">
        <f>VLOOKUP(P1420,Table!$A$2:$C$121,3,0)</f>
        <v>5</v>
      </c>
      <c r="T1420" s="6" t="s">
        <v>4520</v>
      </c>
      <c r="U1420" s="8" t="str">
        <f>LEFT(T1420,MIN(FIND({0,1,2,3,4,5,6,7,8,9},ASC(T1420)&amp;1234567890))-1)</f>
        <v>Ga</v>
      </c>
      <c r="V1420" s="8">
        <f t="shared" si="113"/>
        <v>10.5</v>
      </c>
      <c r="W1420" s="8">
        <f>VLOOKUP(U1420,Table!$A$2:$C$121,2,0)</f>
        <v>13</v>
      </c>
      <c r="X1420" s="7">
        <f>VLOOKUP(U1420,Table!$A$2:$C$121,3,0)</f>
        <v>4</v>
      </c>
      <c r="Y1420" s="6" t="s">
        <v>4099</v>
      </c>
      <c r="Z1420" s="8" t="str">
        <f>LEFT(Y1420,MIN(FIND({0,1,2,3,4,5,6,7,8,9},ASC(Y1420)&amp;1234567890))-1)</f>
        <v>O</v>
      </c>
      <c r="AA1420" s="8">
        <f t="shared" si="114"/>
        <v>19</v>
      </c>
      <c r="AB1420" s="8">
        <f>VLOOKUP(Z1420,Table!$A$2:$C$121,2,0)</f>
        <v>16</v>
      </c>
      <c r="AC1420" s="7">
        <f>VLOOKUP(Z1420,Table!$A$2:$C$121,3,0)</f>
        <v>2</v>
      </c>
      <c r="AD1420" s="5" t="str">
        <f>VLOOKUP(A1420,Table!$U$1:$V$230,2,0)</f>
        <v>Hexagonal</v>
      </c>
    </row>
    <row r="1421" spans="1:30" ht="18.75" customHeight="1" x14ac:dyDescent="0.4">
      <c r="A1421" s="5">
        <v>194</v>
      </c>
      <c r="B1421" s="5">
        <v>201341</v>
      </c>
      <c r="C1421" s="5" t="s">
        <v>1887</v>
      </c>
      <c r="D1421" s="5" t="s">
        <v>5627</v>
      </c>
      <c r="E1421" s="6" t="s">
        <v>2595</v>
      </c>
      <c r="F1421" s="8" t="str">
        <f>LEFT(E1421,MIN(FIND({0,1,2,3,4,5,6,7,8,9},ASC(E1421)&amp;1234567890))-1)</f>
        <v>Cs</v>
      </c>
      <c r="G1421" s="8">
        <f t="shared" si="110"/>
        <v>3</v>
      </c>
      <c r="H1421" s="8">
        <f>VLOOKUP(F1421,Table!$A$2:$C$121,2,0)</f>
        <v>1</v>
      </c>
      <c r="I1421" s="7">
        <f>VLOOKUP(F1421,Table!$A$2:$C$121,3,0)</f>
        <v>6</v>
      </c>
      <c r="J1421" s="6" t="s">
        <v>4521</v>
      </c>
      <c r="K1421" s="8" t="str">
        <f>LEFT(J1421,MIN(FIND({0,1,2,3,4,5,6,7,8,9},ASC(J1421)&amp;1234567890))-1)</f>
        <v>V</v>
      </c>
      <c r="L1421" s="8">
        <f t="shared" si="111"/>
        <v>1.5</v>
      </c>
      <c r="M1421" s="8">
        <f>VLOOKUP(K1421,Table!$A$2:$C$121,2,0)</f>
        <v>5</v>
      </c>
      <c r="N1421" s="7">
        <f>VLOOKUP(K1421,Table!$A$2:$C$121,3,0)</f>
        <v>4</v>
      </c>
      <c r="O1421" s="6" t="s">
        <v>3382</v>
      </c>
      <c r="P1421" s="8" t="str">
        <f>LEFT(O1421,MIN(FIND({0,1,2,3,4,5,6,7,8,9},ASC(O1421)&amp;1234567890))-1)</f>
        <v>Mo</v>
      </c>
      <c r="Q1421" s="8">
        <f t="shared" si="112"/>
        <v>0.5</v>
      </c>
      <c r="R1421" s="8">
        <f>VLOOKUP(P1421,Table!$A$2:$C$121,2,0)</f>
        <v>6</v>
      </c>
      <c r="S1421" s="7">
        <f>VLOOKUP(P1421,Table!$A$2:$C$121,3,0)</f>
        <v>5</v>
      </c>
      <c r="T1421" s="6" t="s">
        <v>2312</v>
      </c>
      <c r="U1421" s="8" t="str">
        <f>LEFT(T1421,MIN(FIND({0,1,2,3,4,5,6,7,8,9},ASC(T1421)&amp;1234567890))-1)</f>
        <v>O</v>
      </c>
      <c r="V1421" s="8">
        <f t="shared" si="113"/>
        <v>3</v>
      </c>
      <c r="W1421" s="8">
        <f>VLOOKUP(U1421,Table!$A$2:$C$121,2,0)</f>
        <v>16</v>
      </c>
      <c r="X1421" s="7">
        <f>VLOOKUP(U1421,Table!$A$2:$C$121,3,0)</f>
        <v>2</v>
      </c>
      <c r="Y1421" s="6" t="s">
        <v>2508</v>
      </c>
      <c r="Z1421" s="8" t="str">
        <f>LEFT(Y1421,MIN(FIND({0,1,2,3,4,5,6,7,8,9},ASC(Y1421)&amp;1234567890))-1)</f>
        <v>F</v>
      </c>
      <c r="AA1421" s="8">
        <f t="shared" si="114"/>
        <v>6</v>
      </c>
      <c r="AB1421" s="8">
        <f>VLOOKUP(Z1421,Table!$A$2:$C$121,2,0)</f>
        <v>17</v>
      </c>
      <c r="AC1421" s="7">
        <f>VLOOKUP(Z1421,Table!$A$2:$C$121,3,0)</f>
        <v>2</v>
      </c>
      <c r="AD1421" s="5" t="str">
        <f>VLOOKUP(A1421,Table!$U$1:$V$230,2,0)</f>
        <v>Hexagonal</v>
      </c>
    </row>
    <row r="1422" spans="1:30" ht="18.75" customHeight="1" x14ac:dyDescent="0.4">
      <c r="A1422" s="5">
        <v>194</v>
      </c>
      <c r="B1422" s="5">
        <v>202649</v>
      </c>
      <c r="C1422" s="5" t="s">
        <v>1887</v>
      </c>
      <c r="D1422" s="5" t="s">
        <v>5628</v>
      </c>
      <c r="E1422" s="6" t="s">
        <v>5372</v>
      </c>
      <c r="F1422" s="8" t="str">
        <f>LEFT(E1422,MIN(FIND({0,1,2,3,4,5,6,7,8,9},ASC(E1422)&amp;1234567890))-1)</f>
        <v>La</v>
      </c>
      <c r="G1422" s="8">
        <f t="shared" si="110"/>
        <v>0.88</v>
      </c>
      <c r="H1422" s="8">
        <f>VLOOKUP(F1422,Table!$A$2:$C$121,2,0)</f>
        <v>3</v>
      </c>
      <c r="I1422" s="7">
        <f>VLOOKUP(F1422,Table!$A$2:$C$121,3,0)</f>
        <v>6</v>
      </c>
      <c r="J1422" s="6" t="s">
        <v>4522</v>
      </c>
      <c r="K1422" s="8" t="str">
        <f>LEFT(J1422,MIN(FIND({0,1,2,3,4,5,6,7,8,9},ASC(J1422)&amp;1234567890))-1)</f>
        <v>Al</v>
      </c>
      <c r="L1422" s="8">
        <f t="shared" si="111"/>
        <v>5.16</v>
      </c>
      <c r="M1422" s="8">
        <f>VLOOKUP(K1422,Table!$A$2:$C$121,2,0)</f>
        <v>13</v>
      </c>
      <c r="N1422" s="7">
        <f>VLOOKUP(K1422,Table!$A$2:$C$121,3,0)</f>
        <v>3</v>
      </c>
      <c r="O1422" s="6" t="s">
        <v>5464</v>
      </c>
      <c r="P1422" s="8" t="str">
        <f>LEFT(O1422,MIN(FIND({0,1,2,3,4,5,6,7,8,9},ASC(O1422)&amp;1234567890))-1)</f>
        <v>Mg</v>
      </c>
      <c r="Q1422" s="8">
        <f t="shared" si="112"/>
        <v>0.64</v>
      </c>
      <c r="R1422" s="8">
        <f>VLOOKUP(P1422,Table!$A$2:$C$121,2,0)</f>
        <v>2</v>
      </c>
      <c r="S1422" s="7">
        <f>VLOOKUP(P1422,Table!$A$2:$C$121,3,0)</f>
        <v>3</v>
      </c>
      <c r="T1422" s="6" t="s">
        <v>4523</v>
      </c>
      <c r="U1422" s="8" t="str">
        <f>LEFT(T1422,MIN(FIND({0,1,2,3,4,5,6,7,8,9},ASC(T1422)&amp;1234567890))-1)</f>
        <v>Ga</v>
      </c>
      <c r="V1422" s="8">
        <f t="shared" si="113"/>
        <v>6.2</v>
      </c>
      <c r="W1422" s="8">
        <f>VLOOKUP(U1422,Table!$A$2:$C$121,2,0)</f>
        <v>13</v>
      </c>
      <c r="X1422" s="7">
        <f>VLOOKUP(U1422,Table!$A$2:$C$121,3,0)</f>
        <v>4</v>
      </c>
      <c r="Y1422" s="6" t="s">
        <v>4099</v>
      </c>
      <c r="Z1422" s="8" t="str">
        <f>LEFT(Y1422,MIN(FIND({0,1,2,3,4,5,6,7,8,9},ASC(Y1422)&amp;1234567890))-1)</f>
        <v>O</v>
      </c>
      <c r="AA1422" s="8">
        <f t="shared" si="114"/>
        <v>19</v>
      </c>
      <c r="AB1422" s="8">
        <f>VLOOKUP(Z1422,Table!$A$2:$C$121,2,0)</f>
        <v>16</v>
      </c>
      <c r="AC1422" s="7">
        <f>VLOOKUP(Z1422,Table!$A$2:$C$121,3,0)</f>
        <v>2</v>
      </c>
      <c r="AD1422" s="5" t="str">
        <f>VLOOKUP(A1422,Table!$U$1:$V$230,2,0)</f>
        <v>Hexagonal</v>
      </c>
    </row>
    <row r="1423" spans="1:30" ht="18.75" customHeight="1" x14ac:dyDescent="0.4">
      <c r="A1423" s="5">
        <v>194</v>
      </c>
      <c r="B1423" s="5">
        <v>88310</v>
      </c>
      <c r="C1423" s="5" t="s">
        <v>1887</v>
      </c>
      <c r="D1423" s="5" t="s">
        <v>1901</v>
      </c>
      <c r="E1423" s="6" t="s">
        <v>2504</v>
      </c>
      <c r="F1423" s="8" t="str">
        <f>LEFT(E1423,MIN(FIND({0,1,2,3,4,5,6,7,8,9},ASC(E1423)&amp;1234567890))-1)</f>
        <v>Zr</v>
      </c>
      <c r="G1423" s="8">
        <f t="shared" si="110"/>
        <v>1</v>
      </c>
      <c r="H1423" s="8">
        <f>VLOOKUP(F1423,Table!$A$2:$C$121,2,0)</f>
        <v>4</v>
      </c>
      <c r="I1423" s="7">
        <f>VLOOKUP(F1423,Table!$A$2:$C$121,3,0)</f>
        <v>5</v>
      </c>
      <c r="J1423" s="6" t="s">
        <v>2636</v>
      </c>
      <c r="K1423" s="8" t="str">
        <f>LEFT(J1423,MIN(FIND({0,1,2,3,4,5,6,7,8,9},ASC(J1423)&amp;1234567890))-1)</f>
        <v>Co</v>
      </c>
      <c r="L1423" s="8">
        <f t="shared" si="111"/>
        <v>1</v>
      </c>
      <c r="M1423" s="8">
        <f>VLOOKUP(K1423,Table!$A$2:$C$121,2,0)</f>
        <v>9</v>
      </c>
      <c r="N1423" s="7">
        <f>VLOOKUP(K1423,Table!$A$2:$C$121,3,0)</f>
        <v>4</v>
      </c>
      <c r="O1423" s="6" t="s">
        <v>4524</v>
      </c>
      <c r="P1423" s="8" t="str">
        <f>LEFT(O1423,MIN(FIND({0,1,2,3,4,5,6,7,8,9},ASC(O1423)&amp;1234567890))-1)</f>
        <v>V</v>
      </c>
      <c r="Q1423" s="8">
        <f t="shared" si="112"/>
        <v>0.73199999999999998</v>
      </c>
      <c r="R1423" s="8">
        <f>VLOOKUP(P1423,Table!$A$2:$C$121,2,0)</f>
        <v>5</v>
      </c>
      <c r="S1423" s="7">
        <f>VLOOKUP(P1423,Table!$A$2:$C$121,3,0)</f>
        <v>4</v>
      </c>
      <c r="T1423" s="6" t="s">
        <v>4525</v>
      </c>
      <c r="U1423" s="8" t="str">
        <f>LEFT(T1423,MIN(FIND({0,1,2,3,4,5,6,7,8,9},ASC(T1423)&amp;1234567890))-1)</f>
        <v>Cr</v>
      </c>
      <c r="V1423" s="8">
        <f t="shared" si="113"/>
        <v>0.26800000000000002</v>
      </c>
      <c r="W1423" s="8">
        <f>VLOOKUP(U1423,Table!$A$2:$C$121,2,0)</f>
        <v>6</v>
      </c>
      <c r="X1423" s="7">
        <f>VLOOKUP(U1423,Table!$A$2:$C$121,3,0)</f>
        <v>4</v>
      </c>
      <c r="Y1423" s="6" t="s">
        <v>4526</v>
      </c>
      <c r="Z1423" s="8" t="str">
        <f>LEFT(Y1423,MIN(FIND({0,1,2,3,4,5,6,7,8,9},ASC(Y1423)&amp;1234567890))-1)</f>
        <v>D</v>
      </c>
      <c r="AA1423" s="8">
        <f t="shared" si="114"/>
        <v>3.36</v>
      </c>
      <c r="AB1423" s="8">
        <f>VLOOKUP(Z1423,Table!$A$2:$C$121,2,0)</f>
        <v>1</v>
      </c>
      <c r="AC1423" s="7">
        <f>VLOOKUP(Z1423,Table!$A$2:$C$121,3,0)</f>
        <v>1</v>
      </c>
      <c r="AD1423" s="5" t="str">
        <f>VLOOKUP(A1423,Table!$U$1:$V$230,2,0)</f>
        <v>Hexagonal</v>
      </c>
    </row>
    <row r="1424" spans="1:30" ht="18.75" customHeight="1" x14ac:dyDescent="0.4">
      <c r="A1424" s="5">
        <v>194</v>
      </c>
      <c r="B1424" s="5">
        <v>88311</v>
      </c>
      <c r="C1424" s="5" t="s">
        <v>1887</v>
      </c>
      <c r="D1424" s="5" t="s">
        <v>1902</v>
      </c>
      <c r="E1424" s="6" t="s">
        <v>2504</v>
      </c>
      <c r="F1424" s="8" t="str">
        <f>LEFT(E1424,MIN(FIND({0,1,2,3,4,5,6,7,8,9},ASC(E1424)&amp;1234567890))-1)</f>
        <v>Zr</v>
      </c>
      <c r="G1424" s="8">
        <f t="shared" si="110"/>
        <v>1</v>
      </c>
      <c r="H1424" s="8">
        <f>VLOOKUP(F1424,Table!$A$2:$C$121,2,0)</f>
        <v>4</v>
      </c>
      <c r="I1424" s="7">
        <f>VLOOKUP(F1424,Table!$A$2:$C$121,3,0)</f>
        <v>5</v>
      </c>
      <c r="J1424" s="6" t="s">
        <v>2636</v>
      </c>
      <c r="K1424" s="8" t="str">
        <f>LEFT(J1424,MIN(FIND({0,1,2,3,4,5,6,7,8,9},ASC(J1424)&amp;1234567890))-1)</f>
        <v>Co</v>
      </c>
      <c r="L1424" s="8">
        <f t="shared" si="111"/>
        <v>1</v>
      </c>
      <c r="M1424" s="8">
        <f>VLOOKUP(K1424,Table!$A$2:$C$121,2,0)</f>
        <v>9</v>
      </c>
      <c r="N1424" s="7">
        <f>VLOOKUP(K1424,Table!$A$2:$C$121,3,0)</f>
        <v>4</v>
      </c>
      <c r="O1424" s="6" t="s">
        <v>4527</v>
      </c>
      <c r="P1424" s="8" t="str">
        <f>LEFT(O1424,MIN(FIND({0,1,2,3,4,5,6,7,8,9},ASC(O1424)&amp;1234567890))-1)</f>
        <v>V</v>
      </c>
      <c r="Q1424" s="8">
        <f t="shared" si="112"/>
        <v>0.47799999999999998</v>
      </c>
      <c r="R1424" s="8">
        <f>VLOOKUP(P1424,Table!$A$2:$C$121,2,0)</f>
        <v>5</v>
      </c>
      <c r="S1424" s="7">
        <f>VLOOKUP(P1424,Table!$A$2:$C$121,3,0)</f>
        <v>4</v>
      </c>
      <c r="T1424" s="6" t="s">
        <v>4528</v>
      </c>
      <c r="U1424" s="8" t="str">
        <f>LEFT(T1424,MIN(FIND({0,1,2,3,4,5,6,7,8,9},ASC(T1424)&amp;1234567890))-1)</f>
        <v>Cr</v>
      </c>
      <c r="V1424" s="8">
        <f t="shared" si="113"/>
        <v>0.52200000000000002</v>
      </c>
      <c r="W1424" s="8">
        <f>VLOOKUP(U1424,Table!$A$2:$C$121,2,0)</f>
        <v>6</v>
      </c>
      <c r="X1424" s="7">
        <f>VLOOKUP(U1424,Table!$A$2:$C$121,3,0)</f>
        <v>4</v>
      </c>
      <c r="Y1424" s="6" t="s">
        <v>4529</v>
      </c>
      <c r="Z1424" s="8" t="str">
        <f>LEFT(Y1424,MIN(FIND({0,1,2,3,4,5,6,7,8,9},ASC(Y1424)&amp;1234567890))-1)</f>
        <v>D</v>
      </c>
      <c r="AA1424" s="8">
        <f t="shared" si="114"/>
        <v>3.42</v>
      </c>
      <c r="AB1424" s="8">
        <f>VLOOKUP(Z1424,Table!$A$2:$C$121,2,0)</f>
        <v>1</v>
      </c>
      <c r="AC1424" s="7">
        <f>VLOOKUP(Z1424,Table!$A$2:$C$121,3,0)</f>
        <v>1</v>
      </c>
      <c r="AD1424" s="5" t="str">
        <f>VLOOKUP(A1424,Table!$U$1:$V$230,2,0)</f>
        <v>Hexagonal</v>
      </c>
    </row>
    <row r="1425" spans="1:30" ht="18.75" customHeight="1" x14ac:dyDescent="0.4">
      <c r="A1425" s="5">
        <v>194</v>
      </c>
      <c r="B1425" s="5">
        <v>88312</v>
      </c>
      <c r="C1425" s="5" t="s">
        <v>1887</v>
      </c>
      <c r="D1425" s="5" t="s">
        <v>1903</v>
      </c>
      <c r="E1425" s="6" t="s">
        <v>2504</v>
      </c>
      <c r="F1425" s="8" t="str">
        <f>LEFT(E1425,MIN(FIND({0,1,2,3,4,5,6,7,8,9},ASC(E1425)&amp;1234567890))-1)</f>
        <v>Zr</v>
      </c>
      <c r="G1425" s="8">
        <f t="shared" si="110"/>
        <v>1</v>
      </c>
      <c r="H1425" s="8">
        <f>VLOOKUP(F1425,Table!$A$2:$C$121,2,0)</f>
        <v>4</v>
      </c>
      <c r="I1425" s="7">
        <f>VLOOKUP(F1425,Table!$A$2:$C$121,3,0)</f>
        <v>5</v>
      </c>
      <c r="J1425" s="6" t="s">
        <v>2636</v>
      </c>
      <c r="K1425" s="8" t="str">
        <f>LEFT(J1425,MIN(FIND({0,1,2,3,4,5,6,7,8,9},ASC(J1425)&amp;1234567890))-1)</f>
        <v>Co</v>
      </c>
      <c r="L1425" s="8">
        <f t="shared" si="111"/>
        <v>1</v>
      </c>
      <c r="M1425" s="8">
        <f>VLOOKUP(K1425,Table!$A$2:$C$121,2,0)</f>
        <v>9</v>
      </c>
      <c r="N1425" s="7">
        <f>VLOOKUP(K1425,Table!$A$2:$C$121,3,0)</f>
        <v>4</v>
      </c>
      <c r="O1425" s="6" t="s">
        <v>4530</v>
      </c>
      <c r="P1425" s="8" t="str">
        <f>LEFT(O1425,MIN(FIND({0,1,2,3,4,5,6,7,8,9},ASC(O1425)&amp;1234567890))-1)</f>
        <v>V</v>
      </c>
      <c r="Q1425" s="8">
        <f t="shared" si="112"/>
        <v>0.26800000000000002</v>
      </c>
      <c r="R1425" s="8">
        <f>VLOOKUP(P1425,Table!$A$2:$C$121,2,0)</f>
        <v>5</v>
      </c>
      <c r="S1425" s="7">
        <f>VLOOKUP(P1425,Table!$A$2:$C$121,3,0)</f>
        <v>4</v>
      </c>
      <c r="T1425" s="6" t="s">
        <v>4531</v>
      </c>
      <c r="U1425" s="8" t="str">
        <f>LEFT(T1425,MIN(FIND({0,1,2,3,4,5,6,7,8,9},ASC(T1425)&amp;1234567890))-1)</f>
        <v>Cr</v>
      </c>
      <c r="V1425" s="8">
        <f t="shared" si="113"/>
        <v>0.73199999999999998</v>
      </c>
      <c r="W1425" s="8">
        <f>VLOOKUP(U1425,Table!$A$2:$C$121,2,0)</f>
        <v>6</v>
      </c>
      <c r="X1425" s="7">
        <f>VLOOKUP(U1425,Table!$A$2:$C$121,3,0)</f>
        <v>4</v>
      </c>
      <c r="Y1425" s="6" t="s">
        <v>4532</v>
      </c>
      <c r="Z1425" s="8" t="str">
        <f>LEFT(Y1425,MIN(FIND({0,1,2,3,4,5,6,7,8,9},ASC(Y1425)&amp;1234567890))-1)</f>
        <v>D</v>
      </c>
      <c r="AA1425" s="8">
        <f t="shared" si="114"/>
        <v>3.28</v>
      </c>
      <c r="AB1425" s="8">
        <f>VLOOKUP(Z1425,Table!$A$2:$C$121,2,0)</f>
        <v>1</v>
      </c>
      <c r="AC1425" s="7">
        <f>VLOOKUP(Z1425,Table!$A$2:$C$121,3,0)</f>
        <v>1</v>
      </c>
      <c r="AD1425" s="5" t="str">
        <f>VLOOKUP(A1425,Table!$U$1:$V$230,2,0)</f>
        <v>Hexagonal</v>
      </c>
    </row>
    <row r="1426" spans="1:30" ht="18.75" customHeight="1" x14ac:dyDescent="0.4">
      <c r="A1426" s="5">
        <v>194</v>
      </c>
      <c r="B1426" s="5">
        <v>88313</v>
      </c>
      <c r="C1426" s="5" t="s">
        <v>1887</v>
      </c>
      <c r="D1426" s="5" t="s">
        <v>1904</v>
      </c>
      <c r="E1426" s="6" t="s">
        <v>2504</v>
      </c>
      <c r="F1426" s="8" t="str">
        <f>LEFT(E1426,MIN(FIND({0,1,2,3,4,5,6,7,8,9},ASC(E1426)&amp;1234567890))-1)</f>
        <v>Zr</v>
      </c>
      <c r="G1426" s="8">
        <f t="shared" si="110"/>
        <v>1</v>
      </c>
      <c r="H1426" s="8">
        <f>VLOOKUP(F1426,Table!$A$2:$C$121,2,0)</f>
        <v>4</v>
      </c>
      <c r="I1426" s="7">
        <f>VLOOKUP(F1426,Table!$A$2:$C$121,3,0)</f>
        <v>5</v>
      </c>
      <c r="J1426" s="6" t="s">
        <v>2636</v>
      </c>
      <c r="K1426" s="8" t="str">
        <f>LEFT(J1426,MIN(FIND({0,1,2,3,4,5,6,7,8,9},ASC(J1426)&amp;1234567890))-1)</f>
        <v>Co</v>
      </c>
      <c r="L1426" s="8">
        <f t="shared" si="111"/>
        <v>1</v>
      </c>
      <c r="M1426" s="8">
        <f>VLOOKUP(K1426,Table!$A$2:$C$121,2,0)</f>
        <v>9</v>
      </c>
      <c r="N1426" s="7">
        <f>VLOOKUP(K1426,Table!$A$2:$C$121,3,0)</f>
        <v>4</v>
      </c>
      <c r="O1426" s="6" t="s">
        <v>4533</v>
      </c>
      <c r="P1426" s="8" t="str">
        <f>LEFT(O1426,MIN(FIND({0,1,2,3,4,5,6,7,8,9},ASC(O1426)&amp;1234567890))-1)</f>
        <v>V</v>
      </c>
      <c r="Q1426" s="8">
        <f t="shared" si="112"/>
        <v>8.7999999999999995E-2</v>
      </c>
      <c r="R1426" s="8">
        <f>VLOOKUP(P1426,Table!$A$2:$C$121,2,0)</f>
        <v>5</v>
      </c>
      <c r="S1426" s="7">
        <f>VLOOKUP(P1426,Table!$A$2:$C$121,3,0)</f>
        <v>4</v>
      </c>
      <c r="T1426" s="6" t="s">
        <v>4534</v>
      </c>
      <c r="U1426" s="8" t="str">
        <f>LEFT(T1426,MIN(FIND({0,1,2,3,4,5,6,7,8,9},ASC(T1426)&amp;1234567890))-1)</f>
        <v>Cr</v>
      </c>
      <c r="V1426" s="8">
        <f t="shared" si="113"/>
        <v>0.91200000000000003</v>
      </c>
      <c r="W1426" s="8">
        <f>VLOOKUP(U1426,Table!$A$2:$C$121,2,0)</f>
        <v>6</v>
      </c>
      <c r="X1426" s="7">
        <f>VLOOKUP(U1426,Table!$A$2:$C$121,3,0)</f>
        <v>4</v>
      </c>
      <c r="Y1426" s="6" t="s">
        <v>4535</v>
      </c>
      <c r="Z1426" s="8" t="str">
        <f>LEFT(Y1426,MIN(FIND({0,1,2,3,4,5,6,7,8,9},ASC(Y1426)&amp;1234567890))-1)</f>
        <v>D</v>
      </c>
      <c r="AA1426" s="8">
        <f t="shared" si="114"/>
        <v>2.9</v>
      </c>
      <c r="AB1426" s="8">
        <f>VLOOKUP(Z1426,Table!$A$2:$C$121,2,0)</f>
        <v>1</v>
      </c>
      <c r="AC1426" s="7">
        <f>VLOOKUP(Z1426,Table!$A$2:$C$121,3,0)</f>
        <v>1</v>
      </c>
      <c r="AD1426" s="5" t="str">
        <f>VLOOKUP(A1426,Table!$U$1:$V$230,2,0)</f>
        <v>Hexagonal</v>
      </c>
    </row>
    <row r="1427" spans="1:30" ht="18.75" customHeight="1" x14ac:dyDescent="0.4">
      <c r="A1427" s="5">
        <v>194</v>
      </c>
      <c r="B1427" s="5">
        <v>90656</v>
      </c>
      <c r="C1427" s="5" t="s">
        <v>1887</v>
      </c>
      <c r="D1427" s="5" t="s">
        <v>1905</v>
      </c>
      <c r="E1427" s="6" t="s">
        <v>2597</v>
      </c>
      <c r="F1427" s="8" t="str">
        <f>LEFT(E1427,MIN(FIND({0,1,2,3,4,5,6,7,8,9},ASC(E1427)&amp;1234567890))-1)</f>
        <v>Ba</v>
      </c>
      <c r="G1427" s="8">
        <f t="shared" si="110"/>
        <v>1</v>
      </c>
      <c r="H1427" s="8">
        <f>VLOOKUP(F1427,Table!$A$2:$C$121,2,0)</f>
        <v>2</v>
      </c>
      <c r="I1427" s="7">
        <f>VLOOKUP(F1427,Table!$A$2:$C$121,3,0)</f>
        <v>6</v>
      </c>
      <c r="J1427" s="6" t="s">
        <v>4536</v>
      </c>
      <c r="K1427" s="8" t="str">
        <f>LEFT(J1427,MIN(FIND({0,1,2,3,4,5,6,7,8,9},ASC(J1427)&amp;1234567890))-1)</f>
        <v>Fe</v>
      </c>
      <c r="L1427" s="8">
        <f t="shared" si="111"/>
        <v>11.14</v>
      </c>
      <c r="M1427" s="8">
        <f>VLOOKUP(K1427,Table!$A$2:$C$121,2,0)</f>
        <v>8</v>
      </c>
      <c r="N1427" s="7">
        <f>VLOOKUP(K1427,Table!$A$2:$C$121,3,0)</f>
        <v>4</v>
      </c>
      <c r="O1427" s="6" t="s">
        <v>4537</v>
      </c>
      <c r="P1427" s="8" t="str">
        <f>LEFT(O1427,MIN(FIND({0,1,2,3,4,5,6,7,8,9},ASC(O1427)&amp;1234567890))-1)</f>
        <v>Ir</v>
      </c>
      <c r="Q1427" s="8">
        <f t="shared" si="112"/>
        <v>0.45</v>
      </c>
      <c r="R1427" s="8">
        <f>VLOOKUP(P1427,Table!$A$2:$C$121,2,0)</f>
        <v>9</v>
      </c>
      <c r="S1427" s="7">
        <f>VLOOKUP(P1427,Table!$A$2:$C$121,3,0)</f>
        <v>6</v>
      </c>
      <c r="T1427" s="6" t="s">
        <v>4538</v>
      </c>
      <c r="U1427" s="8" t="str">
        <f>LEFT(T1427,MIN(FIND({0,1,2,3,4,5,6,7,8,9},ASC(T1427)&amp;1234567890))-1)</f>
        <v>Co</v>
      </c>
      <c r="V1427" s="8">
        <f t="shared" si="113"/>
        <v>0.41</v>
      </c>
      <c r="W1427" s="8">
        <f>VLOOKUP(U1427,Table!$A$2:$C$121,2,0)</f>
        <v>9</v>
      </c>
      <c r="X1427" s="7">
        <f>VLOOKUP(U1427,Table!$A$2:$C$121,3,0)</f>
        <v>4</v>
      </c>
      <c r="Y1427" s="6" t="s">
        <v>4099</v>
      </c>
      <c r="Z1427" s="8" t="str">
        <f>LEFT(Y1427,MIN(FIND({0,1,2,3,4,5,6,7,8,9},ASC(Y1427)&amp;1234567890))-1)</f>
        <v>O</v>
      </c>
      <c r="AA1427" s="8">
        <f t="shared" si="114"/>
        <v>19</v>
      </c>
      <c r="AB1427" s="8">
        <f>VLOOKUP(Z1427,Table!$A$2:$C$121,2,0)</f>
        <v>16</v>
      </c>
      <c r="AC1427" s="7">
        <f>VLOOKUP(Z1427,Table!$A$2:$C$121,3,0)</f>
        <v>2</v>
      </c>
      <c r="AD1427" s="5" t="str">
        <f>VLOOKUP(A1427,Table!$U$1:$V$230,2,0)</f>
        <v>Hexagonal</v>
      </c>
    </row>
    <row r="1428" spans="1:30" ht="18.75" customHeight="1" x14ac:dyDescent="0.4">
      <c r="A1428" s="5">
        <v>194</v>
      </c>
      <c r="B1428" s="5">
        <v>90657</v>
      </c>
      <c r="C1428" s="5" t="s">
        <v>1887</v>
      </c>
      <c r="D1428" s="5" t="s">
        <v>1906</v>
      </c>
      <c r="E1428" s="6" t="s">
        <v>2597</v>
      </c>
      <c r="F1428" s="8" t="str">
        <f>LEFT(E1428,MIN(FIND({0,1,2,3,4,5,6,7,8,9},ASC(E1428)&amp;1234567890))-1)</f>
        <v>Ba</v>
      </c>
      <c r="G1428" s="8">
        <f t="shared" si="110"/>
        <v>1</v>
      </c>
      <c r="H1428" s="8">
        <f>VLOOKUP(F1428,Table!$A$2:$C$121,2,0)</f>
        <v>2</v>
      </c>
      <c r="I1428" s="7">
        <f>VLOOKUP(F1428,Table!$A$2:$C$121,3,0)</f>
        <v>6</v>
      </c>
      <c r="J1428" s="6" t="s">
        <v>4539</v>
      </c>
      <c r="K1428" s="8" t="str">
        <f>LEFT(J1428,MIN(FIND({0,1,2,3,4,5,6,7,8,9},ASC(J1428)&amp;1234567890))-1)</f>
        <v>Fe</v>
      </c>
      <c r="L1428" s="8">
        <f t="shared" si="111"/>
        <v>10.87</v>
      </c>
      <c r="M1428" s="8">
        <f>VLOOKUP(K1428,Table!$A$2:$C$121,2,0)</f>
        <v>8</v>
      </c>
      <c r="N1428" s="7">
        <f>VLOOKUP(K1428,Table!$A$2:$C$121,3,0)</f>
        <v>4</v>
      </c>
      <c r="O1428" s="6" t="s">
        <v>4540</v>
      </c>
      <c r="P1428" s="8" t="str">
        <f>LEFT(O1428,MIN(FIND({0,1,2,3,4,5,6,7,8,9},ASC(O1428)&amp;1234567890))-1)</f>
        <v>Ir</v>
      </c>
      <c r="Q1428" s="8">
        <f t="shared" si="112"/>
        <v>0.62</v>
      </c>
      <c r="R1428" s="8">
        <f>VLOOKUP(P1428,Table!$A$2:$C$121,2,0)</f>
        <v>9</v>
      </c>
      <c r="S1428" s="7">
        <f>VLOOKUP(P1428,Table!$A$2:$C$121,3,0)</f>
        <v>6</v>
      </c>
      <c r="T1428" s="6" t="s">
        <v>4541</v>
      </c>
      <c r="U1428" s="8" t="str">
        <f>LEFT(T1428,MIN(FIND({0,1,2,3,4,5,6,7,8,9},ASC(T1428)&amp;1234567890))-1)</f>
        <v>Co</v>
      </c>
      <c r="V1428" s="8">
        <f t="shared" si="113"/>
        <v>0.51</v>
      </c>
      <c r="W1428" s="8">
        <f>VLOOKUP(U1428,Table!$A$2:$C$121,2,0)</f>
        <v>9</v>
      </c>
      <c r="X1428" s="7">
        <f>VLOOKUP(U1428,Table!$A$2:$C$121,3,0)</f>
        <v>4</v>
      </c>
      <c r="Y1428" s="6" t="s">
        <v>4099</v>
      </c>
      <c r="Z1428" s="8" t="str">
        <f>LEFT(Y1428,MIN(FIND({0,1,2,3,4,5,6,7,8,9},ASC(Y1428)&amp;1234567890))-1)</f>
        <v>O</v>
      </c>
      <c r="AA1428" s="8">
        <f t="shared" si="114"/>
        <v>19</v>
      </c>
      <c r="AB1428" s="8">
        <f>VLOOKUP(Z1428,Table!$A$2:$C$121,2,0)</f>
        <v>16</v>
      </c>
      <c r="AC1428" s="7">
        <f>VLOOKUP(Z1428,Table!$A$2:$C$121,3,0)</f>
        <v>2</v>
      </c>
      <c r="AD1428" s="5" t="str">
        <f>VLOOKUP(A1428,Table!$U$1:$V$230,2,0)</f>
        <v>Hexagonal</v>
      </c>
    </row>
    <row r="1429" spans="1:30" ht="18.75" customHeight="1" x14ac:dyDescent="0.4">
      <c r="A1429" s="5">
        <v>194</v>
      </c>
      <c r="B1429" s="5">
        <v>90658</v>
      </c>
      <c r="C1429" s="5" t="s">
        <v>1887</v>
      </c>
      <c r="D1429" s="5" t="s">
        <v>1907</v>
      </c>
      <c r="E1429" s="6" t="s">
        <v>2597</v>
      </c>
      <c r="F1429" s="8" t="str">
        <f>LEFT(E1429,MIN(FIND({0,1,2,3,4,5,6,7,8,9},ASC(E1429)&amp;1234567890))-1)</f>
        <v>Ba</v>
      </c>
      <c r="G1429" s="8">
        <f t="shared" si="110"/>
        <v>1</v>
      </c>
      <c r="H1429" s="8">
        <f>VLOOKUP(F1429,Table!$A$2:$C$121,2,0)</f>
        <v>2</v>
      </c>
      <c r="I1429" s="7">
        <f>VLOOKUP(F1429,Table!$A$2:$C$121,3,0)</f>
        <v>6</v>
      </c>
      <c r="J1429" s="6" t="s">
        <v>4542</v>
      </c>
      <c r="K1429" s="8" t="str">
        <f>LEFT(J1429,MIN(FIND({0,1,2,3,4,5,6,7,8,9},ASC(J1429)&amp;1234567890))-1)</f>
        <v>Fe</v>
      </c>
      <c r="L1429" s="8">
        <f t="shared" si="111"/>
        <v>10.67</v>
      </c>
      <c r="M1429" s="8">
        <f>VLOOKUP(K1429,Table!$A$2:$C$121,2,0)</f>
        <v>8</v>
      </c>
      <c r="N1429" s="7">
        <f>VLOOKUP(K1429,Table!$A$2:$C$121,3,0)</f>
        <v>4</v>
      </c>
      <c r="O1429" s="6" t="s">
        <v>4543</v>
      </c>
      <c r="P1429" s="8" t="str">
        <f>LEFT(O1429,MIN(FIND({0,1,2,3,4,5,6,7,8,9},ASC(O1429)&amp;1234567890))-1)</f>
        <v>Ir</v>
      </c>
      <c r="Q1429" s="8">
        <f t="shared" si="112"/>
        <v>0.71</v>
      </c>
      <c r="R1429" s="8">
        <f>VLOOKUP(P1429,Table!$A$2:$C$121,2,0)</f>
        <v>9</v>
      </c>
      <c r="S1429" s="7">
        <f>VLOOKUP(P1429,Table!$A$2:$C$121,3,0)</f>
        <v>6</v>
      </c>
      <c r="T1429" s="6" t="s">
        <v>4544</v>
      </c>
      <c r="U1429" s="8" t="str">
        <f>LEFT(T1429,MIN(FIND({0,1,2,3,4,5,6,7,8,9},ASC(T1429)&amp;1234567890))-1)</f>
        <v>Co</v>
      </c>
      <c r="V1429" s="8">
        <f t="shared" si="113"/>
        <v>0.62</v>
      </c>
      <c r="W1429" s="8">
        <f>VLOOKUP(U1429,Table!$A$2:$C$121,2,0)</f>
        <v>9</v>
      </c>
      <c r="X1429" s="7">
        <f>VLOOKUP(U1429,Table!$A$2:$C$121,3,0)</f>
        <v>4</v>
      </c>
      <c r="Y1429" s="6" t="s">
        <v>4099</v>
      </c>
      <c r="Z1429" s="8" t="str">
        <f>LEFT(Y1429,MIN(FIND({0,1,2,3,4,5,6,7,8,9},ASC(Y1429)&amp;1234567890))-1)</f>
        <v>O</v>
      </c>
      <c r="AA1429" s="8">
        <f t="shared" si="114"/>
        <v>19</v>
      </c>
      <c r="AB1429" s="8">
        <f>VLOOKUP(Z1429,Table!$A$2:$C$121,2,0)</f>
        <v>16</v>
      </c>
      <c r="AC1429" s="7">
        <f>VLOOKUP(Z1429,Table!$A$2:$C$121,3,0)</f>
        <v>2</v>
      </c>
      <c r="AD1429" s="5" t="str">
        <f>VLOOKUP(A1429,Table!$U$1:$V$230,2,0)</f>
        <v>Hexagonal</v>
      </c>
    </row>
    <row r="1430" spans="1:30" ht="18.75" customHeight="1" x14ac:dyDescent="0.4">
      <c r="A1430" s="5">
        <v>194</v>
      </c>
      <c r="B1430" s="5">
        <v>56377</v>
      </c>
      <c r="C1430" s="5" t="s">
        <v>1887</v>
      </c>
      <c r="D1430" s="5" t="s">
        <v>1908</v>
      </c>
      <c r="E1430" s="6" t="s">
        <v>4545</v>
      </c>
      <c r="F1430" s="8" t="str">
        <f>LEFT(E1430,MIN(FIND({0,1,2,3,4,5,6,7,8,9},ASC(E1430)&amp;1234567890))-1)</f>
        <v>Ba</v>
      </c>
      <c r="G1430" s="8">
        <f t="shared" si="110"/>
        <v>0.91</v>
      </c>
      <c r="H1430" s="8">
        <f>VLOOKUP(F1430,Table!$A$2:$C$121,2,0)</f>
        <v>2</v>
      </c>
      <c r="I1430" s="7">
        <f>VLOOKUP(F1430,Table!$A$2:$C$121,3,0)</f>
        <v>6</v>
      </c>
      <c r="J1430" s="6" t="s">
        <v>4546</v>
      </c>
      <c r="K1430" s="8" t="str">
        <f>LEFT(J1430,MIN(FIND({0,1,2,3,4,5,6,7,8,9},ASC(J1430)&amp;1234567890))-1)</f>
        <v>Eu</v>
      </c>
      <c r="L1430" s="8">
        <f t="shared" si="111"/>
        <v>2.4E-2</v>
      </c>
      <c r="M1430" s="8">
        <f>VLOOKUP(K1430,Table!$A$2:$C$121,2,0)</f>
        <v>3</v>
      </c>
      <c r="N1430" s="7">
        <f>VLOOKUP(K1430,Table!$A$2:$C$121,3,0)</f>
        <v>6</v>
      </c>
      <c r="O1430" s="6" t="s">
        <v>4547</v>
      </c>
      <c r="P1430" s="8" t="str">
        <f>LEFT(O1430,MIN(FIND({0,1,2,3,4,5,6,7,8,9},ASC(O1430)&amp;1234567890))-1)</f>
        <v>Mg</v>
      </c>
      <c r="Q1430" s="8">
        <f t="shared" si="112"/>
        <v>0.9</v>
      </c>
      <c r="R1430" s="8">
        <f>VLOOKUP(P1430,Table!$A$2:$C$121,2,0)</f>
        <v>2</v>
      </c>
      <c r="S1430" s="7">
        <f>VLOOKUP(P1430,Table!$A$2:$C$121,3,0)</f>
        <v>3</v>
      </c>
      <c r="T1430" s="6" t="s">
        <v>4548</v>
      </c>
      <c r="U1430" s="8" t="str">
        <f>LEFT(T1430,MIN(FIND({0,1,2,3,4,5,6,7,8,9},ASC(T1430)&amp;1234567890))-1)</f>
        <v>Al</v>
      </c>
      <c r="V1430" s="8">
        <f t="shared" si="113"/>
        <v>10.1</v>
      </c>
      <c r="W1430" s="8">
        <f>VLOOKUP(U1430,Table!$A$2:$C$121,2,0)</f>
        <v>13</v>
      </c>
      <c r="X1430" s="7">
        <f>VLOOKUP(U1430,Table!$A$2:$C$121,3,0)</f>
        <v>3</v>
      </c>
      <c r="Y1430" s="6" t="s">
        <v>2596</v>
      </c>
      <c r="Z1430" s="8" t="str">
        <f>LEFT(Y1430,MIN(FIND({0,1,2,3,4,5,6,7,8,9},ASC(Y1430)&amp;1234567890))-1)</f>
        <v>O</v>
      </c>
      <c r="AA1430" s="8">
        <f t="shared" si="114"/>
        <v>17</v>
      </c>
      <c r="AB1430" s="8">
        <f>VLOOKUP(Z1430,Table!$A$2:$C$121,2,0)</f>
        <v>16</v>
      </c>
      <c r="AC1430" s="7">
        <f>VLOOKUP(Z1430,Table!$A$2:$C$121,3,0)</f>
        <v>2</v>
      </c>
      <c r="AD1430" s="5" t="str">
        <f>VLOOKUP(A1430,Table!$U$1:$V$230,2,0)</f>
        <v>Hexagonal</v>
      </c>
    </row>
    <row r="1431" spans="1:30" ht="18.75" customHeight="1" x14ac:dyDescent="0.4">
      <c r="A1431" s="5">
        <v>194</v>
      </c>
      <c r="B1431" s="5">
        <v>280904</v>
      </c>
      <c r="C1431" s="5" t="s">
        <v>1887</v>
      </c>
      <c r="D1431" s="5" t="s">
        <v>1909</v>
      </c>
      <c r="E1431" s="6" t="s">
        <v>2320</v>
      </c>
      <c r="F1431" s="8" t="str">
        <f>LEFT(E1431,MIN(FIND({0,1,2,3,4,5,6,7,8,9},ASC(E1431)&amp;1234567890))-1)</f>
        <v>Sr</v>
      </c>
      <c r="G1431" s="8">
        <f t="shared" si="110"/>
        <v>1</v>
      </c>
      <c r="H1431" s="8">
        <f>VLOOKUP(F1431,Table!$A$2:$C$121,2,0)</f>
        <v>2</v>
      </c>
      <c r="I1431" s="7">
        <f>VLOOKUP(F1431,Table!$A$2:$C$121,3,0)</f>
        <v>5</v>
      </c>
      <c r="J1431" s="6" t="s">
        <v>2379</v>
      </c>
      <c r="K1431" s="8" t="str">
        <f>LEFT(J1431,MIN(FIND({0,1,2,3,4,5,6,7,8,9},ASC(J1431)&amp;1234567890))-1)</f>
        <v>Zn</v>
      </c>
      <c r="L1431" s="8">
        <f t="shared" si="111"/>
        <v>1</v>
      </c>
      <c r="M1431" s="8">
        <f>VLOOKUP(K1431,Table!$A$2:$C$121,2,0)</f>
        <v>12</v>
      </c>
      <c r="N1431" s="7">
        <f>VLOOKUP(K1431,Table!$A$2:$C$121,3,0)</f>
        <v>4</v>
      </c>
      <c r="O1431" s="6" t="s">
        <v>2636</v>
      </c>
      <c r="P1431" s="8" t="str">
        <f>LEFT(O1431,MIN(FIND({0,1,2,3,4,5,6,7,8,9},ASC(O1431)&amp;1234567890))-1)</f>
        <v>Co</v>
      </c>
      <c r="Q1431" s="8">
        <f t="shared" si="112"/>
        <v>1</v>
      </c>
      <c r="R1431" s="8">
        <f>VLOOKUP(P1431,Table!$A$2:$C$121,2,0)</f>
        <v>9</v>
      </c>
      <c r="S1431" s="7">
        <f>VLOOKUP(P1431,Table!$A$2:$C$121,3,0)</f>
        <v>4</v>
      </c>
      <c r="T1431" s="6" t="s">
        <v>4110</v>
      </c>
      <c r="U1431" s="8" t="str">
        <f>LEFT(T1431,MIN(FIND({0,1,2,3,4,5,6,7,8,9},ASC(T1431)&amp;1234567890))-1)</f>
        <v>Fe</v>
      </c>
      <c r="V1431" s="8">
        <f t="shared" si="113"/>
        <v>16</v>
      </c>
      <c r="W1431" s="8">
        <f>VLOOKUP(U1431,Table!$A$2:$C$121,2,0)</f>
        <v>8</v>
      </c>
      <c r="X1431" s="7">
        <f>VLOOKUP(U1431,Table!$A$2:$C$121,3,0)</f>
        <v>4</v>
      </c>
      <c r="Y1431" s="6" t="s">
        <v>2947</v>
      </c>
      <c r="Z1431" s="8" t="str">
        <f>LEFT(Y1431,MIN(FIND({0,1,2,3,4,5,6,7,8,9},ASC(Y1431)&amp;1234567890))-1)</f>
        <v>O</v>
      </c>
      <c r="AA1431" s="8">
        <f t="shared" si="114"/>
        <v>27</v>
      </c>
      <c r="AB1431" s="8">
        <f>VLOOKUP(Z1431,Table!$A$2:$C$121,2,0)</f>
        <v>16</v>
      </c>
      <c r="AC1431" s="7">
        <f>VLOOKUP(Z1431,Table!$A$2:$C$121,3,0)</f>
        <v>2</v>
      </c>
      <c r="AD1431" s="5" t="str">
        <f>VLOOKUP(A1431,Table!$U$1:$V$230,2,0)</f>
        <v>Hexagonal</v>
      </c>
    </row>
    <row r="1432" spans="1:30" ht="18.75" customHeight="1" x14ac:dyDescent="0.4">
      <c r="A1432" s="5">
        <v>194</v>
      </c>
      <c r="B1432" s="5">
        <v>97524</v>
      </c>
      <c r="C1432" s="5" t="s">
        <v>1887</v>
      </c>
      <c r="D1432" s="5" t="s">
        <v>1910</v>
      </c>
      <c r="E1432" s="6" t="s">
        <v>3821</v>
      </c>
      <c r="F1432" s="8" t="str">
        <f>LEFT(E1432,MIN(FIND({0,1,2,3,4,5,6,7,8,9},ASC(E1432)&amp;1234567890))-1)</f>
        <v>Ba</v>
      </c>
      <c r="G1432" s="8">
        <f t="shared" si="110"/>
        <v>6</v>
      </c>
      <c r="H1432" s="8">
        <f>VLOOKUP(F1432,Table!$A$2:$C$121,2,0)</f>
        <v>2</v>
      </c>
      <c r="I1432" s="7">
        <f>VLOOKUP(F1432,Table!$A$2:$C$121,3,0)</f>
        <v>6</v>
      </c>
      <c r="J1432" s="6" t="s">
        <v>3897</v>
      </c>
      <c r="K1432" s="8" t="str">
        <f>LEFT(J1432,MIN(FIND({0,1,2,3,4,5,6,7,8,9},ASC(J1432)&amp;1234567890))-1)</f>
        <v>Ru</v>
      </c>
      <c r="L1432" s="8">
        <f t="shared" si="111"/>
        <v>2</v>
      </c>
      <c r="M1432" s="8">
        <f>VLOOKUP(K1432,Table!$A$2:$C$121,2,0)</f>
        <v>8</v>
      </c>
      <c r="N1432" s="7">
        <f>VLOOKUP(K1432,Table!$A$2:$C$121,3,0)</f>
        <v>5</v>
      </c>
      <c r="O1432" s="6" t="s">
        <v>2328</v>
      </c>
      <c r="P1432" s="8" t="str">
        <f>LEFT(O1432,MIN(FIND({0,1,2,3,4,5,6,7,8,9},ASC(O1432)&amp;1234567890))-1)</f>
        <v>Na</v>
      </c>
      <c r="Q1432" s="8">
        <f t="shared" si="112"/>
        <v>2</v>
      </c>
      <c r="R1432" s="8">
        <f>VLOOKUP(P1432,Table!$A$2:$C$121,2,0)</f>
        <v>1</v>
      </c>
      <c r="S1432" s="7">
        <f>VLOOKUP(P1432,Table!$A$2:$C$121,3,0)</f>
        <v>3</v>
      </c>
      <c r="T1432" s="6" t="s">
        <v>2431</v>
      </c>
      <c r="U1432" s="8" t="str">
        <f>LEFT(T1432,MIN(FIND({0,1,2,3,4,5,6,7,8,9},ASC(T1432)&amp;1234567890))-1)</f>
        <v>V</v>
      </c>
      <c r="V1432" s="8">
        <f t="shared" si="113"/>
        <v>2</v>
      </c>
      <c r="W1432" s="8">
        <f>VLOOKUP(U1432,Table!$A$2:$C$121,2,0)</f>
        <v>5</v>
      </c>
      <c r="X1432" s="7">
        <f>VLOOKUP(U1432,Table!$A$2:$C$121,3,0)</f>
        <v>4</v>
      </c>
      <c r="Y1432" s="6" t="s">
        <v>2596</v>
      </c>
      <c r="Z1432" s="8" t="str">
        <f>LEFT(Y1432,MIN(FIND({0,1,2,3,4,5,6,7,8,9},ASC(Y1432)&amp;1234567890))-1)</f>
        <v>O</v>
      </c>
      <c r="AA1432" s="8">
        <f t="shared" si="114"/>
        <v>17</v>
      </c>
      <c r="AB1432" s="8">
        <f>VLOOKUP(Z1432,Table!$A$2:$C$121,2,0)</f>
        <v>16</v>
      </c>
      <c r="AC1432" s="7">
        <f>VLOOKUP(Z1432,Table!$A$2:$C$121,3,0)</f>
        <v>2</v>
      </c>
      <c r="AD1432" s="5" t="str">
        <f>VLOOKUP(A1432,Table!$U$1:$V$230,2,0)</f>
        <v>Hexagonal</v>
      </c>
    </row>
    <row r="1433" spans="1:30" ht="18.75" customHeight="1" x14ac:dyDescent="0.4">
      <c r="A1433" s="5">
        <v>194</v>
      </c>
      <c r="B1433" s="5">
        <v>97525</v>
      </c>
      <c r="C1433" s="5" t="s">
        <v>1887</v>
      </c>
      <c r="D1433" s="5" t="s">
        <v>1911</v>
      </c>
      <c r="E1433" s="6" t="s">
        <v>3821</v>
      </c>
      <c r="F1433" s="8" t="str">
        <f>LEFT(E1433,MIN(FIND({0,1,2,3,4,5,6,7,8,9},ASC(E1433)&amp;1234567890))-1)</f>
        <v>Ba</v>
      </c>
      <c r="G1433" s="8">
        <f t="shared" si="110"/>
        <v>6</v>
      </c>
      <c r="H1433" s="8">
        <f>VLOOKUP(F1433,Table!$A$2:$C$121,2,0)</f>
        <v>2</v>
      </c>
      <c r="I1433" s="7">
        <f>VLOOKUP(F1433,Table!$A$2:$C$121,3,0)</f>
        <v>6</v>
      </c>
      <c r="J1433" s="6" t="s">
        <v>3897</v>
      </c>
      <c r="K1433" s="8" t="str">
        <f>LEFT(J1433,MIN(FIND({0,1,2,3,4,5,6,7,8,9},ASC(J1433)&amp;1234567890))-1)</f>
        <v>Ru</v>
      </c>
      <c r="L1433" s="8">
        <f t="shared" si="111"/>
        <v>2</v>
      </c>
      <c r="M1433" s="8">
        <f>VLOOKUP(K1433,Table!$A$2:$C$121,2,0)</f>
        <v>8</v>
      </c>
      <c r="N1433" s="7">
        <f>VLOOKUP(K1433,Table!$A$2:$C$121,3,0)</f>
        <v>5</v>
      </c>
      <c r="O1433" s="6" t="s">
        <v>2328</v>
      </c>
      <c r="P1433" s="8" t="str">
        <f>LEFT(O1433,MIN(FIND({0,1,2,3,4,5,6,7,8,9},ASC(O1433)&amp;1234567890))-1)</f>
        <v>Na</v>
      </c>
      <c r="Q1433" s="8">
        <f t="shared" si="112"/>
        <v>2</v>
      </c>
      <c r="R1433" s="8">
        <f>VLOOKUP(P1433,Table!$A$2:$C$121,2,0)</f>
        <v>1</v>
      </c>
      <c r="S1433" s="7">
        <f>VLOOKUP(P1433,Table!$A$2:$C$121,3,0)</f>
        <v>3</v>
      </c>
      <c r="T1433" s="6" t="s">
        <v>3941</v>
      </c>
      <c r="U1433" s="8" t="str">
        <f>LEFT(T1433,MIN(FIND({0,1,2,3,4,5,6,7,8,9},ASC(T1433)&amp;1234567890))-1)</f>
        <v>Mn</v>
      </c>
      <c r="V1433" s="8">
        <f t="shared" si="113"/>
        <v>2</v>
      </c>
      <c r="W1433" s="8">
        <f>VLOOKUP(U1433,Table!$A$2:$C$121,2,0)</f>
        <v>7</v>
      </c>
      <c r="X1433" s="7">
        <f>VLOOKUP(U1433,Table!$A$2:$C$121,3,0)</f>
        <v>4</v>
      </c>
      <c r="Y1433" s="6" t="s">
        <v>2596</v>
      </c>
      <c r="Z1433" s="8" t="str">
        <f>LEFT(Y1433,MIN(FIND({0,1,2,3,4,5,6,7,8,9},ASC(Y1433)&amp;1234567890))-1)</f>
        <v>O</v>
      </c>
      <c r="AA1433" s="8">
        <f t="shared" si="114"/>
        <v>17</v>
      </c>
      <c r="AB1433" s="8">
        <f>VLOOKUP(Z1433,Table!$A$2:$C$121,2,0)</f>
        <v>16</v>
      </c>
      <c r="AC1433" s="7">
        <f>VLOOKUP(Z1433,Table!$A$2:$C$121,3,0)</f>
        <v>2</v>
      </c>
      <c r="AD1433" s="5" t="str">
        <f>VLOOKUP(A1433,Table!$U$1:$V$230,2,0)</f>
        <v>Hexagonal</v>
      </c>
    </row>
    <row r="1434" spans="1:30" ht="18.75" customHeight="1" x14ac:dyDescent="0.4">
      <c r="A1434" s="5">
        <v>194</v>
      </c>
      <c r="B1434" s="5">
        <v>97527</v>
      </c>
      <c r="C1434" s="5" t="s">
        <v>1887</v>
      </c>
      <c r="D1434" s="5" t="s">
        <v>1912</v>
      </c>
      <c r="E1434" s="6" t="s">
        <v>3821</v>
      </c>
      <c r="F1434" s="8" t="str">
        <f>LEFT(E1434,MIN(FIND({0,1,2,3,4,5,6,7,8,9},ASC(E1434)&amp;1234567890))-1)</f>
        <v>Ba</v>
      </c>
      <c r="G1434" s="8">
        <f t="shared" si="110"/>
        <v>6</v>
      </c>
      <c r="H1434" s="8">
        <f>VLOOKUP(F1434,Table!$A$2:$C$121,2,0)</f>
        <v>2</v>
      </c>
      <c r="I1434" s="7">
        <f>VLOOKUP(F1434,Table!$A$2:$C$121,3,0)</f>
        <v>6</v>
      </c>
      <c r="J1434" s="6" t="s">
        <v>3897</v>
      </c>
      <c r="K1434" s="8" t="str">
        <f>LEFT(J1434,MIN(FIND({0,1,2,3,4,5,6,7,8,9},ASC(J1434)&amp;1234567890))-1)</f>
        <v>Ru</v>
      </c>
      <c r="L1434" s="8">
        <f t="shared" si="111"/>
        <v>2</v>
      </c>
      <c r="M1434" s="8">
        <f>VLOOKUP(K1434,Table!$A$2:$C$121,2,0)</f>
        <v>8</v>
      </c>
      <c r="N1434" s="7">
        <f>VLOOKUP(K1434,Table!$A$2:$C$121,3,0)</f>
        <v>5</v>
      </c>
      <c r="O1434" s="6" t="s">
        <v>2328</v>
      </c>
      <c r="P1434" s="8" t="str">
        <f>LEFT(O1434,MIN(FIND({0,1,2,3,4,5,6,7,8,9},ASC(O1434)&amp;1234567890))-1)</f>
        <v>Na</v>
      </c>
      <c r="Q1434" s="8">
        <f t="shared" si="112"/>
        <v>2</v>
      </c>
      <c r="R1434" s="8">
        <f>VLOOKUP(P1434,Table!$A$2:$C$121,2,0)</f>
        <v>1</v>
      </c>
      <c r="S1434" s="7">
        <f>VLOOKUP(P1434,Table!$A$2:$C$121,3,0)</f>
        <v>3</v>
      </c>
      <c r="T1434" s="6" t="s">
        <v>2795</v>
      </c>
      <c r="U1434" s="8" t="str">
        <f>LEFT(T1434,MIN(FIND({0,1,2,3,4,5,6,7,8,9},ASC(T1434)&amp;1234567890))-1)</f>
        <v>Cr</v>
      </c>
      <c r="V1434" s="8">
        <f t="shared" si="113"/>
        <v>2</v>
      </c>
      <c r="W1434" s="8">
        <f>VLOOKUP(U1434,Table!$A$2:$C$121,2,0)</f>
        <v>6</v>
      </c>
      <c r="X1434" s="7">
        <f>VLOOKUP(U1434,Table!$A$2:$C$121,3,0)</f>
        <v>4</v>
      </c>
      <c r="Y1434" s="6" t="s">
        <v>2596</v>
      </c>
      <c r="Z1434" s="8" t="str">
        <f>LEFT(Y1434,MIN(FIND({0,1,2,3,4,5,6,7,8,9},ASC(Y1434)&amp;1234567890))-1)</f>
        <v>O</v>
      </c>
      <c r="AA1434" s="8">
        <f t="shared" si="114"/>
        <v>17</v>
      </c>
      <c r="AB1434" s="8">
        <f>VLOOKUP(Z1434,Table!$A$2:$C$121,2,0)</f>
        <v>16</v>
      </c>
      <c r="AC1434" s="7">
        <f>VLOOKUP(Z1434,Table!$A$2:$C$121,3,0)</f>
        <v>2</v>
      </c>
      <c r="AD1434" s="5" t="str">
        <f>VLOOKUP(A1434,Table!$U$1:$V$230,2,0)</f>
        <v>Hexagonal</v>
      </c>
    </row>
    <row r="1435" spans="1:30" ht="18.75" customHeight="1" x14ac:dyDescent="0.4">
      <c r="A1435" s="5">
        <v>194</v>
      </c>
      <c r="B1435" s="5">
        <v>97530</v>
      </c>
      <c r="C1435" s="5" t="s">
        <v>1887</v>
      </c>
      <c r="D1435" s="5" t="s">
        <v>1913</v>
      </c>
      <c r="E1435" s="6" t="s">
        <v>3821</v>
      </c>
      <c r="F1435" s="8" t="str">
        <f>LEFT(E1435,MIN(FIND({0,1,2,3,4,5,6,7,8,9},ASC(E1435)&amp;1234567890))-1)</f>
        <v>Ba</v>
      </c>
      <c r="G1435" s="8">
        <f t="shared" si="110"/>
        <v>6</v>
      </c>
      <c r="H1435" s="8">
        <f>VLOOKUP(F1435,Table!$A$2:$C$121,2,0)</f>
        <v>2</v>
      </c>
      <c r="I1435" s="7">
        <f>VLOOKUP(F1435,Table!$A$2:$C$121,3,0)</f>
        <v>6</v>
      </c>
      <c r="J1435" s="6" t="s">
        <v>3897</v>
      </c>
      <c r="K1435" s="8" t="str">
        <f>LEFT(J1435,MIN(FIND({0,1,2,3,4,5,6,7,8,9},ASC(J1435)&amp;1234567890))-1)</f>
        <v>Ru</v>
      </c>
      <c r="L1435" s="8">
        <f t="shared" si="111"/>
        <v>2</v>
      </c>
      <c r="M1435" s="8">
        <f>VLOOKUP(K1435,Table!$A$2:$C$121,2,0)</f>
        <v>8</v>
      </c>
      <c r="N1435" s="7">
        <f>VLOOKUP(K1435,Table!$A$2:$C$121,3,0)</f>
        <v>5</v>
      </c>
      <c r="O1435" s="6" t="s">
        <v>2328</v>
      </c>
      <c r="P1435" s="8" t="str">
        <f>LEFT(O1435,MIN(FIND({0,1,2,3,4,5,6,7,8,9},ASC(O1435)&amp;1234567890))-1)</f>
        <v>Na</v>
      </c>
      <c r="Q1435" s="8">
        <f t="shared" si="112"/>
        <v>2</v>
      </c>
      <c r="R1435" s="8">
        <f>VLOOKUP(P1435,Table!$A$2:$C$121,2,0)</f>
        <v>1</v>
      </c>
      <c r="S1435" s="7">
        <f>VLOOKUP(P1435,Table!$A$2:$C$121,3,0)</f>
        <v>3</v>
      </c>
      <c r="T1435" s="6" t="s">
        <v>2377</v>
      </c>
      <c r="U1435" s="8" t="str">
        <f>LEFT(T1435,MIN(FIND({0,1,2,3,4,5,6,7,8,9},ASC(T1435)&amp;1234567890))-1)</f>
        <v>As</v>
      </c>
      <c r="V1435" s="8">
        <f t="shared" si="113"/>
        <v>2</v>
      </c>
      <c r="W1435" s="8">
        <f>VLOOKUP(U1435,Table!$A$2:$C$121,2,0)</f>
        <v>15</v>
      </c>
      <c r="X1435" s="7">
        <f>VLOOKUP(U1435,Table!$A$2:$C$121,3,0)</f>
        <v>4</v>
      </c>
      <c r="Y1435" s="6" t="s">
        <v>2596</v>
      </c>
      <c r="Z1435" s="8" t="str">
        <f>LEFT(Y1435,MIN(FIND({0,1,2,3,4,5,6,7,8,9},ASC(Y1435)&amp;1234567890))-1)</f>
        <v>O</v>
      </c>
      <c r="AA1435" s="8">
        <f t="shared" si="114"/>
        <v>17</v>
      </c>
      <c r="AB1435" s="8">
        <f>VLOOKUP(Z1435,Table!$A$2:$C$121,2,0)</f>
        <v>16</v>
      </c>
      <c r="AC1435" s="7">
        <f>VLOOKUP(Z1435,Table!$A$2:$C$121,3,0)</f>
        <v>2</v>
      </c>
      <c r="AD1435" s="5" t="str">
        <f>VLOOKUP(A1435,Table!$U$1:$V$230,2,0)</f>
        <v>Hexagonal</v>
      </c>
    </row>
    <row r="1436" spans="1:30" ht="18.75" customHeight="1" x14ac:dyDescent="0.4">
      <c r="A1436" s="5">
        <v>194</v>
      </c>
      <c r="B1436" s="5">
        <v>99372</v>
      </c>
      <c r="C1436" s="5" t="s">
        <v>1887</v>
      </c>
      <c r="D1436" s="5" t="s">
        <v>1914</v>
      </c>
      <c r="E1436" s="6" t="s">
        <v>2440</v>
      </c>
      <c r="F1436" s="8" t="str">
        <f>LEFT(E1436,MIN(FIND({0,1,2,3,4,5,6,7,8,9},ASC(E1436)&amp;1234567890))-1)</f>
        <v>Ba</v>
      </c>
      <c r="G1436" s="8">
        <f t="shared" si="110"/>
        <v>5</v>
      </c>
      <c r="H1436" s="8">
        <f>VLOOKUP(F1436,Table!$A$2:$C$121,2,0)</f>
        <v>2</v>
      </c>
      <c r="I1436" s="7">
        <f>VLOOKUP(F1436,Table!$A$2:$C$121,3,0)</f>
        <v>6</v>
      </c>
      <c r="J1436" s="6" t="s">
        <v>4549</v>
      </c>
      <c r="K1436" s="8" t="str">
        <f>LEFT(J1436,MIN(FIND({0,1,2,3,4,5,6,7,8,9},ASC(J1436)&amp;1234567890))-1)</f>
        <v>Co</v>
      </c>
      <c r="L1436" s="8">
        <f t="shared" si="111"/>
        <v>4.0279999999999996</v>
      </c>
      <c r="M1436" s="8">
        <f>VLOOKUP(K1436,Table!$A$2:$C$121,2,0)</f>
        <v>9</v>
      </c>
      <c r="N1436" s="7">
        <f>VLOOKUP(K1436,Table!$A$2:$C$121,3,0)</f>
        <v>4</v>
      </c>
      <c r="O1436" s="6" t="s">
        <v>4550</v>
      </c>
      <c r="P1436" s="8" t="str">
        <f>LEFT(O1436,MIN(FIND({0,1,2,3,4,5,6,7,8,9},ASC(O1436)&amp;1234567890))-1)</f>
        <v>Pt</v>
      </c>
      <c r="Q1436" s="8">
        <f t="shared" si="112"/>
        <v>0.97199999999999998</v>
      </c>
      <c r="R1436" s="8">
        <f>VLOOKUP(P1436,Table!$A$2:$C$121,2,0)</f>
        <v>10</v>
      </c>
      <c r="S1436" s="7">
        <f>VLOOKUP(P1436,Table!$A$2:$C$121,3,0)</f>
        <v>6</v>
      </c>
      <c r="T1436" s="6" t="s">
        <v>2339</v>
      </c>
      <c r="U1436" s="8" t="str">
        <f>LEFT(T1436,MIN(FIND({0,1,2,3,4,5,6,7,8,9},ASC(T1436)&amp;1234567890))-1)</f>
        <v>Cl</v>
      </c>
      <c r="V1436" s="8">
        <f t="shared" si="113"/>
        <v>1</v>
      </c>
      <c r="W1436" s="8">
        <f>VLOOKUP(U1436,Table!$A$2:$C$121,2,0)</f>
        <v>17</v>
      </c>
      <c r="X1436" s="7">
        <f>VLOOKUP(U1436,Table!$A$2:$C$121,3,0)</f>
        <v>3</v>
      </c>
      <c r="Y1436" s="6" t="s">
        <v>2587</v>
      </c>
      <c r="Z1436" s="8" t="str">
        <f>LEFT(Y1436,MIN(FIND({0,1,2,3,4,5,6,7,8,9},ASC(Y1436)&amp;1234567890))-1)</f>
        <v>O</v>
      </c>
      <c r="AA1436" s="8">
        <f t="shared" si="114"/>
        <v>13</v>
      </c>
      <c r="AB1436" s="8">
        <f>VLOOKUP(Z1436,Table!$A$2:$C$121,2,0)</f>
        <v>16</v>
      </c>
      <c r="AC1436" s="7">
        <f>VLOOKUP(Z1436,Table!$A$2:$C$121,3,0)</f>
        <v>2</v>
      </c>
      <c r="AD1436" s="5" t="str">
        <f>VLOOKUP(A1436,Table!$U$1:$V$230,2,0)</f>
        <v>Hexagonal</v>
      </c>
    </row>
    <row r="1437" spans="1:30" ht="18.75" customHeight="1" x14ac:dyDescent="0.4">
      <c r="A1437" s="5">
        <v>194</v>
      </c>
      <c r="B1437" s="5">
        <v>99373</v>
      </c>
      <c r="C1437" s="5" t="s">
        <v>1887</v>
      </c>
      <c r="D1437" s="5" t="s">
        <v>1915</v>
      </c>
      <c r="E1437" s="6" t="s">
        <v>2440</v>
      </c>
      <c r="F1437" s="8" t="str">
        <f>LEFT(E1437,MIN(FIND({0,1,2,3,4,5,6,7,8,9},ASC(E1437)&amp;1234567890))-1)</f>
        <v>Ba</v>
      </c>
      <c r="G1437" s="8">
        <f t="shared" si="110"/>
        <v>5</v>
      </c>
      <c r="H1437" s="8">
        <f>VLOOKUP(F1437,Table!$A$2:$C$121,2,0)</f>
        <v>2</v>
      </c>
      <c r="I1437" s="7">
        <f>VLOOKUP(F1437,Table!$A$2:$C$121,3,0)</f>
        <v>6</v>
      </c>
      <c r="J1437" s="6" t="s">
        <v>4551</v>
      </c>
      <c r="K1437" s="8" t="str">
        <f>LEFT(J1437,MIN(FIND({0,1,2,3,4,5,6,7,8,9},ASC(J1437)&amp;1234567890))-1)</f>
        <v>Co</v>
      </c>
      <c r="L1437" s="8">
        <f t="shared" si="111"/>
        <v>3.9159999999999999</v>
      </c>
      <c r="M1437" s="8">
        <f>VLOOKUP(K1437,Table!$A$2:$C$121,2,0)</f>
        <v>9</v>
      </c>
      <c r="N1437" s="7">
        <f>VLOOKUP(K1437,Table!$A$2:$C$121,3,0)</f>
        <v>4</v>
      </c>
      <c r="O1437" s="6" t="s">
        <v>4552</v>
      </c>
      <c r="P1437" s="8" t="str">
        <f>LEFT(O1437,MIN(FIND({0,1,2,3,4,5,6,7,8,9},ASC(O1437)&amp;1234567890))-1)</f>
        <v>Pt</v>
      </c>
      <c r="Q1437" s="8">
        <f t="shared" si="112"/>
        <v>1.0840000000000001</v>
      </c>
      <c r="R1437" s="8">
        <f>VLOOKUP(P1437,Table!$A$2:$C$121,2,0)</f>
        <v>10</v>
      </c>
      <c r="S1437" s="7">
        <f>VLOOKUP(P1437,Table!$A$2:$C$121,3,0)</f>
        <v>6</v>
      </c>
      <c r="T1437" s="6" t="s">
        <v>2339</v>
      </c>
      <c r="U1437" s="8" t="str">
        <f>LEFT(T1437,MIN(FIND({0,1,2,3,4,5,6,7,8,9},ASC(T1437)&amp;1234567890))-1)</f>
        <v>Cl</v>
      </c>
      <c r="V1437" s="8">
        <f t="shared" si="113"/>
        <v>1</v>
      </c>
      <c r="W1437" s="8">
        <f>VLOOKUP(U1437,Table!$A$2:$C$121,2,0)</f>
        <v>17</v>
      </c>
      <c r="X1437" s="7">
        <f>VLOOKUP(U1437,Table!$A$2:$C$121,3,0)</f>
        <v>3</v>
      </c>
      <c r="Y1437" s="6" t="s">
        <v>2587</v>
      </c>
      <c r="Z1437" s="8" t="str">
        <f>LEFT(Y1437,MIN(FIND({0,1,2,3,4,5,6,7,8,9},ASC(Y1437)&amp;1234567890))-1)</f>
        <v>O</v>
      </c>
      <c r="AA1437" s="8">
        <f t="shared" si="114"/>
        <v>13</v>
      </c>
      <c r="AB1437" s="8">
        <f>VLOOKUP(Z1437,Table!$A$2:$C$121,2,0)</f>
        <v>16</v>
      </c>
      <c r="AC1437" s="7">
        <f>VLOOKUP(Z1437,Table!$A$2:$C$121,3,0)</f>
        <v>2</v>
      </c>
      <c r="AD1437" s="5" t="str">
        <f>VLOOKUP(A1437,Table!$U$1:$V$230,2,0)</f>
        <v>Hexagonal</v>
      </c>
    </row>
    <row r="1438" spans="1:30" ht="18.75" customHeight="1" x14ac:dyDescent="0.4">
      <c r="A1438" s="5">
        <v>194</v>
      </c>
      <c r="B1438" s="5">
        <v>99374</v>
      </c>
      <c r="C1438" s="5" t="s">
        <v>1887</v>
      </c>
      <c r="D1438" s="5" t="s">
        <v>1916</v>
      </c>
      <c r="E1438" s="6" t="s">
        <v>2440</v>
      </c>
      <c r="F1438" s="8" t="str">
        <f>LEFT(E1438,MIN(FIND({0,1,2,3,4,5,6,7,8,9},ASC(E1438)&amp;1234567890))-1)</f>
        <v>Ba</v>
      </c>
      <c r="G1438" s="8">
        <f t="shared" si="110"/>
        <v>5</v>
      </c>
      <c r="H1438" s="8">
        <f>VLOOKUP(F1438,Table!$A$2:$C$121,2,0)</f>
        <v>2</v>
      </c>
      <c r="I1438" s="7">
        <f>VLOOKUP(F1438,Table!$A$2:$C$121,3,0)</f>
        <v>6</v>
      </c>
      <c r="J1438" s="6" t="s">
        <v>4553</v>
      </c>
      <c r="K1438" s="8" t="str">
        <f>LEFT(J1438,MIN(FIND({0,1,2,3,4,5,6,7,8,9},ASC(J1438)&amp;1234567890))-1)</f>
        <v>Fe</v>
      </c>
      <c r="L1438" s="8">
        <f t="shared" si="111"/>
        <v>3.6930000000000001</v>
      </c>
      <c r="M1438" s="8">
        <f>VLOOKUP(K1438,Table!$A$2:$C$121,2,0)</f>
        <v>8</v>
      </c>
      <c r="N1438" s="7">
        <f>VLOOKUP(K1438,Table!$A$2:$C$121,3,0)</f>
        <v>4</v>
      </c>
      <c r="O1438" s="6" t="s">
        <v>4554</v>
      </c>
      <c r="P1438" s="8" t="str">
        <f>LEFT(O1438,MIN(FIND({0,1,2,3,4,5,6,7,8,9},ASC(O1438)&amp;1234567890))-1)</f>
        <v>Pt</v>
      </c>
      <c r="Q1438" s="8">
        <f t="shared" si="112"/>
        <v>1.3069999999999999</v>
      </c>
      <c r="R1438" s="8">
        <f>VLOOKUP(P1438,Table!$A$2:$C$121,2,0)</f>
        <v>10</v>
      </c>
      <c r="S1438" s="7">
        <f>VLOOKUP(P1438,Table!$A$2:$C$121,3,0)</f>
        <v>6</v>
      </c>
      <c r="T1438" s="6" t="s">
        <v>2339</v>
      </c>
      <c r="U1438" s="8" t="str">
        <f>LEFT(T1438,MIN(FIND({0,1,2,3,4,5,6,7,8,9},ASC(T1438)&amp;1234567890))-1)</f>
        <v>Cl</v>
      </c>
      <c r="V1438" s="8">
        <f t="shared" si="113"/>
        <v>1</v>
      </c>
      <c r="W1438" s="8">
        <f>VLOOKUP(U1438,Table!$A$2:$C$121,2,0)</f>
        <v>17</v>
      </c>
      <c r="X1438" s="7">
        <f>VLOOKUP(U1438,Table!$A$2:$C$121,3,0)</f>
        <v>3</v>
      </c>
      <c r="Y1438" s="6" t="s">
        <v>2587</v>
      </c>
      <c r="Z1438" s="8" t="str">
        <f>LEFT(Y1438,MIN(FIND({0,1,2,3,4,5,6,7,8,9},ASC(Y1438)&amp;1234567890))-1)</f>
        <v>O</v>
      </c>
      <c r="AA1438" s="8">
        <f t="shared" si="114"/>
        <v>13</v>
      </c>
      <c r="AB1438" s="8">
        <f>VLOOKUP(Z1438,Table!$A$2:$C$121,2,0)</f>
        <v>16</v>
      </c>
      <c r="AC1438" s="7">
        <f>VLOOKUP(Z1438,Table!$A$2:$C$121,3,0)</f>
        <v>2</v>
      </c>
      <c r="AD1438" s="5" t="str">
        <f>VLOOKUP(A1438,Table!$U$1:$V$230,2,0)</f>
        <v>Hexagonal</v>
      </c>
    </row>
    <row r="1439" spans="1:30" ht="18.75" customHeight="1" x14ac:dyDescent="0.4">
      <c r="A1439" s="5">
        <v>194</v>
      </c>
      <c r="B1439" s="5">
        <v>99375</v>
      </c>
      <c r="C1439" s="5" t="s">
        <v>1887</v>
      </c>
      <c r="D1439" s="5" t="s">
        <v>1917</v>
      </c>
      <c r="E1439" s="6" t="s">
        <v>2440</v>
      </c>
      <c r="F1439" s="8" t="str">
        <f>LEFT(E1439,MIN(FIND({0,1,2,3,4,5,6,7,8,9},ASC(E1439)&amp;1234567890))-1)</f>
        <v>Ba</v>
      </c>
      <c r="G1439" s="8">
        <f t="shared" si="110"/>
        <v>5</v>
      </c>
      <c r="H1439" s="8">
        <f>VLOOKUP(F1439,Table!$A$2:$C$121,2,0)</f>
        <v>2</v>
      </c>
      <c r="I1439" s="7">
        <f>VLOOKUP(F1439,Table!$A$2:$C$121,3,0)</f>
        <v>6</v>
      </c>
      <c r="J1439" s="6" t="s">
        <v>4555</v>
      </c>
      <c r="K1439" s="8" t="str">
        <f>LEFT(J1439,MIN(FIND({0,1,2,3,4,5,6,7,8,9},ASC(J1439)&amp;1234567890))-1)</f>
        <v>Fe</v>
      </c>
      <c r="L1439" s="8">
        <f t="shared" si="111"/>
        <v>3.488</v>
      </c>
      <c r="M1439" s="8">
        <f>VLOOKUP(K1439,Table!$A$2:$C$121,2,0)</f>
        <v>8</v>
      </c>
      <c r="N1439" s="7">
        <f>VLOOKUP(K1439,Table!$A$2:$C$121,3,0)</f>
        <v>4</v>
      </c>
      <c r="O1439" s="6" t="s">
        <v>4556</v>
      </c>
      <c r="P1439" s="8" t="str">
        <f>LEFT(O1439,MIN(FIND({0,1,2,3,4,5,6,7,8,9},ASC(O1439)&amp;1234567890))-1)</f>
        <v>Pt</v>
      </c>
      <c r="Q1439" s="8">
        <f t="shared" si="112"/>
        <v>1.512</v>
      </c>
      <c r="R1439" s="8">
        <f>VLOOKUP(P1439,Table!$A$2:$C$121,2,0)</f>
        <v>10</v>
      </c>
      <c r="S1439" s="7">
        <f>VLOOKUP(P1439,Table!$A$2:$C$121,3,0)</f>
        <v>6</v>
      </c>
      <c r="T1439" s="6" t="s">
        <v>2339</v>
      </c>
      <c r="U1439" s="8" t="str">
        <f>LEFT(T1439,MIN(FIND({0,1,2,3,4,5,6,7,8,9},ASC(T1439)&amp;1234567890))-1)</f>
        <v>Cl</v>
      </c>
      <c r="V1439" s="8">
        <f t="shared" si="113"/>
        <v>1</v>
      </c>
      <c r="W1439" s="8">
        <f>VLOOKUP(U1439,Table!$A$2:$C$121,2,0)</f>
        <v>17</v>
      </c>
      <c r="X1439" s="7">
        <f>VLOOKUP(U1439,Table!$A$2:$C$121,3,0)</f>
        <v>3</v>
      </c>
      <c r="Y1439" s="6" t="s">
        <v>2587</v>
      </c>
      <c r="Z1439" s="8" t="str">
        <f>LEFT(Y1439,MIN(FIND({0,1,2,3,4,5,6,7,8,9},ASC(Y1439)&amp;1234567890))-1)</f>
        <v>O</v>
      </c>
      <c r="AA1439" s="8">
        <f t="shared" si="114"/>
        <v>13</v>
      </c>
      <c r="AB1439" s="8">
        <f>VLOOKUP(Z1439,Table!$A$2:$C$121,2,0)</f>
        <v>16</v>
      </c>
      <c r="AC1439" s="7">
        <f>VLOOKUP(Z1439,Table!$A$2:$C$121,3,0)</f>
        <v>2</v>
      </c>
      <c r="AD1439" s="5" t="str">
        <f>VLOOKUP(A1439,Table!$U$1:$V$230,2,0)</f>
        <v>Hexagonal</v>
      </c>
    </row>
    <row r="1440" spans="1:30" ht="18.75" customHeight="1" x14ac:dyDescent="0.4">
      <c r="A1440" s="5">
        <v>194</v>
      </c>
      <c r="B1440" s="5">
        <v>99376</v>
      </c>
      <c r="C1440" s="5" t="s">
        <v>1887</v>
      </c>
      <c r="D1440" s="5" t="s">
        <v>1918</v>
      </c>
      <c r="E1440" s="6" t="s">
        <v>2440</v>
      </c>
      <c r="F1440" s="8" t="str">
        <f>LEFT(E1440,MIN(FIND({0,1,2,3,4,5,6,7,8,9},ASC(E1440)&amp;1234567890))-1)</f>
        <v>Ba</v>
      </c>
      <c r="G1440" s="8">
        <f t="shared" si="110"/>
        <v>5</v>
      </c>
      <c r="H1440" s="8">
        <f>VLOOKUP(F1440,Table!$A$2:$C$121,2,0)</f>
        <v>2</v>
      </c>
      <c r="I1440" s="7">
        <f>VLOOKUP(F1440,Table!$A$2:$C$121,3,0)</f>
        <v>6</v>
      </c>
      <c r="J1440" s="6" t="s">
        <v>4557</v>
      </c>
      <c r="K1440" s="8" t="str">
        <f>LEFT(J1440,MIN(FIND({0,1,2,3,4,5,6,7,8,9},ASC(J1440)&amp;1234567890))-1)</f>
        <v>Fe</v>
      </c>
      <c r="L1440" s="8">
        <f t="shared" si="111"/>
        <v>3.411</v>
      </c>
      <c r="M1440" s="8">
        <f>VLOOKUP(K1440,Table!$A$2:$C$121,2,0)</f>
        <v>8</v>
      </c>
      <c r="N1440" s="7">
        <f>VLOOKUP(K1440,Table!$A$2:$C$121,3,0)</f>
        <v>4</v>
      </c>
      <c r="O1440" s="6" t="s">
        <v>4558</v>
      </c>
      <c r="P1440" s="8" t="str">
        <f>LEFT(O1440,MIN(FIND({0,1,2,3,4,5,6,7,8,9},ASC(O1440)&amp;1234567890))-1)</f>
        <v>Pt</v>
      </c>
      <c r="Q1440" s="8">
        <f t="shared" si="112"/>
        <v>1.589</v>
      </c>
      <c r="R1440" s="8">
        <f>VLOOKUP(P1440,Table!$A$2:$C$121,2,0)</f>
        <v>10</v>
      </c>
      <c r="S1440" s="7">
        <f>VLOOKUP(P1440,Table!$A$2:$C$121,3,0)</f>
        <v>6</v>
      </c>
      <c r="T1440" s="6" t="s">
        <v>2339</v>
      </c>
      <c r="U1440" s="8" t="str">
        <f>LEFT(T1440,MIN(FIND({0,1,2,3,4,5,6,7,8,9},ASC(T1440)&amp;1234567890))-1)</f>
        <v>Cl</v>
      </c>
      <c r="V1440" s="8">
        <f t="shared" si="113"/>
        <v>1</v>
      </c>
      <c r="W1440" s="8">
        <f>VLOOKUP(U1440,Table!$A$2:$C$121,2,0)</f>
        <v>17</v>
      </c>
      <c r="X1440" s="7">
        <f>VLOOKUP(U1440,Table!$A$2:$C$121,3,0)</f>
        <v>3</v>
      </c>
      <c r="Y1440" s="6" t="s">
        <v>2587</v>
      </c>
      <c r="Z1440" s="8" t="str">
        <f>LEFT(Y1440,MIN(FIND({0,1,2,3,4,5,6,7,8,9},ASC(Y1440)&amp;1234567890))-1)</f>
        <v>O</v>
      </c>
      <c r="AA1440" s="8">
        <f t="shared" si="114"/>
        <v>13</v>
      </c>
      <c r="AB1440" s="8">
        <f>VLOOKUP(Z1440,Table!$A$2:$C$121,2,0)</f>
        <v>16</v>
      </c>
      <c r="AC1440" s="7">
        <f>VLOOKUP(Z1440,Table!$A$2:$C$121,3,0)</f>
        <v>2</v>
      </c>
      <c r="AD1440" s="5" t="str">
        <f>VLOOKUP(A1440,Table!$U$1:$V$230,2,0)</f>
        <v>Hexagonal</v>
      </c>
    </row>
    <row r="1441" spans="1:30" ht="18.75" customHeight="1" x14ac:dyDescent="0.4">
      <c r="A1441" s="5">
        <v>194</v>
      </c>
      <c r="B1441" s="5">
        <v>99377</v>
      </c>
      <c r="C1441" s="5" t="s">
        <v>1887</v>
      </c>
      <c r="D1441" s="5" t="s">
        <v>1919</v>
      </c>
      <c r="E1441" s="6" t="s">
        <v>2440</v>
      </c>
      <c r="F1441" s="8" t="str">
        <f>LEFT(E1441,MIN(FIND({0,1,2,3,4,5,6,7,8,9},ASC(E1441)&amp;1234567890))-1)</f>
        <v>Ba</v>
      </c>
      <c r="G1441" s="8">
        <f t="shared" si="110"/>
        <v>5</v>
      </c>
      <c r="H1441" s="8">
        <f>VLOOKUP(F1441,Table!$A$2:$C$121,2,0)</f>
        <v>2</v>
      </c>
      <c r="I1441" s="7">
        <f>VLOOKUP(F1441,Table!$A$2:$C$121,3,0)</f>
        <v>6</v>
      </c>
      <c r="J1441" s="6" t="s">
        <v>4559</v>
      </c>
      <c r="K1441" s="8" t="str">
        <f>LEFT(J1441,MIN(FIND({0,1,2,3,4,5,6,7,8,9},ASC(J1441)&amp;1234567890))-1)</f>
        <v>Fe</v>
      </c>
      <c r="L1441" s="8">
        <f t="shared" si="111"/>
        <v>3.4510000000000001</v>
      </c>
      <c r="M1441" s="8">
        <f>VLOOKUP(K1441,Table!$A$2:$C$121,2,0)</f>
        <v>8</v>
      </c>
      <c r="N1441" s="7">
        <f>VLOOKUP(K1441,Table!$A$2:$C$121,3,0)</f>
        <v>4</v>
      </c>
      <c r="O1441" s="6" t="s">
        <v>4560</v>
      </c>
      <c r="P1441" s="8" t="str">
        <f>LEFT(O1441,MIN(FIND({0,1,2,3,4,5,6,7,8,9},ASC(O1441)&amp;1234567890))-1)</f>
        <v>Pt</v>
      </c>
      <c r="Q1441" s="8">
        <f t="shared" si="112"/>
        <v>1.5489999999999999</v>
      </c>
      <c r="R1441" s="8">
        <f>VLOOKUP(P1441,Table!$A$2:$C$121,2,0)</f>
        <v>10</v>
      </c>
      <c r="S1441" s="7">
        <f>VLOOKUP(P1441,Table!$A$2:$C$121,3,0)</f>
        <v>6</v>
      </c>
      <c r="T1441" s="6" t="s">
        <v>2339</v>
      </c>
      <c r="U1441" s="8" t="str">
        <f>LEFT(T1441,MIN(FIND({0,1,2,3,4,5,6,7,8,9},ASC(T1441)&amp;1234567890))-1)</f>
        <v>Cl</v>
      </c>
      <c r="V1441" s="8">
        <f t="shared" si="113"/>
        <v>1</v>
      </c>
      <c r="W1441" s="8">
        <f>VLOOKUP(U1441,Table!$A$2:$C$121,2,0)</f>
        <v>17</v>
      </c>
      <c r="X1441" s="7">
        <f>VLOOKUP(U1441,Table!$A$2:$C$121,3,0)</f>
        <v>3</v>
      </c>
      <c r="Y1441" s="6" t="s">
        <v>2587</v>
      </c>
      <c r="Z1441" s="8" t="str">
        <f>LEFT(Y1441,MIN(FIND({0,1,2,3,4,5,6,7,8,9},ASC(Y1441)&amp;1234567890))-1)</f>
        <v>O</v>
      </c>
      <c r="AA1441" s="8">
        <f t="shared" si="114"/>
        <v>13</v>
      </c>
      <c r="AB1441" s="8">
        <f>VLOOKUP(Z1441,Table!$A$2:$C$121,2,0)</f>
        <v>16</v>
      </c>
      <c r="AC1441" s="7">
        <f>VLOOKUP(Z1441,Table!$A$2:$C$121,3,0)</f>
        <v>2</v>
      </c>
      <c r="AD1441" s="5" t="str">
        <f>VLOOKUP(A1441,Table!$U$1:$V$230,2,0)</f>
        <v>Hexagonal</v>
      </c>
    </row>
    <row r="1442" spans="1:30" ht="18.75" customHeight="1" x14ac:dyDescent="0.4">
      <c r="A1442" s="5">
        <v>194</v>
      </c>
      <c r="B1442" s="5">
        <v>657123</v>
      </c>
      <c r="C1442" s="5" t="s">
        <v>1887</v>
      </c>
      <c r="D1442" s="5" t="s">
        <v>1920</v>
      </c>
      <c r="E1442" s="6" t="s">
        <v>2322</v>
      </c>
      <c r="F1442" s="8" t="str">
        <f>LEFT(E1442,MIN(FIND({0,1,2,3,4,5,6,7,8,9},ASC(E1442)&amp;1234567890))-1)</f>
        <v>Al</v>
      </c>
      <c r="G1442" s="8">
        <f t="shared" si="110"/>
        <v>2</v>
      </c>
      <c r="H1442" s="8">
        <f>VLOOKUP(F1442,Table!$A$2:$C$121,2,0)</f>
        <v>13</v>
      </c>
      <c r="I1442" s="7">
        <f>VLOOKUP(F1442,Table!$A$2:$C$121,3,0)</f>
        <v>3</v>
      </c>
      <c r="J1442" s="6" t="s">
        <v>2812</v>
      </c>
      <c r="K1442" s="8" t="str">
        <f>LEFT(J1442,MIN(FIND({0,1,2,3,4,5,6,7,8,9},ASC(J1442)&amp;1234567890))-1)</f>
        <v>Dy</v>
      </c>
      <c r="L1442" s="8">
        <f t="shared" si="111"/>
        <v>2</v>
      </c>
      <c r="M1442" s="8">
        <f>VLOOKUP(K1442,Table!$A$2:$C$121,2,0)</f>
        <v>3</v>
      </c>
      <c r="N1442" s="7">
        <f>VLOOKUP(K1442,Table!$A$2:$C$121,3,0)</f>
        <v>6</v>
      </c>
      <c r="O1442" s="6" t="s">
        <v>4324</v>
      </c>
      <c r="P1442" s="8" t="str">
        <f>LEFT(O1442,MIN(FIND({0,1,2,3,4,5,6,7,8,9},ASC(O1442)&amp;1234567890))-1)</f>
        <v>Fe</v>
      </c>
      <c r="Q1442" s="8">
        <f t="shared" si="112"/>
        <v>15</v>
      </c>
      <c r="R1442" s="8">
        <f>VLOOKUP(P1442,Table!$A$2:$C$121,2,0)</f>
        <v>8</v>
      </c>
      <c r="S1442" s="7">
        <f>VLOOKUP(P1442,Table!$A$2:$C$121,3,0)</f>
        <v>4</v>
      </c>
      <c r="T1442" s="6" t="s">
        <v>2494</v>
      </c>
      <c r="U1442" s="8" t="str">
        <f>LEFT(T1442,MIN(FIND({0,1,2,3,4,5,6,7,8,9},ASC(T1442)&amp;1234567890))-1)</f>
        <v>C</v>
      </c>
      <c r="V1442" s="8">
        <f t="shared" si="113"/>
        <v>1</v>
      </c>
      <c r="W1442" s="8">
        <f>VLOOKUP(U1442,Table!$A$2:$C$121,2,0)</f>
        <v>14</v>
      </c>
      <c r="X1442" s="7">
        <f>VLOOKUP(U1442,Table!$A$2:$C$121,3,0)</f>
        <v>2</v>
      </c>
      <c r="Y1442" s="6" t="s">
        <v>2313</v>
      </c>
      <c r="Z1442" s="8" t="str">
        <f>LEFT(Y1442,MIN(FIND({0,1,2,3,4,5,6,7,8,9},ASC(Y1442)&amp;1234567890))-1)</f>
        <v>N</v>
      </c>
      <c r="AA1442" s="8">
        <f t="shared" si="114"/>
        <v>1</v>
      </c>
      <c r="AB1442" s="8">
        <f>VLOOKUP(Z1442,Table!$A$2:$C$121,2,0)</f>
        <v>15</v>
      </c>
      <c r="AC1442" s="7">
        <f>VLOOKUP(Z1442,Table!$A$2:$C$121,3,0)</f>
        <v>2</v>
      </c>
      <c r="AD1442" s="5" t="str">
        <f>VLOOKUP(A1442,Table!$U$1:$V$230,2,0)</f>
        <v>Hexagonal</v>
      </c>
    </row>
    <row r="1443" spans="1:30" ht="18.75" customHeight="1" x14ac:dyDescent="0.4">
      <c r="A1443" s="5">
        <v>194</v>
      </c>
      <c r="B1443" s="5">
        <v>657124</v>
      </c>
      <c r="C1443" s="5" t="s">
        <v>1887</v>
      </c>
      <c r="D1443" s="5" t="s">
        <v>1921</v>
      </c>
      <c r="E1443" s="6" t="s">
        <v>2812</v>
      </c>
      <c r="F1443" s="8" t="str">
        <f>LEFT(E1443,MIN(FIND({0,1,2,3,4,5,6,7,8,9},ASC(E1443)&amp;1234567890))-1)</f>
        <v>Dy</v>
      </c>
      <c r="G1443" s="8">
        <f t="shared" si="110"/>
        <v>2</v>
      </c>
      <c r="H1443" s="8">
        <f>VLOOKUP(F1443,Table!$A$2:$C$121,2,0)</f>
        <v>3</v>
      </c>
      <c r="I1443" s="7">
        <f>VLOOKUP(F1443,Table!$A$2:$C$121,3,0)</f>
        <v>6</v>
      </c>
      <c r="J1443" s="6" t="s">
        <v>4324</v>
      </c>
      <c r="K1443" s="8" t="str">
        <f>LEFT(J1443,MIN(FIND({0,1,2,3,4,5,6,7,8,9},ASC(J1443)&amp;1234567890))-1)</f>
        <v>Fe</v>
      </c>
      <c r="L1443" s="8">
        <f t="shared" si="111"/>
        <v>15</v>
      </c>
      <c r="M1443" s="8">
        <f>VLOOKUP(K1443,Table!$A$2:$C$121,2,0)</f>
        <v>8</v>
      </c>
      <c r="N1443" s="7">
        <f>VLOOKUP(K1443,Table!$A$2:$C$121,3,0)</f>
        <v>4</v>
      </c>
      <c r="O1443" s="6" t="s">
        <v>2469</v>
      </c>
      <c r="P1443" s="8" t="str">
        <f>LEFT(O1443,MIN(FIND({0,1,2,3,4,5,6,7,8,9},ASC(O1443)&amp;1234567890))-1)</f>
        <v>Nb</v>
      </c>
      <c r="Q1443" s="8">
        <f t="shared" si="112"/>
        <v>2</v>
      </c>
      <c r="R1443" s="8">
        <f>VLOOKUP(P1443,Table!$A$2:$C$121,2,0)</f>
        <v>5</v>
      </c>
      <c r="S1443" s="7">
        <f>VLOOKUP(P1443,Table!$A$2:$C$121,3,0)</f>
        <v>5</v>
      </c>
      <c r="T1443" s="6" t="s">
        <v>2494</v>
      </c>
      <c r="U1443" s="8" t="str">
        <f>LEFT(T1443,MIN(FIND({0,1,2,3,4,5,6,7,8,9},ASC(T1443)&amp;1234567890))-1)</f>
        <v>C</v>
      </c>
      <c r="V1443" s="8">
        <f t="shared" si="113"/>
        <v>1</v>
      </c>
      <c r="W1443" s="8">
        <f>VLOOKUP(U1443,Table!$A$2:$C$121,2,0)</f>
        <v>14</v>
      </c>
      <c r="X1443" s="7">
        <f>VLOOKUP(U1443,Table!$A$2:$C$121,3,0)</f>
        <v>2</v>
      </c>
      <c r="Y1443" s="6" t="s">
        <v>2313</v>
      </c>
      <c r="Z1443" s="8" t="str">
        <f>LEFT(Y1443,MIN(FIND({0,1,2,3,4,5,6,7,8,9},ASC(Y1443)&amp;1234567890))-1)</f>
        <v>N</v>
      </c>
      <c r="AA1443" s="8">
        <f t="shared" si="114"/>
        <v>1</v>
      </c>
      <c r="AB1443" s="8">
        <f>VLOOKUP(Z1443,Table!$A$2:$C$121,2,0)</f>
        <v>15</v>
      </c>
      <c r="AC1443" s="7">
        <f>VLOOKUP(Z1443,Table!$A$2:$C$121,3,0)</f>
        <v>2</v>
      </c>
      <c r="AD1443" s="5" t="str">
        <f>VLOOKUP(A1443,Table!$U$1:$V$230,2,0)</f>
        <v>Hexagonal</v>
      </c>
    </row>
    <row r="1444" spans="1:30" ht="18.75" customHeight="1" x14ac:dyDescent="0.4">
      <c r="A1444" s="5">
        <v>194</v>
      </c>
      <c r="B1444" s="5">
        <v>418121</v>
      </c>
      <c r="C1444" s="5" t="s">
        <v>1887</v>
      </c>
      <c r="D1444" s="5" t="s">
        <v>1922</v>
      </c>
      <c r="E1444" s="6" t="s">
        <v>2359</v>
      </c>
      <c r="F1444" s="8" t="str">
        <f>LEFT(E1444,MIN(FIND({0,1,2,3,4,5,6,7,8,9},ASC(E1444)&amp;1234567890))-1)</f>
        <v>Ba</v>
      </c>
      <c r="G1444" s="8">
        <f t="shared" si="110"/>
        <v>3</v>
      </c>
      <c r="H1444" s="8">
        <f>VLOOKUP(F1444,Table!$A$2:$C$121,2,0)</f>
        <v>2</v>
      </c>
      <c r="I1444" s="7">
        <f>VLOOKUP(F1444,Table!$A$2:$C$121,3,0)</f>
        <v>6</v>
      </c>
      <c r="J1444" s="6" t="s">
        <v>2295</v>
      </c>
      <c r="K1444" s="8" t="str">
        <f>LEFT(J1444,MIN(FIND({0,1,2,3,4,5,6,7,8,9},ASC(J1444)&amp;1234567890))-1)</f>
        <v>Y</v>
      </c>
      <c r="L1444" s="8">
        <f t="shared" si="111"/>
        <v>1</v>
      </c>
      <c r="M1444" s="8">
        <f>VLOOKUP(K1444,Table!$A$2:$C$121,2,0)</f>
        <v>3</v>
      </c>
      <c r="N1444" s="7">
        <f>VLOOKUP(K1444,Table!$A$2:$C$121,3,0)</f>
        <v>5</v>
      </c>
      <c r="O1444" s="6" t="s">
        <v>4561</v>
      </c>
      <c r="P1444" s="8" t="str">
        <f>LEFT(O1444,MIN(FIND({0,1,2,3,4,5,6,7,8,9},ASC(O1444)&amp;1234567890))-1)</f>
        <v>Ru</v>
      </c>
      <c r="Q1444" s="8">
        <f t="shared" si="112"/>
        <v>0.72499999999999998</v>
      </c>
      <c r="R1444" s="8">
        <f>VLOOKUP(P1444,Table!$A$2:$C$121,2,0)</f>
        <v>8</v>
      </c>
      <c r="S1444" s="7">
        <f>VLOOKUP(P1444,Table!$A$2:$C$121,3,0)</f>
        <v>5</v>
      </c>
      <c r="T1444" s="6" t="s">
        <v>4562</v>
      </c>
      <c r="U1444" s="8" t="str">
        <f>LEFT(T1444,MIN(FIND({0,1,2,3,4,5,6,7,8,9},ASC(T1444)&amp;1234567890))-1)</f>
        <v>Al</v>
      </c>
      <c r="V1444" s="8">
        <f t="shared" si="113"/>
        <v>1.2749999999999999</v>
      </c>
      <c r="W1444" s="8">
        <f>VLOOKUP(U1444,Table!$A$2:$C$121,2,0)</f>
        <v>13</v>
      </c>
      <c r="X1444" s="7">
        <f>VLOOKUP(U1444,Table!$A$2:$C$121,3,0)</f>
        <v>3</v>
      </c>
      <c r="Y1444" s="6" t="s">
        <v>2298</v>
      </c>
      <c r="Z1444" s="8" t="str">
        <f>LEFT(Y1444,MIN(FIND({0,1,2,3,4,5,6,7,8,9},ASC(Y1444)&amp;1234567890))-1)</f>
        <v>O</v>
      </c>
      <c r="AA1444" s="8">
        <f t="shared" si="114"/>
        <v>8</v>
      </c>
      <c r="AB1444" s="8">
        <f>VLOOKUP(Z1444,Table!$A$2:$C$121,2,0)</f>
        <v>16</v>
      </c>
      <c r="AC1444" s="7">
        <f>VLOOKUP(Z1444,Table!$A$2:$C$121,3,0)</f>
        <v>2</v>
      </c>
      <c r="AD1444" s="5" t="str">
        <f>VLOOKUP(A1444,Table!$U$1:$V$230,2,0)</f>
        <v>Hexagonal</v>
      </c>
    </row>
    <row r="1445" spans="1:30" ht="18.75" customHeight="1" x14ac:dyDescent="0.4">
      <c r="A1445" s="5">
        <v>194</v>
      </c>
      <c r="B1445" s="5">
        <v>418122</v>
      </c>
      <c r="C1445" s="5" t="s">
        <v>1887</v>
      </c>
      <c r="D1445" s="5" t="s">
        <v>1923</v>
      </c>
      <c r="E1445" s="6" t="s">
        <v>2440</v>
      </c>
      <c r="F1445" s="8" t="str">
        <f>LEFT(E1445,MIN(FIND({0,1,2,3,4,5,6,7,8,9},ASC(E1445)&amp;1234567890))-1)</f>
        <v>Ba</v>
      </c>
      <c r="G1445" s="8">
        <f t="shared" si="110"/>
        <v>5</v>
      </c>
      <c r="H1445" s="8">
        <f>VLOOKUP(F1445,Table!$A$2:$C$121,2,0)</f>
        <v>2</v>
      </c>
      <c r="I1445" s="7">
        <f>VLOOKUP(F1445,Table!$A$2:$C$121,3,0)</f>
        <v>6</v>
      </c>
      <c r="J1445" s="6" t="s">
        <v>2691</v>
      </c>
      <c r="K1445" s="8" t="str">
        <f>LEFT(J1445,MIN(FIND({0,1,2,3,4,5,6,7,8,9},ASC(J1445)&amp;1234567890))-1)</f>
        <v>Y</v>
      </c>
      <c r="L1445" s="8">
        <f t="shared" si="111"/>
        <v>2</v>
      </c>
      <c r="M1445" s="8">
        <f>VLOOKUP(K1445,Table!$A$2:$C$121,2,0)</f>
        <v>3</v>
      </c>
      <c r="N1445" s="7">
        <f>VLOOKUP(K1445,Table!$A$2:$C$121,3,0)</f>
        <v>5</v>
      </c>
      <c r="O1445" s="6" t="s">
        <v>4563</v>
      </c>
      <c r="P1445" s="8" t="str">
        <f>LEFT(O1445,MIN(FIND({0,1,2,3,4,5,6,7,8,9},ASC(O1445)&amp;1234567890))-1)</f>
        <v>Ru</v>
      </c>
      <c r="Q1445" s="8">
        <f t="shared" si="112"/>
        <v>1.52</v>
      </c>
      <c r="R1445" s="8">
        <f>VLOOKUP(P1445,Table!$A$2:$C$121,2,0)</f>
        <v>8</v>
      </c>
      <c r="S1445" s="7">
        <f>VLOOKUP(P1445,Table!$A$2:$C$121,3,0)</f>
        <v>5</v>
      </c>
      <c r="T1445" s="6" t="s">
        <v>4564</v>
      </c>
      <c r="U1445" s="8" t="str">
        <f>LEFT(T1445,MIN(FIND({0,1,2,3,4,5,6,7,8,9},ASC(T1445)&amp;1234567890))-1)</f>
        <v>Al</v>
      </c>
      <c r="V1445" s="8">
        <f t="shared" si="113"/>
        <v>1.47</v>
      </c>
      <c r="W1445" s="8">
        <f>VLOOKUP(U1445,Table!$A$2:$C$121,2,0)</f>
        <v>13</v>
      </c>
      <c r="X1445" s="7">
        <f>VLOOKUP(U1445,Table!$A$2:$C$121,3,0)</f>
        <v>3</v>
      </c>
      <c r="Y1445" s="6" t="s">
        <v>3475</v>
      </c>
      <c r="Z1445" s="8" t="str">
        <f>LEFT(Y1445,MIN(FIND({0,1,2,3,4,5,6,7,8,9},ASC(Y1445)&amp;1234567890))-1)</f>
        <v>O</v>
      </c>
      <c r="AA1445" s="8">
        <f t="shared" si="114"/>
        <v>13.5</v>
      </c>
      <c r="AB1445" s="8">
        <f>VLOOKUP(Z1445,Table!$A$2:$C$121,2,0)</f>
        <v>16</v>
      </c>
      <c r="AC1445" s="7">
        <f>VLOOKUP(Z1445,Table!$A$2:$C$121,3,0)</f>
        <v>2</v>
      </c>
      <c r="AD1445" s="5" t="str">
        <f>VLOOKUP(A1445,Table!$U$1:$V$230,2,0)</f>
        <v>Hexagonal</v>
      </c>
    </row>
    <row r="1446" spans="1:30" ht="18.75" customHeight="1" x14ac:dyDescent="0.4">
      <c r="A1446" s="5">
        <v>194</v>
      </c>
      <c r="B1446" s="5">
        <v>174630</v>
      </c>
      <c r="C1446" s="5" t="s">
        <v>1887</v>
      </c>
      <c r="D1446" s="5" t="s">
        <v>1924</v>
      </c>
      <c r="E1446" s="6" t="s">
        <v>4565</v>
      </c>
      <c r="F1446" s="8" t="str">
        <f>LEFT(E1446,MIN(FIND({0,1,2,3,4,5,6,7,8,9},ASC(E1446)&amp;1234567890))-1)</f>
        <v>La</v>
      </c>
      <c r="G1446" s="8">
        <f t="shared" si="110"/>
        <v>0.97</v>
      </c>
      <c r="H1446" s="8">
        <f>VLOOKUP(F1446,Table!$A$2:$C$121,2,0)</f>
        <v>3</v>
      </c>
      <c r="I1446" s="7">
        <f>VLOOKUP(F1446,Table!$A$2:$C$121,3,0)</f>
        <v>6</v>
      </c>
      <c r="J1446" s="6" t="s">
        <v>4566</v>
      </c>
      <c r="K1446" s="8" t="str">
        <f>LEFT(J1446,MIN(FIND({0,1,2,3,4,5,6,7,8,9},ASC(J1446)&amp;1234567890))-1)</f>
        <v>Eu</v>
      </c>
      <c r="L1446" s="8">
        <f t="shared" si="111"/>
        <v>0.03</v>
      </c>
      <c r="M1446" s="8">
        <f>VLOOKUP(K1446,Table!$A$2:$C$121,2,0)</f>
        <v>3</v>
      </c>
      <c r="N1446" s="7">
        <f>VLOOKUP(K1446,Table!$A$2:$C$121,3,0)</f>
        <v>6</v>
      </c>
      <c r="O1446" s="6" t="s">
        <v>3869</v>
      </c>
      <c r="P1446" s="8" t="str">
        <f>LEFT(O1446,MIN(FIND({0,1,2,3,4,5,6,7,8,9},ASC(O1446)&amp;1234567890))-1)</f>
        <v>Al</v>
      </c>
      <c r="Q1446" s="8">
        <f t="shared" si="112"/>
        <v>12</v>
      </c>
      <c r="R1446" s="8">
        <f>VLOOKUP(P1446,Table!$A$2:$C$121,2,0)</f>
        <v>13</v>
      </c>
      <c r="S1446" s="7">
        <f>VLOOKUP(P1446,Table!$A$2:$C$121,3,0)</f>
        <v>3</v>
      </c>
      <c r="T1446" s="6" t="s">
        <v>4567</v>
      </c>
      <c r="U1446" s="8" t="str">
        <f>LEFT(T1446,MIN(FIND({0,1,2,3,4,5,6,7,8,9},ASC(T1446)&amp;1234567890))-1)</f>
        <v>O</v>
      </c>
      <c r="V1446" s="8">
        <f t="shared" si="113"/>
        <v>18.05</v>
      </c>
      <c r="W1446" s="8">
        <f>VLOOKUP(U1446,Table!$A$2:$C$121,2,0)</f>
        <v>16</v>
      </c>
      <c r="X1446" s="7">
        <f>VLOOKUP(U1446,Table!$A$2:$C$121,3,0)</f>
        <v>2</v>
      </c>
      <c r="Y1446" s="6" t="s">
        <v>4568</v>
      </c>
      <c r="Z1446" s="8" t="str">
        <f>LEFT(Y1446,MIN(FIND({0,1,2,3,4,5,6,7,8,9},ASC(Y1446)&amp;1234567890))-1)</f>
        <v>N</v>
      </c>
      <c r="AA1446" s="8">
        <f t="shared" si="114"/>
        <v>0.95</v>
      </c>
      <c r="AB1446" s="8">
        <f>VLOOKUP(Z1446,Table!$A$2:$C$121,2,0)</f>
        <v>15</v>
      </c>
      <c r="AC1446" s="7">
        <f>VLOOKUP(Z1446,Table!$A$2:$C$121,3,0)</f>
        <v>2</v>
      </c>
      <c r="AD1446" s="5" t="str">
        <f>VLOOKUP(A1446,Table!$U$1:$V$230,2,0)</f>
        <v>Hexagonal</v>
      </c>
    </row>
    <row r="1447" spans="1:30" ht="18.75" customHeight="1" x14ac:dyDescent="0.4">
      <c r="A1447" s="5">
        <v>194</v>
      </c>
      <c r="B1447" s="5">
        <v>291156</v>
      </c>
      <c r="C1447" s="5" t="s">
        <v>1887</v>
      </c>
      <c r="D1447" s="5" t="s">
        <v>1925</v>
      </c>
      <c r="E1447" s="6" t="s">
        <v>4569</v>
      </c>
      <c r="F1447" s="8" t="str">
        <f>LEFT(E1447,MIN(FIND({0,1,2,3,4,5,6,7,8,9},ASC(E1447)&amp;1234567890))-1)</f>
        <v>Na</v>
      </c>
      <c r="G1447" s="8">
        <f t="shared" si="110"/>
        <v>0.70599999999999996</v>
      </c>
      <c r="H1447" s="8">
        <f>VLOOKUP(F1447,Table!$A$2:$C$121,2,0)</f>
        <v>1</v>
      </c>
      <c r="I1447" s="7">
        <f>VLOOKUP(F1447,Table!$A$2:$C$121,3,0)</f>
        <v>3</v>
      </c>
      <c r="J1447" s="6" t="s">
        <v>4570</v>
      </c>
      <c r="K1447" s="8" t="str">
        <f>LEFT(J1447,MIN(FIND({0,1,2,3,4,5,6,7,8,9},ASC(J1447)&amp;1234567890))-1)</f>
        <v>Mn</v>
      </c>
      <c r="L1447" s="8">
        <f t="shared" si="111"/>
        <v>0.65</v>
      </c>
      <c r="M1447" s="8">
        <f>VLOOKUP(K1447,Table!$A$2:$C$121,2,0)</f>
        <v>7</v>
      </c>
      <c r="N1447" s="7">
        <f>VLOOKUP(K1447,Table!$A$2:$C$121,3,0)</f>
        <v>4</v>
      </c>
      <c r="O1447" s="6" t="s">
        <v>4571</v>
      </c>
      <c r="P1447" s="8" t="str">
        <f>LEFT(O1447,MIN(FIND({0,1,2,3,4,5,6,7,8,9},ASC(O1447)&amp;1234567890))-1)</f>
        <v>Co</v>
      </c>
      <c r="Q1447" s="8">
        <f t="shared" si="112"/>
        <v>0.18</v>
      </c>
      <c r="R1447" s="8">
        <f>VLOOKUP(P1447,Table!$A$2:$C$121,2,0)</f>
        <v>9</v>
      </c>
      <c r="S1447" s="7">
        <f>VLOOKUP(P1447,Table!$A$2:$C$121,3,0)</f>
        <v>4</v>
      </c>
      <c r="T1447" s="6" t="s">
        <v>4572</v>
      </c>
      <c r="U1447" s="8" t="str">
        <f>LEFT(T1447,MIN(FIND({0,1,2,3,4,5,6,7,8,9},ASC(T1447)&amp;1234567890))-1)</f>
        <v>Ni</v>
      </c>
      <c r="V1447" s="8">
        <f t="shared" si="113"/>
        <v>0.17</v>
      </c>
      <c r="W1447" s="8">
        <f>VLOOKUP(U1447,Table!$A$2:$C$121,2,0)</f>
        <v>10</v>
      </c>
      <c r="X1447" s="7">
        <f>VLOOKUP(U1447,Table!$A$2:$C$121,3,0)</f>
        <v>4</v>
      </c>
      <c r="Y1447" s="6" t="s">
        <v>2493</v>
      </c>
      <c r="Z1447" s="8" t="str">
        <f>LEFT(Y1447,MIN(FIND({0,1,2,3,4,5,6,7,8,9},ASC(Y1447)&amp;1234567890))-1)</f>
        <v>O</v>
      </c>
      <c r="AA1447" s="8">
        <f t="shared" si="114"/>
        <v>2</v>
      </c>
      <c r="AB1447" s="8">
        <f>VLOOKUP(Z1447,Table!$A$2:$C$121,2,0)</f>
        <v>16</v>
      </c>
      <c r="AC1447" s="7">
        <f>VLOOKUP(Z1447,Table!$A$2:$C$121,3,0)</f>
        <v>2</v>
      </c>
      <c r="AD1447" s="5" t="str">
        <f>VLOOKUP(A1447,Table!$U$1:$V$230,2,0)</f>
        <v>Hexagonal</v>
      </c>
    </row>
    <row r="1448" spans="1:30" ht="18.75" customHeight="1" x14ac:dyDescent="0.4">
      <c r="A1448" s="5">
        <v>194</v>
      </c>
      <c r="B1448" s="5">
        <v>152402</v>
      </c>
      <c r="C1448" s="5" t="s">
        <v>1887</v>
      </c>
      <c r="D1448" s="5" t="s">
        <v>1926</v>
      </c>
      <c r="E1448" s="6" t="s">
        <v>2359</v>
      </c>
      <c r="F1448" s="8" t="str">
        <f>LEFT(E1448,MIN(FIND({0,1,2,3,4,5,6,7,8,9},ASC(E1448)&amp;1234567890))-1)</f>
        <v>Ba</v>
      </c>
      <c r="G1448" s="8">
        <f t="shared" si="110"/>
        <v>3</v>
      </c>
      <c r="H1448" s="8">
        <f>VLOOKUP(F1448,Table!$A$2:$C$121,2,0)</f>
        <v>2</v>
      </c>
      <c r="I1448" s="7">
        <f>VLOOKUP(F1448,Table!$A$2:$C$121,3,0)</f>
        <v>6</v>
      </c>
      <c r="J1448" s="6" t="s">
        <v>2295</v>
      </c>
      <c r="K1448" s="8" t="str">
        <f>LEFT(J1448,MIN(FIND({0,1,2,3,4,5,6,7,8,9},ASC(J1448)&amp;1234567890))-1)</f>
        <v>Y</v>
      </c>
      <c r="L1448" s="8">
        <f t="shared" si="111"/>
        <v>1</v>
      </c>
      <c r="M1448" s="8">
        <f>VLOOKUP(K1448,Table!$A$2:$C$121,2,0)</f>
        <v>3</v>
      </c>
      <c r="N1448" s="7">
        <f>VLOOKUP(K1448,Table!$A$2:$C$121,3,0)</f>
        <v>5</v>
      </c>
      <c r="O1448" s="6" t="s">
        <v>2441</v>
      </c>
      <c r="P1448" s="8" t="str">
        <f>LEFT(O1448,MIN(FIND({0,1,2,3,4,5,6,7,8,9},ASC(O1448)&amp;1234567890))-1)</f>
        <v>Ru</v>
      </c>
      <c r="Q1448" s="8">
        <f t="shared" si="112"/>
        <v>1</v>
      </c>
      <c r="R1448" s="8">
        <f>VLOOKUP(P1448,Table!$A$2:$C$121,2,0)</f>
        <v>8</v>
      </c>
      <c r="S1448" s="7">
        <f>VLOOKUP(P1448,Table!$A$2:$C$121,3,0)</f>
        <v>5</v>
      </c>
      <c r="T1448" s="6" t="s">
        <v>2765</v>
      </c>
      <c r="U1448" s="8" t="str">
        <f>LEFT(T1448,MIN(FIND({0,1,2,3,4,5,6,7,8,9},ASC(T1448)&amp;1234567890))-1)</f>
        <v>Ir</v>
      </c>
      <c r="V1448" s="8">
        <f t="shared" si="113"/>
        <v>1</v>
      </c>
      <c r="W1448" s="8">
        <f>VLOOKUP(U1448,Table!$A$2:$C$121,2,0)</f>
        <v>9</v>
      </c>
      <c r="X1448" s="7">
        <f>VLOOKUP(U1448,Table!$A$2:$C$121,3,0)</f>
        <v>6</v>
      </c>
      <c r="Y1448" s="6" t="s">
        <v>2442</v>
      </c>
      <c r="Z1448" s="8" t="str">
        <f>LEFT(Y1448,MIN(FIND({0,1,2,3,4,5,6,7,8,9},ASC(Y1448)&amp;1234567890))-1)</f>
        <v>O</v>
      </c>
      <c r="AA1448" s="8">
        <f t="shared" si="114"/>
        <v>9</v>
      </c>
      <c r="AB1448" s="8">
        <f>VLOOKUP(Z1448,Table!$A$2:$C$121,2,0)</f>
        <v>16</v>
      </c>
      <c r="AC1448" s="7">
        <f>VLOOKUP(Z1448,Table!$A$2:$C$121,3,0)</f>
        <v>2</v>
      </c>
      <c r="AD1448" s="5" t="str">
        <f>VLOOKUP(A1448,Table!$U$1:$V$230,2,0)</f>
        <v>Hexagonal</v>
      </c>
    </row>
    <row r="1449" spans="1:30" ht="18.75" customHeight="1" x14ac:dyDescent="0.4">
      <c r="A1449" s="5">
        <v>194</v>
      </c>
      <c r="B1449" s="5">
        <v>152403</v>
      </c>
      <c r="C1449" s="5" t="s">
        <v>1887</v>
      </c>
      <c r="D1449" s="5" t="s">
        <v>1927</v>
      </c>
      <c r="E1449" s="6" t="s">
        <v>2359</v>
      </c>
      <c r="F1449" s="8" t="str">
        <f>LEFT(E1449,MIN(FIND({0,1,2,3,4,5,6,7,8,9},ASC(E1449)&amp;1234567890))-1)</f>
        <v>Ba</v>
      </c>
      <c r="G1449" s="8">
        <f t="shared" si="110"/>
        <v>3</v>
      </c>
      <c r="H1449" s="8">
        <f>VLOOKUP(F1449,Table!$A$2:$C$121,2,0)</f>
        <v>2</v>
      </c>
      <c r="I1449" s="7">
        <f>VLOOKUP(F1449,Table!$A$2:$C$121,3,0)</f>
        <v>6</v>
      </c>
      <c r="J1449" s="6" t="s">
        <v>3513</v>
      </c>
      <c r="K1449" s="8" t="str">
        <f>LEFT(J1449,MIN(FIND({0,1,2,3,4,5,6,7,8,9},ASC(J1449)&amp;1234567890))-1)</f>
        <v>In</v>
      </c>
      <c r="L1449" s="8">
        <f t="shared" si="111"/>
        <v>1</v>
      </c>
      <c r="M1449" s="8">
        <f>VLOOKUP(K1449,Table!$A$2:$C$121,2,0)</f>
        <v>13</v>
      </c>
      <c r="N1449" s="7">
        <f>VLOOKUP(K1449,Table!$A$2:$C$121,3,0)</f>
        <v>5</v>
      </c>
      <c r="O1449" s="6" t="s">
        <v>2441</v>
      </c>
      <c r="P1449" s="8" t="str">
        <f>LEFT(O1449,MIN(FIND({0,1,2,3,4,5,6,7,8,9},ASC(O1449)&amp;1234567890))-1)</f>
        <v>Ru</v>
      </c>
      <c r="Q1449" s="8">
        <f t="shared" si="112"/>
        <v>1</v>
      </c>
      <c r="R1449" s="8">
        <f>VLOOKUP(P1449,Table!$A$2:$C$121,2,0)</f>
        <v>8</v>
      </c>
      <c r="S1449" s="7">
        <f>VLOOKUP(P1449,Table!$A$2:$C$121,3,0)</f>
        <v>5</v>
      </c>
      <c r="T1449" s="6" t="s">
        <v>2765</v>
      </c>
      <c r="U1449" s="8" t="str">
        <f>LEFT(T1449,MIN(FIND({0,1,2,3,4,5,6,7,8,9},ASC(T1449)&amp;1234567890))-1)</f>
        <v>Ir</v>
      </c>
      <c r="V1449" s="8">
        <f t="shared" si="113"/>
        <v>1</v>
      </c>
      <c r="W1449" s="8">
        <f>VLOOKUP(U1449,Table!$A$2:$C$121,2,0)</f>
        <v>9</v>
      </c>
      <c r="X1449" s="7">
        <f>VLOOKUP(U1449,Table!$A$2:$C$121,3,0)</f>
        <v>6</v>
      </c>
      <c r="Y1449" s="6" t="s">
        <v>2442</v>
      </c>
      <c r="Z1449" s="8" t="str">
        <f>LEFT(Y1449,MIN(FIND({0,1,2,3,4,5,6,7,8,9},ASC(Y1449)&amp;1234567890))-1)</f>
        <v>O</v>
      </c>
      <c r="AA1449" s="8">
        <f t="shared" si="114"/>
        <v>9</v>
      </c>
      <c r="AB1449" s="8">
        <f>VLOOKUP(Z1449,Table!$A$2:$C$121,2,0)</f>
        <v>16</v>
      </c>
      <c r="AC1449" s="7">
        <f>VLOOKUP(Z1449,Table!$A$2:$C$121,3,0)</f>
        <v>2</v>
      </c>
      <c r="AD1449" s="5" t="str">
        <f>VLOOKUP(A1449,Table!$U$1:$V$230,2,0)</f>
        <v>Hexagonal</v>
      </c>
    </row>
    <row r="1450" spans="1:30" ht="18.75" customHeight="1" x14ac:dyDescent="0.4">
      <c r="A1450" s="5">
        <v>194</v>
      </c>
      <c r="B1450" s="5">
        <v>152404</v>
      </c>
      <c r="C1450" s="5" t="s">
        <v>1887</v>
      </c>
      <c r="D1450" s="5" t="s">
        <v>1928</v>
      </c>
      <c r="E1450" s="6" t="s">
        <v>2359</v>
      </c>
      <c r="F1450" s="8" t="str">
        <f>LEFT(E1450,MIN(FIND({0,1,2,3,4,5,6,7,8,9},ASC(E1450)&amp;1234567890))-1)</f>
        <v>Ba</v>
      </c>
      <c r="G1450" s="8">
        <f t="shared" si="110"/>
        <v>3</v>
      </c>
      <c r="H1450" s="8">
        <f>VLOOKUP(F1450,Table!$A$2:$C$121,2,0)</f>
        <v>2</v>
      </c>
      <c r="I1450" s="7">
        <f>VLOOKUP(F1450,Table!$A$2:$C$121,3,0)</f>
        <v>6</v>
      </c>
      <c r="J1450" s="6" t="s">
        <v>2363</v>
      </c>
      <c r="K1450" s="8" t="str">
        <f>LEFT(J1450,MIN(FIND({0,1,2,3,4,5,6,7,8,9},ASC(J1450)&amp;1234567890))-1)</f>
        <v>La</v>
      </c>
      <c r="L1450" s="8">
        <f t="shared" si="111"/>
        <v>1</v>
      </c>
      <c r="M1450" s="8">
        <f>VLOOKUP(K1450,Table!$A$2:$C$121,2,0)</f>
        <v>3</v>
      </c>
      <c r="N1450" s="7">
        <f>VLOOKUP(K1450,Table!$A$2:$C$121,3,0)</f>
        <v>6</v>
      </c>
      <c r="O1450" s="6" t="s">
        <v>2441</v>
      </c>
      <c r="P1450" s="8" t="str">
        <f>LEFT(O1450,MIN(FIND({0,1,2,3,4,5,6,7,8,9},ASC(O1450)&amp;1234567890))-1)</f>
        <v>Ru</v>
      </c>
      <c r="Q1450" s="8">
        <f t="shared" si="112"/>
        <v>1</v>
      </c>
      <c r="R1450" s="8">
        <f>VLOOKUP(P1450,Table!$A$2:$C$121,2,0)</f>
        <v>8</v>
      </c>
      <c r="S1450" s="7">
        <f>VLOOKUP(P1450,Table!$A$2:$C$121,3,0)</f>
        <v>5</v>
      </c>
      <c r="T1450" s="6" t="s">
        <v>2765</v>
      </c>
      <c r="U1450" s="8" t="str">
        <f>LEFT(T1450,MIN(FIND({0,1,2,3,4,5,6,7,8,9},ASC(T1450)&amp;1234567890))-1)</f>
        <v>Ir</v>
      </c>
      <c r="V1450" s="8">
        <f t="shared" si="113"/>
        <v>1</v>
      </c>
      <c r="W1450" s="8">
        <f>VLOOKUP(U1450,Table!$A$2:$C$121,2,0)</f>
        <v>9</v>
      </c>
      <c r="X1450" s="7">
        <f>VLOOKUP(U1450,Table!$A$2:$C$121,3,0)</f>
        <v>6</v>
      </c>
      <c r="Y1450" s="6" t="s">
        <v>2442</v>
      </c>
      <c r="Z1450" s="8" t="str">
        <f>LEFT(Y1450,MIN(FIND({0,1,2,3,4,5,6,7,8,9},ASC(Y1450)&amp;1234567890))-1)</f>
        <v>O</v>
      </c>
      <c r="AA1450" s="8">
        <f t="shared" si="114"/>
        <v>9</v>
      </c>
      <c r="AB1450" s="8">
        <f>VLOOKUP(Z1450,Table!$A$2:$C$121,2,0)</f>
        <v>16</v>
      </c>
      <c r="AC1450" s="7">
        <f>VLOOKUP(Z1450,Table!$A$2:$C$121,3,0)</f>
        <v>2</v>
      </c>
      <c r="AD1450" s="5" t="str">
        <f>VLOOKUP(A1450,Table!$U$1:$V$230,2,0)</f>
        <v>Hexagonal</v>
      </c>
    </row>
    <row r="1451" spans="1:30" ht="18.75" customHeight="1" x14ac:dyDescent="0.4">
      <c r="A1451" s="5">
        <v>194</v>
      </c>
      <c r="B1451" s="5">
        <v>152405</v>
      </c>
      <c r="C1451" s="5" t="s">
        <v>1887</v>
      </c>
      <c r="D1451" s="5" t="s">
        <v>1929</v>
      </c>
      <c r="E1451" s="6" t="s">
        <v>2359</v>
      </c>
      <c r="F1451" s="8" t="str">
        <f>LEFT(E1451,MIN(FIND({0,1,2,3,4,5,6,7,8,9},ASC(E1451)&amp;1234567890))-1)</f>
        <v>Ba</v>
      </c>
      <c r="G1451" s="8">
        <f t="shared" si="110"/>
        <v>3</v>
      </c>
      <c r="H1451" s="8">
        <f>VLOOKUP(F1451,Table!$A$2:$C$121,2,0)</f>
        <v>2</v>
      </c>
      <c r="I1451" s="7">
        <f>VLOOKUP(F1451,Table!$A$2:$C$121,3,0)</f>
        <v>6</v>
      </c>
      <c r="J1451" s="6" t="s">
        <v>2699</v>
      </c>
      <c r="K1451" s="8" t="str">
        <f>LEFT(J1451,MIN(FIND({0,1,2,3,4,5,6,7,8,9},ASC(J1451)&amp;1234567890))-1)</f>
        <v>Pr</v>
      </c>
      <c r="L1451" s="8">
        <f t="shared" si="111"/>
        <v>1</v>
      </c>
      <c r="M1451" s="8">
        <f>VLOOKUP(K1451,Table!$A$2:$C$121,2,0)</f>
        <v>3</v>
      </c>
      <c r="N1451" s="7">
        <f>VLOOKUP(K1451,Table!$A$2:$C$121,3,0)</f>
        <v>6</v>
      </c>
      <c r="O1451" s="6" t="s">
        <v>2441</v>
      </c>
      <c r="P1451" s="8" t="str">
        <f>LEFT(O1451,MIN(FIND({0,1,2,3,4,5,6,7,8,9},ASC(O1451)&amp;1234567890))-1)</f>
        <v>Ru</v>
      </c>
      <c r="Q1451" s="8">
        <f t="shared" si="112"/>
        <v>1</v>
      </c>
      <c r="R1451" s="8">
        <f>VLOOKUP(P1451,Table!$A$2:$C$121,2,0)</f>
        <v>8</v>
      </c>
      <c r="S1451" s="7">
        <f>VLOOKUP(P1451,Table!$A$2:$C$121,3,0)</f>
        <v>5</v>
      </c>
      <c r="T1451" s="6" t="s">
        <v>2765</v>
      </c>
      <c r="U1451" s="8" t="str">
        <f>LEFT(T1451,MIN(FIND({0,1,2,3,4,5,6,7,8,9},ASC(T1451)&amp;1234567890))-1)</f>
        <v>Ir</v>
      </c>
      <c r="V1451" s="8">
        <f t="shared" si="113"/>
        <v>1</v>
      </c>
      <c r="W1451" s="8">
        <f>VLOOKUP(U1451,Table!$A$2:$C$121,2,0)</f>
        <v>9</v>
      </c>
      <c r="X1451" s="7">
        <f>VLOOKUP(U1451,Table!$A$2:$C$121,3,0)</f>
        <v>6</v>
      </c>
      <c r="Y1451" s="6" t="s">
        <v>2442</v>
      </c>
      <c r="Z1451" s="8" t="str">
        <f>LEFT(Y1451,MIN(FIND({0,1,2,3,4,5,6,7,8,9},ASC(Y1451)&amp;1234567890))-1)</f>
        <v>O</v>
      </c>
      <c r="AA1451" s="8">
        <f t="shared" si="114"/>
        <v>9</v>
      </c>
      <c r="AB1451" s="8">
        <f>VLOOKUP(Z1451,Table!$A$2:$C$121,2,0)</f>
        <v>16</v>
      </c>
      <c r="AC1451" s="7">
        <f>VLOOKUP(Z1451,Table!$A$2:$C$121,3,0)</f>
        <v>2</v>
      </c>
      <c r="AD1451" s="5" t="str">
        <f>VLOOKUP(A1451,Table!$U$1:$V$230,2,0)</f>
        <v>Hexagonal</v>
      </c>
    </row>
    <row r="1452" spans="1:30" ht="18.75" customHeight="1" x14ac:dyDescent="0.4">
      <c r="A1452" s="5">
        <v>194</v>
      </c>
      <c r="B1452" s="5">
        <v>152406</v>
      </c>
      <c r="C1452" s="5" t="s">
        <v>1887</v>
      </c>
      <c r="D1452" s="5" t="s">
        <v>1930</v>
      </c>
      <c r="E1452" s="6" t="s">
        <v>2359</v>
      </c>
      <c r="F1452" s="8" t="str">
        <f>LEFT(E1452,MIN(FIND({0,1,2,3,4,5,6,7,8,9},ASC(E1452)&amp;1234567890))-1)</f>
        <v>Ba</v>
      </c>
      <c r="G1452" s="8">
        <f t="shared" si="110"/>
        <v>3</v>
      </c>
      <c r="H1452" s="8">
        <f>VLOOKUP(F1452,Table!$A$2:$C$121,2,0)</f>
        <v>2</v>
      </c>
      <c r="I1452" s="7">
        <f>VLOOKUP(F1452,Table!$A$2:$C$121,3,0)</f>
        <v>6</v>
      </c>
      <c r="J1452" s="6" t="s">
        <v>2700</v>
      </c>
      <c r="K1452" s="8" t="str">
        <f>LEFT(J1452,MIN(FIND({0,1,2,3,4,5,6,7,8,9},ASC(J1452)&amp;1234567890))-1)</f>
        <v>Nd</v>
      </c>
      <c r="L1452" s="8">
        <f t="shared" si="111"/>
        <v>1</v>
      </c>
      <c r="M1452" s="8">
        <f>VLOOKUP(K1452,Table!$A$2:$C$121,2,0)</f>
        <v>3</v>
      </c>
      <c r="N1452" s="7">
        <f>VLOOKUP(K1452,Table!$A$2:$C$121,3,0)</f>
        <v>6</v>
      </c>
      <c r="O1452" s="6" t="s">
        <v>2441</v>
      </c>
      <c r="P1452" s="8" t="str">
        <f>LEFT(O1452,MIN(FIND({0,1,2,3,4,5,6,7,8,9},ASC(O1452)&amp;1234567890))-1)</f>
        <v>Ru</v>
      </c>
      <c r="Q1452" s="8">
        <f t="shared" si="112"/>
        <v>1</v>
      </c>
      <c r="R1452" s="8">
        <f>VLOOKUP(P1452,Table!$A$2:$C$121,2,0)</f>
        <v>8</v>
      </c>
      <c r="S1452" s="7">
        <f>VLOOKUP(P1452,Table!$A$2:$C$121,3,0)</f>
        <v>5</v>
      </c>
      <c r="T1452" s="6" t="s">
        <v>2765</v>
      </c>
      <c r="U1452" s="8" t="str">
        <f>LEFT(T1452,MIN(FIND({0,1,2,3,4,5,6,7,8,9},ASC(T1452)&amp;1234567890))-1)</f>
        <v>Ir</v>
      </c>
      <c r="V1452" s="8">
        <f t="shared" si="113"/>
        <v>1</v>
      </c>
      <c r="W1452" s="8">
        <f>VLOOKUP(U1452,Table!$A$2:$C$121,2,0)</f>
        <v>9</v>
      </c>
      <c r="X1452" s="7">
        <f>VLOOKUP(U1452,Table!$A$2:$C$121,3,0)</f>
        <v>6</v>
      </c>
      <c r="Y1452" s="6" t="s">
        <v>2442</v>
      </c>
      <c r="Z1452" s="8" t="str">
        <f>LEFT(Y1452,MIN(FIND({0,1,2,3,4,5,6,7,8,9},ASC(Y1452)&amp;1234567890))-1)</f>
        <v>O</v>
      </c>
      <c r="AA1452" s="8">
        <f t="shared" si="114"/>
        <v>9</v>
      </c>
      <c r="AB1452" s="8">
        <f>VLOOKUP(Z1452,Table!$A$2:$C$121,2,0)</f>
        <v>16</v>
      </c>
      <c r="AC1452" s="7">
        <f>VLOOKUP(Z1452,Table!$A$2:$C$121,3,0)</f>
        <v>2</v>
      </c>
      <c r="AD1452" s="5" t="str">
        <f>VLOOKUP(A1452,Table!$U$1:$V$230,2,0)</f>
        <v>Hexagonal</v>
      </c>
    </row>
    <row r="1453" spans="1:30" ht="18.75" customHeight="1" x14ac:dyDescent="0.4">
      <c r="A1453" s="5">
        <v>194</v>
      </c>
      <c r="B1453" s="5">
        <v>152407</v>
      </c>
      <c r="C1453" s="5" t="s">
        <v>1887</v>
      </c>
      <c r="D1453" s="5" t="s">
        <v>1931</v>
      </c>
      <c r="E1453" s="6" t="s">
        <v>2359</v>
      </c>
      <c r="F1453" s="8" t="str">
        <f>LEFT(E1453,MIN(FIND({0,1,2,3,4,5,6,7,8,9},ASC(E1453)&amp;1234567890))-1)</f>
        <v>Ba</v>
      </c>
      <c r="G1453" s="8">
        <f t="shared" si="110"/>
        <v>3</v>
      </c>
      <c r="H1453" s="8">
        <f>VLOOKUP(F1453,Table!$A$2:$C$121,2,0)</f>
        <v>2</v>
      </c>
      <c r="I1453" s="7">
        <f>VLOOKUP(F1453,Table!$A$2:$C$121,3,0)</f>
        <v>6</v>
      </c>
      <c r="J1453" s="6" t="s">
        <v>2850</v>
      </c>
      <c r="K1453" s="8" t="str">
        <f>LEFT(J1453,MIN(FIND({0,1,2,3,4,5,6,7,8,9},ASC(J1453)&amp;1234567890))-1)</f>
        <v>Sm</v>
      </c>
      <c r="L1453" s="8">
        <f t="shared" si="111"/>
        <v>1</v>
      </c>
      <c r="M1453" s="8">
        <f>VLOOKUP(K1453,Table!$A$2:$C$121,2,0)</f>
        <v>3</v>
      </c>
      <c r="N1453" s="7">
        <f>VLOOKUP(K1453,Table!$A$2:$C$121,3,0)</f>
        <v>6</v>
      </c>
      <c r="O1453" s="6" t="s">
        <v>2441</v>
      </c>
      <c r="P1453" s="8" t="str">
        <f>LEFT(O1453,MIN(FIND({0,1,2,3,4,5,6,7,8,9},ASC(O1453)&amp;1234567890))-1)</f>
        <v>Ru</v>
      </c>
      <c r="Q1453" s="8">
        <f t="shared" si="112"/>
        <v>1</v>
      </c>
      <c r="R1453" s="8">
        <f>VLOOKUP(P1453,Table!$A$2:$C$121,2,0)</f>
        <v>8</v>
      </c>
      <c r="S1453" s="7">
        <f>VLOOKUP(P1453,Table!$A$2:$C$121,3,0)</f>
        <v>5</v>
      </c>
      <c r="T1453" s="6" t="s">
        <v>2765</v>
      </c>
      <c r="U1453" s="8" t="str">
        <f>LEFT(T1453,MIN(FIND({0,1,2,3,4,5,6,7,8,9},ASC(T1453)&amp;1234567890))-1)</f>
        <v>Ir</v>
      </c>
      <c r="V1453" s="8">
        <f t="shared" si="113"/>
        <v>1</v>
      </c>
      <c r="W1453" s="8">
        <f>VLOOKUP(U1453,Table!$A$2:$C$121,2,0)</f>
        <v>9</v>
      </c>
      <c r="X1453" s="7">
        <f>VLOOKUP(U1453,Table!$A$2:$C$121,3,0)</f>
        <v>6</v>
      </c>
      <c r="Y1453" s="6" t="s">
        <v>2442</v>
      </c>
      <c r="Z1453" s="8" t="str">
        <f>LEFT(Y1453,MIN(FIND({0,1,2,3,4,5,6,7,8,9},ASC(Y1453)&amp;1234567890))-1)</f>
        <v>O</v>
      </c>
      <c r="AA1453" s="8">
        <f t="shared" si="114"/>
        <v>9</v>
      </c>
      <c r="AB1453" s="8">
        <f>VLOOKUP(Z1453,Table!$A$2:$C$121,2,0)</f>
        <v>16</v>
      </c>
      <c r="AC1453" s="7">
        <f>VLOOKUP(Z1453,Table!$A$2:$C$121,3,0)</f>
        <v>2</v>
      </c>
      <c r="AD1453" s="5" t="str">
        <f>VLOOKUP(A1453,Table!$U$1:$V$230,2,0)</f>
        <v>Hexagonal</v>
      </c>
    </row>
    <row r="1454" spans="1:30" ht="18.75" customHeight="1" x14ac:dyDescent="0.4">
      <c r="A1454" s="5">
        <v>194</v>
      </c>
      <c r="B1454" s="5">
        <v>152408</v>
      </c>
      <c r="C1454" s="5" t="s">
        <v>1887</v>
      </c>
      <c r="D1454" s="5" t="s">
        <v>1932</v>
      </c>
      <c r="E1454" s="6" t="s">
        <v>2359</v>
      </c>
      <c r="F1454" s="8" t="str">
        <f>LEFT(E1454,MIN(FIND({0,1,2,3,4,5,6,7,8,9},ASC(E1454)&amp;1234567890))-1)</f>
        <v>Ba</v>
      </c>
      <c r="G1454" s="8">
        <f t="shared" si="110"/>
        <v>3</v>
      </c>
      <c r="H1454" s="8">
        <f>VLOOKUP(F1454,Table!$A$2:$C$121,2,0)</f>
        <v>2</v>
      </c>
      <c r="I1454" s="7">
        <f>VLOOKUP(F1454,Table!$A$2:$C$121,3,0)</f>
        <v>6</v>
      </c>
      <c r="J1454" s="6" t="s">
        <v>2797</v>
      </c>
      <c r="K1454" s="8" t="str">
        <f>LEFT(J1454,MIN(FIND({0,1,2,3,4,5,6,7,8,9},ASC(J1454)&amp;1234567890))-1)</f>
        <v>Eu</v>
      </c>
      <c r="L1454" s="8">
        <f t="shared" si="111"/>
        <v>1</v>
      </c>
      <c r="M1454" s="8">
        <f>VLOOKUP(K1454,Table!$A$2:$C$121,2,0)</f>
        <v>3</v>
      </c>
      <c r="N1454" s="7">
        <f>VLOOKUP(K1454,Table!$A$2:$C$121,3,0)</f>
        <v>6</v>
      </c>
      <c r="O1454" s="6" t="s">
        <v>2441</v>
      </c>
      <c r="P1454" s="8" t="str">
        <f>LEFT(O1454,MIN(FIND({0,1,2,3,4,5,6,7,8,9},ASC(O1454)&amp;1234567890))-1)</f>
        <v>Ru</v>
      </c>
      <c r="Q1454" s="8">
        <f t="shared" si="112"/>
        <v>1</v>
      </c>
      <c r="R1454" s="8">
        <f>VLOOKUP(P1454,Table!$A$2:$C$121,2,0)</f>
        <v>8</v>
      </c>
      <c r="S1454" s="7">
        <f>VLOOKUP(P1454,Table!$A$2:$C$121,3,0)</f>
        <v>5</v>
      </c>
      <c r="T1454" s="6" t="s">
        <v>2765</v>
      </c>
      <c r="U1454" s="8" t="str">
        <f>LEFT(T1454,MIN(FIND({0,1,2,3,4,5,6,7,8,9},ASC(T1454)&amp;1234567890))-1)</f>
        <v>Ir</v>
      </c>
      <c r="V1454" s="8">
        <f t="shared" si="113"/>
        <v>1</v>
      </c>
      <c r="W1454" s="8">
        <f>VLOOKUP(U1454,Table!$A$2:$C$121,2,0)</f>
        <v>9</v>
      </c>
      <c r="X1454" s="7">
        <f>VLOOKUP(U1454,Table!$A$2:$C$121,3,0)</f>
        <v>6</v>
      </c>
      <c r="Y1454" s="6" t="s">
        <v>2442</v>
      </c>
      <c r="Z1454" s="8" t="str">
        <f>LEFT(Y1454,MIN(FIND({0,1,2,3,4,5,6,7,8,9},ASC(Y1454)&amp;1234567890))-1)</f>
        <v>O</v>
      </c>
      <c r="AA1454" s="8">
        <f t="shared" si="114"/>
        <v>9</v>
      </c>
      <c r="AB1454" s="8">
        <f>VLOOKUP(Z1454,Table!$A$2:$C$121,2,0)</f>
        <v>16</v>
      </c>
      <c r="AC1454" s="7">
        <f>VLOOKUP(Z1454,Table!$A$2:$C$121,3,0)</f>
        <v>2</v>
      </c>
      <c r="AD1454" s="5" t="str">
        <f>VLOOKUP(A1454,Table!$U$1:$V$230,2,0)</f>
        <v>Hexagonal</v>
      </c>
    </row>
    <row r="1455" spans="1:30" ht="18.75" customHeight="1" x14ac:dyDescent="0.4">
      <c r="A1455" s="5">
        <v>194</v>
      </c>
      <c r="B1455" s="5">
        <v>152409</v>
      </c>
      <c r="C1455" s="5" t="s">
        <v>1887</v>
      </c>
      <c r="D1455" s="5" t="s">
        <v>1933</v>
      </c>
      <c r="E1455" s="6" t="s">
        <v>2359</v>
      </c>
      <c r="F1455" s="8" t="str">
        <f>LEFT(E1455,MIN(FIND({0,1,2,3,4,5,6,7,8,9},ASC(E1455)&amp;1234567890))-1)</f>
        <v>Ba</v>
      </c>
      <c r="G1455" s="8">
        <f t="shared" si="110"/>
        <v>3</v>
      </c>
      <c r="H1455" s="8">
        <f>VLOOKUP(F1455,Table!$A$2:$C$121,2,0)</f>
        <v>2</v>
      </c>
      <c r="I1455" s="7">
        <f>VLOOKUP(F1455,Table!$A$2:$C$121,3,0)</f>
        <v>6</v>
      </c>
      <c r="J1455" s="6" t="s">
        <v>2933</v>
      </c>
      <c r="K1455" s="8" t="str">
        <f>LEFT(J1455,MIN(FIND({0,1,2,3,4,5,6,7,8,9},ASC(J1455)&amp;1234567890))-1)</f>
        <v>Gd</v>
      </c>
      <c r="L1455" s="8">
        <f t="shared" si="111"/>
        <v>1</v>
      </c>
      <c r="M1455" s="8">
        <f>VLOOKUP(K1455,Table!$A$2:$C$121,2,0)</f>
        <v>3</v>
      </c>
      <c r="N1455" s="7">
        <f>VLOOKUP(K1455,Table!$A$2:$C$121,3,0)</f>
        <v>6</v>
      </c>
      <c r="O1455" s="6" t="s">
        <v>2441</v>
      </c>
      <c r="P1455" s="8" t="str">
        <f>LEFT(O1455,MIN(FIND({0,1,2,3,4,5,6,7,8,9},ASC(O1455)&amp;1234567890))-1)</f>
        <v>Ru</v>
      </c>
      <c r="Q1455" s="8">
        <f t="shared" si="112"/>
        <v>1</v>
      </c>
      <c r="R1455" s="8">
        <f>VLOOKUP(P1455,Table!$A$2:$C$121,2,0)</f>
        <v>8</v>
      </c>
      <c r="S1455" s="7">
        <f>VLOOKUP(P1455,Table!$A$2:$C$121,3,0)</f>
        <v>5</v>
      </c>
      <c r="T1455" s="6" t="s">
        <v>2765</v>
      </c>
      <c r="U1455" s="8" t="str">
        <f>LEFT(T1455,MIN(FIND({0,1,2,3,4,5,6,7,8,9},ASC(T1455)&amp;1234567890))-1)</f>
        <v>Ir</v>
      </c>
      <c r="V1455" s="8">
        <f t="shared" si="113"/>
        <v>1</v>
      </c>
      <c r="W1455" s="8">
        <f>VLOOKUP(U1455,Table!$A$2:$C$121,2,0)</f>
        <v>9</v>
      </c>
      <c r="X1455" s="7">
        <f>VLOOKUP(U1455,Table!$A$2:$C$121,3,0)</f>
        <v>6</v>
      </c>
      <c r="Y1455" s="6" t="s">
        <v>2442</v>
      </c>
      <c r="Z1455" s="8" t="str">
        <f>LEFT(Y1455,MIN(FIND({0,1,2,3,4,5,6,7,8,9},ASC(Y1455)&amp;1234567890))-1)</f>
        <v>O</v>
      </c>
      <c r="AA1455" s="8">
        <f t="shared" si="114"/>
        <v>9</v>
      </c>
      <c r="AB1455" s="8">
        <f>VLOOKUP(Z1455,Table!$A$2:$C$121,2,0)</f>
        <v>16</v>
      </c>
      <c r="AC1455" s="7">
        <f>VLOOKUP(Z1455,Table!$A$2:$C$121,3,0)</f>
        <v>2</v>
      </c>
      <c r="AD1455" s="5" t="str">
        <f>VLOOKUP(A1455,Table!$U$1:$V$230,2,0)</f>
        <v>Hexagonal</v>
      </c>
    </row>
    <row r="1456" spans="1:30" ht="18.75" customHeight="1" x14ac:dyDescent="0.4">
      <c r="A1456" s="5">
        <v>194</v>
      </c>
      <c r="B1456" s="5">
        <v>152410</v>
      </c>
      <c r="C1456" s="5" t="s">
        <v>1887</v>
      </c>
      <c r="D1456" s="5" t="s">
        <v>1934</v>
      </c>
      <c r="E1456" s="6" t="s">
        <v>2359</v>
      </c>
      <c r="F1456" s="8" t="str">
        <f>LEFT(E1456,MIN(FIND({0,1,2,3,4,5,6,7,8,9},ASC(E1456)&amp;1234567890))-1)</f>
        <v>Ba</v>
      </c>
      <c r="G1456" s="8">
        <f t="shared" si="110"/>
        <v>3</v>
      </c>
      <c r="H1456" s="8">
        <f>VLOOKUP(F1456,Table!$A$2:$C$121,2,0)</f>
        <v>2</v>
      </c>
      <c r="I1456" s="7">
        <f>VLOOKUP(F1456,Table!$A$2:$C$121,3,0)</f>
        <v>6</v>
      </c>
      <c r="J1456" s="6" t="s">
        <v>2934</v>
      </c>
      <c r="K1456" s="8" t="str">
        <f>LEFT(J1456,MIN(FIND({0,1,2,3,4,5,6,7,8,9},ASC(J1456)&amp;1234567890))-1)</f>
        <v>Tb</v>
      </c>
      <c r="L1456" s="8">
        <f t="shared" si="111"/>
        <v>1</v>
      </c>
      <c r="M1456" s="8">
        <f>VLOOKUP(K1456,Table!$A$2:$C$121,2,0)</f>
        <v>3</v>
      </c>
      <c r="N1456" s="7">
        <f>VLOOKUP(K1456,Table!$A$2:$C$121,3,0)</f>
        <v>6</v>
      </c>
      <c r="O1456" s="6" t="s">
        <v>2441</v>
      </c>
      <c r="P1456" s="8" t="str">
        <f>LEFT(O1456,MIN(FIND({0,1,2,3,4,5,6,7,8,9},ASC(O1456)&amp;1234567890))-1)</f>
        <v>Ru</v>
      </c>
      <c r="Q1456" s="8">
        <f t="shared" si="112"/>
        <v>1</v>
      </c>
      <c r="R1456" s="8">
        <f>VLOOKUP(P1456,Table!$A$2:$C$121,2,0)</f>
        <v>8</v>
      </c>
      <c r="S1456" s="7">
        <f>VLOOKUP(P1456,Table!$A$2:$C$121,3,0)</f>
        <v>5</v>
      </c>
      <c r="T1456" s="6" t="s">
        <v>2765</v>
      </c>
      <c r="U1456" s="8" t="str">
        <f>LEFT(T1456,MIN(FIND({0,1,2,3,4,5,6,7,8,9},ASC(T1456)&amp;1234567890))-1)</f>
        <v>Ir</v>
      </c>
      <c r="V1456" s="8">
        <f t="shared" si="113"/>
        <v>1</v>
      </c>
      <c r="W1456" s="8">
        <f>VLOOKUP(U1456,Table!$A$2:$C$121,2,0)</f>
        <v>9</v>
      </c>
      <c r="X1456" s="7">
        <f>VLOOKUP(U1456,Table!$A$2:$C$121,3,0)</f>
        <v>6</v>
      </c>
      <c r="Y1456" s="6" t="s">
        <v>2442</v>
      </c>
      <c r="Z1456" s="8" t="str">
        <f>LEFT(Y1456,MIN(FIND({0,1,2,3,4,5,6,7,8,9},ASC(Y1456)&amp;1234567890))-1)</f>
        <v>O</v>
      </c>
      <c r="AA1456" s="8">
        <f t="shared" si="114"/>
        <v>9</v>
      </c>
      <c r="AB1456" s="8">
        <f>VLOOKUP(Z1456,Table!$A$2:$C$121,2,0)</f>
        <v>16</v>
      </c>
      <c r="AC1456" s="7">
        <f>VLOOKUP(Z1456,Table!$A$2:$C$121,3,0)</f>
        <v>2</v>
      </c>
      <c r="AD1456" s="5" t="str">
        <f>VLOOKUP(A1456,Table!$U$1:$V$230,2,0)</f>
        <v>Hexagonal</v>
      </c>
    </row>
    <row r="1457" spans="1:30" ht="18.75" customHeight="1" x14ac:dyDescent="0.4">
      <c r="A1457" s="5">
        <v>194</v>
      </c>
      <c r="B1457" s="5">
        <v>152411</v>
      </c>
      <c r="C1457" s="5" t="s">
        <v>1887</v>
      </c>
      <c r="D1457" s="5" t="s">
        <v>1935</v>
      </c>
      <c r="E1457" s="6" t="s">
        <v>2359</v>
      </c>
      <c r="F1457" s="8" t="str">
        <f>LEFT(E1457,MIN(FIND({0,1,2,3,4,5,6,7,8,9},ASC(E1457)&amp;1234567890))-1)</f>
        <v>Ba</v>
      </c>
      <c r="G1457" s="8">
        <f t="shared" si="110"/>
        <v>3</v>
      </c>
      <c r="H1457" s="8">
        <f>VLOOKUP(F1457,Table!$A$2:$C$121,2,0)</f>
        <v>2</v>
      </c>
      <c r="I1457" s="7">
        <f>VLOOKUP(F1457,Table!$A$2:$C$121,3,0)</f>
        <v>6</v>
      </c>
      <c r="J1457" s="6" t="s">
        <v>2807</v>
      </c>
      <c r="K1457" s="8" t="str">
        <f>LEFT(J1457,MIN(FIND({0,1,2,3,4,5,6,7,8,9},ASC(J1457)&amp;1234567890))-1)</f>
        <v>Dy</v>
      </c>
      <c r="L1457" s="8">
        <f t="shared" si="111"/>
        <v>1</v>
      </c>
      <c r="M1457" s="8">
        <f>VLOOKUP(K1457,Table!$A$2:$C$121,2,0)</f>
        <v>3</v>
      </c>
      <c r="N1457" s="7">
        <f>VLOOKUP(K1457,Table!$A$2:$C$121,3,0)</f>
        <v>6</v>
      </c>
      <c r="O1457" s="6" t="s">
        <v>2441</v>
      </c>
      <c r="P1457" s="8" t="str">
        <f>LEFT(O1457,MIN(FIND({0,1,2,3,4,5,6,7,8,9},ASC(O1457)&amp;1234567890))-1)</f>
        <v>Ru</v>
      </c>
      <c r="Q1457" s="8">
        <f t="shared" si="112"/>
        <v>1</v>
      </c>
      <c r="R1457" s="8">
        <f>VLOOKUP(P1457,Table!$A$2:$C$121,2,0)</f>
        <v>8</v>
      </c>
      <c r="S1457" s="7">
        <f>VLOOKUP(P1457,Table!$A$2:$C$121,3,0)</f>
        <v>5</v>
      </c>
      <c r="T1457" s="6" t="s">
        <v>2765</v>
      </c>
      <c r="U1457" s="8" t="str">
        <f>LEFT(T1457,MIN(FIND({0,1,2,3,4,5,6,7,8,9},ASC(T1457)&amp;1234567890))-1)</f>
        <v>Ir</v>
      </c>
      <c r="V1457" s="8">
        <f t="shared" si="113"/>
        <v>1</v>
      </c>
      <c r="W1457" s="8">
        <f>VLOOKUP(U1457,Table!$A$2:$C$121,2,0)</f>
        <v>9</v>
      </c>
      <c r="X1457" s="7">
        <f>VLOOKUP(U1457,Table!$A$2:$C$121,3,0)</f>
        <v>6</v>
      </c>
      <c r="Y1457" s="6" t="s">
        <v>2442</v>
      </c>
      <c r="Z1457" s="8" t="str">
        <f>LEFT(Y1457,MIN(FIND({0,1,2,3,4,5,6,7,8,9},ASC(Y1457)&amp;1234567890))-1)</f>
        <v>O</v>
      </c>
      <c r="AA1457" s="8">
        <f t="shared" si="114"/>
        <v>9</v>
      </c>
      <c r="AB1457" s="8">
        <f>VLOOKUP(Z1457,Table!$A$2:$C$121,2,0)</f>
        <v>16</v>
      </c>
      <c r="AC1457" s="7">
        <f>VLOOKUP(Z1457,Table!$A$2:$C$121,3,0)</f>
        <v>2</v>
      </c>
      <c r="AD1457" s="5" t="str">
        <f>VLOOKUP(A1457,Table!$U$1:$V$230,2,0)</f>
        <v>Hexagonal</v>
      </c>
    </row>
    <row r="1458" spans="1:30" ht="18.75" customHeight="1" x14ac:dyDescent="0.4">
      <c r="A1458" s="5">
        <v>194</v>
      </c>
      <c r="B1458" s="5">
        <v>152412</v>
      </c>
      <c r="C1458" s="5" t="s">
        <v>1887</v>
      </c>
      <c r="D1458" s="5" t="s">
        <v>1936</v>
      </c>
      <c r="E1458" s="6" t="s">
        <v>2359</v>
      </c>
      <c r="F1458" s="8" t="str">
        <f>LEFT(E1458,MIN(FIND({0,1,2,3,4,5,6,7,8,9},ASC(E1458)&amp;1234567890))-1)</f>
        <v>Ba</v>
      </c>
      <c r="G1458" s="8">
        <f t="shared" si="110"/>
        <v>3</v>
      </c>
      <c r="H1458" s="8">
        <f>VLOOKUP(F1458,Table!$A$2:$C$121,2,0)</f>
        <v>2</v>
      </c>
      <c r="I1458" s="7">
        <f>VLOOKUP(F1458,Table!$A$2:$C$121,3,0)</f>
        <v>6</v>
      </c>
      <c r="J1458" s="6" t="s">
        <v>2525</v>
      </c>
      <c r="K1458" s="8" t="str">
        <f>LEFT(J1458,MIN(FIND({0,1,2,3,4,5,6,7,8,9},ASC(J1458)&amp;1234567890))-1)</f>
        <v>Ho</v>
      </c>
      <c r="L1458" s="8">
        <f t="shared" si="111"/>
        <v>1</v>
      </c>
      <c r="M1458" s="8">
        <f>VLOOKUP(K1458,Table!$A$2:$C$121,2,0)</f>
        <v>3</v>
      </c>
      <c r="N1458" s="7">
        <f>VLOOKUP(K1458,Table!$A$2:$C$121,3,0)</f>
        <v>6</v>
      </c>
      <c r="O1458" s="6" t="s">
        <v>2441</v>
      </c>
      <c r="P1458" s="8" t="str">
        <f>LEFT(O1458,MIN(FIND({0,1,2,3,4,5,6,7,8,9},ASC(O1458)&amp;1234567890))-1)</f>
        <v>Ru</v>
      </c>
      <c r="Q1458" s="8">
        <f t="shared" si="112"/>
        <v>1</v>
      </c>
      <c r="R1458" s="8">
        <f>VLOOKUP(P1458,Table!$A$2:$C$121,2,0)</f>
        <v>8</v>
      </c>
      <c r="S1458" s="7">
        <f>VLOOKUP(P1458,Table!$A$2:$C$121,3,0)</f>
        <v>5</v>
      </c>
      <c r="T1458" s="6" t="s">
        <v>2765</v>
      </c>
      <c r="U1458" s="8" t="str">
        <f>LEFT(T1458,MIN(FIND({0,1,2,3,4,5,6,7,8,9},ASC(T1458)&amp;1234567890))-1)</f>
        <v>Ir</v>
      </c>
      <c r="V1458" s="8">
        <f t="shared" si="113"/>
        <v>1</v>
      </c>
      <c r="W1458" s="8">
        <f>VLOOKUP(U1458,Table!$A$2:$C$121,2,0)</f>
        <v>9</v>
      </c>
      <c r="X1458" s="7">
        <f>VLOOKUP(U1458,Table!$A$2:$C$121,3,0)</f>
        <v>6</v>
      </c>
      <c r="Y1458" s="6" t="s">
        <v>2442</v>
      </c>
      <c r="Z1458" s="8" t="str">
        <f>LEFT(Y1458,MIN(FIND({0,1,2,3,4,5,6,7,8,9},ASC(Y1458)&amp;1234567890))-1)</f>
        <v>O</v>
      </c>
      <c r="AA1458" s="8">
        <f t="shared" si="114"/>
        <v>9</v>
      </c>
      <c r="AB1458" s="8">
        <f>VLOOKUP(Z1458,Table!$A$2:$C$121,2,0)</f>
        <v>16</v>
      </c>
      <c r="AC1458" s="7">
        <f>VLOOKUP(Z1458,Table!$A$2:$C$121,3,0)</f>
        <v>2</v>
      </c>
      <c r="AD1458" s="5" t="str">
        <f>VLOOKUP(A1458,Table!$U$1:$V$230,2,0)</f>
        <v>Hexagonal</v>
      </c>
    </row>
    <row r="1459" spans="1:30" ht="18.75" customHeight="1" x14ac:dyDescent="0.4">
      <c r="A1459" s="5">
        <v>194</v>
      </c>
      <c r="B1459" s="5">
        <v>152413</v>
      </c>
      <c r="C1459" s="5" t="s">
        <v>1887</v>
      </c>
      <c r="D1459" s="5" t="s">
        <v>1937</v>
      </c>
      <c r="E1459" s="6" t="s">
        <v>2359</v>
      </c>
      <c r="F1459" s="8" t="str">
        <f>LEFT(E1459,MIN(FIND({0,1,2,3,4,5,6,7,8,9},ASC(E1459)&amp;1234567890))-1)</f>
        <v>Ba</v>
      </c>
      <c r="G1459" s="8">
        <f t="shared" si="110"/>
        <v>3</v>
      </c>
      <c r="H1459" s="8">
        <f>VLOOKUP(F1459,Table!$A$2:$C$121,2,0)</f>
        <v>2</v>
      </c>
      <c r="I1459" s="7">
        <f>VLOOKUP(F1459,Table!$A$2:$C$121,3,0)</f>
        <v>6</v>
      </c>
      <c r="J1459" s="6" t="s">
        <v>2809</v>
      </c>
      <c r="K1459" s="8" t="str">
        <f>LEFT(J1459,MIN(FIND({0,1,2,3,4,5,6,7,8,9},ASC(J1459)&amp;1234567890))-1)</f>
        <v>Er</v>
      </c>
      <c r="L1459" s="8">
        <f t="shared" si="111"/>
        <v>1</v>
      </c>
      <c r="M1459" s="8">
        <f>VLOOKUP(K1459,Table!$A$2:$C$121,2,0)</f>
        <v>3</v>
      </c>
      <c r="N1459" s="7">
        <f>VLOOKUP(K1459,Table!$A$2:$C$121,3,0)</f>
        <v>6</v>
      </c>
      <c r="O1459" s="6" t="s">
        <v>2441</v>
      </c>
      <c r="P1459" s="8" t="str">
        <f>LEFT(O1459,MIN(FIND({0,1,2,3,4,5,6,7,8,9},ASC(O1459)&amp;1234567890))-1)</f>
        <v>Ru</v>
      </c>
      <c r="Q1459" s="8">
        <f t="shared" si="112"/>
        <v>1</v>
      </c>
      <c r="R1459" s="8">
        <f>VLOOKUP(P1459,Table!$A$2:$C$121,2,0)</f>
        <v>8</v>
      </c>
      <c r="S1459" s="7">
        <f>VLOOKUP(P1459,Table!$A$2:$C$121,3,0)</f>
        <v>5</v>
      </c>
      <c r="T1459" s="6" t="s">
        <v>2765</v>
      </c>
      <c r="U1459" s="8" t="str">
        <f>LEFT(T1459,MIN(FIND({0,1,2,3,4,5,6,7,8,9},ASC(T1459)&amp;1234567890))-1)</f>
        <v>Ir</v>
      </c>
      <c r="V1459" s="8">
        <f t="shared" si="113"/>
        <v>1</v>
      </c>
      <c r="W1459" s="8">
        <f>VLOOKUP(U1459,Table!$A$2:$C$121,2,0)</f>
        <v>9</v>
      </c>
      <c r="X1459" s="7">
        <f>VLOOKUP(U1459,Table!$A$2:$C$121,3,0)</f>
        <v>6</v>
      </c>
      <c r="Y1459" s="6" t="s">
        <v>2442</v>
      </c>
      <c r="Z1459" s="8" t="str">
        <f>LEFT(Y1459,MIN(FIND({0,1,2,3,4,5,6,7,8,9},ASC(Y1459)&amp;1234567890))-1)</f>
        <v>O</v>
      </c>
      <c r="AA1459" s="8">
        <f t="shared" si="114"/>
        <v>9</v>
      </c>
      <c r="AB1459" s="8">
        <f>VLOOKUP(Z1459,Table!$A$2:$C$121,2,0)</f>
        <v>16</v>
      </c>
      <c r="AC1459" s="7">
        <f>VLOOKUP(Z1459,Table!$A$2:$C$121,3,0)</f>
        <v>2</v>
      </c>
      <c r="AD1459" s="5" t="str">
        <f>VLOOKUP(A1459,Table!$U$1:$V$230,2,0)</f>
        <v>Hexagonal</v>
      </c>
    </row>
    <row r="1460" spans="1:30" ht="18.75" customHeight="1" x14ac:dyDescent="0.4">
      <c r="A1460" s="5">
        <v>194</v>
      </c>
      <c r="B1460" s="5">
        <v>152414</v>
      </c>
      <c r="C1460" s="5" t="s">
        <v>1887</v>
      </c>
      <c r="D1460" s="5" t="s">
        <v>1938</v>
      </c>
      <c r="E1460" s="6" t="s">
        <v>2359</v>
      </c>
      <c r="F1460" s="8" t="str">
        <f>LEFT(E1460,MIN(FIND({0,1,2,3,4,5,6,7,8,9},ASC(E1460)&amp;1234567890))-1)</f>
        <v>Ba</v>
      </c>
      <c r="G1460" s="8">
        <f t="shared" si="110"/>
        <v>3</v>
      </c>
      <c r="H1460" s="8">
        <f>VLOOKUP(F1460,Table!$A$2:$C$121,2,0)</f>
        <v>2</v>
      </c>
      <c r="I1460" s="7">
        <f>VLOOKUP(F1460,Table!$A$2:$C$121,3,0)</f>
        <v>6</v>
      </c>
      <c r="J1460" s="6" t="s">
        <v>4573</v>
      </c>
      <c r="K1460" s="8" t="str">
        <f>LEFT(J1460,MIN(FIND({0,1,2,3,4,5,6,7,8,9},ASC(J1460)&amp;1234567890))-1)</f>
        <v>Tm</v>
      </c>
      <c r="L1460" s="8">
        <f t="shared" si="111"/>
        <v>1</v>
      </c>
      <c r="M1460" s="8">
        <f>VLOOKUP(K1460,Table!$A$2:$C$121,2,0)</f>
        <v>3</v>
      </c>
      <c r="N1460" s="7">
        <f>VLOOKUP(K1460,Table!$A$2:$C$121,3,0)</f>
        <v>6</v>
      </c>
      <c r="O1460" s="6" t="s">
        <v>2441</v>
      </c>
      <c r="P1460" s="8" t="str">
        <f>LEFT(O1460,MIN(FIND({0,1,2,3,4,5,6,7,8,9},ASC(O1460)&amp;1234567890))-1)</f>
        <v>Ru</v>
      </c>
      <c r="Q1460" s="8">
        <f t="shared" si="112"/>
        <v>1</v>
      </c>
      <c r="R1460" s="8">
        <f>VLOOKUP(P1460,Table!$A$2:$C$121,2,0)</f>
        <v>8</v>
      </c>
      <c r="S1460" s="7">
        <f>VLOOKUP(P1460,Table!$A$2:$C$121,3,0)</f>
        <v>5</v>
      </c>
      <c r="T1460" s="6" t="s">
        <v>2765</v>
      </c>
      <c r="U1460" s="8" t="str">
        <f>LEFT(T1460,MIN(FIND({0,1,2,3,4,5,6,7,8,9},ASC(T1460)&amp;1234567890))-1)</f>
        <v>Ir</v>
      </c>
      <c r="V1460" s="8">
        <f t="shared" si="113"/>
        <v>1</v>
      </c>
      <c r="W1460" s="8">
        <f>VLOOKUP(U1460,Table!$A$2:$C$121,2,0)</f>
        <v>9</v>
      </c>
      <c r="X1460" s="7">
        <f>VLOOKUP(U1460,Table!$A$2:$C$121,3,0)</f>
        <v>6</v>
      </c>
      <c r="Y1460" s="6" t="s">
        <v>2442</v>
      </c>
      <c r="Z1460" s="8" t="str">
        <f>LEFT(Y1460,MIN(FIND({0,1,2,3,4,5,6,7,8,9},ASC(Y1460)&amp;1234567890))-1)</f>
        <v>O</v>
      </c>
      <c r="AA1460" s="8">
        <f t="shared" si="114"/>
        <v>9</v>
      </c>
      <c r="AB1460" s="8">
        <f>VLOOKUP(Z1460,Table!$A$2:$C$121,2,0)</f>
        <v>16</v>
      </c>
      <c r="AC1460" s="7">
        <f>VLOOKUP(Z1460,Table!$A$2:$C$121,3,0)</f>
        <v>2</v>
      </c>
      <c r="AD1460" s="5" t="str">
        <f>VLOOKUP(A1460,Table!$U$1:$V$230,2,0)</f>
        <v>Hexagonal</v>
      </c>
    </row>
    <row r="1461" spans="1:30" ht="18.75" customHeight="1" x14ac:dyDescent="0.4">
      <c r="A1461" s="5">
        <v>194</v>
      </c>
      <c r="B1461" s="5">
        <v>152415</v>
      </c>
      <c r="C1461" s="5" t="s">
        <v>1887</v>
      </c>
      <c r="D1461" s="5" t="s">
        <v>1939</v>
      </c>
      <c r="E1461" s="6" t="s">
        <v>2359</v>
      </c>
      <c r="F1461" s="8" t="str">
        <f>LEFT(E1461,MIN(FIND({0,1,2,3,4,5,6,7,8,9},ASC(E1461)&amp;1234567890))-1)</f>
        <v>Ba</v>
      </c>
      <c r="G1461" s="8">
        <f t="shared" si="110"/>
        <v>3</v>
      </c>
      <c r="H1461" s="8">
        <f>VLOOKUP(F1461,Table!$A$2:$C$121,2,0)</f>
        <v>2</v>
      </c>
      <c r="I1461" s="7">
        <f>VLOOKUP(F1461,Table!$A$2:$C$121,3,0)</f>
        <v>6</v>
      </c>
      <c r="J1461" s="6" t="s">
        <v>4574</v>
      </c>
      <c r="K1461" s="8" t="str">
        <f>LEFT(J1461,MIN(FIND({0,1,2,3,4,5,6,7,8,9},ASC(J1461)&amp;1234567890))-1)</f>
        <v>Yb</v>
      </c>
      <c r="L1461" s="8">
        <f t="shared" si="111"/>
        <v>1</v>
      </c>
      <c r="M1461" s="8">
        <f>VLOOKUP(K1461,Table!$A$2:$C$121,2,0)</f>
        <v>3</v>
      </c>
      <c r="N1461" s="7">
        <f>VLOOKUP(K1461,Table!$A$2:$C$121,3,0)</f>
        <v>6</v>
      </c>
      <c r="O1461" s="6" t="s">
        <v>2441</v>
      </c>
      <c r="P1461" s="8" t="str">
        <f>LEFT(O1461,MIN(FIND({0,1,2,3,4,5,6,7,8,9},ASC(O1461)&amp;1234567890))-1)</f>
        <v>Ru</v>
      </c>
      <c r="Q1461" s="8">
        <f t="shared" si="112"/>
        <v>1</v>
      </c>
      <c r="R1461" s="8">
        <f>VLOOKUP(P1461,Table!$A$2:$C$121,2,0)</f>
        <v>8</v>
      </c>
      <c r="S1461" s="7">
        <f>VLOOKUP(P1461,Table!$A$2:$C$121,3,0)</f>
        <v>5</v>
      </c>
      <c r="T1461" s="6" t="s">
        <v>2765</v>
      </c>
      <c r="U1461" s="8" t="str">
        <f>LEFT(T1461,MIN(FIND({0,1,2,3,4,5,6,7,8,9},ASC(T1461)&amp;1234567890))-1)</f>
        <v>Ir</v>
      </c>
      <c r="V1461" s="8">
        <f t="shared" si="113"/>
        <v>1</v>
      </c>
      <c r="W1461" s="8">
        <f>VLOOKUP(U1461,Table!$A$2:$C$121,2,0)</f>
        <v>9</v>
      </c>
      <c r="X1461" s="7">
        <f>VLOOKUP(U1461,Table!$A$2:$C$121,3,0)</f>
        <v>6</v>
      </c>
      <c r="Y1461" s="6" t="s">
        <v>2442</v>
      </c>
      <c r="Z1461" s="8" t="str">
        <f>LEFT(Y1461,MIN(FIND({0,1,2,3,4,5,6,7,8,9},ASC(Y1461)&amp;1234567890))-1)</f>
        <v>O</v>
      </c>
      <c r="AA1461" s="8">
        <f t="shared" si="114"/>
        <v>9</v>
      </c>
      <c r="AB1461" s="8">
        <f>VLOOKUP(Z1461,Table!$A$2:$C$121,2,0)</f>
        <v>16</v>
      </c>
      <c r="AC1461" s="7">
        <f>VLOOKUP(Z1461,Table!$A$2:$C$121,3,0)</f>
        <v>2</v>
      </c>
      <c r="AD1461" s="5" t="str">
        <f>VLOOKUP(A1461,Table!$U$1:$V$230,2,0)</f>
        <v>Hexagonal</v>
      </c>
    </row>
    <row r="1462" spans="1:30" ht="18.75" customHeight="1" x14ac:dyDescent="0.4">
      <c r="A1462" s="5">
        <v>194</v>
      </c>
      <c r="B1462" s="5">
        <v>152416</v>
      </c>
      <c r="C1462" s="5" t="s">
        <v>1887</v>
      </c>
      <c r="D1462" s="5" t="s">
        <v>1940</v>
      </c>
      <c r="E1462" s="6" t="s">
        <v>2359</v>
      </c>
      <c r="F1462" s="8" t="str">
        <f>LEFT(E1462,MIN(FIND({0,1,2,3,4,5,6,7,8,9},ASC(E1462)&amp;1234567890))-1)</f>
        <v>Ba</v>
      </c>
      <c r="G1462" s="8">
        <f t="shared" si="110"/>
        <v>3</v>
      </c>
      <c r="H1462" s="8">
        <f>VLOOKUP(F1462,Table!$A$2:$C$121,2,0)</f>
        <v>2</v>
      </c>
      <c r="I1462" s="7">
        <f>VLOOKUP(F1462,Table!$A$2:$C$121,3,0)</f>
        <v>6</v>
      </c>
      <c r="J1462" s="6" t="s">
        <v>4575</v>
      </c>
      <c r="K1462" s="8" t="str">
        <f>LEFT(J1462,MIN(FIND({0,1,2,3,4,5,6,7,8,9},ASC(J1462)&amp;1234567890))-1)</f>
        <v>Lu</v>
      </c>
      <c r="L1462" s="8">
        <f t="shared" si="111"/>
        <v>1</v>
      </c>
      <c r="M1462" s="8">
        <f>VLOOKUP(K1462,Table!$A$2:$C$121,2,0)</f>
        <v>3</v>
      </c>
      <c r="N1462" s="7">
        <f>VLOOKUP(K1462,Table!$A$2:$C$121,3,0)</f>
        <v>6</v>
      </c>
      <c r="O1462" s="6" t="s">
        <v>2441</v>
      </c>
      <c r="P1462" s="8" t="str">
        <f>LEFT(O1462,MIN(FIND({0,1,2,3,4,5,6,7,8,9},ASC(O1462)&amp;1234567890))-1)</f>
        <v>Ru</v>
      </c>
      <c r="Q1462" s="8">
        <f t="shared" si="112"/>
        <v>1</v>
      </c>
      <c r="R1462" s="8">
        <f>VLOOKUP(P1462,Table!$A$2:$C$121,2,0)</f>
        <v>8</v>
      </c>
      <c r="S1462" s="7">
        <f>VLOOKUP(P1462,Table!$A$2:$C$121,3,0)</f>
        <v>5</v>
      </c>
      <c r="T1462" s="6" t="s">
        <v>2765</v>
      </c>
      <c r="U1462" s="8" t="str">
        <f>LEFT(T1462,MIN(FIND({0,1,2,3,4,5,6,7,8,9},ASC(T1462)&amp;1234567890))-1)</f>
        <v>Ir</v>
      </c>
      <c r="V1462" s="8">
        <f t="shared" si="113"/>
        <v>1</v>
      </c>
      <c r="W1462" s="8">
        <f>VLOOKUP(U1462,Table!$A$2:$C$121,2,0)</f>
        <v>9</v>
      </c>
      <c r="X1462" s="7">
        <f>VLOOKUP(U1462,Table!$A$2:$C$121,3,0)</f>
        <v>6</v>
      </c>
      <c r="Y1462" s="6" t="s">
        <v>2442</v>
      </c>
      <c r="Z1462" s="8" t="str">
        <f>LEFT(Y1462,MIN(FIND({0,1,2,3,4,5,6,7,8,9},ASC(Y1462)&amp;1234567890))-1)</f>
        <v>O</v>
      </c>
      <c r="AA1462" s="8">
        <f t="shared" si="114"/>
        <v>9</v>
      </c>
      <c r="AB1462" s="8">
        <f>VLOOKUP(Z1462,Table!$A$2:$C$121,2,0)</f>
        <v>16</v>
      </c>
      <c r="AC1462" s="7">
        <f>VLOOKUP(Z1462,Table!$A$2:$C$121,3,0)</f>
        <v>2</v>
      </c>
      <c r="AD1462" s="5" t="str">
        <f>VLOOKUP(A1462,Table!$U$1:$V$230,2,0)</f>
        <v>Hexagonal</v>
      </c>
    </row>
    <row r="1463" spans="1:30" ht="18.75" customHeight="1" x14ac:dyDescent="0.4">
      <c r="A1463" s="5">
        <v>194</v>
      </c>
      <c r="B1463" s="5">
        <v>152417</v>
      </c>
      <c r="C1463" s="5" t="s">
        <v>1887</v>
      </c>
      <c r="D1463" s="5" t="s">
        <v>1941</v>
      </c>
      <c r="E1463" s="6" t="s">
        <v>2359</v>
      </c>
      <c r="F1463" s="8" t="str">
        <f>LEFT(E1463,MIN(FIND({0,1,2,3,4,5,6,7,8,9},ASC(E1463)&amp;1234567890))-1)</f>
        <v>Ba</v>
      </c>
      <c r="G1463" s="8">
        <f t="shared" si="110"/>
        <v>3</v>
      </c>
      <c r="H1463" s="8">
        <f>VLOOKUP(F1463,Table!$A$2:$C$121,2,0)</f>
        <v>2</v>
      </c>
      <c r="I1463" s="7">
        <f>VLOOKUP(F1463,Table!$A$2:$C$121,3,0)</f>
        <v>6</v>
      </c>
      <c r="J1463" s="6" t="s">
        <v>2634</v>
      </c>
      <c r="K1463" s="8" t="str">
        <f>LEFT(J1463,MIN(FIND({0,1,2,3,4,5,6,7,8,9},ASC(J1463)&amp;1234567890))-1)</f>
        <v>Ni</v>
      </c>
      <c r="L1463" s="8">
        <f t="shared" si="111"/>
        <v>1</v>
      </c>
      <c r="M1463" s="8">
        <f>VLOOKUP(K1463,Table!$A$2:$C$121,2,0)</f>
        <v>10</v>
      </c>
      <c r="N1463" s="7">
        <f>VLOOKUP(K1463,Table!$A$2:$C$121,3,0)</f>
        <v>4</v>
      </c>
      <c r="O1463" s="6" t="s">
        <v>2441</v>
      </c>
      <c r="P1463" s="8" t="str">
        <f>LEFT(O1463,MIN(FIND({0,1,2,3,4,5,6,7,8,9},ASC(O1463)&amp;1234567890))-1)</f>
        <v>Ru</v>
      </c>
      <c r="Q1463" s="8">
        <f t="shared" si="112"/>
        <v>1</v>
      </c>
      <c r="R1463" s="8">
        <f>VLOOKUP(P1463,Table!$A$2:$C$121,2,0)</f>
        <v>8</v>
      </c>
      <c r="S1463" s="7">
        <f>VLOOKUP(P1463,Table!$A$2:$C$121,3,0)</f>
        <v>5</v>
      </c>
      <c r="T1463" s="6" t="s">
        <v>2765</v>
      </c>
      <c r="U1463" s="8" t="str">
        <f>LEFT(T1463,MIN(FIND({0,1,2,3,4,5,6,7,8,9},ASC(T1463)&amp;1234567890))-1)</f>
        <v>Ir</v>
      </c>
      <c r="V1463" s="8">
        <f t="shared" si="113"/>
        <v>1</v>
      </c>
      <c r="W1463" s="8">
        <f>VLOOKUP(U1463,Table!$A$2:$C$121,2,0)</f>
        <v>9</v>
      </c>
      <c r="X1463" s="7">
        <f>VLOOKUP(U1463,Table!$A$2:$C$121,3,0)</f>
        <v>6</v>
      </c>
      <c r="Y1463" s="6" t="s">
        <v>2442</v>
      </c>
      <c r="Z1463" s="8" t="str">
        <f>LEFT(Y1463,MIN(FIND({0,1,2,3,4,5,6,7,8,9},ASC(Y1463)&amp;1234567890))-1)</f>
        <v>O</v>
      </c>
      <c r="AA1463" s="8">
        <f t="shared" si="114"/>
        <v>9</v>
      </c>
      <c r="AB1463" s="8">
        <f>VLOOKUP(Z1463,Table!$A$2:$C$121,2,0)</f>
        <v>16</v>
      </c>
      <c r="AC1463" s="7">
        <f>VLOOKUP(Z1463,Table!$A$2:$C$121,3,0)</f>
        <v>2</v>
      </c>
      <c r="AD1463" s="5" t="str">
        <f>VLOOKUP(A1463,Table!$U$1:$V$230,2,0)</f>
        <v>Hexagonal</v>
      </c>
    </row>
    <row r="1464" spans="1:30" ht="18.75" customHeight="1" x14ac:dyDescent="0.4">
      <c r="A1464" s="5">
        <v>194</v>
      </c>
      <c r="B1464" s="5">
        <v>152418</v>
      </c>
      <c r="C1464" s="5" t="s">
        <v>1887</v>
      </c>
      <c r="D1464" s="5" t="s">
        <v>1942</v>
      </c>
      <c r="E1464" s="6" t="s">
        <v>2359</v>
      </c>
      <c r="F1464" s="8" t="str">
        <f>LEFT(E1464,MIN(FIND({0,1,2,3,4,5,6,7,8,9},ASC(E1464)&amp;1234567890))-1)</f>
        <v>Ba</v>
      </c>
      <c r="G1464" s="8">
        <f t="shared" si="110"/>
        <v>3</v>
      </c>
      <c r="H1464" s="8">
        <f>VLOOKUP(F1464,Table!$A$2:$C$121,2,0)</f>
        <v>2</v>
      </c>
      <c r="I1464" s="7">
        <f>VLOOKUP(F1464,Table!$A$2:$C$121,3,0)</f>
        <v>6</v>
      </c>
      <c r="J1464" s="6" t="s">
        <v>2627</v>
      </c>
      <c r="K1464" s="8" t="str">
        <f>LEFT(J1464,MIN(FIND({0,1,2,3,4,5,6,7,8,9},ASC(J1464)&amp;1234567890))-1)</f>
        <v>Mg</v>
      </c>
      <c r="L1464" s="8">
        <f t="shared" si="111"/>
        <v>1</v>
      </c>
      <c r="M1464" s="8">
        <f>VLOOKUP(K1464,Table!$A$2:$C$121,2,0)</f>
        <v>2</v>
      </c>
      <c r="N1464" s="7">
        <f>VLOOKUP(K1464,Table!$A$2:$C$121,3,0)</f>
        <v>3</v>
      </c>
      <c r="O1464" s="6" t="s">
        <v>2441</v>
      </c>
      <c r="P1464" s="8" t="str">
        <f>LEFT(O1464,MIN(FIND({0,1,2,3,4,5,6,7,8,9},ASC(O1464)&amp;1234567890))-1)</f>
        <v>Ru</v>
      </c>
      <c r="Q1464" s="8">
        <f t="shared" si="112"/>
        <v>1</v>
      </c>
      <c r="R1464" s="8">
        <f>VLOOKUP(P1464,Table!$A$2:$C$121,2,0)</f>
        <v>8</v>
      </c>
      <c r="S1464" s="7">
        <f>VLOOKUP(P1464,Table!$A$2:$C$121,3,0)</f>
        <v>5</v>
      </c>
      <c r="T1464" s="6" t="s">
        <v>2765</v>
      </c>
      <c r="U1464" s="8" t="str">
        <f>LEFT(T1464,MIN(FIND({0,1,2,3,4,5,6,7,8,9},ASC(T1464)&amp;1234567890))-1)</f>
        <v>Ir</v>
      </c>
      <c r="V1464" s="8">
        <f t="shared" si="113"/>
        <v>1</v>
      </c>
      <c r="W1464" s="8">
        <f>VLOOKUP(U1464,Table!$A$2:$C$121,2,0)</f>
        <v>9</v>
      </c>
      <c r="X1464" s="7">
        <f>VLOOKUP(U1464,Table!$A$2:$C$121,3,0)</f>
        <v>6</v>
      </c>
      <c r="Y1464" s="6" t="s">
        <v>2442</v>
      </c>
      <c r="Z1464" s="8" t="str">
        <f>LEFT(Y1464,MIN(FIND({0,1,2,3,4,5,6,7,8,9},ASC(Y1464)&amp;1234567890))-1)</f>
        <v>O</v>
      </c>
      <c r="AA1464" s="8">
        <f t="shared" si="114"/>
        <v>9</v>
      </c>
      <c r="AB1464" s="8">
        <f>VLOOKUP(Z1464,Table!$A$2:$C$121,2,0)</f>
        <v>16</v>
      </c>
      <c r="AC1464" s="7">
        <f>VLOOKUP(Z1464,Table!$A$2:$C$121,3,0)</f>
        <v>2</v>
      </c>
      <c r="AD1464" s="5" t="str">
        <f>VLOOKUP(A1464,Table!$U$1:$V$230,2,0)</f>
        <v>Hexagonal</v>
      </c>
    </row>
    <row r="1465" spans="1:30" ht="18.75" customHeight="1" x14ac:dyDescent="0.4">
      <c r="A1465" s="5">
        <v>194</v>
      </c>
      <c r="B1465" s="5">
        <v>152419</v>
      </c>
      <c r="C1465" s="5" t="s">
        <v>1887</v>
      </c>
      <c r="D1465" s="5" t="s">
        <v>1943</v>
      </c>
      <c r="E1465" s="6" t="s">
        <v>2359</v>
      </c>
      <c r="F1465" s="8" t="str">
        <f>LEFT(E1465,MIN(FIND({0,1,2,3,4,5,6,7,8,9},ASC(E1465)&amp;1234567890))-1)</f>
        <v>Ba</v>
      </c>
      <c r="G1465" s="8">
        <f t="shared" si="110"/>
        <v>3</v>
      </c>
      <c r="H1465" s="8">
        <f>VLOOKUP(F1465,Table!$A$2:$C$121,2,0)</f>
        <v>2</v>
      </c>
      <c r="I1465" s="7">
        <f>VLOOKUP(F1465,Table!$A$2:$C$121,3,0)</f>
        <v>6</v>
      </c>
      <c r="J1465" s="6" t="s">
        <v>2379</v>
      </c>
      <c r="K1465" s="8" t="str">
        <f>LEFT(J1465,MIN(FIND({0,1,2,3,4,5,6,7,8,9},ASC(J1465)&amp;1234567890))-1)</f>
        <v>Zn</v>
      </c>
      <c r="L1465" s="8">
        <f t="shared" si="111"/>
        <v>1</v>
      </c>
      <c r="M1465" s="8">
        <f>VLOOKUP(K1465,Table!$A$2:$C$121,2,0)</f>
        <v>12</v>
      </c>
      <c r="N1465" s="7">
        <f>VLOOKUP(K1465,Table!$A$2:$C$121,3,0)</f>
        <v>4</v>
      </c>
      <c r="O1465" s="6" t="s">
        <v>2441</v>
      </c>
      <c r="P1465" s="8" t="str">
        <f>LEFT(O1465,MIN(FIND({0,1,2,3,4,5,6,7,8,9},ASC(O1465)&amp;1234567890))-1)</f>
        <v>Ru</v>
      </c>
      <c r="Q1465" s="8">
        <f t="shared" si="112"/>
        <v>1</v>
      </c>
      <c r="R1465" s="8">
        <f>VLOOKUP(P1465,Table!$A$2:$C$121,2,0)</f>
        <v>8</v>
      </c>
      <c r="S1465" s="7">
        <f>VLOOKUP(P1465,Table!$A$2:$C$121,3,0)</f>
        <v>5</v>
      </c>
      <c r="T1465" s="6" t="s">
        <v>2765</v>
      </c>
      <c r="U1465" s="8" t="str">
        <f>LEFT(T1465,MIN(FIND({0,1,2,3,4,5,6,7,8,9},ASC(T1465)&amp;1234567890))-1)</f>
        <v>Ir</v>
      </c>
      <c r="V1465" s="8">
        <f t="shared" si="113"/>
        <v>1</v>
      </c>
      <c r="W1465" s="8">
        <f>VLOOKUP(U1465,Table!$A$2:$C$121,2,0)</f>
        <v>9</v>
      </c>
      <c r="X1465" s="7">
        <f>VLOOKUP(U1465,Table!$A$2:$C$121,3,0)</f>
        <v>6</v>
      </c>
      <c r="Y1465" s="6" t="s">
        <v>2442</v>
      </c>
      <c r="Z1465" s="8" t="str">
        <f>LEFT(Y1465,MIN(FIND({0,1,2,3,4,5,6,7,8,9},ASC(Y1465)&amp;1234567890))-1)</f>
        <v>O</v>
      </c>
      <c r="AA1465" s="8">
        <f t="shared" si="114"/>
        <v>9</v>
      </c>
      <c r="AB1465" s="8">
        <f>VLOOKUP(Z1465,Table!$A$2:$C$121,2,0)</f>
        <v>16</v>
      </c>
      <c r="AC1465" s="7">
        <f>VLOOKUP(Z1465,Table!$A$2:$C$121,3,0)</f>
        <v>2</v>
      </c>
      <c r="AD1465" s="5" t="str">
        <f>VLOOKUP(A1465,Table!$U$1:$V$230,2,0)</f>
        <v>Hexagonal</v>
      </c>
    </row>
    <row r="1466" spans="1:30" ht="18.75" customHeight="1" x14ac:dyDescent="0.4">
      <c r="A1466" s="5">
        <v>194</v>
      </c>
      <c r="B1466" s="5">
        <v>152420</v>
      </c>
      <c r="C1466" s="5" t="s">
        <v>1887</v>
      </c>
      <c r="D1466" s="5" t="s">
        <v>1944</v>
      </c>
      <c r="E1466" s="6" t="s">
        <v>2359</v>
      </c>
      <c r="F1466" s="8" t="str">
        <f>LEFT(E1466,MIN(FIND({0,1,2,3,4,5,6,7,8,9},ASC(E1466)&amp;1234567890))-1)</f>
        <v>Ba</v>
      </c>
      <c r="G1466" s="8">
        <f t="shared" si="110"/>
        <v>3</v>
      </c>
      <c r="H1466" s="8">
        <f>VLOOKUP(F1466,Table!$A$2:$C$121,2,0)</f>
        <v>2</v>
      </c>
      <c r="I1466" s="7">
        <f>VLOOKUP(F1466,Table!$A$2:$C$121,3,0)</f>
        <v>6</v>
      </c>
      <c r="J1466" s="6" t="s">
        <v>2329</v>
      </c>
      <c r="K1466" s="8" t="str">
        <f>LEFT(J1466,MIN(FIND({0,1,2,3,4,5,6,7,8,9},ASC(J1466)&amp;1234567890))-1)</f>
        <v>Li</v>
      </c>
      <c r="L1466" s="8">
        <f t="shared" si="111"/>
        <v>1</v>
      </c>
      <c r="M1466" s="8">
        <f>VLOOKUP(K1466,Table!$A$2:$C$121,2,0)</f>
        <v>1</v>
      </c>
      <c r="N1466" s="7">
        <f>VLOOKUP(K1466,Table!$A$2:$C$121,3,0)</f>
        <v>2</v>
      </c>
      <c r="O1466" s="6" t="s">
        <v>2441</v>
      </c>
      <c r="P1466" s="8" t="str">
        <f>LEFT(O1466,MIN(FIND({0,1,2,3,4,5,6,7,8,9},ASC(O1466)&amp;1234567890))-1)</f>
        <v>Ru</v>
      </c>
      <c r="Q1466" s="8">
        <f t="shared" si="112"/>
        <v>1</v>
      </c>
      <c r="R1466" s="8">
        <f>VLOOKUP(P1466,Table!$A$2:$C$121,2,0)</f>
        <v>8</v>
      </c>
      <c r="S1466" s="7">
        <f>VLOOKUP(P1466,Table!$A$2:$C$121,3,0)</f>
        <v>5</v>
      </c>
      <c r="T1466" s="6" t="s">
        <v>2765</v>
      </c>
      <c r="U1466" s="8" t="str">
        <f>LEFT(T1466,MIN(FIND({0,1,2,3,4,5,6,7,8,9},ASC(T1466)&amp;1234567890))-1)</f>
        <v>Ir</v>
      </c>
      <c r="V1466" s="8">
        <f t="shared" si="113"/>
        <v>1</v>
      </c>
      <c r="W1466" s="8">
        <f>VLOOKUP(U1466,Table!$A$2:$C$121,2,0)</f>
        <v>9</v>
      </c>
      <c r="X1466" s="7">
        <f>VLOOKUP(U1466,Table!$A$2:$C$121,3,0)</f>
        <v>6</v>
      </c>
      <c r="Y1466" s="6" t="s">
        <v>2442</v>
      </c>
      <c r="Z1466" s="8" t="str">
        <f>LEFT(Y1466,MIN(FIND({0,1,2,3,4,5,6,7,8,9},ASC(Y1466)&amp;1234567890))-1)</f>
        <v>O</v>
      </c>
      <c r="AA1466" s="8">
        <f t="shared" si="114"/>
        <v>9</v>
      </c>
      <c r="AB1466" s="8">
        <f>VLOOKUP(Z1466,Table!$A$2:$C$121,2,0)</f>
        <v>16</v>
      </c>
      <c r="AC1466" s="7">
        <f>VLOOKUP(Z1466,Table!$A$2:$C$121,3,0)</f>
        <v>2</v>
      </c>
      <c r="AD1466" s="5" t="str">
        <f>VLOOKUP(A1466,Table!$U$1:$V$230,2,0)</f>
        <v>Hexagonal</v>
      </c>
    </row>
    <row r="1467" spans="1:30" ht="18.75" customHeight="1" x14ac:dyDescent="0.4">
      <c r="A1467" s="5">
        <v>194</v>
      </c>
      <c r="B1467" s="5">
        <v>152421</v>
      </c>
      <c r="C1467" s="5" t="s">
        <v>1887</v>
      </c>
      <c r="D1467" s="5" t="s">
        <v>1945</v>
      </c>
      <c r="E1467" s="6" t="s">
        <v>2359</v>
      </c>
      <c r="F1467" s="8" t="str">
        <f>LEFT(E1467,MIN(FIND({0,1,2,3,4,5,6,7,8,9},ASC(E1467)&amp;1234567890))-1)</f>
        <v>Ba</v>
      </c>
      <c r="G1467" s="8">
        <f t="shared" si="110"/>
        <v>3</v>
      </c>
      <c r="H1467" s="8">
        <f>VLOOKUP(F1467,Table!$A$2:$C$121,2,0)</f>
        <v>2</v>
      </c>
      <c r="I1467" s="7">
        <f>VLOOKUP(F1467,Table!$A$2:$C$121,3,0)</f>
        <v>6</v>
      </c>
      <c r="J1467" s="6" t="s">
        <v>2315</v>
      </c>
      <c r="K1467" s="8" t="str">
        <f>LEFT(J1467,MIN(FIND({0,1,2,3,4,5,6,7,8,9},ASC(J1467)&amp;1234567890))-1)</f>
        <v>Na</v>
      </c>
      <c r="L1467" s="8">
        <f t="shared" si="111"/>
        <v>1</v>
      </c>
      <c r="M1467" s="8">
        <f>VLOOKUP(K1467,Table!$A$2:$C$121,2,0)</f>
        <v>1</v>
      </c>
      <c r="N1467" s="7">
        <f>VLOOKUP(K1467,Table!$A$2:$C$121,3,0)</f>
        <v>3</v>
      </c>
      <c r="O1467" s="6" t="s">
        <v>2441</v>
      </c>
      <c r="P1467" s="8" t="str">
        <f>LEFT(O1467,MIN(FIND({0,1,2,3,4,5,6,7,8,9},ASC(O1467)&amp;1234567890))-1)</f>
        <v>Ru</v>
      </c>
      <c r="Q1467" s="8">
        <f t="shared" si="112"/>
        <v>1</v>
      </c>
      <c r="R1467" s="8">
        <f>VLOOKUP(P1467,Table!$A$2:$C$121,2,0)</f>
        <v>8</v>
      </c>
      <c r="S1467" s="7">
        <f>VLOOKUP(P1467,Table!$A$2:$C$121,3,0)</f>
        <v>5</v>
      </c>
      <c r="T1467" s="6" t="s">
        <v>2765</v>
      </c>
      <c r="U1467" s="8" t="str">
        <f>LEFT(T1467,MIN(FIND({0,1,2,3,4,5,6,7,8,9},ASC(T1467)&amp;1234567890))-1)</f>
        <v>Ir</v>
      </c>
      <c r="V1467" s="8">
        <f t="shared" si="113"/>
        <v>1</v>
      </c>
      <c r="W1467" s="8">
        <f>VLOOKUP(U1467,Table!$A$2:$C$121,2,0)</f>
        <v>9</v>
      </c>
      <c r="X1467" s="7">
        <f>VLOOKUP(U1467,Table!$A$2:$C$121,3,0)</f>
        <v>6</v>
      </c>
      <c r="Y1467" s="6" t="s">
        <v>2442</v>
      </c>
      <c r="Z1467" s="8" t="str">
        <f>LEFT(Y1467,MIN(FIND({0,1,2,3,4,5,6,7,8,9},ASC(Y1467)&amp;1234567890))-1)</f>
        <v>O</v>
      </c>
      <c r="AA1467" s="8">
        <f t="shared" si="114"/>
        <v>9</v>
      </c>
      <c r="AB1467" s="8">
        <f>VLOOKUP(Z1467,Table!$A$2:$C$121,2,0)</f>
        <v>16</v>
      </c>
      <c r="AC1467" s="7">
        <f>VLOOKUP(Z1467,Table!$A$2:$C$121,3,0)</f>
        <v>2</v>
      </c>
      <c r="AD1467" s="5" t="str">
        <f>VLOOKUP(A1467,Table!$U$1:$V$230,2,0)</f>
        <v>Hexagonal</v>
      </c>
    </row>
    <row r="1468" spans="1:30" ht="18.75" customHeight="1" x14ac:dyDescent="0.4">
      <c r="A1468" s="5">
        <v>194</v>
      </c>
      <c r="B1468" s="5">
        <v>184059</v>
      </c>
      <c r="C1468" s="5" t="s">
        <v>1887</v>
      </c>
      <c r="D1468" s="5" t="s">
        <v>1946</v>
      </c>
      <c r="E1468" s="6" t="s">
        <v>2320</v>
      </c>
      <c r="F1468" s="8" t="str">
        <f>LEFT(E1468,MIN(FIND({0,1,2,3,4,5,6,7,8,9},ASC(E1468)&amp;1234567890))-1)</f>
        <v>Sr</v>
      </c>
      <c r="G1468" s="8">
        <f t="shared" si="110"/>
        <v>1</v>
      </c>
      <c r="H1468" s="8">
        <f>VLOOKUP(F1468,Table!$A$2:$C$121,2,0)</f>
        <v>2</v>
      </c>
      <c r="I1468" s="7">
        <f>VLOOKUP(F1468,Table!$A$2:$C$121,3,0)</f>
        <v>5</v>
      </c>
      <c r="J1468" s="6" t="s">
        <v>4576</v>
      </c>
      <c r="K1468" s="8" t="str">
        <f>LEFT(J1468,MIN(FIND({0,1,2,3,4,5,6,7,8,9},ASC(J1468)&amp;1234567890))-1)</f>
        <v>Fe</v>
      </c>
      <c r="L1468" s="8">
        <f t="shared" si="111"/>
        <v>11.6</v>
      </c>
      <c r="M1468" s="8">
        <f>VLOOKUP(K1468,Table!$A$2:$C$121,2,0)</f>
        <v>8</v>
      </c>
      <c r="N1468" s="7">
        <f>VLOOKUP(K1468,Table!$A$2:$C$121,3,0)</f>
        <v>4</v>
      </c>
      <c r="O1468" s="6" t="s">
        <v>3298</v>
      </c>
      <c r="P1468" s="8" t="str">
        <f>LEFT(O1468,MIN(FIND({0,1,2,3,4,5,6,7,8,9},ASC(O1468)&amp;1234567890))-1)</f>
        <v>Cr</v>
      </c>
      <c r="Q1468" s="8">
        <f t="shared" si="112"/>
        <v>0.2</v>
      </c>
      <c r="R1468" s="8">
        <f>VLOOKUP(P1468,Table!$A$2:$C$121,2,0)</f>
        <v>6</v>
      </c>
      <c r="S1468" s="7">
        <f>VLOOKUP(P1468,Table!$A$2:$C$121,3,0)</f>
        <v>4</v>
      </c>
      <c r="T1468" s="6" t="s">
        <v>4577</v>
      </c>
      <c r="U1468" s="8" t="str">
        <f>LEFT(T1468,MIN(FIND({0,1,2,3,4,5,6,7,8,9},ASC(T1468)&amp;1234567890))-1)</f>
        <v>Zn</v>
      </c>
      <c r="V1468" s="8">
        <f t="shared" si="113"/>
        <v>0.2</v>
      </c>
      <c r="W1468" s="8">
        <f>VLOOKUP(U1468,Table!$A$2:$C$121,2,0)</f>
        <v>12</v>
      </c>
      <c r="X1468" s="7">
        <f>VLOOKUP(U1468,Table!$A$2:$C$121,3,0)</f>
        <v>4</v>
      </c>
      <c r="Y1468" s="6" t="s">
        <v>4099</v>
      </c>
      <c r="Z1468" s="8" t="str">
        <f>LEFT(Y1468,MIN(FIND({0,1,2,3,4,5,6,7,8,9},ASC(Y1468)&amp;1234567890))-1)</f>
        <v>O</v>
      </c>
      <c r="AA1468" s="8">
        <f t="shared" si="114"/>
        <v>19</v>
      </c>
      <c r="AB1468" s="8">
        <f>VLOOKUP(Z1468,Table!$A$2:$C$121,2,0)</f>
        <v>16</v>
      </c>
      <c r="AC1468" s="7">
        <f>VLOOKUP(Z1468,Table!$A$2:$C$121,3,0)</f>
        <v>2</v>
      </c>
      <c r="AD1468" s="5" t="str">
        <f>VLOOKUP(A1468,Table!$U$1:$V$230,2,0)</f>
        <v>Hexagonal</v>
      </c>
    </row>
    <row r="1469" spans="1:30" ht="18.75" customHeight="1" x14ac:dyDescent="0.4">
      <c r="A1469" s="5">
        <v>194</v>
      </c>
      <c r="B1469" s="5">
        <v>184060</v>
      </c>
      <c r="C1469" s="5" t="s">
        <v>1887</v>
      </c>
      <c r="D1469" s="5" t="s">
        <v>1947</v>
      </c>
      <c r="E1469" s="6" t="s">
        <v>2320</v>
      </c>
      <c r="F1469" s="8" t="str">
        <f>LEFT(E1469,MIN(FIND({0,1,2,3,4,5,6,7,8,9},ASC(E1469)&amp;1234567890))-1)</f>
        <v>Sr</v>
      </c>
      <c r="G1469" s="8">
        <f t="shared" si="110"/>
        <v>1</v>
      </c>
      <c r="H1469" s="8">
        <f>VLOOKUP(F1469,Table!$A$2:$C$121,2,0)</f>
        <v>2</v>
      </c>
      <c r="I1469" s="7">
        <f>VLOOKUP(F1469,Table!$A$2:$C$121,3,0)</f>
        <v>5</v>
      </c>
      <c r="J1469" s="6" t="s">
        <v>4578</v>
      </c>
      <c r="K1469" s="8" t="str">
        <f>LEFT(J1469,MIN(FIND({0,1,2,3,4,5,6,7,8,9},ASC(J1469)&amp;1234567890))-1)</f>
        <v>Fe</v>
      </c>
      <c r="L1469" s="8">
        <f t="shared" si="111"/>
        <v>11.2</v>
      </c>
      <c r="M1469" s="8">
        <f>VLOOKUP(K1469,Table!$A$2:$C$121,2,0)</f>
        <v>8</v>
      </c>
      <c r="N1469" s="7">
        <f>VLOOKUP(K1469,Table!$A$2:$C$121,3,0)</f>
        <v>4</v>
      </c>
      <c r="O1469" s="6" t="s">
        <v>4579</v>
      </c>
      <c r="P1469" s="8" t="str">
        <f>LEFT(O1469,MIN(FIND({0,1,2,3,4,5,6,7,8,9},ASC(O1469)&amp;1234567890))-1)</f>
        <v>Cr</v>
      </c>
      <c r="Q1469" s="8">
        <f t="shared" si="112"/>
        <v>0.4</v>
      </c>
      <c r="R1469" s="8">
        <f>VLOOKUP(P1469,Table!$A$2:$C$121,2,0)</f>
        <v>6</v>
      </c>
      <c r="S1469" s="7">
        <f>VLOOKUP(P1469,Table!$A$2:$C$121,3,0)</f>
        <v>4</v>
      </c>
      <c r="T1469" s="6" t="s">
        <v>4580</v>
      </c>
      <c r="U1469" s="8" t="str">
        <f>LEFT(T1469,MIN(FIND({0,1,2,3,4,5,6,7,8,9},ASC(T1469)&amp;1234567890))-1)</f>
        <v>Zn</v>
      </c>
      <c r="V1469" s="8">
        <f t="shared" si="113"/>
        <v>0.4</v>
      </c>
      <c r="W1469" s="8">
        <f>VLOOKUP(U1469,Table!$A$2:$C$121,2,0)</f>
        <v>12</v>
      </c>
      <c r="X1469" s="7">
        <f>VLOOKUP(U1469,Table!$A$2:$C$121,3,0)</f>
        <v>4</v>
      </c>
      <c r="Y1469" s="6" t="s">
        <v>4099</v>
      </c>
      <c r="Z1469" s="8" t="str">
        <f>LEFT(Y1469,MIN(FIND({0,1,2,3,4,5,6,7,8,9},ASC(Y1469)&amp;1234567890))-1)</f>
        <v>O</v>
      </c>
      <c r="AA1469" s="8">
        <f t="shared" si="114"/>
        <v>19</v>
      </c>
      <c r="AB1469" s="8">
        <f>VLOOKUP(Z1469,Table!$A$2:$C$121,2,0)</f>
        <v>16</v>
      </c>
      <c r="AC1469" s="7">
        <f>VLOOKUP(Z1469,Table!$A$2:$C$121,3,0)</f>
        <v>2</v>
      </c>
      <c r="AD1469" s="5" t="str">
        <f>VLOOKUP(A1469,Table!$U$1:$V$230,2,0)</f>
        <v>Hexagonal</v>
      </c>
    </row>
    <row r="1470" spans="1:30" ht="18.75" customHeight="1" x14ac:dyDescent="0.4">
      <c r="A1470" s="5">
        <v>194</v>
      </c>
      <c r="B1470" s="5">
        <v>184061</v>
      </c>
      <c r="C1470" s="5" t="s">
        <v>1887</v>
      </c>
      <c r="D1470" s="5" t="s">
        <v>1948</v>
      </c>
      <c r="E1470" s="6" t="s">
        <v>2320</v>
      </c>
      <c r="F1470" s="8" t="str">
        <f>LEFT(E1470,MIN(FIND({0,1,2,3,4,5,6,7,8,9},ASC(E1470)&amp;1234567890))-1)</f>
        <v>Sr</v>
      </c>
      <c r="G1470" s="8">
        <f t="shared" si="110"/>
        <v>1</v>
      </c>
      <c r="H1470" s="8">
        <f>VLOOKUP(F1470,Table!$A$2:$C$121,2,0)</f>
        <v>2</v>
      </c>
      <c r="I1470" s="7">
        <f>VLOOKUP(F1470,Table!$A$2:$C$121,3,0)</f>
        <v>5</v>
      </c>
      <c r="J1470" s="6" t="s">
        <v>4263</v>
      </c>
      <c r="K1470" s="8" t="str">
        <f>LEFT(J1470,MIN(FIND({0,1,2,3,4,5,6,7,8,9},ASC(J1470)&amp;1234567890))-1)</f>
        <v>Fe</v>
      </c>
      <c r="L1470" s="8">
        <f t="shared" si="111"/>
        <v>10.8</v>
      </c>
      <c r="M1470" s="8">
        <f>VLOOKUP(K1470,Table!$A$2:$C$121,2,0)</f>
        <v>8</v>
      </c>
      <c r="N1470" s="7">
        <f>VLOOKUP(K1470,Table!$A$2:$C$121,3,0)</f>
        <v>4</v>
      </c>
      <c r="O1470" s="6" t="s">
        <v>4581</v>
      </c>
      <c r="P1470" s="8" t="str">
        <f>LEFT(O1470,MIN(FIND({0,1,2,3,4,5,6,7,8,9},ASC(O1470)&amp;1234567890))-1)</f>
        <v>Cr</v>
      </c>
      <c r="Q1470" s="8">
        <f t="shared" si="112"/>
        <v>0.6</v>
      </c>
      <c r="R1470" s="8">
        <f>VLOOKUP(P1470,Table!$A$2:$C$121,2,0)</f>
        <v>6</v>
      </c>
      <c r="S1470" s="7">
        <f>VLOOKUP(P1470,Table!$A$2:$C$121,3,0)</f>
        <v>4</v>
      </c>
      <c r="T1470" s="6" t="s">
        <v>4582</v>
      </c>
      <c r="U1470" s="8" t="str">
        <f>LEFT(T1470,MIN(FIND({0,1,2,3,4,5,6,7,8,9},ASC(T1470)&amp;1234567890))-1)</f>
        <v>Zn</v>
      </c>
      <c r="V1470" s="8">
        <f t="shared" si="113"/>
        <v>0.6</v>
      </c>
      <c r="W1470" s="8">
        <f>VLOOKUP(U1470,Table!$A$2:$C$121,2,0)</f>
        <v>12</v>
      </c>
      <c r="X1470" s="7">
        <f>VLOOKUP(U1470,Table!$A$2:$C$121,3,0)</f>
        <v>4</v>
      </c>
      <c r="Y1470" s="6" t="s">
        <v>4099</v>
      </c>
      <c r="Z1470" s="8" t="str">
        <f>LEFT(Y1470,MIN(FIND({0,1,2,3,4,5,6,7,8,9},ASC(Y1470)&amp;1234567890))-1)</f>
        <v>O</v>
      </c>
      <c r="AA1470" s="8">
        <f t="shared" si="114"/>
        <v>19</v>
      </c>
      <c r="AB1470" s="8">
        <f>VLOOKUP(Z1470,Table!$A$2:$C$121,2,0)</f>
        <v>16</v>
      </c>
      <c r="AC1470" s="7">
        <f>VLOOKUP(Z1470,Table!$A$2:$C$121,3,0)</f>
        <v>2</v>
      </c>
      <c r="AD1470" s="5" t="str">
        <f>VLOOKUP(A1470,Table!$U$1:$V$230,2,0)</f>
        <v>Hexagonal</v>
      </c>
    </row>
    <row r="1471" spans="1:30" ht="18.75" customHeight="1" x14ac:dyDescent="0.4">
      <c r="A1471" s="5">
        <v>194</v>
      </c>
      <c r="B1471" s="5">
        <v>184062</v>
      </c>
      <c r="C1471" s="5" t="s">
        <v>1887</v>
      </c>
      <c r="D1471" s="5" t="s">
        <v>1949</v>
      </c>
      <c r="E1471" s="6" t="s">
        <v>2320</v>
      </c>
      <c r="F1471" s="8" t="str">
        <f>LEFT(E1471,MIN(FIND({0,1,2,3,4,5,6,7,8,9},ASC(E1471)&amp;1234567890))-1)</f>
        <v>Sr</v>
      </c>
      <c r="G1471" s="8">
        <f t="shared" si="110"/>
        <v>1</v>
      </c>
      <c r="H1471" s="8">
        <f>VLOOKUP(F1471,Table!$A$2:$C$121,2,0)</f>
        <v>2</v>
      </c>
      <c r="I1471" s="7">
        <f>VLOOKUP(F1471,Table!$A$2:$C$121,3,0)</f>
        <v>5</v>
      </c>
      <c r="J1471" s="6" t="s">
        <v>4583</v>
      </c>
      <c r="K1471" s="8" t="str">
        <f>LEFT(J1471,MIN(FIND({0,1,2,3,4,5,6,7,8,9},ASC(J1471)&amp;1234567890))-1)</f>
        <v>Fe</v>
      </c>
      <c r="L1471" s="8">
        <f t="shared" si="111"/>
        <v>10.4</v>
      </c>
      <c r="M1471" s="8">
        <f>VLOOKUP(K1471,Table!$A$2:$C$121,2,0)</f>
        <v>8</v>
      </c>
      <c r="N1471" s="7">
        <f>VLOOKUP(K1471,Table!$A$2:$C$121,3,0)</f>
        <v>4</v>
      </c>
      <c r="O1471" s="6" t="s">
        <v>4584</v>
      </c>
      <c r="P1471" s="8" t="str">
        <f>LEFT(O1471,MIN(FIND({0,1,2,3,4,5,6,7,8,9},ASC(O1471)&amp;1234567890))-1)</f>
        <v>Cr</v>
      </c>
      <c r="Q1471" s="8">
        <f t="shared" si="112"/>
        <v>0.8</v>
      </c>
      <c r="R1471" s="8">
        <f>VLOOKUP(P1471,Table!$A$2:$C$121,2,0)</f>
        <v>6</v>
      </c>
      <c r="S1471" s="7">
        <f>VLOOKUP(P1471,Table!$A$2:$C$121,3,0)</f>
        <v>4</v>
      </c>
      <c r="T1471" s="6" t="s">
        <v>2357</v>
      </c>
      <c r="U1471" s="8" t="str">
        <f>LEFT(T1471,MIN(FIND({0,1,2,3,4,5,6,7,8,9},ASC(T1471)&amp;1234567890))-1)</f>
        <v>Zn</v>
      </c>
      <c r="V1471" s="8">
        <f t="shared" si="113"/>
        <v>0.8</v>
      </c>
      <c r="W1471" s="8">
        <f>VLOOKUP(U1471,Table!$A$2:$C$121,2,0)</f>
        <v>12</v>
      </c>
      <c r="X1471" s="7">
        <f>VLOOKUP(U1471,Table!$A$2:$C$121,3,0)</f>
        <v>4</v>
      </c>
      <c r="Y1471" s="6" t="s">
        <v>4099</v>
      </c>
      <c r="Z1471" s="8" t="str">
        <f>LEFT(Y1471,MIN(FIND({0,1,2,3,4,5,6,7,8,9},ASC(Y1471)&amp;1234567890))-1)</f>
        <v>O</v>
      </c>
      <c r="AA1471" s="8">
        <f t="shared" si="114"/>
        <v>19</v>
      </c>
      <c r="AB1471" s="8">
        <f>VLOOKUP(Z1471,Table!$A$2:$C$121,2,0)</f>
        <v>16</v>
      </c>
      <c r="AC1471" s="7">
        <f>VLOOKUP(Z1471,Table!$A$2:$C$121,3,0)</f>
        <v>2</v>
      </c>
      <c r="AD1471" s="5" t="str">
        <f>VLOOKUP(A1471,Table!$U$1:$V$230,2,0)</f>
        <v>Hexagonal</v>
      </c>
    </row>
    <row r="1472" spans="1:30" ht="18.75" customHeight="1" x14ac:dyDescent="0.4">
      <c r="A1472" s="5">
        <v>194</v>
      </c>
      <c r="B1472" s="5">
        <v>249059</v>
      </c>
      <c r="C1472" s="5" t="s">
        <v>1887</v>
      </c>
      <c r="D1472" s="5" t="s">
        <v>255</v>
      </c>
      <c r="E1472" s="6" t="s">
        <v>2359</v>
      </c>
      <c r="F1472" s="8" t="str">
        <f>LEFT(E1472,MIN(FIND({0,1,2,3,4,5,6,7,8,9},ASC(E1472)&amp;1234567890))-1)</f>
        <v>Ba</v>
      </c>
      <c r="G1472" s="8">
        <f t="shared" si="110"/>
        <v>3</v>
      </c>
      <c r="H1472" s="8">
        <f>VLOOKUP(F1472,Table!$A$2:$C$121,2,0)</f>
        <v>2</v>
      </c>
      <c r="I1472" s="7">
        <f>VLOOKUP(F1472,Table!$A$2:$C$121,3,0)</f>
        <v>6</v>
      </c>
      <c r="J1472" s="6" t="s">
        <v>2523</v>
      </c>
      <c r="K1472" s="8" t="str">
        <f>LEFT(J1472,MIN(FIND({0,1,2,3,4,5,6,7,8,9},ASC(J1472)&amp;1234567890))-1)</f>
        <v>Bi</v>
      </c>
      <c r="L1472" s="8">
        <f t="shared" si="111"/>
        <v>1</v>
      </c>
      <c r="M1472" s="8">
        <f>VLOOKUP(K1472,Table!$A$2:$C$121,2,0)</f>
        <v>15</v>
      </c>
      <c r="N1472" s="7">
        <f>VLOOKUP(K1472,Table!$A$2:$C$121,3,0)</f>
        <v>6</v>
      </c>
      <c r="O1472" s="6" t="s">
        <v>2441</v>
      </c>
      <c r="P1472" s="8" t="str">
        <f>LEFT(O1472,MIN(FIND({0,1,2,3,4,5,6,7,8,9},ASC(O1472)&amp;1234567890))-1)</f>
        <v>Ru</v>
      </c>
      <c r="Q1472" s="8">
        <f t="shared" si="112"/>
        <v>1</v>
      </c>
      <c r="R1472" s="8">
        <f>VLOOKUP(P1472,Table!$A$2:$C$121,2,0)</f>
        <v>8</v>
      </c>
      <c r="S1472" s="7">
        <f>VLOOKUP(P1472,Table!$A$2:$C$121,3,0)</f>
        <v>5</v>
      </c>
      <c r="T1472" s="6" t="s">
        <v>2765</v>
      </c>
      <c r="U1472" s="8" t="str">
        <f>LEFT(T1472,MIN(FIND({0,1,2,3,4,5,6,7,8,9},ASC(T1472)&amp;1234567890))-1)</f>
        <v>Ir</v>
      </c>
      <c r="V1472" s="8">
        <f t="shared" si="113"/>
        <v>1</v>
      </c>
      <c r="W1472" s="8">
        <f>VLOOKUP(U1472,Table!$A$2:$C$121,2,0)</f>
        <v>9</v>
      </c>
      <c r="X1472" s="7">
        <f>VLOOKUP(U1472,Table!$A$2:$C$121,3,0)</f>
        <v>6</v>
      </c>
      <c r="Y1472" s="6" t="s">
        <v>2442</v>
      </c>
      <c r="Z1472" s="8" t="str">
        <f>LEFT(Y1472,MIN(FIND({0,1,2,3,4,5,6,7,8,9},ASC(Y1472)&amp;1234567890))-1)</f>
        <v>O</v>
      </c>
      <c r="AA1472" s="8">
        <f t="shared" si="114"/>
        <v>9</v>
      </c>
      <c r="AB1472" s="8">
        <f>VLOOKUP(Z1472,Table!$A$2:$C$121,2,0)</f>
        <v>16</v>
      </c>
      <c r="AC1472" s="7">
        <f>VLOOKUP(Z1472,Table!$A$2:$C$121,3,0)</f>
        <v>2</v>
      </c>
      <c r="AD1472" s="5" t="str">
        <f>VLOOKUP(A1472,Table!$U$1:$V$230,2,0)</f>
        <v>Hexagonal</v>
      </c>
    </row>
    <row r="1473" spans="1:30" ht="18.75" customHeight="1" x14ac:dyDescent="0.4">
      <c r="A1473" s="5">
        <v>194</v>
      </c>
      <c r="B1473" s="5">
        <v>245731</v>
      </c>
      <c r="C1473" s="5" t="s">
        <v>1887</v>
      </c>
      <c r="D1473" s="5" t="s">
        <v>1950</v>
      </c>
      <c r="E1473" s="6" t="s">
        <v>2359</v>
      </c>
      <c r="F1473" s="8" t="str">
        <f>LEFT(E1473,MIN(FIND({0,1,2,3,4,5,6,7,8,9},ASC(E1473)&amp;1234567890))-1)</f>
        <v>Ba</v>
      </c>
      <c r="G1473" s="8">
        <f t="shared" si="110"/>
        <v>3</v>
      </c>
      <c r="H1473" s="8">
        <f>VLOOKUP(F1473,Table!$A$2:$C$121,2,0)</f>
        <v>2</v>
      </c>
      <c r="I1473" s="7">
        <f>VLOOKUP(F1473,Table!$A$2:$C$121,3,0)</f>
        <v>6</v>
      </c>
      <c r="J1473" s="6" t="s">
        <v>2341</v>
      </c>
      <c r="K1473" s="8" t="str">
        <f>LEFT(J1473,MIN(FIND({0,1,2,3,4,5,6,7,8,9},ASC(J1473)&amp;1234567890))-1)</f>
        <v>Ca</v>
      </c>
      <c r="L1473" s="8">
        <f t="shared" si="111"/>
        <v>1</v>
      </c>
      <c r="M1473" s="8">
        <f>VLOOKUP(K1473,Table!$A$2:$C$121,2,0)</f>
        <v>2</v>
      </c>
      <c r="N1473" s="7">
        <f>VLOOKUP(K1473,Table!$A$2:$C$121,3,0)</f>
        <v>4</v>
      </c>
      <c r="O1473" s="6" t="s">
        <v>2608</v>
      </c>
      <c r="P1473" s="8" t="str">
        <f>LEFT(O1473,MIN(FIND({0,1,2,3,4,5,6,7,8,9},ASC(O1473)&amp;1234567890))-1)</f>
        <v>Ti</v>
      </c>
      <c r="Q1473" s="8">
        <f t="shared" si="112"/>
        <v>1</v>
      </c>
      <c r="R1473" s="8">
        <f>VLOOKUP(P1473,Table!$A$2:$C$121,2,0)</f>
        <v>4</v>
      </c>
      <c r="S1473" s="7">
        <f>VLOOKUP(P1473,Table!$A$2:$C$121,3,0)</f>
        <v>4</v>
      </c>
      <c r="T1473" s="6" t="s">
        <v>2430</v>
      </c>
      <c r="U1473" s="8" t="str">
        <f>LEFT(T1473,MIN(FIND({0,1,2,3,4,5,6,7,8,9},ASC(T1473)&amp;1234567890))-1)</f>
        <v>W</v>
      </c>
      <c r="V1473" s="8">
        <f t="shared" si="113"/>
        <v>1</v>
      </c>
      <c r="W1473" s="8">
        <f>VLOOKUP(U1473,Table!$A$2:$C$121,2,0)</f>
        <v>6</v>
      </c>
      <c r="X1473" s="7">
        <f>VLOOKUP(U1473,Table!$A$2:$C$121,3,0)</f>
        <v>6</v>
      </c>
      <c r="Y1473" s="6" t="s">
        <v>2442</v>
      </c>
      <c r="Z1473" s="8" t="str">
        <f>LEFT(Y1473,MIN(FIND({0,1,2,3,4,5,6,7,8,9},ASC(Y1473)&amp;1234567890))-1)</f>
        <v>O</v>
      </c>
      <c r="AA1473" s="8">
        <f t="shared" si="114"/>
        <v>9</v>
      </c>
      <c r="AB1473" s="8">
        <f>VLOOKUP(Z1473,Table!$A$2:$C$121,2,0)</f>
        <v>16</v>
      </c>
      <c r="AC1473" s="7">
        <f>VLOOKUP(Z1473,Table!$A$2:$C$121,3,0)</f>
        <v>2</v>
      </c>
      <c r="AD1473" s="5" t="str">
        <f>VLOOKUP(A1473,Table!$U$1:$V$230,2,0)</f>
        <v>Hexagonal</v>
      </c>
    </row>
    <row r="1474" spans="1:30" ht="18.75" customHeight="1" x14ac:dyDescent="0.4">
      <c r="A1474" s="5">
        <v>194</v>
      </c>
      <c r="B1474" s="5">
        <v>250578</v>
      </c>
      <c r="C1474" s="5" t="s">
        <v>1887</v>
      </c>
      <c r="D1474" s="5" t="s">
        <v>1951</v>
      </c>
      <c r="E1474" s="6" t="s">
        <v>2341</v>
      </c>
      <c r="F1474" s="8" t="str">
        <f>LEFT(E1474,MIN(FIND({0,1,2,3,4,5,6,7,8,9},ASC(E1474)&amp;1234567890))-1)</f>
        <v>Ca</v>
      </c>
      <c r="G1474" s="8">
        <f t="shared" ref="G1474:G1537" si="115">IF(SUBSTITUTE(E1474,F1474,"")="",1,SUBSTITUTE(E1474,F1474,""))*1</f>
        <v>1</v>
      </c>
      <c r="H1474" s="8">
        <f>VLOOKUP(F1474,Table!$A$2:$C$121,2,0)</f>
        <v>2</v>
      </c>
      <c r="I1474" s="7">
        <f>VLOOKUP(F1474,Table!$A$2:$C$121,3,0)</f>
        <v>4</v>
      </c>
      <c r="J1474" s="6" t="s">
        <v>4585</v>
      </c>
      <c r="K1474" s="8" t="str">
        <f>LEFT(J1474,MIN(FIND({0,1,2,3,4,5,6,7,8,9},ASC(J1474)&amp;1234567890))-1)</f>
        <v>Al</v>
      </c>
      <c r="L1474" s="8">
        <f t="shared" ref="L1474:L1537" si="116">IF(SUBSTITUTE(J1474,K1474,"")="",1,SUBSTITUTE(J1474,K1474,""))*1</f>
        <v>9.86</v>
      </c>
      <c r="M1474" s="8">
        <f>VLOOKUP(K1474,Table!$A$2:$C$121,2,0)</f>
        <v>13</v>
      </c>
      <c r="N1474" s="7">
        <f>VLOOKUP(K1474,Table!$A$2:$C$121,3,0)</f>
        <v>3</v>
      </c>
      <c r="O1474" s="6" t="s">
        <v>4586</v>
      </c>
      <c r="P1474" s="8" t="str">
        <f>LEFT(O1474,MIN(FIND({0,1,2,3,4,5,6,7,8,9},ASC(O1474)&amp;1234567890))-1)</f>
        <v>Mg</v>
      </c>
      <c r="Q1474" s="8">
        <f t="shared" ref="Q1474:Q1537" si="117">IF(SUBSTITUTE(O1474,P1474,"")="",1,SUBSTITUTE(O1474,P1474,""))*1</f>
        <v>0.84</v>
      </c>
      <c r="R1474" s="8">
        <f>VLOOKUP(P1474,Table!$A$2:$C$121,2,0)</f>
        <v>2</v>
      </c>
      <c r="S1474" s="7">
        <f>VLOOKUP(P1474,Table!$A$2:$C$121,3,0)</f>
        <v>3</v>
      </c>
      <c r="T1474" s="6" t="s">
        <v>4587</v>
      </c>
      <c r="U1474" s="8" t="str">
        <f>LEFT(T1474,MIN(FIND({0,1,2,3,4,5,6,7,8,9},ASC(T1474)&amp;1234567890))-1)</f>
        <v>Ti</v>
      </c>
      <c r="V1474" s="8">
        <f t="shared" ref="V1474:V1537" si="118">IF(SUBSTITUTE(T1474,U1474,"")="",1,SUBSTITUTE(T1474,U1474,""))*1</f>
        <v>1.3</v>
      </c>
      <c r="W1474" s="8">
        <f>VLOOKUP(U1474,Table!$A$2:$C$121,2,0)</f>
        <v>4</v>
      </c>
      <c r="X1474" s="7">
        <f>VLOOKUP(U1474,Table!$A$2:$C$121,3,0)</f>
        <v>4</v>
      </c>
      <c r="Y1474" s="6" t="s">
        <v>4099</v>
      </c>
      <c r="Z1474" s="8" t="str">
        <f>LEFT(Y1474,MIN(FIND({0,1,2,3,4,5,6,7,8,9},ASC(Y1474)&amp;1234567890))-1)</f>
        <v>O</v>
      </c>
      <c r="AA1474" s="8">
        <f t="shared" ref="AA1474:AA1537" si="119">IF(SUBSTITUTE(Y1474,Z1474,"")="",1,SUBSTITUTE(Y1474,Z1474,""))*1</f>
        <v>19</v>
      </c>
      <c r="AB1474" s="8">
        <f>VLOOKUP(Z1474,Table!$A$2:$C$121,2,0)</f>
        <v>16</v>
      </c>
      <c r="AC1474" s="7">
        <f>VLOOKUP(Z1474,Table!$A$2:$C$121,3,0)</f>
        <v>2</v>
      </c>
      <c r="AD1474" s="5" t="str">
        <f>VLOOKUP(A1474,Table!$U$1:$V$230,2,0)</f>
        <v>Hexagonal</v>
      </c>
    </row>
    <row r="1475" spans="1:30" ht="18.75" customHeight="1" x14ac:dyDescent="0.4">
      <c r="A1475" s="5">
        <v>194</v>
      </c>
      <c r="B1475" s="5">
        <v>250581</v>
      </c>
      <c r="C1475" s="5" t="s">
        <v>1887</v>
      </c>
      <c r="D1475" s="5" t="s">
        <v>1952</v>
      </c>
      <c r="E1475" s="6" t="s">
        <v>2341</v>
      </c>
      <c r="F1475" s="8" t="str">
        <f>LEFT(E1475,MIN(FIND({0,1,2,3,4,5,6,7,8,9},ASC(E1475)&amp;1234567890))-1)</f>
        <v>Ca</v>
      </c>
      <c r="G1475" s="8">
        <f t="shared" si="115"/>
        <v>1</v>
      </c>
      <c r="H1475" s="8">
        <f>VLOOKUP(F1475,Table!$A$2:$C$121,2,0)</f>
        <v>2</v>
      </c>
      <c r="I1475" s="7">
        <f>VLOOKUP(F1475,Table!$A$2:$C$121,3,0)</f>
        <v>4</v>
      </c>
      <c r="J1475" s="6" t="s">
        <v>4588</v>
      </c>
      <c r="K1475" s="8" t="str">
        <f>LEFT(J1475,MIN(FIND({0,1,2,3,4,5,6,7,8,9},ASC(J1475)&amp;1234567890))-1)</f>
        <v>Al</v>
      </c>
      <c r="L1475" s="8">
        <f t="shared" si="116"/>
        <v>11.14</v>
      </c>
      <c r="M1475" s="8">
        <f>VLOOKUP(K1475,Table!$A$2:$C$121,2,0)</f>
        <v>13</v>
      </c>
      <c r="N1475" s="7">
        <f>VLOOKUP(K1475,Table!$A$2:$C$121,3,0)</f>
        <v>3</v>
      </c>
      <c r="O1475" s="6" t="s">
        <v>4589</v>
      </c>
      <c r="P1475" s="8" t="str">
        <f>LEFT(O1475,MIN(FIND({0,1,2,3,4,5,6,7,8,9},ASC(O1475)&amp;1234567890))-1)</f>
        <v>Ti</v>
      </c>
      <c r="Q1475" s="8">
        <f t="shared" si="117"/>
        <v>0.44</v>
      </c>
      <c r="R1475" s="8">
        <f>VLOOKUP(P1475,Table!$A$2:$C$121,2,0)</f>
        <v>4</v>
      </c>
      <c r="S1475" s="7">
        <f>VLOOKUP(P1475,Table!$A$2:$C$121,3,0)</f>
        <v>4</v>
      </c>
      <c r="T1475" s="6" t="s">
        <v>4590</v>
      </c>
      <c r="U1475" s="8" t="str">
        <f>LEFT(T1475,MIN(FIND({0,1,2,3,4,5,6,7,8,9},ASC(T1475)&amp;1234567890))-1)</f>
        <v>Mg</v>
      </c>
      <c r="V1475" s="8">
        <f t="shared" si="118"/>
        <v>0.42</v>
      </c>
      <c r="W1475" s="8">
        <f>VLOOKUP(U1475,Table!$A$2:$C$121,2,0)</f>
        <v>2</v>
      </c>
      <c r="X1475" s="7">
        <f>VLOOKUP(U1475,Table!$A$2:$C$121,3,0)</f>
        <v>3</v>
      </c>
      <c r="Y1475" s="6" t="s">
        <v>4099</v>
      </c>
      <c r="Z1475" s="8" t="str">
        <f>LEFT(Y1475,MIN(FIND({0,1,2,3,4,5,6,7,8,9},ASC(Y1475)&amp;1234567890))-1)</f>
        <v>O</v>
      </c>
      <c r="AA1475" s="8">
        <f t="shared" si="119"/>
        <v>19</v>
      </c>
      <c r="AB1475" s="8">
        <f>VLOOKUP(Z1475,Table!$A$2:$C$121,2,0)</f>
        <v>16</v>
      </c>
      <c r="AC1475" s="7">
        <f>VLOOKUP(Z1475,Table!$A$2:$C$121,3,0)</f>
        <v>2</v>
      </c>
      <c r="AD1475" s="5" t="str">
        <f>VLOOKUP(A1475,Table!$U$1:$V$230,2,0)</f>
        <v>Hexagonal</v>
      </c>
    </row>
    <row r="1476" spans="1:30" ht="18.75" customHeight="1" x14ac:dyDescent="0.4">
      <c r="A1476" s="5">
        <v>194</v>
      </c>
      <c r="B1476" s="5">
        <v>250582</v>
      </c>
      <c r="C1476" s="5" t="s">
        <v>1887</v>
      </c>
      <c r="D1476" s="5" t="s">
        <v>1953</v>
      </c>
      <c r="E1476" s="6" t="s">
        <v>2341</v>
      </c>
      <c r="F1476" s="8" t="str">
        <f>LEFT(E1476,MIN(FIND({0,1,2,3,4,5,6,7,8,9},ASC(E1476)&amp;1234567890))-1)</f>
        <v>Ca</v>
      </c>
      <c r="G1476" s="8">
        <f t="shared" si="115"/>
        <v>1</v>
      </c>
      <c r="H1476" s="8">
        <f>VLOOKUP(F1476,Table!$A$2:$C$121,2,0)</f>
        <v>2</v>
      </c>
      <c r="I1476" s="7">
        <f>VLOOKUP(F1476,Table!$A$2:$C$121,3,0)</f>
        <v>4</v>
      </c>
      <c r="J1476" s="6" t="s">
        <v>4591</v>
      </c>
      <c r="K1476" s="8" t="str">
        <f>LEFT(J1476,MIN(FIND({0,1,2,3,4,5,6,7,8,9},ASC(J1476)&amp;1234567890))-1)</f>
        <v>Al</v>
      </c>
      <c r="L1476" s="8">
        <f t="shared" si="116"/>
        <v>11.22</v>
      </c>
      <c r="M1476" s="8">
        <f>VLOOKUP(K1476,Table!$A$2:$C$121,2,0)</f>
        <v>13</v>
      </c>
      <c r="N1476" s="7">
        <f>VLOOKUP(K1476,Table!$A$2:$C$121,3,0)</f>
        <v>3</v>
      </c>
      <c r="O1476" s="6" t="s">
        <v>4592</v>
      </c>
      <c r="P1476" s="8" t="str">
        <f>LEFT(O1476,MIN(FIND({0,1,2,3,4,5,6,7,8,9},ASC(O1476)&amp;1234567890))-1)</f>
        <v>Ti</v>
      </c>
      <c r="Q1476" s="8">
        <f t="shared" si="117"/>
        <v>0.54</v>
      </c>
      <c r="R1476" s="8">
        <f>VLOOKUP(P1476,Table!$A$2:$C$121,2,0)</f>
        <v>4</v>
      </c>
      <c r="S1476" s="7">
        <f>VLOOKUP(P1476,Table!$A$2:$C$121,3,0)</f>
        <v>4</v>
      </c>
      <c r="T1476" s="6" t="s">
        <v>4593</v>
      </c>
      <c r="U1476" s="8" t="str">
        <f>LEFT(T1476,MIN(FIND({0,1,2,3,4,5,6,7,8,9},ASC(T1476)&amp;1234567890))-1)</f>
        <v>Mg</v>
      </c>
      <c r="V1476" s="8">
        <f t="shared" si="118"/>
        <v>0.24</v>
      </c>
      <c r="W1476" s="8">
        <f>VLOOKUP(U1476,Table!$A$2:$C$121,2,0)</f>
        <v>2</v>
      </c>
      <c r="X1476" s="7">
        <f>VLOOKUP(U1476,Table!$A$2:$C$121,3,0)</f>
        <v>3</v>
      </c>
      <c r="Y1476" s="6" t="s">
        <v>4099</v>
      </c>
      <c r="Z1476" s="8" t="str">
        <f>LEFT(Y1476,MIN(FIND({0,1,2,3,4,5,6,7,8,9},ASC(Y1476)&amp;1234567890))-1)</f>
        <v>O</v>
      </c>
      <c r="AA1476" s="8">
        <f t="shared" si="119"/>
        <v>19</v>
      </c>
      <c r="AB1476" s="8">
        <f>VLOOKUP(Z1476,Table!$A$2:$C$121,2,0)</f>
        <v>16</v>
      </c>
      <c r="AC1476" s="7">
        <f>VLOOKUP(Z1476,Table!$A$2:$C$121,3,0)</f>
        <v>2</v>
      </c>
      <c r="AD1476" s="5" t="str">
        <f>VLOOKUP(A1476,Table!$U$1:$V$230,2,0)</f>
        <v>Hexagonal</v>
      </c>
    </row>
    <row r="1477" spans="1:30" ht="18.75" customHeight="1" x14ac:dyDescent="0.4">
      <c r="A1477" s="5">
        <v>194</v>
      </c>
      <c r="B1477" s="5">
        <v>250583</v>
      </c>
      <c r="C1477" s="5" t="s">
        <v>1887</v>
      </c>
      <c r="D1477" s="5" t="s">
        <v>1954</v>
      </c>
      <c r="E1477" s="6" t="s">
        <v>2341</v>
      </c>
      <c r="F1477" s="8" t="str">
        <f>LEFT(E1477,MIN(FIND({0,1,2,3,4,5,6,7,8,9},ASC(E1477)&amp;1234567890))-1)</f>
        <v>Ca</v>
      </c>
      <c r="G1477" s="8">
        <f t="shared" si="115"/>
        <v>1</v>
      </c>
      <c r="H1477" s="8">
        <f>VLOOKUP(F1477,Table!$A$2:$C$121,2,0)</f>
        <v>2</v>
      </c>
      <c r="I1477" s="7">
        <f>VLOOKUP(F1477,Table!$A$2:$C$121,3,0)</f>
        <v>4</v>
      </c>
      <c r="J1477" s="6" t="s">
        <v>4594</v>
      </c>
      <c r="K1477" s="8" t="str">
        <f>LEFT(J1477,MIN(FIND({0,1,2,3,4,5,6,7,8,9},ASC(J1477)&amp;1234567890))-1)</f>
        <v>Al</v>
      </c>
      <c r="L1477" s="8">
        <f t="shared" si="116"/>
        <v>10.78</v>
      </c>
      <c r="M1477" s="8">
        <f>VLOOKUP(K1477,Table!$A$2:$C$121,2,0)</f>
        <v>13</v>
      </c>
      <c r="N1477" s="7">
        <f>VLOOKUP(K1477,Table!$A$2:$C$121,3,0)</f>
        <v>3</v>
      </c>
      <c r="O1477" s="6" t="s">
        <v>4595</v>
      </c>
      <c r="P1477" s="8" t="str">
        <f>LEFT(O1477,MIN(FIND({0,1,2,3,4,5,6,7,8,9},ASC(O1477)&amp;1234567890))-1)</f>
        <v>Ti</v>
      </c>
      <c r="Q1477" s="8">
        <f t="shared" si="117"/>
        <v>0.7</v>
      </c>
      <c r="R1477" s="8">
        <f>VLOOKUP(P1477,Table!$A$2:$C$121,2,0)</f>
        <v>4</v>
      </c>
      <c r="S1477" s="7">
        <f>VLOOKUP(P1477,Table!$A$2:$C$121,3,0)</f>
        <v>4</v>
      </c>
      <c r="T1477" s="6" t="s">
        <v>4596</v>
      </c>
      <c r="U1477" s="8" t="str">
        <f>LEFT(T1477,MIN(FIND({0,1,2,3,4,5,6,7,8,9},ASC(T1477)&amp;1234567890))-1)</f>
        <v>Mg</v>
      </c>
      <c r="V1477" s="8">
        <f t="shared" si="118"/>
        <v>0.52</v>
      </c>
      <c r="W1477" s="8">
        <f>VLOOKUP(U1477,Table!$A$2:$C$121,2,0)</f>
        <v>2</v>
      </c>
      <c r="X1477" s="7">
        <f>VLOOKUP(U1477,Table!$A$2:$C$121,3,0)</f>
        <v>3</v>
      </c>
      <c r="Y1477" s="6" t="s">
        <v>4099</v>
      </c>
      <c r="Z1477" s="8" t="str">
        <f>LEFT(Y1477,MIN(FIND({0,1,2,3,4,5,6,7,8,9},ASC(Y1477)&amp;1234567890))-1)</f>
        <v>O</v>
      </c>
      <c r="AA1477" s="8">
        <f t="shared" si="119"/>
        <v>19</v>
      </c>
      <c r="AB1477" s="8">
        <f>VLOOKUP(Z1477,Table!$A$2:$C$121,2,0)</f>
        <v>16</v>
      </c>
      <c r="AC1477" s="7">
        <f>VLOOKUP(Z1477,Table!$A$2:$C$121,3,0)</f>
        <v>2</v>
      </c>
      <c r="AD1477" s="5" t="str">
        <f>VLOOKUP(A1477,Table!$U$1:$V$230,2,0)</f>
        <v>Hexagonal</v>
      </c>
    </row>
    <row r="1478" spans="1:30" ht="18.75" customHeight="1" x14ac:dyDescent="0.4">
      <c r="A1478" s="5">
        <v>194</v>
      </c>
      <c r="B1478" s="5">
        <v>250584</v>
      </c>
      <c r="C1478" s="5" t="s">
        <v>1887</v>
      </c>
      <c r="D1478" s="5" t="s">
        <v>1955</v>
      </c>
      <c r="E1478" s="6" t="s">
        <v>2341</v>
      </c>
      <c r="F1478" s="8" t="str">
        <f>LEFT(E1478,MIN(FIND({0,1,2,3,4,5,6,7,8,9},ASC(E1478)&amp;1234567890))-1)</f>
        <v>Ca</v>
      </c>
      <c r="G1478" s="8">
        <f t="shared" si="115"/>
        <v>1</v>
      </c>
      <c r="H1478" s="8">
        <f>VLOOKUP(F1478,Table!$A$2:$C$121,2,0)</f>
        <v>2</v>
      </c>
      <c r="I1478" s="7">
        <f>VLOOKUP(F1478,Table!$A$2:$C$121,3,0)</f>
        <v>4</v>
      </c>
      <c r="J1478" s="6" t="s">
        <v>4597</v>
      </c>
      <c r="K1478" s="8" t="str">
        <f>LEFT(J1478,MIN(FIND({0,1,2,3,4,5,6,7,8,9},ASC(J1478)&amp;1234567890))-1)</f>
        <v>Al</v>
      </c>
      <c r="L1478" s="8">
        <f t="shared" si="116"/>
        <v>10.49</v>
      </c>
      <c r="M1478" s="8">
        <f>VLOOKUP(K1478,Table!$A$2:$C$121,2,0)</f>
        <v>13</v>
      </c>
      <c r="N1478" s="7">
        <f>VLOOKUP(K1478,Table!$A$2:$C$121,3,0)</f>
        <v>3</v>
      </c>
      <c r="O1478" s="6" t="s">
        <v>4598</v>
      </c>
      <c r="P1478" s="8" t="str">
        <f>LEFT(O1478,MIN(FIND({0,1,2,3,4,5,6,7,8,9},ASC(O1478)&amp;1234567890))-1)</f>
        <v>Ti</v>
      </c>
      <c r="Q1478" s="8">
        <f t="shared" si="117"/>
        <v>0.85</v>
      </c>
      <c r="R1478" s="8">
        <f>VLOOKUP(P1478,Table!$A$2:$C$121,2,0)</f>
        <v>4</v>
      </c>
      <c r="S1478" s="7">
        <f>VLOOKUP(P1478,Table!$A$2:$C$121,3,0)</f>
        <v>4</v>
      </c>
      <c r="T1478" s="6" t="s">
        <v>4599</v>
      </c>
      <c r="U1478" s="8" t="str">
        <f>LEFT(T1478,MIN(FIND({0,1,2,3,4,5,6,7,8,9},ASC(T1478)&amp;1234567890))-1)</f>
        <v>Mg</v>
      </c>
      <c r="V1478" s="8">
        <f t="shared" si="118"/>
        <v>0.66</v>
      </c>
      <c r="W1478" s="8">
        <f>VLOOKUP(U1478,Table!$A$2:$C$121,2,0)</f>
        <v>2</v>
      </c>
      <c r="X1478" s="7">
        <f>VLOOKUP(U1478,Table!$A$2:$C$121,3,0)</f>
        <v>3</v>
      </c>
      <c r="Y1478" s="6" t="s">
        <v>4099</v>
      </c>
      <c r="Z1478" s="8" t="str">
        <f>LEFT(Y1478,MIN(FIND({0,1,2,3,4,5,6,7,8,9},ASC(Y1478)&amp;1234567890))-1)</f>
        <v>O</v>
      </c>
      <c r="AA1478" s="8">
        <f t="shared" si="119"/>
        <v>19</v>
      </c>
      <c r="AB1478" s="8">
        <f>VLOOKUP(Z1478,Table!$A$2:$C$121,2,0)</f>
        <v>16</v>
      </c>
      <c r="AC1478" s="7">
        <f>VLOOKUP(Z1478,Table!$A$2:$C$121,3,0)</f>
        <v>2</v>
      </c>
      <c r="AD1478" s="5" t="str">
        <f>VLOOKUP(A1478,Table!$U$1:$V$230,2,0)</f>
        <v>Hexagonal</v>
      </c>
    </row>
    <row r="1479" spans="1:30" ht="18.75" customHeight="1" x14ac:dyDescent="0.4">
      <c r="A1479" s="5">
        <v>194</v>
      </c>
      <c r="B1479" s="5">
        <v>250585</v>
      </c>
      <c r="C1479" s="5" t="s">
        <v>1887</v>
      </c>
      <c r="D1479" s="5" t="s">
        <v>1956</v>
      </c>
      <c r="E1479" s="6" t="s">
        <v>2341</v>
      </c>
      <c r="F1479" s="8" t="str">
        <f>LEFT(E1479,MIN(FIND({0,1,2,3,4,5,6,7,8,9},ASC(E1479)&amp;1234567890))-1)</f>
        <v>Ca</v>
      </c>
      <c r="G1479" s="8">
        <f t="shared" si="115"/>
        <v>1</v>
      </c>
      <c r="H1479" s="8">
        <f>VLOOKUP(F1479,Table!$A$2:$C$121,2,0)</f>
        <v>2</v>
      </c>
      <c r="I1479" s="7">
        <f>VLOOKUP(F1479,Table!$A$2:$C$121,3,0)</f>
        <v>4</v>
      </c>
      <c r="J1479" s="6" t="s">
        <v>4600</v>
      </c>
      <c r="K1479" s="8" t="str">
        <f>LEFT(J1479,MIN(FIND({0,1,2,3,4,5,6,7,8,9},ASC(J1479)&amp;1234567890))-1)</f>
        <v>Al</v>
      </c>
      <c r="L1479" s="8">
        <f t="shared" si="116"/>
        <v>10.16</v>
      </c>
      <c r="M1479" s="8">
        <f>VLOOKUP(K1479,Table!$A$2:$C$121,2,0)</f>
        <v>13</v>
      </c>
      <c r="N1479" s="7">
        <f>VLOOKUP(K1479,Table!$A$2:$C$121,3,0)</f>
        <v>3</v>
      </c>
      <c r="O1479" s="6" t="s">
        <v>4601</v>
      </c>
      <c r="P1479" s="8" t="str">
        <f>LEFT(O1479,MIN(FIND({0,1,2,3,4,5,6,7,8,9},ASC(O1479)&amp;1234567890))-1)</f>
        <v>Ti</v>
      </c>
      <c r="Q1479" s="8">
        <f t="shared" si="117"/>
        <v>0.94</v>
      </c>
      <c r="R1479" s="8">
        <f>VLOOKUP(P1479,Table!$A$2:$C$121,2,0)</f>
        <v>4</v>
      </c>
      <c r="S1479" s="7">
        <f>VLOOKUP(P1479,Table!$A$2:$C$121,3,0)</f>
        <v>4</v>
      </c>
      <c r="T1479" s="6" t="s">
        <v>4602</v>
      </c>
      <c r="U1479" s="8" t="str">
        <f>LEFT(T1479,MIN(FIND({0,1,2,3,4,5,6,7,8,9},ASC(T1479)&amp;1234567890))-1)</f>
        <v>Mg</v>
      </c>
      <c r="V1479" s="8">
        <f t="shared" si="118"/>
        <v>0.9</v>
      </c>
      <c r="W1479" s="8">
        <f>VLOOKUP(U1479,Table!$A$2:$C$121,2,0)</f>
        <v>2</v>
      </c>
      <c r="X1479" s="7">
        <f>VLOOKUP(U1479,Table!$A$2:$C$121,3,0)</f>
        <v>3</v>
      </c>
      <c r="Y1479" s="6" t="s">
        <v>4099</v>
      </c>
      <c r="Z1479" s="8" t="str">
        <f>LEFT(Y1479,MIN(FIND({0,1,2,3,4,5,6,7,8,9},ASC(Y1479)&amp;1234567890))-1)</f>
        <v>O</v>
      </c>
      <c r="AA1479" s="8">
        <f t="shared" si="119"/>
        <v>19</v>
      </c>
      <c r="AB1479" s="8">
        <f>VLOOKUP(Z1479,Table!$A$2:$C$121,2,0)</f>
        <v>16</v>
      </c>
      <c r="AC1479" s="7">
        <f>VLOOKUP(Z1479,Table!$A$2:$C$121,3,0)</f>
        <v>2</v>
      </c>
      <c r="AD1479" s="5" t="str">
        <f>VLOOKUP(A1479,Table!$U$1:$V$230,2,0)</f>
        <v>Hexagonal</v>
      </c>
    </row>
    <row r="1480" spans="1:30" ht="18.75" customHeight="1" x14ac:dyDescent="0.4">
      <c r="A1480" s="5">
        <v>194</v>
      </c>
      <c r="B1480" s="5">
        <v>5259</v>
      </c>
      <c r="C1480" s="5" t="s">
        <v>1887</v>
      </c>
      <c r="D1480" s="5" t="s">
        <v>1957</v>
      </c>
      <c r="E1480" s="6" t="s">
        <v>4603</v>
      </c>
      <c r="F1480" s="8" t="str">
        <f>LEFT(E1480,MIN(FIND({0,1,2,3,4,5,6,7,8,9},ASC(E1480)&amp;1234567890))-1)</f>
        <v>Ni</v>
      </c>
      <c r="G1480" s="8">
        <f t="shared" si="115"/>
        <v>0.42</v>
      </c>
      <c r="H1480" s="8">
        <f>VLOOKUP(F1480,Table!$A$2:$C$121,2,0)</f>
        <v>10</v>
      </c>
      <c r="I1480" s="7">
        <f>VLOOKUP(F1480,Table!$A$2:$C$121,3,0)</f>
        <v>4</v>
      </c>
      <c r="J1480" s="6" t="s">
        <v>4604</v>
      </c>
      <c r="K1480" s="8" t="str">
        <f>LEFT(J1480,MIN(FIND({0,1,2,3,4,5,6,7,8,9},ASC(J1480)&amp;1234567890))-1)</f>
        <v>Fe</v>
      </c>
      <c r="L1480" s="8">
        <f t="shared" si="116"/>
        <v>0.32</v>
      </c>
      <c r="M1480" s="8">
        <f>VLOOKUP(K1480,Table!$A$2:$C$121,2,0)</f>
        <v>8</v>
      </c>
      <c r="N1480" s="7">
        <f>VLOOKUP(K1480,Table!$A$2:$C$121,3,0)</f>
        <v>4</v>
      </c>
      <c r="O1480" s="6" t="s">
        <v>4605</v>
      </c>
      <c r="P1480" s="8" t="str">
        <f>LEFT(O1480,MIN(FIND({0,1,2,3,4,5,6,7,8,9},ASC(O1480)&amp;1234567890))-1)</f>
        <v>Ir</v>
      </c>
      <c r="Q1480" s="8">
        <f t="shared" si="117"/>
        <v>0.2</v>
      </c>
      <c r="R1480" s="8">
        <f>VLOOKUP(P1480,Table!$A$2:$C$121,2,0)</f>
        <v>9</v>
      </c>
      <c r="S1480" s="7">
        <f>VLOOKUP(P1480,Table!$A$2:$C$121,3,0)</f>
        <v>6</v>
      </c>
      <c r="T1480" s="6" t="s">
        <v>4606</v>
      </c>
      <c r="U1480" s="8" t="str">
        <f>LEFT(T1480,MIN(FIND({0,1,2,3,4,5,6,7,8,9},ASC(T1480)&amp;1234567890))-1)</f>
        <v>Pt</v>
      </c>
      <c r="V1480" s="8">
        <f t="shared" si="118"/>
        <v>0.03</v>
      </c>
      <c r="W1480" s="8">
        <f>VLOOKUP(U1480,Table!$A$2:$C$121,2,0)</f>
        <v>10</v>
      </c>
      <c r="X1480" s="7">
        <f>VLOOKUP(U1480,Table!$A$2:$C$121,3,0)</f>
        <v>6</v>
      </c>
      <c r="Y1480" s="6" t="s">
        <v>4607</v>
      </c>
      <c r="Z1480" s="8" t="str">
        <f>LEFT(Y1480,MIN(FIND({0,1,2,3,4,5,6,7,8,9},ASC(Y1480)&amp;1234567890))-1)</f>
        <v>Co</v>
      </c>
      <c r="AA1480" s="8">
        <f t="shared" si="119"/>
        <v>0.03</v>
      </c>
      <c r="AB1480" s="8">
        <f>VLOOKUP(Z1480,Table!$A$2:$C$121,2,0)</f>
        <v>9</v>
      </c>
      <c r="AC1480" s="7">
        <f>VLOOKUP(Z1480,Table!$A$2:$C$121,3,0)</f>
        <v>4</v>
      </c>
      <c r="AD1480" s="5" t="str">
        <f>VLOOKUP(A1480,Table!$U$1:$V$230,2,0)</f>
        <v>Hexagonal</v>
      </c>
    </row>
    <row r="1481" spans="1:30" ht="18.75" customHeight="1" x14ac:dyDescent="0.4">
      <c r="A1481" s="5">
        <v>194</v>
      </c>
      <c r="B1481" s="5">
        <v>239756</v>
      </c>
      <c r="C1481" s="5" t="s">
        <v>1887</v>
      </c>
      <c r="D1481" s="5" t="s">
        <v>1958</v>
      </c>
      <c r="E1481" s="6" t="s">
        <v>4608</v>
      </c>
      <c r="F1481" s="8" t="str">
        <f>LEFT(E1481,MIN(FIND({0,1,2,3,4,5,6,7,8,9},ASC(E1481)&amp;1234567890))-1)</f>
        <v>Al</v>
      </c>
      <c r="G1481" s="8">
        <f t="shared" si="115"/>
        <v>10.15</v>
      </c>
      <c r="H1481" s="8">
        <f>VLOOKUP(F1481,Table!$A$2:$C$121,2,0)</f>
        <v>13</v>
      </c>
      <c r="I1481" s="7">
        <f>VLOOKUP(F1481,Table!$A$2:$C$121,3,0)</f>
        <v>3</v>
      </c>
      <c r="J1481" s="6" t="s">
        <v>2341</v>
      </c>
      <c r="K1481" s="8" t="str">
        <f>LEFT(J1481,MIN(FIND({0,1,2,3,4,5,6,7,8,9},ASC(J1481)&amp;1234567890))-1)</f>
        <v>Ca</v>
      </c>
      <c r="L1481" s="8">
        <f t="shared" si="116"/>
        <v>1</v>
      </c>
      <c r="M1481" s="8">
        <f>VLOOKUP(K1481,Table!$A$2:$C$121,2,0)</f>
        <v>2</v>
      </c>
      <c r="N1481" s="7">
        <f>VLOOKUP(K1481,Table!$A$2:$C$121,3,0)</f>
        <v>4</v>
      </c>
      <c r="O1481" s="6" t="s">
        <v>4609</v>
      </c>
      <c r="P1481" s="8" t="str">
        <f>LEFT(O1481,MIN(FIND({0,1,2,3,4,5,6,7,8,9},ASC(O1481)&amp;1234567890))-1)</f>
        <v>Ni</v>
      </c>
      <c r="Q1481" s="8">
        <f t="shared" si="117"/>
        <v>0.88</v>
      </c>
      <c r="R1481" s="8">
        <f>VLOOKUP(P1481,Table!$A$2:$C$121,2,0)</f>
        <v>10</v>
      </c>
      <c r="S1481" s="7">
        <f>VLOOKUP(P1481,Table!$A$2:$C$121,3,0)</f>
        <v>4</v>
      </c>
      <c r="T1481" s="6" t="s">
        <v>4610</v>
      </c>
      <c r="U1481" s="8" t="str">
        <f>LEFT(T1481,MIN(FIND({0,1,2,3,4,5,6,7,8,9},ASC(T1481)&amp;1234567890))-1)</f>
        <v>Ti</v>
      </c>
      <c r="V1481" s="8">
        <f t="shared" si="118"/>
        <v>0.97</v>
      </c>
      <c r="W1481" s="8">
        <f>VLOOKUP(U1481,Table!$A$2:$C$121,2,0)</f>
        <v>4</v>
      </c>
      <c r="X1481" s="7">
        <f>VLOOKUP(U1481,Table!$A$2:$C$121,3,0)</f>
        <v>4</v>
      </c>
      <c r="Y1481" s="6" t="s">
        <v>4099</v>
      </c>
      <c r="Z1481" s="8" t="str">
        <f>LEFT(Y1481,MIN(FIND({0,1,2,3,4,5,6,7,8,9},ASC(Y1481)&amp;1234567890))-1)</f>
        <v>O</v>
      </c>
      <c r="AA1481" s="8">
        <f t="shared" si="119"/>
        <v>19</v>
      </c>
      <c r="AB1481" s="8">
        <f>VLOOKUP(Z1481,Table!$A$2:$C$121,2,0)</f>
        <v>16</v>
      </c>
      <c r="AC1481" s="7">
        <f>VLOOKUP(Z1481,Table!$A$2:$C$121,3,0)</f>
        <v>2</v>
      </c>
      <c r="AD1481" s="5" t="str">
        <f>VLOOKUP(A1481,Table!$U$1:$V$230,2,0)</f>
        <v>Hexagonal</v>
      </c>
    </row>
    <row r="1482" spans="1:30" ht="18.75" customHeight="1" x14ac:dyDescent="0.4">
      <c r="A1482" s="5">
        <v>194</v>
      </c>
      <c r="B1482" s="5">
        <v>239884</v>
      </c>
      <c r="C1482" s="5" t="s">
        <v>1887</v>
      </c>
      <c r="D1482" s="5" t="s">
        <v>1959</v>
      </c>
      <c r="E1482" s="6" t="s">
        <v>4258</v>
      </c>
      <c r="F1482" s="8" t="str">
        <f>LEFT(E1482,MIN(FIND({0,1,2,3,4,5,6,7,8,9},ASC(E1482)&amp;1234567890))-1)</f>
        <v>C</v>
      </c>
      <c r="G1482" s="8">
        <f t="shared" si="115"/>
        <v>2</v>
      </c>
      <c r="H1482" s="8">
        <f>VLOOKUP(F1482,Table!$A$2:$C$121,2,0)</f>
        <v>14</v>
      </c>
      <c r="I1482" s="7">
        <f>VLOOKUP(F1482,Table!$A$2:$C$121,3,0)</f>
        <v>2</v>
      </c>
      <c r="J1482" s="6" t="s">
        <v>3548</v>
      </c>
      <c r="K1482" s="8" t="str">
        <f>LEFT(J1482,MIN(FIND({0,1,2,3,4,5,6,7,8,9},ASC(J1482)&amp;1234567890))-1)</f>
        <v>H</v>
      </c>
      <c r="L1482" s="8">
        <f t="shared" si="116"/>
        <v>8</v>
      </c>
      <c r="M1482" s="8">
        <f>VLOOKUP(K1482,Table!$A$2:$C$121,2,0)</f>
        <v>1</v>
      </c>
      <c r="N1482" s="7">
        <f>VLOOKUP(K1482,Table!$A$2:$C$121,3,0)</f>
        <v>1</v>
      </c>
      <c r="O1482" s="6" t="s">
        <v>4611</v>
      </c>
      <c r="P1482" s="8" t="str">
        <f>LEFT(O1482,MIN(FIND({0,1,2,3,4,5,6,7,8,9},ASC(O1482)&amp;1234567890))-1)</f>
        <v>I</v>
      </c>
      <c r="Q1482" s="8">
        <f t="shared" si="117"/>
        <v>3</v>
      </c>
      <c r="R1482" s="8">
        <f>VLOOKUP(P1482,Table!$A$2:$C$121,2,0)</f>
        <v>17</v>
      </c>
      <c r="S1482" s="7">
        <f>VLOOKUP(P1482,Table!$A$2:$C$121,3,0)</f>
        <v>5</v>
      </c>
      <c r="T1482" s="6" t="s">
        <v>2313</v>
      </c>
      <c r="U1482" s="8" t="str">
        <f>LEFT(T1482,MIN(FIND({0,1,2,3,4,5,6,7,8,9},ASC(T1482)&amp;1234567890))-1)</f>
        <v>N</v>
      </c>
      <c r="V1482" s="8">
        <f t="shared" si="118"/>
        <v>1</v>
      </c>
      <c r="W1482" s="8">
        <f>VLOOKUP(U1482,Table!$A$2:$C$121,2,0)</f>
        <v>15</v>
      </c>
      <c r="X1482" s="7">
        <f>VLOOKUP(U1482,Table!$A$2:$C$121,3,0)</f>
        <v>2</v>
      </c>
      <c r="Y1482" s="6" t="s">
        <v>2622</v>
      </c>
      <c r="Z1482" s="8" t="str">
        <f>LEFT(Y1482,MIN(FIND({0,1,2,3,4,5,6,7,8,9},ASC(Y1482)&amp;1234567890))-1)</f>
        <v>Pb</v>
      </c>
      <c r="AA1482" s="8">
        <f t="shared" si="119"/>
        <v>1</v>
      </c>
      <c r="AB1482" s="8">
        <f>VLOOKUP(Z1482,Table!$A$2:$C$121,2,0)</f>
        <v>14</v>
      </c>
      <c r="AC1482" s="7">
        <f>VLOOKUP(Z1482,Table!$A$2:$C$121,3,0)</f>
        <v>6</v>
      </c>
      <c r="AD1482" s="5" t="str">
        <f>VLOOKUP(A1482,Table!$U$1:$V$230,2,0)</f>
        <v>Hexagonal</v>
      </c>
    </row>
    <row r="1483" spans="1:30" ht="18.75" customHeight="1" x14ac:dyDescent="0.4">
      <c r="A1483" s="5">
        <v>194</v>
      </c>
      <c r="B1483" s="5">
        <v>239885</v>
      </c>
      <c r="C1483" s="5" t="s">
        <v>1887</v>
      </c>
      <c r="D1483" s="5" t="s">
        <v>1960</v>
      </c>
      <c r="E1483" s="6" t="s">
        <v>2507</v>
      </c>
      <c r="F1483" s="8" t="str">
        <f>LEFT(E1483,MIN(FIND({0,1,2,3,4,5,6,7,8,9},ASC(E1483)&amp;1234567890))-1)</f>
        <v>C</v>
      </c>
      <c r="G1483" s="8">
        <f t="shared" si="115"/>
        <v>3</v>
      </c>
      <c r="H1483" s="8">
        <f>VLOOKUP(F1483,Table!$A$2:$C$121,2,0)</f>
        <v>14</v>
      </c>
      <c r="I1483" s="7">
        <f>VLOOKUP(F1483,Table!$A$2:$C$121,3,0)</f>
        <v>2</v>
      </c>
      <c r="J1483" s="6" t="s">
        <v>2542</v>
      </c>
      <c r="K1483" s="8" t="str">
        <f>LEFT(J1483,MIN(FIND({0,1,2,3,4,5,6,7,8,9},ASC(J1483)&amp;1234567890))-1)</f>
        <v>H</v>
      </c>
      <c r="L1483" s="8">
        <f t="shared" si="116"/>
        <v>10</v>
      </c>
      <c r="M1483" s="8">
        <f>VLOOKUP(K1483,Table!$A$2:$C$121,2,0)</f>
        <v>1</v>
      </c>
      <c r="N1483" s="7">
        <f>VLOOKUP(K1483,Table!$A$2:$C$121,3,0)</f>
        <v>1</v>
      </c>
      <c r="O1483" s="6" t="s">
        <v>2854</v>
      </c>
      <c r="P1483" s="8" t="str">
        <f>LEFT(O1483,MIN(FIND({0,1,2,3,4,5,6,7,8,9},ASC(O1483)&amp;1234567890))-1)</f>
        <v>Br</v>
      </c>
      <c r="Q1483" s="8">
        <f t="shared" si="117"/>
        <v>3</v>
      </c>
      <c r="R1483" s="8">
        <f>VLOOKUP(P1483,Table!$A$2:$C$121,2,0)</f>
        <v>17</v>
      </c>
      <c r="S1483" s="7">
        <f>VLOOKUP(P1483,Table!$A$2:$C$121,3,0)</f>
        <v>4</v>
      </c>
      <c r="T1483" s="6" t="s">
        <v>2313</v>
      </c>
      <c r="U1483" s="8" t="str">
        <f>LEFT(T1483,MIN(FIND({0,1,2,3,4,5,6,7,8,9},ASC(T1483)&amp;1234567890))-1)</f>
        <v>N</v>
      </c>
      <c r="V1483" s="8">
        <f t="shared" si="118"/>
        <v>1</v>
      </c>
      <c r="W1483" s="8">
        <f>VLOOKUP(U1483,Table!$A$2:$C$121,2,0)</f>
        <v>15</v>
      </c>
      <c r="X1483" s="7">
        <f>VLOOKUP(U1483,Table!$A$2:$C$121,3,0)</f>
        <v>2</v>
      </c>
      <c r="Y1483" s="6" t="s">
        <v>2622</v>
      </c>
      <c r="Z1483" s="8" t="str">
        <f>LEFT(Y1483,MIN(FIND({0,1,2,3,4,5,6,7,8,9},ASC(Y1483)&amp;1234567890))-1)</f>
        <v>Pb</v>
      </c>
      <c r="AA1483" s="8">
        <f t="shared" si="119"/>
        <v>1</v>
      </c>
      <c r="AB1483" s="8">
        <f>VLOOKUP(Z1483,Table!$A$2:$C$121,2,0)</f>
        <v>14</v>
      </c>
      <c r="AC1483" s="7">
        <f>VLOOKUP(Z1483,Table!$A$2:$C$121,3,0)</f>
        <v>6</v>
      </c>
      <c r="AD1483" s="5" t="str">
        <f>VLOOKUP(A1483,Table!$U$1:$V$230,2,0)</f>
        <v>Hexagonal</v>
      </c>
    </row>
    <row r="1484" spans="1:30" ht="18.75" customHeight="1" x14ac:dyDescent="0.4">
      <c r="A1484" s="5">
        <v>201</v>
      </c>
      <c r="B1484" s="5">
        <v>240246</v>
      </c>
      <c r="C1484" s="5" t="s">
        <v>1965</v>
      </c>
      <c r="D1484" s="5" t="s">
        <v>1966</v>
      </c>
      <c r="E1484" s="6" t="s">
        <v>2341</v>
      </c>
      <c r="F1484" s="8" t="str">
        <f>LEFT(E1484,MIN(FIND({0,1,2,3,4,5,6,7,8,9},ASC(E1484)&amp;1234567890))-1)</f>
        <v>Ca</v>
      </c>
      <c r="G1484" s="8">
        <f t="shared" si="115"/>
        <v>1</v>
      </c>
      <c r="H1484" s="8">
        <f>VLOOKUP(F1484,Table!$A$2:$C$121,2,0)</f>
        <v>2</v>
      </c>
      <c r="I1484" s="7">
        <f>VLOOKUP(F1484,Table!$A$2:$C$121,3,0)</f>
        <v>4</v>
      </c>
      <c r="J1484" s="6" t="s">
        <v>2300</v>
      </c>
      <c r="K1484" s="8" t="str">
        <f>LEFT(J1484,MIN(FIND({0,1,2,3,4,5,6,7,8,9},ASC(J1484)&amp;1234567890))-1)</f>
        <v>Cu</v>
      </c>
      <c r="L1484" s="8">
        <f t="shared" si="116"/>
        <v>3</v>
      </c>
      <c r="M1484" s="8">
        <f>VLOOKUP(K1484,Table!$A$2:$C$121,2,0)</f>
        <v>11</v>
      </c>
      <c r="N1484" s="7">
        <f>VLOOKUP(K1484,Table!$A$2:$C$121,3,0)</f>
        <v>4</v>
      </c>
      <c r="O1484" s="6" t="s">
        <v>4612</v>
      </c>
      <c r="P1484" s="8" t="str">
        <f>LEFT(O1484,MIN(FIND({0,1,2,3,4,5,6,7,8,9},ASC(O1484)&amp;1234567890))-1)</f>
        <v>Ga</v>
      </c>
      <c r="Q1484" s="8">
        <f t="shared" si="117"/>
        <v>2.02</v>
      </c>
      <c r="R1484" s="8">
        <f>VLOOKUP(P1484,Table!$A$2:$C$121,2,0)</f>
        <v>13</v>
      </c>
      <c r="S1484" s="7">
        <f>VLOOKUP(P1484,Table!$A$2:$C$121,3,0)</f>
        <v>4</v>
      </c>
      <c r="T1484" s="6" t="s">
        <v>2470</v>
      </c>
      <c r="U1484" s="8" t="str">
        <f>LEFT(T1484,MIN(FIND({0,1,2,3,4,5,6,7,8,9},ASC(T1484)&amp;1234567890))-1)</f>
        <v>O</v>
      </c>
      <c r="V1484" s="8">
        <f t="shared" si="118"/>
        <v>12</v>
      </c>
      <c r="W1484" s="8">
        <f>VLOOKUP(U1484,Table!$A$2:$C$121,2,0)</f>
        <v>16</v>
      </c>
      <c r="X1484" s="7">
        <f>VLOOKUP(U1484,Table!$A$2:$C$121,3,0)</f>
        <v>2</v>
      </c>
      <c r="Y1484" s="6" t="s">
        <v>4613</v>
      </c>
      <c r="Z1484" s="8" t="str">
        <f>LEFT(Y1484,MIN(FIND({0,1,2,3,4,5,6,7,8,9},ASC(Y1484)&amp;1234567890))-1)</f>
        <v>Ta</v>
      </c>
      <c r="AA1484" s="8">
        <f t="shared" si="119"/>
        <v>2.02</v>
      </c>
      <c r="AB1484" s="8">
        <f>VLOOKUP(Z1484,Table!$A$2:$C$121,2,0)</f>
        <v>5</v>
      </c>
      <c r="AC1484" s="7">
        <f>VLOOKUP(Z1484,Table!$A$2:$C$121,3,0)</f>
        <v>6</v>
      </c>
      <c r="AD1484" s="5" t="str">
        <f>VLOOKUP(A1484,Table!$U$1:$V$230,2,0)</f>
        <v>Cubic</v>
      </c>
    </row>
    <row r="1485" spans="1:30" ht="18.75" customHeight="1" x14ac:dyDescent="0.4">
      <c r="A1485" s="5">
        <v>201</v>
      </c>
      <c r="B1485" s="5">
        <v>152283</v>
      </c>
      <c r="C1485" s="5" t="s">
        <v>1965</v>
      </c>
      <c r="D1485" s="5" t="s">
        <v>1967</v>
      </c>
      <c r="E1485" s="6" t="s">
        <v>2341</v>
      </c>
      <c r="F1485" s="8" t="str">
        <f>LEFT(E1485,MIN(FIND({0,1,2,3,4,5,6,7,8,9},ASC(E1485)&amp;1234567890))-1)</f>
        <v>Ca</v>
      </c>
      <c r="G1485" s="8">
        <f t="shared" si="115"/>
        <v>1</v>
      </c>
      <c r="H1485" s="8">
        <f>VLOOKUP(F1485,Table!$A$2:$C$121,2,0)</f>
        <v>2</v>
      </c>
      <c r="I1485" s="7">
        <f>VLOOKUP(F1485,Table!$A$2:$C$121,3,0)</f>
        <v>4</v>
      </c>
      <c r="J1485" s="6" t="s">
        <v>2300</v>
      </c>
      <c r="K1485" s="8" t="str">
        <f>LEFT(J1485,MIN(FIND({0,1,2,3,4,5,6,7,8,9},ASC(J1485)&amp;1234567890))-1)</f>
        <v>Cu</v>
      </c>
      <c r="L1485" s="8">
        <f t="shared" si="116"/>
        <v>3</v>
      </c>
      <c r="M1485" s="8">
        <f>VLOOKUP(K1485,Table!$A$2:$C$121,2,0)</f>
        <v>11</v>
      </c>
      <c r="N1485" s="7">
        <f>VLOOKUP(K1485,Table!$A$2:$C$121,3,0)</f>
        <v>4</v>
      </c>
      <c r="O1485" s="6" t="s">
        <v>2795</v>
      </c>
      <c r="P1485" s="8" t="str">
        <f>LEFT(O1485,MIN(FIND({0,1,2,3,4,5,6,7,8,9},ASC(O1485)&amp;1234567890))-1)</f>
        <v>Cr</v>
      </c>
      <c r="Q1485" s="8">
        <f t="shared" si="117"/>
        <v>2</v>
      </c>
      <c r="R1485" s="8">
        <f>VLOOKUP(P1485,Table!$A$2:$C$121,2,0)</f>
        <v>6</v>
      </c>
      <c r="S1485" s="7">
        <f>VLOOKUP(P1485,Table!$A$2:$C$121,3,0)</f>
        <v>4</v>
      </c>
      <c r="T1485" s="6" t="s">
        <v>4196</v>
      </c>
      <c r="U1485" s="8" t="str">
        <f>LEFT(T1485,MIN(FIND({0,1,2,3,4,5,6,7,8,9},ASC(T1485)&amp;1234567890))-1)</f>
        <v>Sb</v>
      </c>
      <c r="V1485" s="8">
        <f t="shared" si="118"/>
        <v>2</v>
      </c>
      <c r="W1485" s="8">
        <f>VLOOKUP(U1485,Table!$A$2:$C$121,2,0)</f>
        <v>15</v>
      </c>
      <c r="X1485" s="7">
        <f>VLOOKUP(U1485,Table!$A$2:$C$121,3,0)</f>
        <v>5</v>
      </c>
      <c r="Y1485" s="6" t="s">
        <v>2470</v>
      </c>
      <c r="Z1485" s="8" t="str">
        <f>LEFT(Y1485,MIN(FIND({0,1,2,3,4,5,6,7,8,9},ASC(Y1485)&amp;1234567890))-1)</f>
        <v>O</v>
      </c>
      <c r="AA1485" s="8">
        <f t="shared" si="119"/>
        <v>12</v>
      </c>
      <c r="AB1485" s="8">
        <f>VLOOKUP(Z1485,Table!$A$2:$C$121,2,0)</f>
        <v>16</v>
      </c>
      <c r="AC1485" s="7">
        <f>VLOOKUP(Z1485,Table!$A$2:$C$121,3,0)</f>
        <v>2</v>
      </c>
      <c r="AD1485" s="5" t="str">
        <f>VLOOKUP(A1485,Table!$U$1:$V$230,2,0)</f>
        <v>Cubic</v>
      </c>
    </row>
    <row r="1486" spans="1:30" ht="18.75" customHeight="1" x14ac:dyDescent="0.4">
      <c r="A1486" s="5">
        <v>201</v>
      </c>
      <c r="B1486" s="5">
        <v>186726</v>
      </c>
      <c r="C1486" s="5" t="s">
        <v>1965</v>
      </c>
      <c r="D1486" s="5" t="s">
        <v>1968</v>
      </c>
      <c r="E1486" s="6" t="s">
        <v>2351</v>
      </c>
      <c r="F1486" s="8" t="str">
        <f>LEFT(E1486,MIN(FIND({0,1,2,3,4,5,6,7,8,9},ASC(E1486)&amp;1234567890))-1)</f>
        <v>Bi</v>
      </c>
      <c r="G1486" s="8">
        <f t="shared" si="115"/>
        <v>2</v>
      </c>
      <c r="H1486" s="8">
        <f>VLOOKUP(F1486,Table!$A$2:$C$121,2,0)</f>
        <v>15</v>
      </c>
      <c r="I1486" s="7">
        <f>VLOOKUP(F1486,Table!$A$2:$C$121,3,0)</f>
        <v>6</v>
      </c>
      <c r="J1486" s="6" t="s">
        <v>2363</v>
      </c>
      <c r="K1486" s="8" t="str">
        <f>LEFT(J1486,MIN(FIND({0,1,2,3,4,5,6,7,8,9},ASC(J1486)&amp;1234567890))-1)</f>
        <v>La</v>
      </c>
      <c r="L1486" s="8">
        <f t="shared" si="116"/>
        <v>1</v>
      </c>
      <c r="M1486" s="8">
        <f>VLOOKUP(K1486,Table!$A$2:$C$121,2,0)</f>
        <v>3</v>
      </c>
      <c r="N1486" s="7">
        <f>VLOOKUP(K1486,Table!$A$2:$C$121,3,0)</f>
        <v>6</v>
      </c>
      <c r="O1486" s="6" t="s">
        <v>3339</v>
      </c>
      <c r="P1486" s="8" t="str">
        <f>LEFT(O1486,MIN(FIND({0,1,2,3,4,5,6,7,8,9},ASC(O1486)&amp;1234567890))-1)</f>
        <v>Cr</v>
      </c>
      <c r="Q1486" s="8">
        <f t="shared" si="117"/>
        <v>1</v>
      </c>
      <c r="R1486" s="8">
        <f>VLOOKUP(P1486,Table!$A$2:$C$121,2,0)</f>
        <v>6</v>
      </c>
      <c r="S1486" s="7">
        <f>VLOOKUP(P1486,Table!$A$2:$C$121,3,0)</f>
        <v>4</v>
      </c>
      <c r="T1486" s="6" t="s">
        <v>4196</v>
      </c>
      <c r="U1486" s="8" t="str">
        <f>LEFT(T1486,MIN(FIND({0,1,2,3,4,5,6,7,8,9},ASC(T1486)&amp;1234567890))-1)</f>
        <v>Sb</v>
      </c>
      <c r="V1486" s="8">
        <f t="shared" si="118"/>
        <v>2</v>
      </c>
      <c r="W1486" s="8">
        <f>VLOOKUP(U1486,Table!$A$2:$C$121,2,0)</f>
        <v>15</v>
      </c>
      <c r="X1486" s="7">
        <f>VLOOKUP(U1486,Table!$A$2:$C$121,3,0)</f>
        <v>5</v>
      </c>
      <c r="Y1486" s="6" t="s">
        <v>2534</v>
      </c>
      <c r="Z1486" s="8" t="str">
        <f>LEFT(Y1486,MIN(FIND({0,1,2,3,4,5,6,7,8,9},ASC(Y1486)&amp;1234567890))-1)</f>
        <v>O</v>
      </c>
      <c r="AA1486" s="8">
        <f t="shared" si="119"/>
        <v>11</v>
      </c>
      <c r="AB1486" s="8">
        <f>VLOOKUP(Z1486,Table!$A$2:$C$121,2,0)</f>
        <v>16</v>
      </c>
      <c r="AC1486" s="7">
        <f>VLOOKUP(Z1486,Table!$A$2:$C$121,3,0)</f>
        <v>2</v>
      </c>
      <c r="AD1486" s="5" t="str">
        <f>VLOOKUP(A1486,Table!$U$1:$V$230,2,0)</f>
        <v>Cubic</v>
      </c>
    </row>
    <row r="1487" spans="1:30" ht="18.75" customHeight="1" x14ac:dyDescent="0.4">
      <c r="A1487" s="5">
        <v>201</v>
      </c>
      <c r="B1487" s="5">
        <v>238047</v>
      </c>
      <c r="C1487" s="5" t="s">
        <v>1965</v>
      </c>
      <c r="D1487" s="5" t="s">
        <v>1969</v>
      </c>
      <c r="E1487" s="6" t="s">
        <v>2341</v>
      </c>
      <c r="F1487" s="8" t="str">
        <f>LEFT(E1487,MIN(FIND({0,1,2,3,4,5,6,7,8,9},ASC(E1487)&amp;1234567890))-1)</f>
        <v>Ca</v>
      </c>
      <c r="G1487" s="8">
        <f t="shared" si="115"/>
        <v>1</v>
      </c>
      <c r="H1487" s="8">
        <f>VLOOKUP(F1487,Table!$A$2:$C$121,2,0)</f>
        <v>2</v>
      </c>
      <c r="I1487" s="7">
        <f>VLOOKUP(F1487,Table!$A$2:$C$121,3,0)</f>
        <v>4</v>
      </c>
      <c r="J1487" s="6" t="s">
        <v>2300</v>
      </c>
      <c r="K1487" s="8" t="str">
        <f>LEFT(J1487,MIN(FIND({0,1,2,3,4,5,6,7,8,9},ASC(J1487)&amp;1234567890))-1)</f>
        <v>Cu</v>
      </c>
      <c r="L1487" s="8">
        <f t="shared" si="116"/>
        <v>3</v>
      </c>
      <c r="M1487" s="8">
        <f>VLOOKUP(K1487,Table!$A$2:$C$121,2,0)</f>
        <v>11</v>
      </c>
      <c r="N1487" s="7">
        <f>VLOOKUP(K1487,Table!$A$2:$C$121,3,0)</f>
        <v>4</v>
      </c>
      <c r="O1487" s="6" t="s">
        <v>2668</v>
      </c>
      <c r="P1487" s="8" t="str">
        <f>LEFT(O1487,MIN(FIND({0,1,2,3,4,5,6,7,8,9},ASC(O1487)&amp;1234567890))-1)</f>
        <v>Fe</v>
      </c>
      <c r="Q1487" s="8">
        <f t="shared" si="117"/>
        <v>2</v>
      </c>
      <c r="R1487" s="8">
        <f>VLOOKUP(P1487,Table!$A$2:$C$121,2,0)</f>
        <v>8</v>
      </c>
      <c r="S1487" s="7">
        <f>VLOOKUP(P1487,Table!$A$2:$C$121,3,0)</f>
        <v>4</v>
      </c>
      <c r="T1487" s="6" t="s">
        <v>4196</v>
      </c>
      <c r="U1487" s="8" t="str">
        <f>LEFT(T1487,MIN(FIND({0,1,2,3,4,5,6,7,8,9},ASC(T1487)&amp;1234567890))-1)</f>
        <v>Sb</v>
      </c>
      <c r="V1487" s="8">
        <f t="shared" si="118"/>
        <v>2</v>
      </c>
      <c r="W1487" s="8">
        <f>VLOOKUP(U1487,Table!$A$2:$C$121,2,0)</f>
        <v>15</v>
      </c>
      <c r="X1487" s="7">
        <f>VLOOKUP(U1487,Table!$A$2:$C$121,3,0)</f>
        <v>5</v>
      </c>
      <c r="Y1487" s="6" t="s">
        <v>2470</v>
      </c>
      <c r="Z1487" s="8" t="str">
        <f>LEFT(Y1487,MIN(FIND({0,1,2,3,4,5,6,7,8,9},ASC(Y1487)&amp;1234567890))-1)</f>
        <v>O</v>
      </c>
      <c r="AA1487" s="8">
        <f t="shared" si="119"/>
        <v>12</v>
      </c>
      <c r="AB1487" s="8">
        <f>VLOOKUP(Z1487,Table!$A$2:$C$121,2,0)</f>
        <v>16</v>
      </c>
      <c r="AC1487" s="7">
        <f>VLOOKUP(Z1487,Table!$A$2:$C$121,3,0)</f>
        <v>2</v>
      </c>
      <c r="AD1487" s="5" t="str">
        <f>VLOOKUP(A1487,Table!$U$1:$V$230,2,0)</f>
        <v>Cubic</v>
      </c>
    </row>
    <row r="1488" spans="1:30" ht="18.75" customHeight="1" x14ac:dyDescent="0.4">
      <c r="A1488" s="5">
        <v>203</v>
      </c>
      <c r="B1488" s="5">
        <v>67096</v>
      </c>
      <c r="C1488" s="5" t="s">
        <v>1970</v>
      </c>
      <c r="D1488" s="5" t="s">
        <v>1971</v>
      </c>
      <c r="E1488" s="6" t="s">
        <v>4614</v>
      </c>
      <c r="F1488" s="8" t="str">
        <f>LEFT(E1488,MIN(FIND({0,1,2,3,4,5,6,7,8,9},ASC(E1488)&amp;1234567890))-1)</f>
        <v>Ag</v>
      </c>
      <c r="G1488" s="8">
        <f t="shared" si="115"/>
        <v>82.4</v>
      </c>
      <c r="H1488" s="8">
        <f>VLOOKUP(F1488,Table!$A$2:$C$121,2,0)</f>
        <v>11</v>
      </c>
      <c r="I1488" s="7">
        <f>VLOOKUP(F1488,Table!$A$2:$C$121,3,0)</f>
        <v>5</v>
      </c>
      <c r="J1488" s="6" t="s">
        <v>4615</v>
      </c>
      <c r="K1488" s="8" t="str">
        <f>LEFT(J1488,MIN(FIND({0,1,2,3,4,5,6,7,8,9},ASC(J1488)&amp;1234567890))-1)</f>
        <v>H</v>
      </c>
      <c r="L1488" s="8">
        <f t="shared" si="116"/>
        <v>9.1</v>
      </c>
      <c r="M1488" s="8">
        <f>VLOOKUP(K1488,Table!$A$2:$C$121,2,0)</f>
        <v>1</v>
      </c>
      <c r="N1488" s="7">
        <f>VLOOKUP(K1488,Table!$A$2:$C$121,3,0)</f>
        <v>1</v>
      </c>
      <c r="O1488" s="6" t="s">
        <v>4616</v>
      </c>
      <c r="P1488" s="8" t="str">
        <f>LEFT(O1488,MIN(FIND({0,1,2,3,4,5,6,7,8,9},ASC(O1488)&amp;1234567890))-1)</f>
        <v>Si</v>
      </c>
      <c r="Q1488" s="8">
        <f t="shared" si="117"/>
        <v>100.5</v>
      </c>
      <c r="R1488" s="8">
        <f>VLOOKUP(P1488,Table!$A$2:$C$121,2,0)</f>
        <v>14</v>
      </c>
      <c r="S1488" s="7">
        <f>VLOOKUP(P1488,Table!$A$2:$C$121,3,0)</f>
        <v>3</v>
      </c>
      <c r="T1488" s="6" t="s">
        <v>4617</v>
      </c>
      <c r="U1488" s="8" t="str">
        <f>LEFT(T1488,MIN(FIND({0,1,2,3,4,5,6,7,8,9},ASC(T1488)&amp;1234567890))-1)</f>
        <v>Al</v>
      </c>
      <c r="V1488" s="8">
        <f t="shared" si="118"/>
        <v>91.5</v>
      </c>
      <c r="W1488" s="8">
        <f>VLOOKUP(U1488,Table!$A$2:$C$121,2,0)</f>
        <v>13</v>
      </c>
      <c r="X1488" s="7">
        <f>VLOOKUP(U1488,Table!$A$2:$C$121,3,0)</f>
        <v>3</v>
      </c>
      <c r="Y1488" s="6" t="s">
        <v>4618</v>
      </c>
      <c r="Z1488" s="8" t="str">
        <f>LEFT(Y1488,MIN(FIND({0,1,2,3,4,5,6,7,8,9},ASC(Y1488)&amp;1234567890))-1)</f>
        <v>O</v>
      </c>
      <c r="AA1488" s="8">
        <f t="shared" si="119"/>
        <v>384</v>
      </c>
      <c r="AB1488" s="8">
        <f>VLOOKUP(Z1488,Table!$A$2:$C$121,2,0)</f>
        <v>16</v>
      </c>
      <c r="AC1488" s="7">
        <f>VLOOKUP(Z1488,Table!$A$2:$C$121,3,0)</f>
        <v>2</v>
      </c>
      <c r="AD1488" s="5" t="str">
        <f>VLOOKUP(A1488,Table!$U$1:$V$230,2,0)</f>
        <v>Cubic</v>
      </c>
    </row>
    <row r="1489" spans="1:30" ht="18.75" customHeight="1" x14ac:dyDescent="0.4">
      <c r="A1489" s="5">
        <v>203</v>
      </c>
      <c r="B1489" s="5">
        <v>67099</v>
      </c>
      <c r="C1489" s="5" t="s">
        <v>1970</v>
      </c>
      <c r="D1489" s="5" t="s">
        <v>1972</v>
      </c>
      <c r="E1489" s="6" t="s">
        <v>4619</v>
      </c>
      <c r="F1489" s="8" t="str">
        <f>LEFT(E1489,MIN(FIND({0,1,2,3,4,5,6,7,8,9},ASC(E1489)&amp;1234567890))-1)</f>
        <v>Cs</v>
      </c>
      <c r="G1489" s="8">
        <f t="shared" si="115"/>
        <v>46.76</v>
      </c>
      <c r="H1489" s="8">
        <f>VLOOKUP(F1489,Table!$A$2:$C$121,2,0)</f>
        <v>1</v>
      </c>
      <c r="I1489" s="7">
        <f>VLOOKUP(F1489,Table!$A$2:$C$121,3,0)</f>
        <v>6</v>
      </c>
      <c r="J1489" s="6" t="s">
        <v>4620</v>
      </c>
      <c r="K1489" s="8" t="str">
        <f>LEFT(J1489,MIN(FIND({0,1,2,3,4,5,6,7,8,9},ASC(J1489)&amp;1234567890))-1)</f>
        <v>Na</v>
      </c>
      <c r="L1489" s="8">
        <f t="shared" si="116"/>
        <v>49.12</v>
      </c>
      <c r="M1489" s="8">
        <f>VLOOKUP(K1489,Table!$A$2:$C$121,2,0)</f>
        <v>1</v>
      </c>
      <c r="N1489" s="7">
        <f>VLOOKUP(K1489,Table!$A$2:$C$121,3,0)</f>
        <v>3</v>
      </c>
      <c r="O1489" s="6" t="s">
        <v>4621</v>
      </c>
      <c r="P1489" s="8" t="str">
        <f>LEFT(O1489,MIN(FIND({0,1,2,3,4,5,6,7,8,9},ASC(O1489)&amp;1234567890))-1)</f>
        <v>Si</v>
      </c>
      <c r="Q1489" s="8">
        <f t="shared" si="117"/>
        <v>96.12</v>
      </c>
      <c r="R1489" s="8">
        <f>VLOOKUP(P1489,Table!$A$2:$C$121,2,0)</f>
        <v>14</v>
      </c>
      <c r="S1489" s="7">
        <f>VLOOKUP(P1489,Table!$A$2:$C$121,3,0)</f>
        <v>3</v>
      </c>
      <c r="T1489" s="6" t="s">
        <v>4622</v>
      </c>
      <c r="U1489" s="8" t="str">
        <f>LEFT(T1489,MIN(FIND({0,1,2,3,4,5,6,7,8,9},ASC(T1489)&amp;1234567890))-1)</f>
        <v>Al</v>
      </c>
      <c r="V1489" s="8">
        <f t="shared" si="118"/>
        <v>95.88</v>
      </c>
      <c r="W1489" s="8">
        <f>VLOOKUP(U1489,Table!$A$2:$C$121,2,0)</f>
        <v>13</v>
      </c>
      <c r="X1489" s="7">
        <f>VLOOKUP(U1489,Table!$A$2:$C$121,3,0)</f>
        <v>3</v>
      </c>
      <c r="Y1489" s="6" t="s">
        <v>4618</v>
      </c>
      <c r="Z1489" s="8" t="str">
        <f>LEFT(Y1489,MIN(FIND({0,1,2,3,4,5,6,7,8,9},ASC(Y1489)&amp;1234567890))-1)</f>
        <v>O</v>
      </c>
      <c r="AA1489" s="8">
        <f t="shared" si="119"/>
        <v>384</v>
      </c>
      <c r="AB1489" s="8">
        <f>VLOOKUP(Z1489,Table!$A$2:$C$121,2,0)</f>
        <v>16</v>
      </c>
      <c r="AC1489" s="7">
        <f>VLOOKUP(Z1489,Table!$A$2:$C$121,3,0)</f>
        <v>2</v>
      </c>
      <c r="AD1489" s="5" t="str">
        <f>VLOOKUP(A1489,Table!$U$1:$V$230,2,0)</f>
        <v>Cubic</v>
      </c>
    </row>
    <row r="1490" spans="1:30" ht="18.75" customHeight="1" x14ac:dyDescent="0.4">
      <c r="A1490" s="5">
        <v>203</v>
      </c>
      <c r="B1490" s="5">
        <v>81868</v>
      </c>
      <c r="C1490" s="5" t="s">
        <v>1970</v>
      </c>
      <c r="D1490" s="5" t="s">
        <v>1973</v>
      </c>
      <c r="E1490" s="6" t="s">
        <v>4623</v>
      </c>
      <c r="F1490" s="8" t="str">
        <f>LEFT(E1490,MIN(FIND({0,1,2,3,4,5,6,7,8,9},ASC(E1490)&amp;1234567890))-1)</f>
        <v>Ca</v>
      </c>
      <c r="G1490" s="8">
        <f t="shared" si="115"/>
        <v>35</v>
      </c>
      <c r="H1490" s="8">
        <f>VLOOKUP(F1490,Table!$A$2:$C$121,2,0)</f>
        <v>2</v>
      </c>
      <c r="I1490" s="7">
        <f>VLOOKUP(F1490,Table!$A$2:$C$121,3,0)</f>
        <v>4</v>
      </c>
      <c r="J1490" s="6" t="s">
        <v>4624</v>
      </c>
      <c r="K1490" s="8" t="str">
        <f>LEFT(J1490,MIN(FIND({0,1,2,3,4,5,6,7,8,9},ASC(J1490)&amp;1234567890))-1)</f>
        <v>Cs</v>
      </c>
      <c r="L1490" s="8">
        <f t="shared" si="116"/>
        <v>22</v>
      </c>
      <c r="M1490" s="8">
        <f>VLOOKUP(K1490,Table!$A$2:$C$121,2,0)</f>
        <v>1</v>
      </c>
      <c r="N1490" s="7">
        <f>VLOOKUP(K1490,Table!$A$2:$C$121,3,0)</f>
        <v>6</v>
      </c>
      <c r="O1490" s="6" t="s">
        <v>4625</v>
      </c>
      <c r="P1490" s="8" t="str">
        <f>LEFT(O1490,MIN(FIND({0,1,2,3,4,5,6,7,8,9},ASC(O1490)&amp;1234567890))-1)</f>
        <v>Si</v>
      </c>
      <c r="Q1490" s="8">
        <f t="shared" si="117"/>
        <v>100</v>
      </c>
      <c r="R1490" s="8">
        <f>VLOOKUP(P1490,Table!$A$2:$C$121,2,0)</f>
        <v>14</v>
      </c>
      <c r="S1490" s="7">
        <f>VLOOKUP(P1490,Table!$A$2:$C$121,3,0)</f>
        <v>3</v>
      </c>
      <c r="T1490" s="6" t="s">
        <v>4626</v>
      </c>
      <c r="U1490" s="8" t="str">
        <f>LEFT(T1490,MIN(FIND({0,1,2,3,4,5,6,7,8,9},ASC(T1490)&amp;1234567890))-1)</f>
        <v>Al</v>
      </c>
      <c r="V1490" s="8">
        <f t="shared" si="118"/>
        <v>92</v>
      </c>
      <c r="W1490" s="8">
        <f>VLOOKUP(U1490,Table!$A$2:$C$121,2,0)</f>
        <v>13</v>
      </c>
      <c r="X1490" s="7">
        <f>VLOOKUP(U1490,Table!$A$2:$C$121,3,0)</f>
        <v>3</v>
      </c>
      <c r="Y1490" s="6" t="s">
        <v>4618</v>
      </c>
      <c r="Z1490" s="8" t="str">
        <f>LEFT(Y1490,MIN(FIND({0,1,2,3,4,5,6,7,8,9},ASC(Y1490)&amp;1234567890))-1)</f>
        <v>O</v>
      </c>
      <c r="AA1490" s="8">
        <f t="shared" si="119"/>
        <v>384</v>
      </c>
      <c r="AB1490" s="8">
        <f>VLOOKUP(Z1490,Table!$A$2:$C$121,2,0)</f>
        <v>16</v>
      </c>
      <c r="AC1490" s="7">
        <f>VLOOKUP(Z1490,Table!$A$2:$C$121,3,0)</f>
        <v>2</v>
      </c>
      <c r="AD1490" s="5" t="str">
        <f>VLOOKUP(A1490,Table!$U$1:$V$230,2,0)</f>
        <v>Cubic</v>
      </c>
    </row>
    <row r="1491" spans="1:30" ht="18.75" customHeight="1" x14ac:dyDescent="0.4">
      <c r="A1491" s="5">
        <v>203</v>
      </c>
      <c r="B1491" s="5">
        <v>81869</v>
      </c>
      <c r="C1491" s="5" t="s">
        <v>1970</v>
      </c>
      <c r="D1491" s="5" t="s">
        <v>1974</v>
      </c>
      <c r="E1491" s="6" t="s">
        <v>4627</v>
      </c>
      <c r="F1491" s="8" t="str">
        <f>LEFT(E1491,MIN(FIND({0,1,2,3,4,5,6,7,8,9},ASC(E1491)&amp;1234567890))-1)</f>
        <v>Ca</v>
      </c>
      <c r="G1491" s="8">
        <f t="shared" si="115"/>
        <v>29</v>
      </c>
      <c r="H1491" s="8">
        <f>VLOOKUP(F1491,Table!$A$2:$C$121,2,0)</f>
        <v>2</v>
      </c>
      <c r="I1491" s="7">
        <f>VLOOKUP(F1491,Table!$A$2:$C$121,3,0)</f>
        <v>4</v>
      </c>
      <c r="J1491" s="6" t="s">
        <v>4628</v>
      </c>
      <c r="K1491" s="8" t="str">
        <f>LEFT(J1491,MIN(FIND({0,1,2,3,4,5,6,7,8,9},ASC(J1491)&amp;1234567890))-1)</f>
        <v>Cs</v>
      </c>
      <c r="L1491" s="8">
        <f t="shared" si="116"/>
        <v>34</v>
      </c>
      <c r="M1491" s="8">
        <f>VLOOKUP(K1491,Table!$A$2:$C$121,2,0)</f>
        <v>1</v>
      </c>
      <c r="N1491" s="7">
        <f>VLOOKUP(K1491,Table!$A$2:$C$121,3,0)</f>
        <v>6</v>
      </c>
      <c r="O1491" s="6" t="s">
        <v>4625</v>
      </c>
      <c r="P1491" s="8" t="str">
        <f>LEFT(O1491,MIN(FIND({0,1,2,3,4,5,6,7,8,9},ASC(O1491)&amp;1234567890))-1)</f>
        <v>Si</v>
      </c>
      <c r="Q1491" s="8">
        <f t="shared" si="117"/>
        <v>100</v>
      </c>
      <c r="R1491" s="8">
        <f>VLOOKUP(P1491,Table!$A$2:$C$121,2,0)</f>
        <v>14</v>
      </c>
      <c r="S1491" s="7">
        <f>VLOOKUP(P1491,Table!$A$2:$C$121,3,0)</f>
        <v>3</v>
      </c>
      <c r="T1491" s="6" t="s">
        <v>4626</v>
      </c>
      <c r="U1491" s="8" t="str">
        <f>LEFT(T1491,MIN(FIND({0,1,2,3,4,5,6,7,8,9},ASC(T1491)&amp;1234567890))-1)</f>
        <v>Al</v>
      </c>
      <c r="V1491" s="8">
        <f t="shared" si="118"/>
        <v>92</v>
      </c>
      <c r="W1491" s="8">
        <f>VLOOKUP(U1491,Table!$A$2:$C$121,2,0)</f>
        <v>13</v>
      </c>
      <c r="X1491" s="7">
        <f>VLOOKUP(U1491,Table!$A$2:$C$121,3,0)</f>
        <v>3</v>
      </c>
      <c r="Y1491" s="6" t="s">
        <v>4618</v>
      </c>
      <c r="Z1491" s="8" t="str">
        <f>LEFT(Y1491,MIN(FIND({0,1,2,3,4,5,6,7,8,9},ASC(Y1491)&amp;1234567890))-1)</f>
        <v>O</v>
      </c>
      <c r="AA1491" s="8">
        <f t="shared" si="119"/>
        <v>384</v>
      </c>
      <c r="AB1491" s="8">
        <f>VLOOKUP(Z1491,Table!$A$2:$C$121,2,0)</f>
        <v>16</v>
      </c>
      <c r="AC1491" s="7">
        <f>VLOOKUP(Z1491,Table!$A$2:$C$121,3,0)</f>
        <v>2</v>
      </c>
      <c r="AD1491" s="5" t="str">
        <f>VLOOKUP(A1491,Table!$U$1:$V$230,2,0)</f>
        <v>Cubic</v>
      </c>
    </row>
    <row r="1492" spans="1:30" ht="18.75" customHeight="1" x14ac:dyDescent="0.4">
      <c r="A1492" s="5">
        <v>203</v>
      </c>
      <c r="B1492" s="5">
        <v>85568</v>
      </c>
      <c r="C1492" s="5" t="s">
        <v>1970</v>
      </c>
      <c r="D1492" s="5" t="s">
        <v>1975</v>
      </c>
      <c r="E1492" s="6" t="s">
        <v>4629</v>
      </c>
      <c r="F1492" s="8" t="str">
        <f>LEFT(E1492,MIN(FIND({0,1,2,3,4,5,6,7,8,9},ASC(E1492)&amp;1234567890))-1)</f>
        <v>Rb</v>
      </c>
      <c r="G1492" s="8">
        <f t="shared" si="115"/>
        <v>71</v>
      </c>
      <c r="H1492" s="8">
        <f>VLOOKUP(F1492,Table!$A$2:$C$121,2,0)</f>
        <v>1</v>
      </c>
      <c r="I1492" s="7">
        <f>VLOOKUP(F1492,Table!$A$2:$C$121,3,0)</f>
        <v>5</v>
      </c>
      <c r="J1492" s="6" t="s">
        <v>4630</v>
      </c>
      <c r="K1492" s="8" t="str">
        <f>LEFT(J1492,MIN(FIND({0,1,2,3,4,5,6,7,8,9},ASC(J1492)&amp;1234567890))-1)</f>
        <v>Na</v>
      </c>
      <c r="L1492" s="8">
        <f t="shared" si="116"/>
        <v>21</v>
      </c>
      <c r="M1492" s="8">
        <f>VLOOKUP(K1492,Table!$A$2:$C$121,2,0)</f>
        <v>1</v>
      </c>
      <c r="N1492" s="7">
        <f>VLOOKUP(K1492,Table!$A$2:$C$121,3,0)</f>
        <v>3</v>
      </c>
      <c r="O1492" s="6" t="s">
        <v>4626</v>
      </c>
      <c r="P1492" s="8" t="str">
        <f>LEFT(O1492,MIN(FIND({0,1,2,3,4,5,6,7,8,9},ASC(O1492)&amp;1234567890))-1)</f>
        <v>Al</v>
      </c>
      <c r="Q1492" s="8">
        <f t="shared" si="117"/>
        <v>92</v>
      </c>
      <c r="R1492" s="8">
        <f>VLOOKUP(P1492,Table!$A$2:$C$121,2,0)</f>
        <v>13</v>
      </c>
      <c r="S1492" s="7">
        <f>VLOOKUP(P1492,Table!$A$2:$C$121,3,0)</f>
        <v>3</v>
      </c>
      <c r="T1492" s="6" t="s">
        <v>4625</v>
      </c>
      <c r="U1492" s="8" t="str">
        <f>LEFT(T1492,MIN(FIND({0,1,2,3,4,5,6,7,8,9},ASC(T1492)&amp;1234567890))-1)</f>
        <v>Si</v>
      </c>
      <c r="V1492" s="8">
        <f t="shared" si="118"/>
        <v>100</v>
      </c>
      <c r="W1492" s="8">
        <f>VLOOKUP(U1492,Table!$A$2:$C$121,2,0)</f>
        <v>14</v>
      </c>
      <c r="X1492" s="7">
        <f>VLOOKUP(U1492,Table!$A$2:$C$121,3,0)</f>
        <v>3</v>
      </c>
      <c r="Y1492" s="6" t="s">
        <v>4618</v>
      </c>
      <c r="Z1492" s="8" t="str">
        <f>LEFT(Y1492,MIN(FIND({0,1,2,3,4,5,6,7,8,9},ASC(Y1492)&amp;1234567890))-1)</f>
        <v>O</v>
      </c>
      <c r="AA1492" s="8">
        <f t="shared" si="119"/>
        <v>384</v>
      </c>
      <c r="AB1492" s="8">
        <f>VLOOKUP(Z1492,Table!$A$2:$C$121,2,0)</f>
        <v>16</v>
      </c>
      <c r="AC1492" s="7">
        <f>VLOOKUP(Z1492,Table!$A$2:$C$121,3,0)</f>
        <v>2</v>
      </c>
      <c r="AD1492" s="5" t="str">
        <f>VLOOKUP(A1492,Table!$U$1:$V$230,2,0)</f>
        <v>Cubic</v>
      </c>
    </row>
    <row r="1493" spans="1:30" ht="18.75" customHeight="1" x14ac:dyDescent="0.4">
      <c r="A1493" s="5">
        <v>203</v>
      </c>
      <c r="B1493" s="5">
        <v>92795</v>
      </c>
      <c r="C1493" s="5" t="s">
        <v>1970</v>
      </c>
      <c r="D1493" s="5" t="s">
        <v>1976</v>
      </c>
      <c r="E1493" s="6" t="s">
        <v>4631</v>
      </c>
      <c r="F1493" s="8" t="str">
        <f>LEFT(E1493,MIN(FIND({0,1,2,3,4,5,6,7,8,9},ASC(E1493)&amp;1234567890))-1)</f>
        <v>Pd</v>
      </c>
      <c r="G1493" s="8">
        <f t="shared" si="115"/>
        <v>21</v>
      </c>
      <c r="H1493" s="8">
        <f>VLOOKUP(F1493,Table!$A$2:$C$121,2,0)</f>
        <v>10</v>
      </c>
      <c r="I1493" s="7">
        <f>VLOOKUP(F1493,Table!$A$2:$C$121,3,0)</f>
        <v>5</v>
      </c>
      <c r="J1493" s="6" t="s">
        <v>4632</v>
      </c>
      <c r="K1493" s="8" t="str">
        <f>LEFT(J1493,MIN(FIND({0,1,2,3,4,5,6,7,8,9},ASC(J1493)&amp;1234567890))-1)</f>
        <v>Tl</v>
      </c>
      <c r="L1493" s="8">
        <f t="shared" si="116"/>
        <v>50</v>
      </c>
      <c r="M1493" s="8">
        <f>VLOOKUP(K1493,Table!$A$2:$C$121,2,0)</f>
        <v>13</v>
      </c>
      <c r="N1493" s="7">
        <f>VLOOKUP(K1493,Table!$A$2:$C$121,3,0)</f>
        <v>6</v>
      </c>
      <c r="O1493" s="6" t="s">
        <v>4625</v>
      </c>
      <c r="P1493" s="8" t="str">
        <f>LEFT(O1493,MIN(FIND({0,1,2,3,4,5,6,7,8,9},ASC(O1493)&amp;1234567890))-1)</f>
        <v>Si</v>
      </c>
      <c r="Q1493" s="8">
        <f t="shared" si="117"/>
        <v>100</v>
      </c>
      <c r="R1493" s="8">
        <f>VLOOKUP(P1493,Table!$A$2:$C$121,2,0)</f>
        <v>14</v>
      </c>
      <c r="S1493" s="7">
        <f>VLOOKUP(P1493,Table!$A$2:$C$121,3,0)</f>
        <v>3</v>
      </c>
      <c r="T1493" s="6" t="s">
        <v>4626</v>
      </c>
      <c r="U1493" s="8" t="str">
        <f>LEFT(T1493,MIN(FIND({0,1,2,3,4,5,6,7,8,9},ASC(T1493)&amp;1234567890))-1)</f>
        <v>Al</v>
      </c>
      <c r="V1493" s="8">
        <f t="shared" si="118"/>
        <v>92</v>
      </c>
      <c r="W1493" s="8">
        <f>VLOOKUP(U1493,Table!$A$2:$C$121,2,0)</f>
        <v>13</v>
      </c>
      <c r="X1493" s="7">
        <f>VLOOKUP(U1493,Table!$A$2:$C$121,3,0)</f>
        <v>3</v>
      </c>
      <c r="Y1493" s="6" t="s">
        <v>4618</v>
      </c>
      <c r="Z1493" s="8" t="str">
        <f>LEFT(Y1493,MIN(FIND({0,1,2,3,4,5,6,7,8,9},ASC(Y1493)&amp;1234567890))-1)</f>
        <v>O</v>
      </c>
      <c r="AA1493" s="8">
        <f t="shared" si="119"/>
        <v>384</v>
      </c>
      <c r="AB1493" s="8">
        <f>VLOOKUP(Z1493,Table!$A$2:$C$121,2,0)</f>
        <v>16</v>
      </c>
      <c r="AC1493" s="7">
        <f>VLOOKUP(Z1493,Table!$A$2:$C$121,3,0)</f>
        <v>2</v>
      </c>
      <c r="AD1493" s="5" t="str">
        <f>VLOOKUP(A1493,Table!$U$1:$V$230,2,0)</f>
        <v>Cubic</v>
      </c>
    </row>
    <row r="1494" spans="1:30" ht="18.75" customHeight="1" x14ac:dyDescent="0.4">
      <c r="A1494" s="5">
        <v>204</v>
      </c>
      <c r="B1494" s="5">
        <v>410709</v>
      </c>
      <c r="C1494" s="5" t="s">
        <v>1977</v>
      </c>
      <c r="D1494" s="5" t="s">
        <v>1978</v>
      </c>
      <c r="E1494" s="6" t="s">
        <v>4633</v>
      </c>
      <c r="F1494" s="8" t="str">
        <f>LEFT(E1494,MIN(FIND({0,1,2,3,4,5,6,7,8,9},ASC(E1494)&amp;1234567890))-1)</f>
        <v>Ba</v>
      </c>
      <c r="G1494" s="8">
        <f t="shared" si="115"/>
        <v>1.24</v>
      </c>
      <c r="H1494" s="8">
        <f>VLOOKUP(F1494,Table!$A$2:$C$121,2,0)</f>
        <v>2</v>
      </c>
      <c r="I1494" s="7">
        <f>VLOOKUP(F1494,Table!$A$2:$C$121,3,0)</f>
        <v>6</v>
      </c>
      <c r="J1494" s="6" t="s">
        <v>4634</v>
      </c>
      <c r="K1494" s="8" t="str">
        <f>LEFT(J1494,MIN(FIND({0,1,2,3,4,5,6,7,8,9},ASC(J1494)&amp;1234567890))-1)</f>
        <v>Co</v>
      </c>
      <c r="L1494" s="8">
        <f t="shared" si="116"/>
        <v>0.76</v>
      </c>
      <c r="M1494" s="8">
        <f>VLOOKUP(K1494,Table!$A$2:$C$121,2,0)</f>
        <v>9</v>
      </c>
      <c r="N1494" s="7">
        <f>VLOOKUP(K1494,Table!$A$2:$C$121,3,0)</f>
        <v>4</v>
      </c>
      <c r="O1494" s="6" t="s">
        <v>4635</v>
      </c>
      <c r="P1494" s="8" t="str">
        <f>LEFT(O1494,MIN(FIND({0,1,2,3,4,5,6,7,8,9},ASC(O1494)&amp;1234567890))-1)</f>
        <v>Li</v>
      </c>
      <c r="Q1494" s="8">
        <f t="shared" si="117"/>
        <v>1.24</v>
      </c>
      <c r="R1494" s="8">
        <f>VLOOKUP(P1494,Table!$A$2:$C$121,2,0)</f>
        <v>1</v>
      </c>
      <c r="S1494" s="7">
        <f>VLOOKUP(P1494,Table!$A$2:$C$121,3,0)</f>
        <v>2</v>
      </c>
      <c r="T1494" s="6" t="s">
        <v>4636</v>
      </c>
      <c r="U1494" s="8" t="str">
        <f>LEFT(T1494,MIN(FIND({0,1,2,3,4,5,6,7,8,9},ASC(T1494)&amp;1234567890))-1)</f>
        <v>Na</v>
      </c>
      <c r="V1494" s="8">
        <f t="shared" si="118"/>
        <v>0.76</v>
      </c>
      <c r="W1494" s="8">
        <f>VLOOKUP(U1494,Table!$A$2:$C$121,2,0)</f>
        <v>1</v>
      </c>
      <c r="X1494" s="7">
        <f>VLOOKUP(U1494,Table!$A$2:$C$121,3,0)</f>
        <v>3</v>
      </c>
      <c r="Y1494" s="6" t="s">
        <v>2508</v>
      </c>
      <c r="Z1494" s="8" t="str">
        <f>LEFT(Y1494,MIN(FIND({0,1,2,3,4,5,6,7,8,9},ASC(Y1494)&amp;1234567890))-1)</f>
        <v>F</v>
      </c>
      <c r="AA1494" s="8">
        <f t="shared" si="119"/>
        <v>6</v>
      </c>
      <c r="AB1494" s="8">
        <f>VLOOKUP(Z1494,Table!$A$2:$C$121,2,0)</f>
        <v>17</v>
      </c>
      <c r="AC1494" s="7">
        <f>VLOOKUP(Z1494,Table!$A$2:$C$121,3,0)</f>
        <v>2</v>
      </c>
      <c r="AD1494" s="5" t="str">
        <f>VLOOKUP(A1494,Table!$U$1:$V$230,2,0)</f>
        <v>Cubic</v>
      </c>
    </row>
    <row r="1495" spans="1:30" ht="18.75" customHeight="1" x14ac:dyDescent="0.4">
      <c r="A1495" s="5">
        <v>204</v>
      </c>
      <c r="B1495" s="5">
        <v>50970</v>
      </c>
      <c r="C1495" s="5" t="s">
        <v>1977</v>
      </c>
      <c r="D1495" s="5" t="s">
        <v>1979</v>
      </c>
      <c r="E1495" s="6" t="s">
        <v>2589</v>
      </c>
      <c r="F1495" s="8" t="str">
        <f>LEFT(E1495,MIN(FIND({0,1,2,3,4,5,6,7,8,9},ASC(E1495)&amp;1234567890))-1)</f>
        <v>La</v>
      </c>
      <c r="G1495" s="8">
        <f t="shared" si="115"/>
        <v>5</v>
      </c>
      <c r="H1495" s="8">
        <f>VLOOKUP(F1495,Table!$A$2:$C$121,2,0)</f>
        <v>3</v>
      </c>
      <c r="I1495" s="7">
        <f>VLOOKUP(F1495,Table!$A$2:$C$121,3,0)</f>
        <v>6</v>
      </c>
      <c r="J1495" s="6" t="s">
        <v>4637</v>
      </c>
      <c r="K1495" s="8" t="str">
        <f>LEFT(J1495,MIN(FIND({0,1,2,3,4,5,6,7,8,9},ASC(J1495)&amp;1234567890))-1)</f>
        <v>Ti</v>
      </c>
      <c r="L1495" s="8">
        <f t="shared" si="116"/>
        <v>6</v>
      </c>
      <c r="M1495" s="8">
        <f>VLOOKUP(K1495,Table!$A$2:$C$121,2,0)</f>
        <v>4</v>
      </c>
      <c r="N1495" s="7">
        <f>VLOOKUP(K1495,Table!$A$2:$C$121,3,0)</f>
        <v>4</v>
      </c>
      <c r="O1495" s="6" t="s">
        <v>2510</v>
      </c>
      <c r="P1495" s="8" t="str">
        <f>LEFT(O1495,MIN(FIND({0,1,2,3,4,5,6,7,8,9},ASC(O1495)&amp;1234567890))-1)</f>
        <v>S</v>
      </c>
      <c r="Q1495" s="8">
        <f t="shared" si="117"/>
        <v>3</v>
      </c>
      <c r="R1495" s="8">
        <f>VLOOKUP(P1495,Table!$A$2:$C$121,2,0)</f>
        <v>16</v>
      </c>
      <c r="S1495" s="7">
        <f>VLOOKUP(P1495,Table!$A$2:$C$121,3,0)</f>
        <v>3</v>
      </c>
      <c r="T1495" s="6" t="s">
        <v>2814</v>
      </c>
      <c r="U1495" s="8" t="str">
        <f>LEFT(T1495,MIN(FIND({0,1,2,3,4,5,6,7,8,9},ASC(T1495)&amp;1234567890))-1)</f>
        <v>Cl</v>
      </c>
      <c r="V1495" s="8">
        <f t="shared" si="118"/>
        <v>3</v>
      </c>
      <c r="W1495" s="8">
        <f>VLOOKUP(U1495,Table!$A$2:$C$121,2,0)</f>
        <v>17</v>
      </c>
      <c r="X1495" s="7">
        <f>VLOOKUP(U1495,Table!$A$2:$C$121,3,0)</f>
        <v>3</v>
      </c>
      <c r="Y1495" s="6" t="s">
        <v>2506</v>
      </c>
      <c r="Z1495" s="8" t="str">
        <f>LEFT(Y1495,MIN(FIND({0,1,2,3,4,5,6,7,8,9},ASC(Y1495)&amp;1234567890))-1)</f>
        <v>O</v>
      </c>
      <c r="AA1495" s="8">
        <f t="shared" si="119"/>
        <v>15</v>
      </c>
      <c r="AB1495" s="8">
        <f>VLOOKUP(Z1495,Table!$A$2:$C$121,2,0)</f>
        <v>16</v>
      </c>
      <c r="AC1495" s="7">
        <f>VLOOKUP(Z1495,Table!$A$2:$C$121,3,0)</f>
        <v>2</v>
      </c>
      <c r="AD1495" s="5" t="str">
        <f>VLOOKUP(A1495,Table!$U$1:$V$230,2,0)</f>
        <v>Cubic</v>
      </c>
    </row>
    <row r="1496" spans="1:30" ht="18.75" customHeight="1" x14ac:dyDescent="0.4">
      <c r="A1496" s="5">
        <v>204</v>
      </c>
      <c r="B1496" s="5">
        <v>240247</v>
      </c>
      <c r="C1496" s="5" t="s">
        <v>1977</v>
      </c>
      <c r="D1496" s="5" t="s">
        <v>1980</v>
      </c>
      <c r="E1496" s="6" t="s">
        <v>2341</v>
      </c>
      <c r="F1496" s="8" t="str">
        <f>LEFT(E1496,MIN(FIND({0,1,2,3,4,5,6,7,8,9},ASC(E1496)&amp;1234567890))-1)</f>
        <v>Ca</v>
      </c>
      <c r="G1496" s="8">
        <f t="shared" si="115"/>
        <v>1</v>
      </c>
      <c r="H1496" s="8">
        <f>VLOOKUP(F1496,Table!$A$2:$C$121,2,0)</f>
        <v>2</v>
      </c>
      <c r="I1496" s="7">
        <f>VLOOKUP(F1496,Table!$A$2:$C$121,3,0)</f>
        <v>4</v>
      </c>
      <c r="J1496" s="6" t="s">
        <v>2300</v>
      </c>
      <c r="K1496" s="8" t="str">
        <f>LEFT(J1496,MIN(FIND({0,1,2,3,4,5,6,7,8,9},ASC(J1496)&amp;1234567890))-1)</f>
        <v>Cu</v>
      </c>
      <c r="L1496" s="8">
        <f t="shared" si="116"/>
        <v>3</v>
      </c>
      <c r="M1496" s="8">
        <f>VLOOKUP(K1496,Table!$A$2:$C$121,2,0)</f>
        <v>11</v>
      </c>
      <c r="N1496" s="7">
        <f>VLOOKUP(K1496,Table!$A$2:$C$121,3,0)</f>
        <v>4</v>
      </c>
      <c r="O1496" s="6" t="s">
        <v>2384</v>
      </c>
      <c r="P1496" s="8" t="str">
        <f>LEFT(O1496,MIN(FIND({0,1,2,3,4,5,6,7,8,9},ASC(O1496)&amp;1234567890))-1)</f>
        <v>Ga</v>
      </c>
      <c r="Q1496" s="8">
        <f t="shared" si="117"/>
        <v>2</v>
      </c>
      <c r="R1496" s="8">
        <f>VLOOKUP(P1496,Table!$A$2:$C$121,2,0)</f>
        <v>13</v>
      </c>
      <c r="S1496" s="7">
        <f>VLOOKUP(P1496,Table!$A$2:$C$121,3,0)</f>
        <v>4</v>
      </c>
      <c r="T1496" s="6" t="s">
        <v>2469</v>
      </c>
      <c r="U1496" s="8" t="str">
        <f>LEFT(T1496,MIN(FIND({0,1,2,3,4,5,6,7,8,9},ASC(T1496)&amp;1234567890))-1)</f>
        <v>Nb</v>
      </c>
      <c r="V1496" s="8">
        <f t="shared" si="118"/>
        <v>2</v>
      </c>
      <c r="W1496" s="8">
        <f>VLOOKUP(U1496,Table!$A$2:$C$121,2,0)</f>
        <v>5</v>
      </c>
      <c r="X1496" s="7">
        <f>VLOOKUP(U1496,Table!$A$2:$C$121,3,0)</f>
        <v>5</v>
      </c>
      <c r="Y1496" s="6" t="s">
        <v>2470</v>
      </c>
      <c r="Z1496" s="8" t="str">
        <f>LEFT(Y1496,MIN(FIND({0,1,2,3,4,5,6,7,8,9},ASC(Y1496)&amp;1234567890))-1)</f>
        <v>O</v>
      </c>
      <c r="AA1496" s="8">
        <f t="shared" si="119"/>
        <v>12</v>
      </c>
      <c r="AB1496" s="8">
        <f>VLOOKUP(Z1496,Table!$A$2:$C$121,2,0)</f>
        <v>16</v>
      </c>
      <c r="AC1496" s="7">
        <f>VLOOKUP(Z1496,Table!$A$2:$C$121,3,0)</f>
        <v>2</v>
      </c>
      <c r="AD1496" s="5" t="str">
        <f>VLOOKUP(A1496,Table!$U$1:$V$230,2,0)</f>
        <v>Cubic</v>
      </c>
    </row>
    <row r="1497" spans="1:30" x14ac:dyDescent="0.4">
      <c r="A1497" s="5">
        <v>205</v>
      </c>
      <c r="B1497" s="5">
        <v>23101</v>
      </c>
      <c r="C1497" s="5" t="s">
        <v>1981</v>
      </c>
      <c r="D1497" s="5" t="s">
        <v>5629</v>
      </c>
      <c r="E1497" s="6" t="s">
        <v>2294</v>
      </c>
      <c r="F1497" s="8" t="str">
        <f>LEFT(E1497,MIN(FIND({0,1,2,3,4,5,6,7,8,9},ASC(E1497)&amp;1234567890))-1)</f>
        <v>Ba</v>
      </c>
      <c r="G1497" s="8">
        <f t="shared" si="115"/>
        <v>2</v>
      </c>
      <c r="H1497" s="8">
        <f>VLOOKUP(F1497,Table!$A$2:$C$121,2,0)</f>
        <v>2</v>
      </c>
      <c r="I1497" s="7">
        <f>VLOOKUP(F1497,Table!$A$2:$C$121,3,0)</f>
        <v>6</v>
      </c>
      <c r="J1497" s="6" t="s">
        <v>3921</v>
      </c>
      <c r="K1497" s="8" t="str">
        <f>LEFT(J1497,MIN(FIND({0,1,2,3,4,5,6,7,8,9},ASC(J1497)&amp;1234567890))-1)</f>
        <v>Mg</v>
      </c>
      <c r="L1497" s="8">
        <f t="shared" si="116"/>
        <v>0.5</v>
      </c>
      <c r="M1497" s="8">
        <f>VLOOKUP(K1497,Table!$A$2:$C$121,2,0)</f>
        <v>2</v>
      </c>
      <c r="N1497" s="7">
        <f>VLOOKUP(K1497,Table!$A$2:$C$121,3,0)</f>
        <v>3</v>
      </c>
      <c r="O1497" s="6" t="s">
        <v>5465</v>
      </c>
      <c r="P1497" s="8" t="str">
        <f>LEFT(O1497,MIN(FIND({0,1,2,3,4,5,6,7,8,9},ASC(O1497)&amp;1234567890))-1)</f>
        <v>Fe</v>
      </c>
      <c r="Q1497" s="8">
        <f t="shared" si="117"/>
        <v>0.66700000000000004</v>
      </c>
      <c r="R1497" s="8">
        <f>VLOOKUP(P1497,Table!$A$2:$C$121,2,0)</f>
        <v>8</v>
      </c>
      <c r="S1497" s="7">
        <f>VLOOKUP(P1497,Table!$A$2:$C$121,3,0)</f>
        <v>4</v>
      </c>
      <c r="T1497" s="6" t="s">
        <v>5501</v>
      </c>
      <c r="U1497" s="8" t="str">
        <f>LEFT(T1497,MIN(FIND({0,1,2,3,4,5,6,7,8,9},ASC(T1497)&amp;1234567890))-1)</f>
        <v>U</v>
      </c>
      <c r="V1497" s="8">
        <f t="shared" si="118"/>
        <v>0.83299999999999996</v>
      </c>
      <c r="W1497" s="8">
        <f>VLOOKUP(U1497,Table!$A$2:$C$121,2,0)</f>
        <v>3</v>
      </c>
      <c r="X1497" s="7">
        <f>VLOOKUP(U1497,Table!$A$2:$C$121,3,0)</f>
        <v>7</v>
      </c>
      <c r="Y1497" s="6" t="s">
        <v>2332</v>
      </c>
      <c r="Z1497" s="8" t="str">
        <f>LEFT(Y1497,MIN(FIND({0,1,2,3,4,5,6,7,8,9},ASC(Y1497)&amp;1234567890))-1)</f>
        <v>O</v>
      </c>
      <c r="AA1497" s="8">
        <f t="shared" si="119"/>
        <v>6</v>
      </c>
      <c r="AB1497" s="8">
        <f>VLOOKUP(Z1497,Table!$A$2:$C$121,2,0)</f>
        <v>16</v>
      </c>
      <c r="AC1497" s="7">
        <f>VLOOKUP(Z1497,Table!$A$2:$C$121,3,0)</f>
        <v>2</v>
      </c>
      <c r="AD1497" s="5" t="str">
        <f>VLOOKUP(A1497,Table!$U$1:$V$230,2,0)</f>
        <v>Cubic</v>
      </c>
    </row>
    <row r="1498" spans="1:30" ht="18.75" customHeight="1" x14ac:dyDescent="0.4">
      <c r="A1498" s="5">
        <v>205</v>
      </c>
      <c r="B1498" s="5">
        <v>29193</v>
      </c>
      <c r="C1498" s="5" t="s">
        <v>1981</v>
      </c>
      <c r="D1498" s="5" t="s">
        <v>1982</v>
      </c>
      <c r="E1498" s="6" t="s">
        <v>2966</v>
      </c>
      <c r="F1498" s="8" t="str">
        <f>LEFT(E1498,MIN(FIND({0,1,2,3,4,5,6,7,8,9},ASC(E1498)&amp;1234567890))-1)</f>
        <v>Ba</v>
      </c>
      <c r="G1498" s="8">
        <f t="shared" si="115"/>
        <v>8</v>
      </c>
      <c r="H1498" s="8">
        <f>VLOOKUP(F1498,Table!$A$2:$C$121,2,0)</f>
        <v>2</v>
      </c>
      <c r="I1498" s="7">
        <f>VLOOKUP(F1498,Table!$A$2:$C$121,3,0)</f>
        <v>6</v>
      </c>
      <c r="J1498" s="6" t="s">
        <v>4638</v>
      </c>
      <c r="K1498" s="8" t="str">
        <f>LEFT(J1498,MIN(FIND({0,1,2,3,4,5,6,7,8,9},ASC(J1498)&amp;1234567890))-1)</f>
        <v>Fe</v>
      </c>
      <c r="L1498" s="8">
        <f t="shared" si="116"/>
        <v>5.0640000000000001</v>
      </c>
      <c r="M1498" s="8">
        <f>VLOOKUP(K1498,Table!$A$2:$C$121,2,0)</f>
        <v>8</v>
      </c>
      <c r="N1498" s="7">
        <f>VLOOKUP(K1498,Table!$A$2:$C$121,3,0)</f>
        <v>4</v>
      </c>
      <c r="O1498" s="6" t="s">
        <v>4639</v>
      </c>
      <c r="P1498" s="8" t="str">
        <f>LEFT(O1498,MIN(FIND({0,1,2,3,4,5,6,7,8,9},ASC(O1498)&amp;1234567890))-1)</f>
        <v>In</v>
      </c>
      <c r="Q1498" s="8">
        <f t="shared" si="117"/>
        <v>0.26800000000000002</v>
      </c>
      <c r="R1498" s="8">
        <f>VLOOKUP(P1498,Table!$A$2:$C$121,2,0)</f>
        <v>13</v>
      </c>
      <c r="S1498" s="7">
        <f>VLOOKUP(P1498,Table!$A$2:$C$121,3,0)</f>
        <v>5</v>
      </c>
      <c r="T1498" s="6" t="s">
        <v>4640</v>
      </c>
      <c r="U1498" s="8" t="str">
        <f>LEFT(T1498,MIN(FIND({0,1,2,3,4,5,6,7,8,9},ASC(T1498)&amp;1234567890))-1)</f>
        <v>U</v>
      </c>
      <c r="V1498" s="8">
        <f t="shared" si="118"/>
        <v>2.6680000000000001</v>
      </c>
      <c r="W1498" s="8">
        <f>VLOOKUP(U1498,Table!$A$2:$C$121,2,0)</f>
        <v>3</v>
      </c>
      <c r="X1498" s="7">
        <f>VLOOKUP(U1498,Table!$A$2:$C$121,3,0)</f>
        <v>7</v>
      </c>
      <c r="Y1498" s="6" t="s">
        <v>2670</v>
      </c>
      <c r="Z1498" s="8" t="str">
        <f>LEFT(Y1498,MIN(FIND({0,1,2,3,4,5,6,7,8,9},ASC(Y1498)&amp;1234567890))-1)</f>
        <v>O</v>
      </c>
      <c r="AA1498" s="8">
        <f t="shared" si="119"/>
        <v>24</v>
      </c>
      <c r="AB1498" s="8">
        <f>VLOOKUP(Z1498,Table!$A$2:$C$121,2,0)</f>
        <v>16</v>
      </c>
      <c r="AC1498" s="7">
        <f>VLOOKUP(Z1498,Table!$A$2:$C$121,3,0)</f>
        <v>2</v>
      </c>
      <c r="AD1498" s="5" t="str">
        <f>VLOOKUP(A1498,Table!$U$1:$V$230,2,0)</f>
        <v>Cubic</v>
      </c>
    </row>
    <row r="1499" spans="1:30" ht="18.75" customHeight="1" x14ac:dyDescent="0.4">
      <c r="A1499" s="5">
        <v>205</v>
      </c>
      <c r="B1499" s="5">
        <v>29194</v>
      </c>
      <c r="C1499" s="5" t="s">
        <v>1981</v>
      </c>
      <c r="D1499" s="5" t="s">
        <v>1983</v>
      </c>
      <c r="E1499" s="6" t="s">
        <v>2966</v>
      </c>
      <c r="F1499" s="8" t="str">
        <f>LEFT(E1499,MIN(FIND({0,1,2,3,4,5,6,7,8,9},ASC(E1499)&amp;1234567890))-1)</f>
        <v>Ba</v>
      </c>
      <c r="G1499" s="8">
        <f t="shared" si="115"/>
        <v>8</v>
      </c>
      <c r="H1499" s="8">
        <f>VLOOKUP(F1499,Table!$A$2:$C$121,2,0)</f>
        <v>2</v>
      </c>
      <c r="I1499" s="7">
        <f>VLOOKUP(F1499,Table!$A$2:$C$121,3,0)</f>
        <v>6</v>
      </c>
      <c r="J1499" s="6" t="s">
        <v>4641</v>
      </c>
      <c r="K1499" s="8" t="str">
        <f>LEFT(J1499,MIN(FIND({0,1,2,3,4,5,6,7,8,9},ASC(J1499)&amp;1234567890))-1)</f>
        <v>Fe</v>
      </c>
      <c r="L1499" s="8">
        <f t="shared" si="116"/>
        <v>4.8</v>
      </c>
      <c r="M1499" s="8">
        <f>VLOOKUP(K1499,Table!$A$2:$C$121,2,0)</f>
        <v>8</v>
      </c>
      <c r="N1499" s="7">
        <f>VLOOKUP(K1499,Table!$A$2:$C$121,3,0)</f>
        <v>4</v>
      </c>
      <c r="O1499" s="6" t="s">
        <v>4642</v>
      </c>
      <c r="P1499" s="8" t="str">
        <f>LEFT(O1499,MIN(FIND({0,1,2,3,4,5,6,7,8,9},ASC(O1499)&amp;1234567890))-1)</f>
        <v>In</v>
      </c>
      <c r="Q1499" s="8">
        <f t="shared" si="117"/>
        <v>0.53200000000000003</v>
      </c>
      <c r="R1499" s="8">
        <f>VLOOKUP(P1499,Table!$A$2:$C$121,2,0)</f>
        <v>13</v>
      </c>
      <c r="S1499" s="7">
        <f>VLOOKUP(P1499,Table!$A$2:$C$121,3,0)</f>
        <v>5</v>
      </c>
      <c r="T1499" s="6" t="s">
        <v>4640</v>
      </c>
      <c r="U1499" s="8" t="str">
        <f>LEFT(T1499,MIN(FIND({0,1,2,3,4,5,6,7,8,9},ASC(T1499)&amp;1234567890))-1)</f>
        <v>U</v>
      </c>
      <c r="V1499" s="8">
        <f t="shared" si="118"/>
        <v>2.6680000000000001</v>
      </c>
      <c r="W1499" s="8">
        <f>VLOOKUP(U1499,Table!$A$2:$C$121,2,0)</f>
        <v>3</v>
      </c>
      <c r="X1499" s="7">
        <f>VLOOKUP(U1499,Table!$A$2:$C$121,3,0)</f>
        <v>7</v>
      </c>
      <c r="Y1499" s="6" t="s">
        <v>2670</v>
      </c>
      <c r="Z1499" s="8" t="str">
        <f>LEFT(Y1499,MIN(FIND({0,1,2,3,4,5,6,7,8,9},ASC(Y1499)&amp;1234567890))-1)</f>
        <v>O</v>
      </c>
      <c r="AA1499" s="8">
        <f t="shared" si="119"/>
        <v>24</v>
      </c>
      <c r="AB1499" s="8">
        <f>VLOOKUP(Z1499,Table!$A$2:$C$121,2,0)</f>
        <v>16</v>
      </c>
      <c r="AC1499" s="7">
        <f>VLOOKUP(Z1499,Table!$A$2:$C$121,3,0)</f>
        <v>2</v>
      </c>
      <c r="AD1499" s="5" t="str">
        <f>VLOOKUP(A1499,Table!$U$1:$V$230,2,0)</f>
        <v>Cubic</v>
      </c>
    </row>
    <row r="1500" spans="1:30" ht="18.75" customHeight="1" x14ac:dyDescent="0.4">
      <c r="A1500" s="5">
        <v>205</v>
      </c>
      <c r="B1500" s="5">
        <v>29195</v>
      </c>
      <c r="C1500" s="5" t="s">
        <v>1981</v>
      </c>
      <c r="D1500" s="5" t="s">
        <v>1984</v>
      </c>
      <c r="E1500" s="6" t="s">
        <v>2966</v>
      </c>
      <c r="F1500" s="8" t="str">
        <f>LEFT(E1500,MIN(FIND({0,1,2,3,4,5,6,7,8,9},ASC(E1500)&amp;1234567890))-1)</f>
        <v>Ba</v>
      </c>
      <c r="G1500" s="8">
        <f t="shared" si="115"/>
        <v>8</v>
      </c>
      <c r="H1500" s="8">
        <f>VLOOKUP(F1500,Table!$A$2:$C$121,2,0)</f>
        <v>2</v>
      </c>
      <c r="I1500" s="7">
        <f>VLOOKUP(F1500,Table!$A$2:$C$121,3,0)</f>
        <v>6</v>
      </c>
      <c r="J1500" s="6" t="s">
        <v>4643</v>
      </c>
      <c r="K1500" s="8" t="str">
        <f>LEFT(J1500,MIN(FIND({0,1,2,3,4,5,6,7,8,9},ASC(J1500)&amp;1234567890))-1)</f>
        <v>Fe</v>
      </c>
      <c r="L1500" s="8">
        <f t="shared" si="116"/>
        <v>4.532</v>
      </c>
      <c r="M1500" s="8">
        <f>VLOOKUP(K1500,Table!$A$2:$C$121,2,0)</f>
        <v>8</v>
      </c>
      <c r="N1500" s="7">
        <f>VLOOKUP(K1500,Table!$A$2:$C$121,3,0)</f>
        <v>4</v>
      </c>
      <c r="O1500" s="6" t="s">
        <v>4644</v>
      </c>
      <c r="P1500" s="8" t="str">
        <f>LEFT(O1500,MIN(FIND({0,1,2,3,4,5,6,7,8,9},ASC(O1500)&amp;1234567890))-1)</f>
        <v>In</v>
      </c>
      <c r="Q1500" s="8">
        <f t="shared" si="117"/>
        <v>0.8</v>
      </c>
      <c r="R1500" s="8">
        <f>VLOOKUP(P1500,Table!$A$2:$C$121,2,0)</f>
        <v>13</v>
      </c>
      <c r="S1500" s="7">
        <f>VLOOKUP(P1500,Table!$A$2:$C$121,3,0)</f>
        <v>5</v>
      </c>
      <c r="T1500" s="6" t="s">
        <v>4640</v>
      </c>
      <c r="U1500" s="8" t="str">
        <f>LEFT(T1500,MIN(FIND({0,1,2,3,4,5,6,7,8,9},ASC(T1500)&amp;1234567890))-1)</f>
        <v>U</v>
      </c>
      <c r="V1500" s="8">
        <f t="shared" si="118"/>
        <v>2.6680000000000001</v>
      </c>
      <c r="W1500" s="8">
        <f>VLOOKUP(U1500,Table!$A$2:$C$121,2,0)</f>
        <v>3</v>
      </c>
      <c r="X1500" s="7">
        <f>VLOOKUP(U1500,Table!$A$2:$C$121,3,0)</f>
        <v>7</v>
      </c>
      <c r="Y1500" s="6" t="s">
        <v>2670</v>
      </c>
      <c r="Z1500" s="8" t="str">
        <f>LEFT(Y1500,MIN(FIND({0,1,2,3,4,5,6,7,8,9},ASC(Y1500)&amp;1234567890))-1)</f>
        <v>O</v>
      </c>
      <c r="AA1500" s="8">
        <f t="shared" si="119"/>
        <v>24</v>
      </c>
      <c r="AB1500" s="8">
        <f>VLOOKUP(Z1500,Table!$A$2:$C$121,2,0)</f>
        <v>16</v>
      </c>
      <c r="AC1500" s="7">
        <f>VLOOKUP(Z1500,Table!$A$2:$C$121,3,0)</f>
        <v>2</v>
      </c>
      <c r="AD1500" s="5" t="str">
        <f>VLOOKUP(A1500,Table!$U$1:$V$230,2,0)</f>
        <v>Cubic</v>
      </c>
    </row>
    <row r="1501" spans="1:30" ht="18.75" customHeight="1" x14ac:dyDescent="0.4">
      <c r="A1501" s="5">
        <v>205</v>
      </c>
      <c r="B1501" s="5">
        <v>29196</v>
      </c>
      <c r="C1501" s="5" t="s">
        <v>1981</v>
      </c>
      <c r="D1501" s="5" t="s">
        <v>1985</v>
      </c>
      <c r="E1501" s="6" t="s">
        <v>2966</v>
      </c>
      <c r="F1501" s="8" t="str">
        <f>LEFT(E1501,MIN(FIND({0,1,2,3,4,5,6,7,8,9},ASC(E1501)&amp;1234567890))-1)</f>
        <v>Ba</v>
      </c>
      <c r="G1501" s="8">
        <f t="shared" si="115"/>
        <v>8</v>
      </c>
      <c r="H1501" s="8">
        <f>VLOOKUP(F1501,Table!$A$2:$C$121,2,0)</f>
        <v>2</v>
      </c>
      <c r="I1501" s="7">
        <f>VLOOKUP(F1501,Table!$A$2:$C$121,3,0)</f>
        <v>6</v>
      </c>
      <c r="J1501" s="6" t="s">
        <v>4645</v>
      </c>
      <c r="K1501" s="8" t="str">
        <f>LEFT(J1501,MIN(FIND({0,1,2,3,4,5,6,7,8,9},ASC(J1501)&amp;1234567890))-1)</f>
        <v>Fe</v>
      </c>
      <c r="L1501" s="8">
        <f t="shared" si="116"/>
        <v>4.2679999999999998</v>
      </c>
      <c r="M1501" s="8">
        <f>VLOOKUP(K1501,Table!$A$2:$C$121,2,0)</f>
        <v>8</v>
      </c>
      <c r="N1501" s="7">
        <f>VLOOKUP(K1501,Table!$A$2:$C$121,3,0)</f>
        <v>4</v>
      </c>
      <c r="O1501" s="6" t="s">
        <v>4646</v>
      </c>
      <c r="P1501" s="8" t="str">
        <f>LEFT(O1501,MIN(FIND({0,1,2,3,4,5,6,7,8,9},ASC(O1501)&amp;1234567890))-1)</f>
        <v>In</v>
      </c>
      <c r="Q1501" s="8">
        <f t="shared" si="117"/>
        <v>1.0640000000000001</v>
      </c>
      <c r="R1501" s="8">
        <f>VLOOKUP(P1501,Table!$A$2:$C$121,2,0)</f>
        <v>13</v>
      </c>
      <c r="S1501" s="7">
        <f>VLOOKUP(P1501,Table!$A$2:$C$121,3,0)</f>
        <v>5</v>
      </c>
      <c r="T1501" s="6" t="s">
        <v>4640</v>
      </c>
      <c r="U1501" s="8" t="str">
        <f>LEFT(T1501,MIN(FIND({0,1,2,3,4,5,6,7,8,9},ASC(T1501)&amp;1234567890))-1)</f>
        <v>U</v>
      </c>
      <c r="V1501" s="8">
        <f t="shared" si="118"/>
        <v>2.6680000000000001</v>
      </c>
      <c r="W1501" s="8">
        <f>VLOOKUP(U1501,Table!$A$2:$C$121,2,0)</f>
        <v>3</v>
      </c>
      <c r="X1501" s="7">
        <f>VLOOKUP(U1501,Table!$A$2:$C$121,3,0)</f>
        <v>7</v>
      </c>
      <c r="Y1501" s="6" t="s">
        <v>2670</v>
      </c>
      <c r="Z1501" s="8" t="str">
        <f>LEFT(Y1501,MIN(FIND({0,1,2,3,4,5,6,7,8,9},ASC(Y1501)&amp;1234567890))-1)</f>
        <v>O</v>
      </c>
      <c r="AA1501" s="8">
        <f t="shared" si="119"/>
        <v>24</v>
      </c>
      <c r="AB1501" s="8">
        <f>VLOOKUP(Z1501,Table!$A$2:$C$121,2,0)</f>
        <v>16</v>
      </c>
      <c r="AC1501" s="7">
        <f>VLOOKUP(Z1501,Table!$A$2:$C$121,3,0)</f>
        <v>2</v>
      </c>
      <c r="AD1501" s="5" t="str">
        <f>VLOOKUP(A1501,Table!$U$1:$V$230,2,0)</f>
        <v>Cubic</v>
      </c>
    </row>
    <row r="1502" spans="1:30" ht="18.75" customHeight="1" x14ac:dyDescent="0.4">
      <c r="A1502" s="5">
        <v>205</v>
      </c>
      <c r="B1502" s="5">
        <v>29197</v>
      </c>
      <c r="C1502" s="5" t="s">
        <v>1981</v>
      </c>
      <c r="D1502" s="5" t="s">
        <v>1986</v>
      </c>
      <c r="E1502" s="6" t="s">
        <v>2966</v>
      </c>
      <c r="F1502" s="8" t="str">
        <f>LEFT(E1502,MIN(FIND({0,1,2,3,4,5,6,7,8,9},ASC(E1502)&amp;1234567890))-1)</f>
        <v>Ba</v>
      </c>
      <c r="G1502" s="8">
        <f t="shared" si="115"/>
        <v>8</v>
      </c>
      <c r="H1502" s="8">
        <f>VLOOKUP(F1502,Table!$A$2:$C$121,2,0)</f>
        <v>2</v>
      </c>
      <c r="I1502" s="7">
        <f>VLOOKUP(F1502,Table!$A$2:$C$121,3,0)</f>
        <v>6</v>
      </c>
      <c r="J1502" s="6" t="s">
        <v>3169</v>
      </c>
      <c r="K1502" s="8" t="str">
        <f>LEFT(J1502,MIN(FIND({0,1,2,3,4,5,6,7,8,9},ASC(J1502)&amp;1234567890))-1)</f>
        <v>Fe</v>
      </c>
      <c r="L1502" s="8">
        <f t="shared" si="116"/>
        <v>4</v>
      </c>
      <c r="M1502" s="8">
        <f>VLOOKUP(K1502,Table!$A$2:$C$121,2,0)</f>
        <v>8</v>
      </c>
      <c r="N1502" s="7">
        <f>VLOOKUP(K1502,Table!$A$2:$C$121,3,0)</f>
        <v>4</v>
      </c>
      <c r="O1502" s="6" t="s">
        <v>4647</v>
      </c>
      <c r="P1502" s="8" t="str">
        <f>LEFT(O1502,MIN(FIND({0,1,2,3,4,5,6,7,8,9},ASC(O1502)&amp;1234567890))-1)</f>
        <v>In</v>
      </c>
      <c r="Q1502" s="8">
        <f t="shared" si="117"/>
        <v>1.3320000000000001</v>
      </c>
      <c r="R1502" s="8">
        <f>VLOOKUP(P1502,Table!$A$2:$C$121,2,0)</f>
        <v>13</v>
      </c>
      <c r="S1502" s="7">
        <f>VLOOKUP(P1502,Table!$A$2:$C$121,3,0)</f>
        <v>5</v>
      </c>
      <c r="T1502" s="6" t="s">
        <v>4640</v>
      </c>
      <c r="U1502" s="8" t="str">
        <f>LEFT(T1502,MIN(FIND({0,1,2,3,4,5,6,7,8,9},ASC(T1502)&amp;1234567890))-1)</f>
        <v>U</v>
      </c>
      <c r="V1502" s="8">
        <f t="shared" si="118"/>
        <v>2.6680000000000001</v>
      </c>
      <c r="W1502" s="8">
        <f>VLOOKUP(U1502,Table!$A$2:$C$121,2,0)</f>
        <v>3</v>
      </c>
      <c r="X1502" s="7">
        <f>VLOOKUP(U1502,Table!$A$2:$C$121,3,0)</f>
        <v>7</v>
      </c>
      <c r="Y1502" s="6" t="s">
        <v>2670</v>
      </c>
      <c r="Z1502" s="8" t="str">
        <f>LEFT(Y1502,MIN(FIND({0,1,2,3,4,5,6,7,8,9},ASC(Y1502)&amp;1234567890))-1)</f>
        <v>O</v>
      </c>
      <c r="AA1502" s="8">
        <f t="shared" si="119"/>
        <v>24</v>
      </c>
      <c r="AB1502" s="8">
        <f>VLOOKUP(Z1502,Table!$A$2:$C$121,2,0)</f>
        <v>16</v>
      </c>
      <c r="AC1502" s="7">
        <f>VLOOKUP(Z1502,Table!$A$2:$C$121,3,0)</f>
        <v>2</v>
      </c>
      <c r="AD1502" s="5" t="str">
        <f>VLOOKUP(A1502,Table!$U$1:$V$230,2,0)</f>
        <v>Cubic</v>
      </c>
    </row>
    <row r="1503" spans="1:30" x14ac:dyDescent="0.4">
      <c r="A1503" s="5">
        <v>205</v>
      </c>
      <c r="B1503" s="5">
        <v>41399</v>
      </c>
      <c r="C1503" s="5" t="s">
        <v>1981</v>
      </c>
      <c r="D1503" s="5" t="s">
        <v>5630</v>
      </c>
      <c r="E1503" s="6" t="s">
        <v>5373</v>
      </c>
      <c r="F1503" s="8" t="str">
        <f>LEFT(E1503,MIN(FIND({0,1,2,3,4,5,6,7,8,9},ASC(E1503)&amp;1234567890))-1)</f>
        <v>Pt</v>
      </c>
      <c r="G1503" s="8">
        <f t="shared" si="115"/>
        <v>0.73</v>
      </c>
      <c r="H1503" s="8">
        <f>VLOOKUP(F1503,Table!$A$2:$C$121,2,0)</f>
        <v>10</v>
      </c>
      <c r="I1503" s="7">
        <f>VLOOKUP(F1503,Table!$A$2:$C$121,3,0)</f>
        <v>6</v>
      </c>
      <c r="J1503" s="6" t="s">
        <v>5414</v>
      </c>
      <c r="K1503" s="8" t="str">
        <f>LEFT(J1503,MIN(FIND({0,1,2,3,4,5,6,7,8,9},ASC(J1503)&amp;1234567890))-1)</f>
        <v>Pd</v>
      </c>
      <c r="L1503" s="8">
        <f t="shared" si="116"/>
        <v>0.27</v>
      </c>
      <c r="M1503" s="8">
        <f>VLOOKUP(K1503,Table!$A$2:$C$121,2,0)</f>
        <v>10</v>
      </c>
      <c r="N1503" s="7">
        <f>VLOOKUP(K1503,Table!$A$2:$C$121,3,0)</f>
        <v>5</v>
      </c>
      <c r="O1503" s="6" t="s">
        <v>3472</v>
      </c>
      <c r="P1503" s="8" t="str">
        <f>LEFT(O1503,MIN(FIND({0,1,2,3,4,5,6,7,8,9},ASC(O1503)&amp;1234567890))-1)</f>
        <v>Bi</v>
      </c>
      <c r="Q1503" s="8">
        <f t="shared" si="117"/>
        <v>1.3</v>
      </c>
      <c r="R1503" s="8">
        <f>VLOOKUP(P1503,Table!$A$2:$C$121,2,0)</f>
        <v>15</v>
      </c>
      <c r="S1503" s="7">
        <f>VLOOKUP(P1503,Table!$A$2:$C$121,3,0)</f>
        <v>6</v>
      </c>
      <c r="T1503" s="6" t="s">
        <v>5502</v>
      </c>
      <c r="U1503" s="8" t="str">
        <f>LEFT(T1503,MIN(FIND({0,1,2,3,4,5,6,7,8,9},ASC(T1503)&amp;1234567890))-1)</f>
        <v>Te</v>
      </c>
      <c r="V1503" s="8">
        <f t="shared" si="118"/>
        <v>0.63</v>
      </c>
      <c r="W1503" s="8">
        <f>VLOOKUP(U1503,Table!$A$2:$C$121,2,0)</f>
        <v>16</v>
      </c>
      <c r="X1503" s="7">
        <f>VLOOKUP(U1503,Table!$A$2:$C$121,3,0)</f>
        <v>5</v>
      </c>
      <c r="Y1503" s="6" t="s">
        <v>5513</v>
      </c>
      <c r="Z1503" s="8" t="str">
        <f>LEFT(Y1503,MIN(FIND({0,1,2,3,4,5,6,7,8,9},ASC(Y1503)&amp;1234567890))-1)</f>
        <v>Sb</v>
      </c>
      <c r="AA1503" s="8">
        <f t="shared" si="119"/>
        <v>7.0000000000000007E-2</v>
      </c>
      <c r="AB1503" s="8">
        <f>VLOOKUP(Z1503,Table!$A$2:$C$121,2,0)</f>
        <v>15</v>
      </c>
      <c r="AC1503" s="7">
        <f>VLOOKUP(Z1503,Table!$A$2:$C$121,3,0)</f>
        <v>5</v>
      </c>
      <c r="AD1503" s="5" t="str">
        <f>VLOOKUP(A1503,Table!$U$1:$V$230,2,0)</f>
        <v>Cubic</v>
      </c>
    </row>
    <row r="1504" spans="1:30" ht="18.75" customHeight="1" x14ac:dyDescent="0.4">
      <c r="A1504" s="5">
        <v>206</v>
      </c>
      <c r="B1504" s="5">
        <v>202321</v>
      </c>
      <c r="C1504" s="5" t="s">
        <v>1987</v>
      </c>
      <c r="D1504" s="5" t="s">
        <v>1988</v>
      </c>
      <c r="E1504" s="6" t="s">
        <v>2300</v>
      </c>
      <c r="F1504" s="8" t="str">
        <f>LEFT(E1504,MIN(FIND({0,1,2,3,4,5,6,7,8,9},ASC(E1504)&amp;1234567890))-1)</f>
        <v>Cu</v>
      </c>
      <c r="G1504" s="8">
        <f t="shared" si="115"/>
        <v>3</v>
      </c>
      <c r="H1504" s="8">
        <f>VLOOKUP(F1504,Table!$A$2:$C$121,2,0)</f>
        <v>11</v>
      </c>
      <c r="I1504" s="7">
        <f>VLOOKUP(F1504,Table!$A$2:$C$121,3,0)</f>
        <v>4</v>
      </c>
      <c r="J1504" s="6" t="s">
        <v>4648</v>
      </c>
      <c r="K1504" s="8" t="str">
        <f>LEFT(J1504,MIN(FIND({0,1,2,3,4,5,6,7,8,9},ASC(J1504)&amp;1234567890))-1)</f>
        <v>Ti</v>
      </c>
      <c r="L1504" s="8">
        <f t="shared" si="116"/>
        <v>0.96</v>
      </c>
      <c r="M1504" s="8">
        <f>VLOOKUP(K1504,Table!$A$2:$C$121,2,0)</f>
        <v>4</v>
      </c>
      <c r="N1504" s="7">
        <f>VLOOKUP(K1504,Table!$A$2:$C$121,3,0)</f>
        <v>4</v>
      </c>
      <c r="O1504" s="6" t="s">
        <v>4649</v>
      </c>
      <c r="P1504" s="8" t="str">
        <f>LEFT(O1504,MIN(FIND({0,1,2,3,4,5,6,7,8,9},ASC(O1504)&amp;1234567890))-1)</f>
        <v>Fe</v>
      </c>
      <c r="Q1504" s="8">
        <f t="shared" si="117"/>
        <v>0.98</v>
      </c>
      <c r="R1504" s="8">
        <f>VLOOKUP(P1504,Table!$A$2:$C$121,2,0)</f>
        <v>8</v>
      </c>
      <c r="S1504" s="7">
        <f>VLOOKUP(P1504,Table!$A$2:$C$121,3,0)</f>
        <v>4</v>
      </c>
      <c r="T1504" s="6" t="s">
        <v>2318</v>
      </c>
      <c r="U1504" s="8" t="str">
        <f>LEFT(T1504,MIN(FIND({0,1,2,3,4,5,6,7,8,9},ASC(T1504)&amp;1234567890))-1)</f>
        <v>Sb</v>
      </c>
      <c r="V1504" s="8">
        <f t="shared" si="118"/>
        <v>1</v>
      </c>
      <c r="W1504" s="8">
        <f>VLOOKUP(U1504,Table!$A$2:$C$121,2,0)</f>
        <v>15</v>
      </c>
      <c r="X1504" s="7">
        <f>VLOOKUP(U1504,Table!$A$2:$C$121,3,0)</f>
        <v>5</v>
      </c>
      <c r="Y1504" s="6" t="s">
        <v>4650</v>
      </c>
      <c r="Z1504" s="8" t="str">
        <f>LEFT(Y1504,MIN(FIND({0,1,2,3,4,5,6,7,8,9},ASC(Y1504)&amp;1234567890))-1)</f>
        <v>O</v>
      </c>
      <c r="AA1504" s="8">
        <f t="shared" si="119"/>
        <v>9.1199999999999992</v>
      </c>
      <c r="AB1504" s="8">
        <f>VLOOKUP(Z1504,Table!$A$2:$C$121,2,0)</f>
        <v>16</v>
      </c>
      <c r="AC1504" s="7">
        <f>VLOOKUP(Z1504,Table!$A$2:$C$121,3,0)</f>
        <v>2</v>
      </c>
      <c r="AD1504" s="5" t="str">
        <f>VLOOKUP(A1504,Table!$U$1:$V$230,2,0)</f>
        <v>Cubic</v>
      </c>
    </row>
    <row r="1505" spans="1:30" ht="18.75" customHeight="1" x14ac:dyDescent="0.4">
      <c r="A1505" s="5">
        <v>215</v>
      </c>
      <c r="B1505" s="5">
        <v>181824</v>
      </c>
      <c r="C1505" s="5" t="s">
        <v>1997</v>
      </c>
      <c r="D1505" s="5" t="s">
        <v>1998</v>
      </c>
      <c r="E1505" s="6" t="s">
        <v>4651</v>
      </c>
      <c r="F1505" s="8" t="str">
        <f>LEFT(E1505,MIN(FIND({0,1,2,3,4,5,6,7,8,9},ASC(E1505)&amp;1234567890))-1)</f>
        <v>Cs</v>
      </c>
      <c r="G1505" s="8">
        <f t="shared" si="115"/>
        <v>0.55000000000000004</v>
      </c>
      <c r="H1505" s="8">
        <f>VLOOKUP(F1505,Table!$A$2:$C$121,2,0)</f>
        <v>1</v>
      </c>
      <c r="I1505" s="7">
        <f>VLOOKUP(F1505,Table!$A$2:$C$121,3,0)</f>
        <v>6</v>
      </c>
      <c r="J1505" s="6" t="s">
        <v>2663</v>
      </c>
      <c r="K1505" s="8" t="str">
        <f>LEFT(J1505,MIN(FIND({0,1,2,3,4,5,6,7,8,9},ASC(J1505)&amp;1234567890))-1)</f>
        <v>Al</v>
      </c>
      <c r="L1505" s="8">
        <f t="shared" si="116"/>
        <v>4</v>
      </c>
      <c r="M1505" s="8">
        <f>VLOOKUP(K1505,Table!$A$2:$C$121,2,0)</f>
        <v>13</v>
      </c>
      <c r="N1505" s="7">
        <f>VLOOKUP(K1505,Table!$A$2:$C$121,3,0)</f>
        <v>3</v>
      </c>
      <c r="O1505" s="6" t="s">
        <v>4652</v>
      </c>
      <c r="P1505" s="8" t="str">
        <f>LEFT(O1505,MIN(FIND({0,1,2,3,4,5,6,7,8,9},ASC(O1505)&amp;1234567890))-1)</f>
        <v>B</v>
      </c>
      <c r="Q1505" s="8">
        <f t="shared" si="117"/>
        <v>12</v>
      </c>
      <c r="R1505" s="8">
        <f>VLOOKUP(P1505,Table!$A$2:$C$121,2,0)</f>
        <v>13</v>
      </c>
      <c r="S1505" s="7">
        <f>VLOOKUP(P1505,Table!$A$2:$C$121,3,0)</f>
        <v>2</v>
      </c>
      <c r="T1505" s="6" t="s">
        <v>4653</v>
      </c>
      <c r="U1505" s="8" t="str">
        <f>LEFT(T1505,MIN(FIND({0,1,2,3,4,5,6,7,8,9},ASC(T1505)&amp;1234567890))-1)</f>
        <v>Be</v>
      </c>
      <c r="V1505" s="8">
        <f t="shared" si="118"/>
        <v>4</v>
      </c>
      <c r="W1505" s="8">
        <f>VLOOKUP(U1505,Table!$A$2:$C$121,2,0)</f>
        <v>2</v>
      </c>
      <c r="X1505" s="7">
        <f>VLOOKUP(U1505,Table!$A$2:$C$121,3,0)</f>
        <v>2</v>
      </c>
      <c r="Y1505" s="6" t="s">
        <v>4654</v>
      </c>
      <c r="Z1505" s="8" t="str">
        <f>LEFT(Y1505,MIN(FIND({0,1,2,3,4,5,6,7,8,9},ASC(Y1505)&amp;1234567890))-1)</f>
        <v>O</v>
      </c>
      <c r="AA1505" s="8">
        <f t="shared" si="119"/>
        <v>28</v>
      </c>
      <c r="AB1505" s="8">
        <f>VLOOKUP(Z1505,Table!$A$2:$C$121,2,0)</f>
        <v>16</v>
      </c>
      <c r="AC1505" s="7">
        <f>VLOOKUP(Z1505,Table!$A$2:$C$121,3,0)</f>
        <v>2</v>
      </c>
      <c r="AD1505" s="5" t="str">
        <f>VLOOKUP(A1505,Table!$U$1:$V$230,2,0)</f>
        <v>Cubic</v>
      </c>
    </row>
    <row r="1506" spans="1:30" ht="18.75" customHeight="1" x14ac:dyDescent="0.4">
      <c r="A1506" s="5">
        <v>216</v>
      </c>
      <c r="B1506" s="5">
        <v>15536</v>
      </c>
      <c r="C1506" s="5" t="s">
        <v>1999</v>
      </c>
      <c r="D1506" s="5" t="s">
        <v>2000</v>
      </c>
      <c r="E1506" s="6" t="s">
        <v>2415</v>
      </c>
      <c r="F1506" s="8" t="str">
        <f>LEFT(E1506,MIN(FIND({0,1,2,3,4,5,6,7,8,9},ASC(E1506)&amp;1234567890))-1)</f>
        <v>Ca</v>
      </c>
      <c r="G1506" s="8">
        <f t="shared" si="115"/>
        <v>3</v>
      </c>
      <c r="H1506" s="8">
        <f>VLOOKUP(F1506,Table!$A$2:$C$121,2,0)</f>
        <v>2</v>
      </c>
      <c r="I1506" s="7">
        <f>VLOOKUP(F1506,Table!$A$2:$C$121,3,0)</f>
        <v>4</v>
      </c>
      <c r="J1506" s="6" t="s">
        <v>3917</v>
      </c>
      <c r="K1506" s="8" t="str">
        <f>LEFT(J1506,MIN(FIND({0,1,2,3,4,5,6,7,8,9},ASC(J1506)&amp;1234567890))-1)</f>
        <v>Er</v>
      </c>
      <c r="L1506" s="8">
        <f t="shared" si="116"/>
        <v>3</v>
      </c>
      <c r="M1506" s="8">
        <f>VLOOKUP(K1506,Table!$A$2:$C$121,2,0)</f>
        <v>3</v>
      </c>
      <c r="N1506" s="7">
        <f>VLOOKUP(K1506,Table!$A$2:$C$121,3,0)</f>
        <v>6</v>
      </c>
      <c r="O1506" s="6" t="s">
        <v>2380</v>
      </c>
      <c r="P1506" s="8" t="str">
        <f>LEFT(O1506,MIN(FIND({0,1,2,3,4,5,6,7,8,9},ASC(O1506)&amp;1234567890))-1)</f>
        <v>Ge</v>
      </c>
      <c r="Q1506" s="8">
        <f t="shared" si="117"/>
        <v>2</v>
      </c>
      <c r="R1506" s="8">
        <f>VLOOKUP(P1506,Table!$A$2:$C$121,2,0)</f>
        <v>14</v>
      </c>
      <c r="S1506" s="7">
        <f>VLOOKUP(P1506,Table!$A$2:$C$121,3,0)</f>
        <v>4</v>
      </c>
      <c r="T1506" s="6" t="s">
        <v>2438</v>
      </c>
      <c r="U1506" s="8" t="str">
        <f>LEFT(T1506,MIN(FIND({0,1,2,3,4,5,6,7,8,9},ASC(T1506)&amp;1234567890))-1)</f>
        <v>B</v>
      </c>
      <c r="V1506" s="8">
        <f t="shared" si="118"/>
        <v>1</v>
      </c>
      <c r="W1506" s="8">
        <f>VLOOKUP(U1506,Table!$A$2:$C$121,2,0)</f>
        <v>13</v>
      </c>
      <c r="X1506" s="7">
        <f>VLOOKUP(U1506,Table!$A$2:$C$121,3,0)</f>
        <v>2</v>
      </c>
      <c r="Y1506" s="6" t="s">
        <v>2587</v>
      </c>
      <c r="Z1506" s="8" t="str">
        <f>LEFT(Y1506,MIN(FIND({0,1,2,3,4,5,6,7,8,9},ASC(Y1506)&amp;1234567890))-1)</f>
        <v>O</v>
      </c>
      <c r="AA1506" s="8">
        <f t="shared" si="119"/>
        <v>13</v>
      </c>
      <c r="AB1506" s="8">
        <f>VLOOKUP(Z1506,Table!$A$2:$C$121,2,0)</f>
        <v>16</v>
      </c>
      <c r="AC1506" s="7">
        <f>VLOOKUP(Z1506,Table!$A$2:$C$121,3,0)</f>
        <v>2</v>
      </c>
      <c r="AD1506" s="5" t="str">
        <f>VLOOKUP(A1506,Table!$U$1:$V$230,2,0)</f>
        <v>Cubic</v>
      </c>
    </row>
    <row r="1507" spans="1:30" ht="18.75" customHeight="1" x14ac:dyDescent="0.4">
      <c r="A1507" s="5">
        <v>216</v>
      </c>
      <c r="B1507" s="5">
        <v>71179</v>
      </c>
      <c r="C1507" s="5" t="s">
        <v>1999</v>
      </c>
      <c r="D1507" s="5" t="s">
        <v>5631</v>
      </c>
      <c r="E1507" s="6" t="s">
        <v>4655</v>
      </c>
      <c r="F1507" s="8" t="str">
        <f>LEFT(E1507,MIN(FIND({0,1,2,3,4,5,6,7,8,9},ASC(E1507)&amp;1234567890))-1)</f>
        <v>Ba</v>
      </c>
      <c r="G1507" s="8">
        <f t="shared" si="115"/>
        <v>1.78</v>
      </c>
      <c r="H1507" s="8">
        <f>VLOOKUP(F1507,Table!$A$2:$C$121,2,0)</f>
        <v>2</v>
      </c>
      <c r="I1507" s="7">
        <f>VLOOKUP(F1507,Table!$A$2:$C$121,3,0)</f>
        <v>6</v>
      </c>
      <c r="J1507" s="6" t="s">
        <v>3790</v>
      </c>
      <c r="K1507" s="8" t="str">
        <f>LEFT(J1507,MIN(FIND({0,1,2,3,4,5,6,7,8,9},ASC(J1507)&amp;1234567890))-1)</f>
        <v>Y</v>
      </c>
      <c r="L1507" s="8">
        <f t="shared" si="116"/>
        <v>0.89</v>
      </c>
      <c r="M1507" s="8">
        <f>VLOOKUP(K1507,Table!$A$2:$C$121,2,0)</f>
        <v>3</v>
      </c>
      <c r="N1507" s="7">
        <f>VLOOKUP(K1507,Table!$A$2:$C$121,3,0)</f>
        <v>5</v>
      </c>
      <c r="O1507" s="6" t="s">
        <v>5466</v>
      </c>
      <c r="P1507" s="8" t="str">
        <f>LEFT(O1507,MIN(FIND({0,1,2,3,4,5,6,7,8,9},ASC(O1507)&amp;1234567890))-1)</f>
        <v>W</v>
      </c>
      <c r="Q1507" s="8">
        <f t="shared" si="117"/>
        <v>0.89</v>
      </c>
      <c r="R1507" s="8">
        <f>VLOOKUP(P1507,Table!$A$2:$C$121,2,0)</f>
        <v>6</v>
      </c>
      <c r="S1507" s="7">
        <f>VLOOKUP(P1507,Table!$A$2:$C$121,3,0)</f>
        <v>6</v>
      </c>
      <c r="T1507" s="6" t="s">
        <v>4656</v>
      </c>
      <c r="U1507" s="8" t="str">
        <f>LEFT(T1507,MIN(FIND({0,1,2,3,4,5,6,7,8,9},ASC(T1507)&amp;1234567890))-1)</f>
        <v>Cu</v>
      </c>
      <c r="V1507" s="8">
        <f t="shared" si="118"/>
        <v>1.78</v>
      </c>
      <c r="W1507" s="8">
        <f>VLOOKUP(U1507,Table!$A$2:$C$121,2,0)</f>
        <v>11</v>
      </c>
      <c r="X1507" s="7">
        <f>VLOOKUP(U1507,Table!$A$2:$C$121,3,0)</f>
        <v>4</v>
      </c>
      <c r="Y1507" s="6" t="s">
        <v>4080</v>
      </c>
      <c r="Z1507" s="8" t="str">
        <f>LEFT(Y1507,MIN(FIND({0,1,2,3,4,5,6,7,8,9},ASC(Y1507)&amp;1234567890))-1)</f>
        <v>O</v>
      </c>
      <c r="AA1507" s="8">
        <f t="shared" si="119"/>
        <v>7.55</v>
      </c>
      <c r="AB1507" s="8">
        <f>VLOOKUP(Z1507,Table!$A$2:$C$121,2,0)</f>
        <v>16</v>
      </c>
      <c r="AC1507" s="7">
        <f>VLOOKUP(Z1507,Table!$A$2:$C$121,3,0)</f>
        <v>2</v>
      </c>
      <c r="AD1507" s="5" t="str">
        <f>VLOOKUP(A1507,Table!$U$1:$V$230,2,0)</f>
        <v>Cubic</v>
      </c>
    </row>
    <row r="1508" spans="1:30" ht="18.75" customHeight="1" x14ac:dyDescent="0.4">
      <c r="A1508" s="5">
        <v>216</v>
      </c>
      <c r="B1508" s="5">
        <v>191562</v>
      </c>
      <c r="C1508" s="5" t="s">
        <v>1999</v>
      </c>
      <c r="D1508" s="5" t="s">
        <v>2001</v>
      </c>
      <c r="E1508" s="6" t="s">
        <v>3038</v>
      </c>
      <c r="F1508" s="8" t="str">
        <f>LEFT(E1508,MIN(FIND({0,1,2,3,4,5,6,7,8,9},ASC(E1508)&amp;1234567890))-1)</f>
        <v>Y</v>
      </c>
      <c r="G1508" s="8">
        <f t="shared" si="115"/>
        <v>0.93</v>
      </c>
      <c r="H1508" s="8">
        <f>VLOOKUP(F1508,Table!$A$2:$C$121,2,0)</f>
        <v>3</v>
      </c>
      <c r="I1508" s="7">
        <f>VLOOKUP(F1508,Table!$A$2:$C$121,3,0)</f>
        <v>5</v>
      </c>
      <c r="J1508" s="6" t="s">
        <v>4657</v>
      </c>
      <c r="K1508" s="8" t="str">
        <f>LEFT(J1508,MIN(FIND({0,1,2,3,4,5,6,7,8,9},ASC(J1508)&amp;1234567890))-1)</f>
        <v>Mg</v>
      </c>
      <c r="L1508" s="8">
        <f t="shared" si="116"/>
        <v>1.07</v>
      </c>
      <c r="M1508" s="8">
        <f>VLOOKUP(K1508,Table!$A$2:$C$121,2,0)</f>
        <v>2</v>
      </c>
      <c r="N1508" s="7">
        <f>VLOOKUP(K1508,Table!$A$2:$C$121,3,0)</f>
        <v>3</v>
      </c>
      <c r="O1508" s="6" t="s">
        <v>2652</v>
      </c>
      <c r="P1508" s="8" t="str">
        <f>LEFT(O1508,MIN(FIND({0,1,2,3,4,5,6,7,8,9},ASC(O1508)&amp;1234567890))-1)</f>
        <v>Co</v>
      </c>
      <c r="Q1508" s="8">
        <f t="shared" si="117"/>
        <v>2</v>
      </c>
      <c r="R1508" s="8">
        <f>VLOOKUP(P1508,Table!$A$2:$C$121,2,0)</f>
        <v>9</v>
      </c>
      <c r="S1508" s="7">
        <f>VLOOKUP(P1508,Table!$A$2:$C$121,3,0)</f>
        <v>4</v>
      </c>
      <c r="T1508" s="6" t="s">
        <v>2653</v>
      </c>
      <c r="U1508" s="8" t="str">
        <f>LEFT(T1508,MIN(FIND({0,1,2,3,4,5,6,7,8,9},ASC(T1508)&amp;1234567890))-1)</f>
        <v>Ni</v>
      </c>
      <c r="V1508" s="8">
        <f t="shared" si="118"/>
        <v>2</v>
      </c>
      <c r="W1508" s="8">
        <f>VLOOKUP(U1508,Table!$A$2:$C$121,2,0)</f>
        <v>10</v>
      </c>
      <c r="X1508" s="7">
        <f>VLOOKUP(U1508,Table!$A$2:$C$121,3,0)</f>
        <v>4</v>
      </c>
      <c r="Y1508" s="6" t="s">
        <v>4658</v>
      </c>
      <c r="Z1508" s="8" t="str">
        <f>LEFT(Y1508,MIN(FIND({0,1,2,3,4,5,6,7,8,9},ASC(Y1508)&amp;1234567890))-1)</f>
        <v>H</v>
      </c>
      <c r="AA1508" s="8">
        <f t="shared" si="119"/>
        <v>4.9000000000000004</v>
      </c>
      <c r="AB1508" s="8">
        <f>VLOOKUP(Z1508,Table!$A$2:$C$121,2,0)</f>
        <v>1</v>
      </c>
      <c r="AC1508" s="7">
        <f>VLOOKUP(Z1508,Table!$A$2:$C$121,3,0)</f>
        <v>1</v>
      </c>
      <c r="AD1508" s="5" t="str">
        <f>VLOOKUP(A1508,Table!$U$1:$V$230,2,0)</f>
        <v>Cubic</v>
      </c>
    </row>
    <row r="1509" spans="1:30" ht="18.75" customHeight="1" x14ac:dyDescent="0.4">
      <c r="A1509" s="5">
        <v>217</v>
      </c>
      <c r="B1509" s="5">
        <v>35573</v>
      </c>
      <c r="C1509" s="5" t="s">
        <v>2002</v>
      </c>
      <c r="D1509" s="5" t="s">
        <v>2003</v>
      </c>
      <c r="E1509" s="6" t="s">
        <v>4659</v>
      </c>
      <c r="F1509" s="8" t="str">
        <f>LEFT(E1509,MIN(FIND({0,1,2,3,4,5,6,7,8,9},ASC(E1509)&amp;1234567890))-1)</f>
        <v>D</v>
      </c>
      <c r="G1509" s="8">
        <f t="shared" si="115"/>
        <v>4.8</v>
      </c>
      <c r="H1509" s="8">
        <f>VLOOKUP(F1509,Table!$A$2:$C$121,2,0)</f>
        <v>1</v>
      </c>
      <c r="I1509" s="7">
        <f>VLOOKUP(F1509,Table!$A$2:$C$121,3,0)</f>
        <v>1</v>
      </c>
      <c r="J1509" s="6" t="s">
        <v>4660</v>
      </c>
      <c r="K1509" s="8" t="str">
        <f>LEFT(J1509,MIN(FIND({0,1,2,3,4,5,6,7,8,9},ASC(J1509)&amp;1234567890))-1)</f>
        <v>Cs</v>
      </c>
      <c r="L1509" s="8">
        <f t="shared" si="116"/>
        <v>5.5</v>
      </c>
      <c r="M1509" s="8">
        <f>VLOOKUP(K1509,Table!$A$2:$C$121,2,0)</f>
        <v>1</v>
      </c>
      <c r="N1509" s="7">
        <f>VLOOKUP(K1509,Table!$A$2:$C$121,3,0)</f>
        <v>6</v>
      </c>
      <c r="O1509" s="6" t="s">
        <v>4661</v>
      </c>
      <c r="P1509" s="8" t="str">
        <f>LEFT(O1509,MIN(FIND({0,1,2,3,4,5,6,7,8,9},ASC(O1509)&amp;1234567890))-1)</f>
        <v>Si</v>
      </c>
      <c r="Q1509" s="8">
        <f t="shared" si="117"/>
        <v>37.700000000000003</v>
      </c>
      <c r="R1509" s="8">
        <f>VLOOKUP(P1509,Table!$A$2:$C$121,2,0)</f>
        <v>14</v>
      </c>
      <c r="S1509" s="7">
        <f>VLOOKUP(P1509,Table!$A$2:$C$121,3,0)</f>
        <v>3</v>
      </c>
      <c r="T1509" s="6" t="s">
        <v>4662</v>
      </c>
      <c r="U1509" s="8" t="str">
        <f>LEFT(T1509,MIN(FIND({0,1,2,3,4,5,6,7,8,9},ASC(T1509)&amp;1234567890))-1)</f>
        <v>Al</v>
      </c>
      <c r="V1509" s="8">
        <f t="shared" si="118"/>
        <v>10.3</v>
      </c>
      <c r="W1509" s="8">
        <f>VLOOKUP(U1509,Table!$A$2:$C$121,2,0)</f>
        <v>13</v>
      </c>
      <c r="X1509" s="7">
        <f>VLOOKUP(U1509,Table!$A$2:$C$121,3,0)</f>
        <v>3</v>
      </c>
      <c r="Y1509" s="6" t="s">
        <v>4663</v>
      </c>
      <c r="Z1509" s="8" t="str">
        <f>LEFT(Y1509,MIN(FIND({0,1,2,3,4,5,6,7,8,9},ASC(Y1509)&amp;1234567890))-1)</f>
        <v>O</v>
      </c>
      <c r="AA1509" s="8">
        <f t="shared" si="119"/>
        <v>96</v>
      </c>
      <c r="AB1509" s="8">
        <f>VLOOKUP(Z1509,Table!$A$2:$C$121,2,0)</f>
        <v>16</v>
      </c>
      <c r="AC1509" s="7">
        <f>VLOOKUP(Z1509,Table!$A$2:$C$121,3,0)</f>
        <v>2</v>
      </c>
      <c r="AD1509" s="5" t="str">
        <f>VLOOKUP(A1509,Table!$U$1:$V$230,2,0)</f>
        <v>Cubic</v>
      </c>
    </row>
    <row r="1510" spans="1:30" ht="18.75" customHeight="1" x14ac:dyDescent="0.4">
      <c r="A1510" s="5">
        <v>217</v>
      </c>
      <c r="B1510" s="5">
        <v>40508</v>
      </c>
      <c r="C1510" s="5" t="s">
        <v>2002</v>
      </c>
      <c r="D1510" s="5" t="s">
        <v>2004</v>
      </c>
      <c r="E1510" s="6" t="s">
        <v>4664</v>
      </c>
      <c r="F1510" s="8" t="str">
        <f>LEFT(E1510,MIN(FIND({0,1,2,3,4,5,6,7,8,9},ASC(E1510)&amp;1234567890))-1)</f>
        <v>Cs</v>
      </c>
      <c r="G1510" s="8">
        <f t="shared" si="115"/>
        <v>4.2</v>
      </c>
      <c r="H1510" s="8">
        <f>VLOOKUP(F1510,Table!$A$2:$C$121,2,0)</f>
        <v>1</v>
      </c>
      <c r="I1510" s="7">
        <f>VLOOKUP(F1510,Table!$A$2:$C$121,3,0)</f>
        <v>6</v>
      </c>
      <c r="J1510" s="6" t="s">
        <v>4665</v>
      </c>
      <c r="K1510" s="8" t="str">
        <f>LEFT(J1510,MIN(FIND({0,1,2,3,4,5,6,7,8,9},ASC(J1510)&amp;1234567890))-1)</f>
        <v>D</v>
      </c>
      <c r="L1510" s="8">
        <f t="shared" si="116"/>
        <v>6.1</v>
      </c>
      <c r="M1510" s="8">
        <f>VLOOKUP(K1510,Table!$A$2:$C$121,2,0)</f>
        <v>1</v>
      </c>
      <c r="N1510" s="7">
        <f>VLOOKUP(K1510,Table!$A$2:$C$121,3,0)</f>
        <v>1</v>
      </c>
      <c r="O1510" s="6" t="s">
        <v>4661</v>
      </c>
      <c r="P1510" s="8" t="str">
        <f>LEFT(O1510,MIN(FIND({0,1,2,3,4,5,6,7,8,9},ASC(O1510)&amp;1234567890))-1)</f>
        <v>Si</v>
      </c>
      <c r="Q1510" s="8">
        <f t="shared" si="117"/>
        <v>37.700000000000003</v>
      </c>
      <c r="R1510" s="8">
        <f>VLOOKUP(P1510,Table!$A$2:$C$121,2,0)</f>
        <v>14</v>
      </c>
      <c r="S1510" s="7">
        <f>VLOOKUP(P1510,Table!$A$2:$C$121,3,0)</f>
        <v>3</v>
      </c>
      <c r="T1510" s="6" t="s">
        <v>4662</v>
      </c>
      <c r="U1510" s="8" t="str">
        <f>LEFT(T1510,MIN(FIND({0,1,2,3,4,5,6,7,8,9},ASC(T1510)&amp;1234567890))-1)</f>
        <v>Al</v>
      </c>
      <c r="V1510" s="8">
        <f t="shared" si="118"/>
        <v>10.3</v>
      </c>
      <c r="W1510" s="8">
        <f>VLOOKUP(U1510,Table!$A$2:$C$121,2,0)</f>
        <v>13</v>
      </c>
      <c r="X1510" s="7">
        <f>VLOOKUP(U1510,Table!$A$2:$C$121,3,0)</f>
        <v>3</v>
      </c>
      <c r="Y1510" s="6" t="s">
        <v>4663</v>
      </c>
      <c r="Z1510" s="8" t="str">
        <f>LEFT(Y1510,MIN(FIND({0,1,2,3,4,5,6,7,8,9},ASC(Y1510)&amp;1234567890))-1)</f>
        <v>O</v>
      </c>
      <c r="AA1510" s="8">
        <f t="shared" si="119"/>
        <v>96</v>
      </c>
      <c r="AB1510" s="8">
        <f>VLOOKUP(Z1510,Table!$A$2:$C$121,2,0)</f>
        <v>16</v>
      </c>
      <c r="AC1510" s="7">
        <f>VLOOKUP(Z1510,Table!$A$2:$C$121,3,0)</f>
        <v>2</v>
      </c>
      <c r="AD1510" s="5" t="str">
        <f>VLOOKUP(A1510,Table!$U$1:$V$230,2,0)</f>
        <v>Cubic</v>
      </c>
    </row>
    <row r="1511" spans="1:30" ht="18.75" customHeight="1" x14ac:dyDescent="0.4">
      <c r="A1511" s="5">
        <v>217</v>
      </c>
      <c r="B1511" s="5">
        <v>201878</v>
      </c>
      <c r="C1511" s="5" t="s">
        <v>2002</v>
      </c>
      <c r="D1511" s="5" t="s">
        <v>2005</v>
      </c>
      <c r="E1511" s="6" t="s">
        <v>4666</v>
      </c>
      <c r="F1511" s="8" t="str">
        <f>LEFT(E1511,MIN(FIND({0,1,2,3,4,5,6,7,8,9},ASC(E1511)&amp;1234567890))-1)</f>
        <v>Cs</v>
      </c>
      <c r="G1511" s="8">
        <f t="shared" si="115"/>
        <v>3.78</v>
      </c>
      <c r="H1511" s="8">
        <f>VLOOKUP(F1511,Table!$A$2:$C$121,2,0)</f>
        <v>1</v>
      </c>
      <c r="I1511" s="7">
        <f>VLOOKUP(F1511,Table!$A$2:$C$121,3,0)</f>
        <v>6</v>
      </c>
      <c r="J1511" s="6" t="s">
        <v>4667</v>
      </c>
      <c r="K1511" s="8" t="str">
        <f>LEFT(J1511,MIN(FIND({0,1,2,3,4,5,6,7,8,9},ASC(J1511)&amp;1234567890))-1)</f>
        <v>D</v>
      </c>
      <c r="L1511" s="8">
        <f t="shared" si="116"/>
        <v>6.22</v>
      </c>
      <c r="M1511" s="8">
        <f>VLOOKUP(K1511,Table!$A$2:$C$121,2,0)</f>
        <v>1</v>
      </c>
      <c r="N1511" s="7">
        <f>VLOOKUP(K1511,Table!$A$2:$C$121,3,0)</f>
        <v>1</v>
      </c>
      <c r="O1511" s="6" t="s">
        <v>4668</v>
      </c>
      <c r="P1511" s="8" t="str">
        <f>LEFT(O1511,MIN(FIND({0,1,2,3,4,5,6,7,8,9},ASC(O1511)&amp;1234567890))-1)</f>
        <v>Si</v>
      </c>
      <c r="Q1511" s="8">
        <f t="shared" si="117"/>
        <v>38</v>
      </c>
      <c r="R1511" s="8">
        <f>VLOOKUP(P1511,Table!$A$2:$C$121,2,0)</f>
        <v>14</v>
      </c>
      <c r="S1511" s="7">
        <f>VLOOKUP(P1511,Table!$A$2:$C$121,3,0)</f>
        <v>3</v>
      </c>
      <c r="T1511" s="6" t="s">
        <v>4669</v>
      </c>
      <c r="U1511" s="8" t="str">
        <f>LEFT(T1511,MIN(FIND({0,1,2,3,4,5,6,7,8,9},ASC(T1511)&amp;1234567890))-1)</f>
        <v>Al</v>
      </c>
      <c r="V1511" s="8">
        <f t="shared" si="118"/>
        <v>10</v>
      </c>
      <c r="W1511" s="8">
        <f>VLOOKUP(U1511,Table!$A$2:$C$121,2,0)</f>
        <v>13</v>
      </c>
      <c r="X1511" s="7">
        <f>VLOOKUP(U1511,Table!$A$2:$C$121,3,0)</f>
        <v>3</v>
      </c>
      <c r="Y1511" s="6" t="s">
        <v>4663</v>
      </c>
      <c r="Z1511" s="8" t="str">
        <f>LEFT(Y1511,MIN(FIND({0,1,2,3,4,5,6,7,8,9},ASC(Y1511)&amp;1234567890))-1)</f>
        <v>O</v>
      </c>
      <c r="AA1511" s="8">
        <f t="shared" si="119"/>
        <v>96</v>
      </c>
      <c r="AB1511" s="8">
        <f>VLOOKUP(Z1511,Table!$A$2:$C$121,2,0)</f>
        <v>16</v>
      </c>
      <c r="AC1511" s="7">
        <f>VLOOKUP(Z1511,Table!$A$2:$C$121,3,0)</f>
        <v>2</v>
      </c>
      <c r="AD1511" s="5" t="str">
        <f>VLOOKUP(A1511,Table!$U$1:$V$230,2,0)</f>
        <v>Cubic</v>
      </c>
    </row>
    <row r="1512" spans="1:30" ht="18.75" customHeight="1" x14ac:dyDescent="0.4">
      <c r="A1512" s="5">
        <v>218</v>
      </c>
      <c r="B1512" s="5">
        <v>27525</v>
      </c>
      <c r="C1512" s="5" t="s">
        <v>2006</v>
      </c>
      <c r="D1512" s="5" t="s">
        <v>2007</v>
      </c>
      <c r="E1512" s="6" t="s">
        <v>4670</v>
      </c>
      <c r="F1512" s="8" t="str">
        <f>LEFT(E1512,MIN(FIND({0,1,2,3,4,5,6,7,8,9},ASC(E1512)&amp;1234567890))-1)</f>
        <v>Ag</v>
      </c>
      <c r="G1512" s="8">
        <f t="shared" si="115"/>
        <v>8</v>
      </c>
      <c r="H1512" s="8">
        <f>VLOOKUP(F1512,Table!$A$2:$C$121,2,0)</f>
        <v>11</v>
      </c>
      <c r="I1512" s="7">
        <f>VLOOKUP(F1512,Table!$A$2:$C$121,3,0)</f>
        <v>5</v>
      </c>
      <c r="J1512" s="6" t="s">
        <v>4671</v>
      </c>
      <c r="K1512" s="8" t="str">
        <f>LEFT(J1512,MIN(FIND({0,1,2,3,4,5,6,7,8,9},ASC(J1512)&amp;1234567890))-1)</f>
        <v>S</v>
      </c>
      <c r="L1512" s="8">
        <f t="shared" si="116"/>
        <v>1.95</v>
      </c>
      <c r="M1512" s="8">
        <f>VLOOKUP(K1512,Table!$A$2:$C$121,2,0)</f>
        <v>16</v>
      </c>
      <c r="N1512" s="7">
        <f>VLOOKUP(K1512,Table!$A$2:$C$121,3,0)</f>
        <v>3</v>
      </c>
      <c r="O1512" s="6" t="s">
        <v>4270</v>
      </c>
      <c r="P1512" s="8" t="str">
        <f>LEFT(O1512,MIN(FIND({0,1,2,3,4,5,6,7,8,9},ASC(O1512)&amp;1234567890))-1)</f>
        <v>Al</v>
      </c>
      <c r="Q1512" s="8">
        <f t="shared" si="117"/>
        <v>6</v>
      </c>
      <c r="R1512" s="8">
        <f>VLOOKUP(P1512,Table!$A$2:$C$121,2,0)</f>
        <v>13</v>
      </c>
      <c r="S1512" s="7">
        <f>VLOOKUP(P1512,Table!$A$2:$C$121,3,0)</f>
        <v>3</v>
      </c>
      <c r="T1512" s="6" t="s">
        <v>2505</v>
      </c>
      <c r="U1512" s="8" t="str">
        <f>LEFT(T1512,MIN(FIND({0,1,2,3,4,5,6,7,8,9},ASC(T1512)&amp;1234567890))-1)</f>
        <v>Si</v>
      </c>
      <c r="V1512" s="8">
        <f t="shared" si="118"/>
        <v>6</v>
      </c>
      <c r="W1512" s="8">
        <f>VLOOKUP(U1512,Table!$A$2:$C$121,2,0)</f>
        <v>14</v>
      </c>
      <c r="X1512" s="7">
        <f>VLOOKUP(U1512,Table!$A$2:$C$121,3,0)</f>
        <v>3</v>
      </c>
      <c r="Y1512" s="6" t="s">
        <v>2670</v>
      </c>
      <c r="Z1512" s="8" t="str">
        <f>LEFT(Y1512,MIN(FIND({0,1,2,3,4,5,6,7,8,9},ASC(Y1512)&amp;1234567890))-1)</f>
        <v>O</v>
      </c>
      <c r="AA1512" s="8">
        <f t="shared" si="119"/>
        <v>24</v>
      </c>
      <c r="AB1512" s="8">
        <f>VLOOKUP(Z1512,Table!$A$2:$C$121,2,0)</f>
        <v>16</v>
      </c>
      <c r="AC1512" s="7">
        <f>VLOOKUP(Z1512,Table!$A$2:$C$121,3,0)</f>
        <v>2</v>
      </c>
      <c r="AD1512" s="5" t="str">
        <f>VLOOKUP(A1512,Table!$U$1:$V$230,2,0)</f>
        <v>Cubic</v>
      </c>
    </row>
    <row r="1513" spans="1:30" ht="18.75" customHeight="1" x14ac:dyDescent="0.4">
      <c r="A1513" s="5">
        <v>218</v>
      </c>
      <c r="B1513" s="5">
        <v>29443</v>
      </c>
      <c r="C1513" s="5" t="s">
        <v>2006</v>
      </c>
      <c r="D1513" s="5" t="s">
        <v>2008</v>
      </c>
      <c r="E1513" s="6" t="s">
        <v>4672</v>
      </c>
      <c r="F1513" s="8" t="str">
        <f>LEFT(E1513,MIN(FIND({0,1,2,3,4,5,6,7,8,9},ASC(E1513)&amp;1234567890))-1)</f>
        <v>Na</v>
      </c>
      <c r="G1513" s="8">
        <f t="shared" si="115"/>
        <v>8</v>
      </c>
      <c r="H1513" s="8">
        <f>VLOOKUP(F1513,Table!$A$2:$C$121,2,0)</f>
        <v>1</v>
      </c>
      <c r="I1513" s="7">
        <f>VLOOKUP(F1513,Table!$A$2:$C$121,3,0)</f>
        <v>3</v>
      </c>
      <c r="J1513" s="6" t="s">
        <v>4270</v>
      </c>
      <c r="K1513" s="8" t="str">
        <f>LEFT(J1513,MIN(FIND({0,1,2,3,4,5,6,7,8,9},ASC(J1513)&amp;1234567890))-1)</f>
        <v>Al</v>
      </c>
      <c r="L1513" s="8">
        <f t="shared" si="116"/>
        <v>6</v>
      </c>
      <c r="M1513" s="8">
        <f>VLOOKUP(K1513,Table!$A$2:$C$121,2,0)</f>
        <v>13</v>
      </c>
      <c r="N1513" s="7">
        <f>VLOOKUP(K1513,Table!$A$2:$C$121,3,0)</f>
        <v>3</v>
      </c>
      <c r="O1513" s="6" t="s">
        <v>2505</v>
      </c>
      <c r="P1513" s="8" t="str">
        <f>LEFT(O1513,MIN(FIND({0,1,2,3,4,5,6,7,8,9},ASC(O1513)&amp;1234567890))-1)</f>
        <v>Si</v>
      </c>
      <c r="Q1513" s="8">
        <f t="shared" si="117"/>
        <v>6</v>
      </c>
      <c r="R1513" s="8">
        <f>VLOOKUP(P1513,Table!$A$2:$C$121,2,0)</f>
        <v>14</v>
      </c>
      <c r="S1513" s="7">
        <f>VLOOKUP(P1513,Table!$A$2:$C$121,3,0)</f>
        <v>3</v>
      </c>
      <c r="T1513" s="6" t="s">
        <v>2670</v>
      </c>
      <c r="U1513" s="8" t="str">
        <f>LEFT(T1513,MIN(FIND({0,1,2,3,4,5,6,7,8,9},ASC(T1513)&amp;1234567890))-1)</f>
        <v>O</v>
      </c>
      <c r="V1513" s="8">
        <f t="shared" si="118"/>
        <v>24</v>
      </c>
      <c r="W1513" s="8">
        <f>VLOOKUP(U1513,Table!$A$2:$C$121,2,0)</f>
        <v>16</v>
      </c>
      <c r="X1513" s="7">
        <f>VLOOKUP(U1513,Table!$A$2:$C$121,3,0)</f>
        <v>2</v>
      </c>
      <c r="Y1513" s="6" t="s">
        <v>2360</v>
      </c>
      <c r="Z1513" s="8" t="str">
        <f>LEFT(Y1513,MIN(FIND({0,1,2,3,4,5,6,7,8,9},ASC(Y1513)&amp;1234567890))-1)</f>
        <v>Cl</v>
      </c>
      <c r="AA1513" s="8">
        <f t="shared" si="119"/>
        <v>2</v>
      </c>
      <c r="AB1513" s="8">
        <f>VLOOKUP(Z1513,Table!$A$2:$C$121,2,0)</f>
        <v>17</v>
      </c>
      <c r="AC1513" s="7">
        <f>VLOOKUP(Z1513,Table!$A$2:$C$121,3,0)</f>
        <v>3</v>
      </c>
      <c r="AD1513" s="5" t="str">
        <f>VLOOKUP(A1513,Table!$U$1:$V$230,2,0)</f>
        <v>Cubic</v>
      </c>
    </row>
    <row r="1514" spans="1:30" ht="18.75" customHeight="1" x14ac:dyDescent="0.4">
      <c r="A1514" s="5">
        <v>220</v>
      </c>
      <c r="B1514" s="5">
        <v>35771</v>
      </c>
      <c r="C1514" s="5" t="s">
        <v>2009</v>
      </c>
      <c r="D1514" s="5" t="s">
        <v>2010</v>
      </c>
      <c r="E1514" s="6" t="s">
        <v>2847</v>
      </c>
      <c r="F1514" s="8" t="str">
        <f>LEFT(E1514,MIN(FIND({0,1,2,3,4,5,6,7,8,9},ASC(E1514)&amp;1234567890))-1)</f>
        <v>Ce</v>
      </c>
      <c r="G1514" s="8">
        <f t="shared" si="115"/>
        <v>1</v>
      </c>
      <c r="H1514" s="8">
        <f>VLOOKUP(F1514,Table!$A$2:$C$121,2,0)</f>
        <v>3</v>
      </c>
      <c r="I1514" s="7">
        <f>VLOOKUP(F1514,Table!$A$2:$C$121,3,0)</f>
        <v>6</v>
      </c>
      <c r="J1514" s="6" t="s">
        <v>2313</v>
      </c>
      <c r="K1514" s="8" t="str">
        <f>LEFT(J1514,MIN(FIND({0,1,2,3,4,5,6,7,8,9},ASC(J1514)&amp;1234567890))-1)</f>
        <v>N</v>
      </c>
      <c r="L1514" s="8">
        <f t="shared" si="116"/>
        <v>1</v>
      </c>
      <c r="M1514" s="8">
        <f>VLOOKUP(K1514,Table!$A$2:$C$121,2,0)</f>
        <v>15</v>
      </c>
      <c r="N1514" s="7">
        <f>VLOOKUP(K1514,Table!$A$2:$C$121,3,0)</f>
        <v>2</v>
      </c>
      <c r="O1514" s="6" t="s">
        <v>2354</v>
      </c>
      <c r="P1514" s="8" t="str">
        <f>LEFT(O1514,MIN(FIND({0,1,2,3,4,5,6,7,8,9},ASC(O1514)&amp;1234567890))-1)</f>
        <v>H</v>
      </c>
      <c r="Q1514" s="8">
        <f t="shared" si="117"/>
        <v>4</v>
      </c>
      <c r="R1514" s="8">
        <f>VLOOKUP(P1514,Table!$A$2:$C$121,2,0)</f>
        <v>1</v>
      </c>
      <c r="S1514" s="7">
        <f>VLOOKUP(P1514,Table!$A$2:$C$121,3,0)</f>
        <v>1</v>
      </c>
      <c r="T1514" s="6" t="s">
        <v>2544</v>
      </c>
      <c r="U1514" s="8" t="str">
        <f>LEFT(T1514,MIN(FIND({0,1,2,3,4,5,6,7,8,9},ASC(T1514)&amp;1234567890))-1)</f>
        <v>P</v>
      </c>
      <c r="V1514" s="8">
        <f t="shared" si="118"/>
        <v>4</v>
      </c>
      <c r="W1514" s="8">
        <f>VLOOKUP(U1514,Table!$A$2:$C$121,2,0)</f>
        <v>15</v>
      </c>
      <c r="X1514" s="7">
        <f>VLOOKUP(U1514,Table!$A$2:$C$121,3,0)</f>
        <v>3</v>
      </c>
      <c r="Y1514" s="6" t="s">
        <v>2470</v>
      </c>
      <c r="Z1514" s="8" t="str">
        <f>LEFT(Y1514,MIN(FIND({0,1,2,3,4,5,6,7,8,9},ASC(Y1514)&amp;1234567890))-1)</f>
        <v>O</v>
      </c>
      <c r="AA1514" s="8">
        <f t="shared" si="119"/>
        <v>12</v>
      </c>
      <c r="AB1514" s="8">
        <f>VLOOKUP(Z1514,Table!$A$2:$C$121,2,0)</f>
        <v>16</v>
      </c>
      <c r="AC1514" s="7">
        <f>VLOOKUP(Z1514,Table!$A$2:$C$121,3,0)</f>
        <v>2</v>
      </c>
      <c r="AD1514" s="5" t="str">
        <f>VLOOKUP(A1514,Table!$U$1:$V$230,2,0)</f>
        <v>Cubic</v>
      </c>
    </row>
    <row r="1515" spans="1:30" ht="18.75" customHeight="1" x14ac:dyDescent="0.4">
      <c r="A1515" s="5">
        <v>220</v>
      </c>
      <c r="B1515" s="5">
        <v>52548</v>
      </c>
      <c r="C1515" s="5" t="s">
        <v>2009</v>
      </c>
      <c r="D1515" s="5" t="s">
        <v>2011</v>
      </c>
      <c r="E1515" s="6" t="s">
        <v>2646</v>
      </c>
      <c r="F1515" s="8" t="str">
        <f>LEFT(E1515,MIN(FIND({0,1,2,3,4,5,6,7,8,9},ASC(E1515)&amp;1234567890))-1)</f>
        <v>Ag</v>
      </c>
      <c r="G1515" s="8">
        <f t="shared" si="115"/>
        <v>2</v>
      </c>
      <c r="H1515" s="8">
        <f>VLOOKUP(F1515,Table!$A$2:$C$121,2,0)</f>
        <v>11</v>
      </c>
      <c r="I1515" s="7">
        <f>VLOOKUP(F1515,Table!$A$2:$C$121,3,0)</f>
        <v>5</v>
      </c>
      <c r="J1515" s="6" t="s">
        <v>3821</v>
      </c>
      <c r="K1515" s="8" t="str">
        <f>LEFT(J1515,MIN(FIND({0,1,2,3,4,5,6,7,8,9},ASC(J1515)&amp;1234567890))-1)</f>
        <v>Ba</v>
      </c>
      <c r="L1515" s="8">
        <f t="shared" si="116"/>
        <v>6</v>
      </c>
      <c r="M1515" s="8">
        <f>VLOOKUP(K1515,Table!$A$2:$C$121,2,0)</f>
        <v>2</v>
      </c>
      <c r="N1515" s="7">
        <f>VLOOKUP(K1515,Table!$A$2:$C$121,3,0)</f>
        <v>6</v>
      </c>
      <c r="O1515" s="6" t="s">
        <v>2896</v>
      </c>
      <c r="P1515" s="8" t="str">
        <f>LEFT(O1515,MIN(FIND({0,1,2,3,4,5,6,7,8,9},ASC(O1515)&amp;1234567890))-1)</f>
        <v>Cd</v>
      </c>
      <c r="Q1515" s="8">
        <f t="shared" si="117"/>
        <v>1</v>
      </c>
      <c r="R1515" s="8">
        <f>VLOOKUP(P1515,Table!$A$2:$C$121,2,0)</f>
        <v>12</v>
      </c>
      <c r="S1515" s="7">
        <f>VLOOKUP(P1515,Table!$A$2:$C$121,3,0)</f>
        <v>5</v>
      </c>
      <c r="T1515" s="6" t="s">
        <v>4673</v>
      </c>
      <c r="U1515" s="8" t="str">
        <f>LEFT(T1515,MIN(FIND({0,1,2,3,4,5,6,7,8,9},ASC(T1515)&amp;1234567890))-1)</f>
        <v>Sn</v>
      </c>
      <c r="V1515" s="8">
        <f t="shared" si="118"/>
        <v>4</v>
      </c>
      <c r="W1515" s="8">
        <f>VLOOKUP(U1515,Table!$A$2:$C$121,2,0)</f>
        <v>14</v>
      </c>
      <c r="X1515" s="7">
        <f>VLOOKUP(U1515,Table!$A$2:$C$121,3,0)</f>
        <v>5</v>
      </c>
      <c r="Y1515" s="6" t="s">
        <v>2647</v>
      </c>
      <c r="Z1515" s="8" t="str">
        <f>LEFT(Y1515,MIN(FIND({0,1,2,3,4,5,6,7,8,9},ASC(Y1515)&amp;1234567890))-1)</f>
        <v>S</v>
      </c>
      <c r="AA1515" s="8">
        <f t="shared" si="119"/>
        <v>16</v>
      </c>
      <c r="AB1515" s="8">
        <f>VLOOKUP(Z1515,Table!$A$2:$C$121,2,0)</f>
        <v>16</v>
      </c>
      <c r="AC1515" s="7">
        <f>VLOOKUP(Z1515,Table!$A$2:$C$121,3,0)</f>
        <v>3</v>
      </c>
      <c r="AD1515" s="5" t="str">
        <f>VLOOKUP(A1515,Table!$U$1:$V$230,2,0)</f>
        <v>Cubic</v>
      </c>
    </row>
    <row r="1516" spans="1:30" ht="18.75" customHeight="1" x14ac:dyDescent="0.4">
      <c r="A1516" s="5">
        <v>220</v>
      </c>
      <c r="B1516" s="5">
        <v>237110</v>
      </c>
      <c r="C1516" s="5" t="s">
        <v>2009</v>
      </c>
      <c r="D1516" s="5" t="s">
        <v>2012</v>
      </c>
      <c r="E1516" s="6" t="s">
        <v>4674</v>
      </c>
      <c r="F1516" s="8" t="str">
        <f>LEFT(E1516,MIN(FIND({0,1,2,3,4,5,6,7,8,9},ASC(E1516)&amp;1234567890))-1)</f>
        <v>K</v>
      </c>
      <c r="G1516" s="8">
        <f t="shared" si="115"/>
        <v>0.68</v>
      </c>
      <c r="H1516" s="8">
        <f>VLOOKUP(F1516,Table!$A$2:$C$121,2,0)</f>
        <v>1</v>
      </c>
      <c r="I1516" s="7">
        <f>VLOOKUP(F1516,Table!$A$2:$C$121,3,0)</f>
        <v>4</v>
      </c>
      <c r="J1516" s="6" t="s">
        <v>4675</v>
      </c>
      <c r="K1516" s="8" t="str">
        <f>LEFT(J1516,MIN(FIND({0,1,2,3,4,5,6,7,8,9},ASC(J1516)&amp;1234567890))-1)</f>
        <v>Cs</v>
      </c>
      <c r="L1516" s="8">
        <f t="shared" si="116"/>
        <v>0.28999999999999998</v>
      </c>
      <c r="M1516" s="8">
        <f>VLOOKUP(K1516,Table!$A$2:$C$121,2,0)</f>
        <v>1</v>
      </c>
      <c r="N1516" s="7">
        <f>VLOOKUP(K1516,Table!$A$2:$C$121,3,0)</f>
        <v>6</v>
      </c>
      <c r="O1516" s="6" t="s">
        <v>2438</v>
      </c>
      <c r="P1516" s="8" t="str">
        <f>LEFT(O1516,MIN(FIND({0,1,2,3,4,5,6,7,8,9},ASC(O1516)&amp;1234567890))-1)</f>
        <v>B</v>
      </c>
      <c r="Q1516" s="8">
        <f t="shared" si="117"/>
        <v>1</v>
      </c>
      <c r="R1516" s="8">
        <f>VLOOKUP(P1516,Table!$A$2:$C$121,2,0)</f>
        <v>13</v>
      </c>
      <c r="S1516" s="7">
        <f>VLOOKUP(P1516,Table!$A$2:$C$121,3,0)</f>
        <v>2</v>
      </c>
      <c r="T1516" s="6" t="s">
        <v>2309</v>
      </c>
      <c r="U1516" s="8" t="str">
        <f>LEFT(T1516,MIN(FIND({0,1,2,3,4,5,6,7,8,9},ASC(T1516)&amp;1234567890))-1)</f>
        <v>Si</v>
      </c>
      <c r="V1516" s="8">
        <f t="shared" si="118"/>
        <v>2</v>
      </c>
      <c r="W1516" s="8">
        <f>VLOOKUP(U1516,Table!$A$2:$C$121,2,0)</f>
        <v>14</v>
      </c>
      <c r="X1516" s="7">
        <f>VLOOKUP(U1516,Table!$A$2:$C$121,3,0)</f>
        <v>3</v>
      </c>
      <c r="Y1516" s="6" t="s">
        <v>4676</v>
      </c>
      <c r="Z1516" s="8" t="str">
        <f>LEFT(Y1516,MIN(FIND({0,1,2,3,4,5,6,7,8,9},ASC(Y1516)&amp;1234567890))-1)</f>
        <v>O</v>
      </c>
      <c r="AA1516" s="8">
        <f t="shared" si="119"/>
        <v>5.98</v>
      </c>
      <c r="AB1516" s="8">
        <f>VLOOKUP(Z1516,Table!$A$2:$C$121,2,0)</f>
        <v>16</v>
      </c>
      <c r="AC1516" s="7">
        <f>VLOOKUP(Z1516,Table!$A$2:$C$121,3,0)</f>
        <v>2</v>
      </c>
      <c r="AD1516" s="5" t="str">
        <f>VLOOKUP(A1516,Table!$U$1:$V$230,2,0)</f>
        <v>Cubic</v>
      </c>
    </row>
    <row r="1517" spans="1:30" ht="18.75" customHeight="1" x14ac:dyDescent="0.4">
      <c r="A1517" s="5">
        <v>220</v>
      </c>
      <c r="B1517" s="5">
        <v>237111</v>
      </c>
      <c r="C1517" s="5" t="s">
        <v>2009</v>
      </c>
      <c r="D1517" s="5" t="s">
        <v>2013</v>
      </c>
      <c r="E1517" s="6" t="s">
        <v>4677</v>
      </c>
      <c r="F1517" s="8" t="str">
        <f>LEFT(E1517,MIN(FIND({0,1,2,3,4,5,6,7,8,9},ASC(E1517)&amp;1234567890))-1)</f>
        <v>K</v>
      </c>
      <c r="G1517" s="8">
        <f t="shared" si="115"/>
        <v>0.66</v>
      </c>
      <c r="H1517" s="8">
        <f>VLOOKUP(F1517,Table!$A$2:$C$121,2,0)</f>
        <v>1</v>
      </c>
      <c r="I1517" s="7">
        <f>VLOOKUP(F1517,Table!$A$2:$C$121,3,0)</f>
        <v>4</v>
      </c>
      <c r="J1517" s="6" t="s">
        <v>4678</v>
      </c>
      <c r="K1517" s="8" t="str">
        <f>LEFT(J1517,MIN(FIND({0,1,2,3,4,5,6,7,8,9},ASC(J1517)&amp;1234567890))-1)</f>
        <v>Cs</v>
      </c>
      <c r="L1517" s="8">
        <f t="shared" si="116"/>
        <v>0.28000000000000003</v>
      </c>
      <c r="M1517" s="8">
        <f>VLOOKUP(K1517,Table!$A$2:$C$121,2,0)</f>
        <v>1</v>
      </c>
      <c r="N1517" s="7">
        <f>VLOOKUP(K1517,Table!$A$2:$C$121,3,0)</f>
        <v>6</v>
      </c>
      <c r="O1517" s="6" t="s">
        <v>2438</v>
      </c>
      <c r="P1517" s="8" t="str">
        <f>LEFT(O1517,MIN(FIND({0,1,2,3,4,5,6,7,8,9},ASC(O1517)&amp;1234567890))-1)</f>
        <v>B</v>
      </c>
      <c r="Q1517" s="8">
        <f t="shared" si="117"/>
        <v>1</v>
      </c>
      <c r="R1517" s="8">
        <f>VLOOKUP(P1517,Table!$A$2:$C$121,2,0)</f>
        <v>13</v>
      </c>
      <c r="S1517" s="7">
        <f>VLOOKUP(P1517,Table!$A$2:$C$121,3,0)</f>
        <v>2</v>
      </c>
      <c r="T1517" s="6" t="s">
        <v>2309</v>
      </c>
      <c r="U1517" s="8" t="str">
        <f>LEFT(T1517,MIN(FIND({0,1,2,3,4,5,6,7,8,9},ASC(T1517)&amp;1234567890))-1)</f>
        <v>Si</v>
      </c>
      <c r="V1517" s="8">
        <f t="shared" si="118"/>
        <v>2</v>
      </c>
      <c r="W1517" s="8">
        <f>VLOOKUP(U1517,Table!$A$2:$C$121,2,0)</f>
        <v>14</v>
      </c>
      <c r="X1517" s="7">
        <f>VLOOKUP(U1517,Table!$A$2:$C$121,3,0)</f>
        <v>3</v>
      </c>
      <c r="Y1517" s="6" t="s">
        <v>4676</v>
      </c>
      <c r="Z1517" s="8" t="str">
        <f>LEFT(Y1517,MIN(FIND({0,1,2,3,4,5,6,7,8,9},ASC(Y1517)&amp;1234567890))-1)</f>
        <v>O</v>
      </c>
      <c r="AA1517" s="8">
        <f t="shared" si="119"/>
        <v>5.98</v>
      </c>
      <c r="AB1517" s="8">
        <f>VLOOKUP(Z1517,Table!$A$2:$C$121,2,0)</f>
        <v>16</v>
      </c>
      <c r="AC1517" s="7">
        <f>VLOOKUP(Z1517,Table!$A$2:$C$121,3,0)</f>
        <v>2</v>
      </c>
      <c r="AD1517" s="5" t="str">
        <f>VLOOKUP(A1517,Table!$U$1:$V$230,2,0)</f>
        <v>Cubic</v>
      </c>
    </row>
    <row r="1518" spans="1:30" ht="18.75" customHeight="1" x14ac:dyDescent="0.4">
      <c r="A1518" s="5">
        <v>220</v>
      </c>
      <c r="B1518" s="5">
        <v>237112</v>
      </c>
      <c r="C1518" s="5" t="s">
        <v>2009</v>
      </c>
      <c r="D1518" s="5" t="s">
        <v>2014</v>
      </c>
      <c r="E1518" s="6" t="s">
        <v>4679</v>
      </c>
      <c r="F1518" s="8" t="str">
        <f>LEFT(E1518,MIN(FIND({0,1,2,3,4,5,6,7,8,9},ASC(E1518)&amp;1234567890))-1)</f>
        <v>K</v>
      </c>
      <c r="G1518" s="8">
        <f t="shared" si="115"/>
        <v>0.61</v>
      </c>
      <c r="H1518" s="8">
        <f>VLOOKUP(F1518,Table!$A$2:$C$121,2,0)</f>
        <v>1</v>
      </c>
      <c r="I1518" s="7">
        <f>VLOOKUP(F1518,Table!$A$2:$C$121,3,0)</f>
        <v>4</v>
      </c>
      <c r="J1518" s="6" t="s">
        <v>4680</v>
      </c>
      <c r="K1518" s="8" t="str">
        <f>LEFT(J1518,MIN(FIND({0,1,2,3,4,5,6,7,8,9},ASC(J1518)&amp;1234567890))-1)</f>
        <v>Cs</v>
      </c>
      <c r="L1518" s="8">
        <f t="shared" si="116"/>
        <v>0.26</v>
      </c>
      <c r="M1518" s="8">
        <f>VLOOKUP(K1518,Table!$A$2:$C$121,2,0)</f>
        <v>1</v>
      </c>
      <c r="N1518" s="7">
        <f>VLOOKUP(K1518,Table!$A$2:$C$121,3,0)</f>
        <v>6</v>
      </c>
      <c r="O1518" s="6" t="s">
        <v>2438</v>
      </c>
      <c r="P1518" s="8" t="str">
        <f>LEFT(O1518,MIN(FIND({0,1,2,3,4,5,6,7,8,9},ASC(O1518)&amp;1234567890))-1)</f>
        <v>B</v>
      </c>
      <c r="Q1518" s="8">
        <f t="shared" si="117"/>
        <v>1</v>
      </c>
      <c r="R1518" s="8">
        <f>VLOOKUP(P1518,Table!$A$2:$C$121,2,0)</f>
        <v>13</v>
      </c>
      <c r="S1518" s="7">
        <f>VLOOKUP(P1518,Table!$A$2:$C$121,3,0)</f>
        <v>2</v>
      </c>
      <c r="T1518" s="6" t="s">
        <v>2309</v>
      </c>
      <c r="U1518" s="8" t="str">
        <f>LEFT(T1518,MIN(FIND({0,1,2,3,4,5,6,7,8,9},ASC(T1518)&amp;1234567890))-1)</f>
        <v>Si</v>
      </c>
      <c r="V1518" s="8">
        <f t="shared" si="118"/>
        <v>2</v>
      </c>
      <c r="W1518" s="8">
        <f>VLOOKUP(U1518,Table!$A$2:$C$121,2,0)</f>
        <v>14</v>
      </c>
      <c r="X1518" s="7">
        <f>VLOOKUP(U1518,Table!$A$2:$C$121,3,0)</f>
        <v>3</v>
      </c>
      <c r="Y1518" s="6" t="s">
        <v>4676</v>
      </c>
      <c r="Z1518" s="8" t="str">
        <f>LEFT(Y1518,MIN(FIND({0,1,2,3,4,5,6,7,8,9},ASC(Y1518)&amp;1234567890))-1)</f>
        <v>O</v>
      </c>
      <c r="AA1518" s="8">
        <f t="shared" si="119"/>
        <v>5.98</v>
      </c>
      <c r="AB1518" s="8">
        <f>VLOOKUP(Z1518,Table!$A$2:$C$121,2,0)</f>
        <v>16</v>
      </c>
      <c r="AC1518" s="7">
        <f>VLOOKUP(Z1518,Table!$A$2:$C$121,3,0)</f>
        <v>2</v>
      </c>
      <c r="AD1518" s="5" t="str">
        <f>VLOOKUP(A1518,Table!$U$1:$V$230,2,0)</f>
        <v>Cubic</v>
      </c>
    </row>
    <row r="1519" spans="1:30" ht="18.75" customHeight="1" x14ac:dyDescent="0.4">
      <c r="A1519" s="5">
        <v>220</v>
      </c>
      <c r="B1519" s="5">
        <v>194433</v>
      </c>
      <c r="C1519" s="5" t="s">
        <v>2009</v>
      </c>
      <c r="D1519" s="5" t="s">
        <v>2015</v>
      </c>
      <c r="E1519" s="6" t="s">
        <v>3821</v>
      </c>
      <c r="F1519" s="8" t="str">
        <f>LEFT(E1519,MIN(FIND({0,1,2,3,4,5,6,7,8,9},ASC(E1519)&amp;1234567890))-1)</f>
        <v>Ba</v>
      </c>
      <c r="G1519" s="8">
        <f t="shared" si="115"/>
        <v>6</v>
      </c>
      <c r="H1519" s="8">
        <f>VLOOKUP(F1519,Table!$A$2:$C$121,2,0)</f>
        <v>2</v>
      </c>
      <c r="I1519" s="7">
        <f>VLOOKUP(F1519,Table!$A$2:$C$121,3,0)</f>
        <v>6</v>
      </c>
      <c r="J1519" s="6" t="s">
        <v>4681</v>
      </c>
      <c r="K1519" s="8" t="str">
        <f>LEFT(J1519,MIN(FIND({0,1,2,3,4,5,6,7,8,9},ASC(J1519)&amp;1234567890))-1)</f>
        <v>Ag</v>
      </c>
      <c r="L1519" s="8">
        <f t="shared" si="116"/>
        <v>3.68</v>
      </c>
      <c r="M1519" s="8">
        <f>VLOOKUP(K1519,Table!$A$2:$C$121,2,0)</f>
        <v>11</v>
      </c>
      <c r="N1519" s="7">
        <f>VLOOKUP(K1519,Table!$A$2:$C$121,3,0)</f>
        <v>5</v>
      </c>
      <c r="O1519" s="6" t="s">
        <v>4673</v>
      </c>
      <c r="P1519" s="8" t="str">
        <f>LEFT(O1519,MIN(FIND({0,1,2,3,4,5,6,7,8,9},ASC(O1519)&amp;1234567890))-1)</f>
        <v>Sn</v>
      </c>
      <c r="Q1519" s="8">
        <f t="shared" si="117"/>
        <v>4</v>
      </c>
      <c r="R1519" s="8">
        <f>VLOOKUP(P1519,Table!$A$2:$C$121,2,0)</f>
        <v>14</v>
      </c>
      <c r="S1519" s="7">
        <f>VLOOKUP(P1519,Table!$A$2:$C$121,3,0)</f>
        <v>5</v>
      </c>
      <c r="T1519" s="6" t="s">
        <v>4682</v>
      </c>
      <c r="U1519" s="8" t="str">
        <f>LEFT(T1519,MIN(FIND({0,1,2,3,4,5,6,7,8,9},ASC(T1519)&amp;1234567890))-1)</f>
        <v>S</v>
      </c>
      <c r="V1519" s="8">
        <f t="shared" si="118"/>
        <v>9.5299999999999994</v>
      </c>
      <c r="W1519" s="8">
        <f>VLOOKUP(U1519,Table!$A$2:$C$121,2,0)</f>
        <v>16</v>
      </c>
      <c r="X1519" s="7">
        <f>VLOOKUP(U1519,Table!$A$2:$C$121,3,0)</f>
        <v>3</v>
      </c>
      <c r="Y1519" s="6" t="s">
        <v>4683</v>
      </c>
      <c r="Z1519" s="8" t="str">
        <f>LEFT(Y1519,MIN(FIND({0,1,2,3,4,5,6,7,8,9},ASC(Y1519)&amp;1234567890))-1)</f>
        <v>Se</v>
      </c>
      <c r="AA1519" s="8">
        <f t="shared" si="119"/>
        <v>6.47</v>
      </c>
      <c r="AB1519" s="8">
        <f>VLOOKUP(Z1519,Table!$A$2:$C$121,2,0)</f>
        <v>16</v>
      </c>
      <c r="AC1519" s="7">
        <f>VLOOKUP(Z1519,Table!$A$2:$C$121,3,0)</f>
        <v>4</v>
      </c>
      <c r="AD1519" s="5" t="str">
        <f>VLOOKUP(A1519,Table!$U$1:$V$230,2,0)</f>
        <v>Cubic</v>
      </c>
    </row>
    <row r="1520" spans="1:30" ht="18.75" customHeight="1" x14ac:dyDescent="0.4">
      <c r="A1520" s="5">
        <v>220</v>
      </c>
      <c r="B1520" s="5">
        <v>239151</v>
      </c>
      <c r="C1520" s="5" t="s">
        <v>2009</v>
      </c>
      <c r="D1520" s="5" t="s">
        <v>2016</v>
      </c>
      <c r="E1520" s="6" t="s">
        <v>4684</v>
      </c>
      <c r="F1520" s="8" t="str">
        <f>LEFT(E1520,MIN(FIND({0,1,2,3,4,5,6,7,8,9},ASC(E1520)&amp;1234567890))-1)</f>
        <v>Li</v>
      </c>
      <c r="G1520" s="8">
        <f t="shared" si="115"/>
        <v>1.87</v>
      </c>
      <c r="H1520" s="8">
        <f>VLOOKUP(F1520,Table!$A$2:$C$121,2,0)</f>
        <v>1</v>
      </c>
      <c r="I1520" s="7">
        <f>VLOOKUP(F1520,Table!$A$2:$C$121,3,0)</f>
        <v>2</v>
      </c>
      <c r="J1520" s="6" t="s">
        <v>4685</v>
      </c>
      <c r="K1520" s="8" t="str">
        <f>LEFT(J1520,MIN(FIND({0,1,2,3,4,5,6,7,8,9},ASC(J1520)&amp;1234567890))-1)</f>
        <v>H</v>
      </c>
      <c r="L1520" s="8">
        <f t="shared" si="116"/>
        <v>4.93</v>
      </c>
      <c r="M1520" s="8">
        <f>VLOOKUP(K1520,Table!$A$2:$C$121,2,0)</f>
        <v>1</v>
      </c>
      <c r="N1520" s="7">
        <f>VLOOKUP(K1520,Table!$A$2:$C$121,3,0)</f>
        <v>1</v>
      </c>
      <c r="O1520" s="6" t="s">
        <v>4686</v>
      </c>
      <c r="P1520" s="8" t="str">
        <f>LEFT(O1520,MIN(FIND({0,1,2,3,4,5,6,7,8,9},ASC(O1520)&amp;1234567890))-1)</f>
        <v>La</v>
      </c>
      <c r="Q1520" s="8">
        <f t="shared" si="117"/>
        <v>2.97</v>
      </c>
      <c r="R1520" s="8">
        <f>VLOOKUP(P1520,Table!$A$2:$C$121,2,0)</f>
        <v>3</v>
      </c>
      <c r="S1520" s="7">
        <f>VLOOKUP(P1520,Table!$A$2:$C$121,3,0)</f>
        <v>6</v>
      </c>
      <c r="T1520" s="6" t="s">
        <v>4687</v>
      </c>
      <c r="U1520" s="8" t="str">
        <f>LEFT(T1520,MIN(FIND({0,1,2,3,4,5,6,7,8,9},ASC(T1520)&amp;1234567890))-1)</f>
        <v>Zr</v>
      </c>
      <c r="V1520" s="8">
        <f t="shared" si="118"/>
        <v>1.98</v>
      </c>
      <c r="W1520" s="8">
        <f>VLOOKUP(U1520,Table!$A$2:$C$121,2,0)</f>
        <v>4</v>
      </c>
      <c r="X1520" s="7">
        <f>VLOOKUP(U1520,Table!$A$2:$C$121,3,0)</f>
        <v>5</v>
      </c>
      <c r="Y1520" s="6" t="s">
        <v>2470</v>
      </c>
      <c r="Z1520" s="8" t="str">
        <f>LEFT(Y1520,MIN(FIND({0,1,2,3,4,5,6,7,8,9},ASC(Y1520)&amp;1234567890))-1)</f>
        <v>O</v>
      </c>
      <c r="AA1520" s="8">
        <f t="shared" si="119"/>
        <v>12</v>
      </c>
      <c r="AB1520" s="8">
        <f>VLOOKUP(Z1520,Table!$A$2:$C$121,2,0)</f>
        <v>16</v>
      </c>
      <c r="AC1520" s="7">
        <f>VLOOKUP(Z1520,Table!$A$2:$C$121,3,0)</f>
        <v>2</v>
      </c>
      <c r="AD1520" s="5" t="str">
        <f>VLOOKUP(A1520,Table!$U$1:$V$230,2,0)</f>
        <v>Cubic</v>
      </c>
    </row>
    <row r="1521" spans="1:30" ht="18.75" customHeight="1" x14ac:dyDescent="0.4">
      <c r="A1521" s="5">
        <v>220</v>
      </c>
      <c r="B1521" s="5">
        <v>196425</v>
      </c>
      <c r="C1521" s="5" t="s">
        <v>2009</v>
      </c>
      <c r="D1521" s="5" t="s">
        <v>2017</v>
      </c>
      <c r="E1521" s="6" t="s">
        <v>4688</v>
      </c>
      <c r="F1521" s="8" t="str">
        <f>LEFT(E1521,MIN(FIND({0,1,2,3,4,5,6,7,8,9},ASC(E1521)&amp;1234567890))-1)</f>
        <v>Li</v>
      </c>
      <c r="G1521" s="8">
        <f t="shared" si="115"/>
        <v>6.43</v>
      </c>
      <c r="H1521" s="8">
        <f>VLOOKUP(F1521,Table!$A$2:$C$121,2,0)</f>
        <v>1</v>
      </c>
      <c r="I1521" s="7">
        <f>VLOOKUP(F1521,Table!$A$2:$C$121,3,0)</f>
        <v>2</v>
      </c>
      <c r="J1521" s="6" t="s">
        <v>4689</v>
      </c>
      <c r="K1521" s="8" t="str">
        <f>LEFT(J1521,MIN(FIND({0,1,2,3,4,5,6,7,8,9},ASC(J1521)&amp;1234567890))-1)</f>
        <v>Ga</v>
      </c>
      <c r="L1521" s="8">
        <f t="shared" si="116"/>
        <v>0.52</v>
      </c>
      <c r="M1521" s="8">
        <f>VLOOKUP(K1521,Table!$A$2:$C$121,2,0)</f>
        <v>13</v>
      </c>
      <c r="N1521" s="7">
        <f>VLOOKUP(K1521,Table!$A$2:$C$121,3,0)</f>
        <v>4</v>
      </c>
      <c r="O1521" s="6" t="s">
        <v>4690</v>
      </c>
      <c r="P1521" s="8" t="str">
        <f>LEFT(O1521,MIN(FIND({0,1,2,3,4,5,6,7,8,9},ASC(O1521)&amp;1234567890))-1)</f>
        <v>La</v>
      </c>
      <c r="Q1521" s="8">
        <f t="shared" si="117"/>
        <v>2.67</v>
      </c>
      <c r="R1521" s="8">
        <f>VLOOKUP(P1521,Table!$A$2:$C$121,2,0)</f>
        <v>3</v>
      </c>
      <c r="S1521" s="7">
        <f>VLOOKUP(P1521,Table!$A$2:$C$121,3,0)</f>
        <v>6</v>
      </c>
      <c r="T1521" s="6" t="s">
        <v>2772</v>
      </c>
      <c r="U1521" s="8" t="str">
        <f>LEFT(T1521,MIN(FIND({0,1,2,3,4,5,6,7,8,9},ASC(T1521)&amp;1234567890))-1)</f>
        <v>Zr</v>
      </c>
      <c r="V1521" s="8">
        <f t="shared" si="118"/>
        <v>2</v>
      </c>
      <c r="W1521" s="8">
        <f>VLOOKUP(U1521,Table!$A$2:$C$121,2,0)</f>
        <v>4</v>
      </c>
      <c r="X1521" s="7">
        <f>VLOOKUP(U1521,Table!$A$2:$C$121,3,0)</f>
        <v>5</v>
      </c>
      <c r="Y1521" s="6" t="s">
        <v>2470</v>
      </c>
      <c r="Z1521" s="8" t="str">
        <f>LEFT(Y1521,MIN(FIND({0,1,2,3,4,5,6,7,8,9},ASC(Y1521)&amp;1234567890))-1)</f>
        <v>O</v>
      </c>
      <c r="AA1521" s="8">
        <f t="shared" si="119"/>
        <v>12</v>
      </c>
      <c r="AB1521" s="8">
        <f>VLOOKUP(Z1521,Table!$A$2:$C$121,2,0)</f>
        <v>16</v>
      </c>
      <c r="AC1521" s="7">
        <f>VLOOKUP(Z1521,Table!$A$2:$C$121,3,0)</f>
        <v>2</v>
      </c>
      <c r="AD1521" s="5" t="str">
        <f>VLOOKUP(A1521,Table!$U$1:$V$230,2,0)</f>
        <v>Cubic</v>
      </c>
    </row>
    <row r="1522" spans="1:30" ht="18.75" customHeight="1" x14ac:dyDescent="0.4">
      <c r="A1522" s="5">
        <v>220</v>
      </c>
      <c r="B1522" s="5">
        <v>430603</v>
      </c>
      <c r="C1522" s="5" t="s">
        <v>2009</v>
      </c>
      <c r="D1522" s="5" t="s">
        <v>2018</v>
      </c>
      <c r="E1522" s="6" t="s">
        <v>4691</v>
      </c>
      <c r="F1522" s="8" t="str">
        <f>LEFT(E1522,MIN(FIND({0,1,2,3,4,5,6,7,8,9},ASC(E1522)&amp;1234567890))-1)</f>
        <v>Li</v>
      </c>
      <c r="G1522" s="8">
        <f t="shared" si="115"/>
        <v>6.49</v>
      </c>
      <c r="H1522" s="8">
        <f>VLOOKUP(F1522,Table!$A$2:$C$121,2,0)</f>
        <v>1</v>
      </c>
      <c r="I1522" s="7">
        <f>VLOOKUP(F1522,Table!$A$2:$C$121,3,0)</f>
        <v>2</v>
      </c>
      <c r="J1522" s="6" t="s">
        <v>4692</v>
      </c>
      <c r="K1522" s="8" t="str">
        <f>LEFT(J1522,MIN(FIND({0,1,2,3,4,5,6,7,8,9},ASC(J1522)&amp;1234567890))-1)</f>
        <v>Ga</v>
      </c>
      <c r="L1522" s="8">
        <f t="shared" si="116"/>
        <v>0.2</v>
      </c>
      <c r="M1522" s="8">
        <f>VLOOKUP(K1522,Table!$A$2:$C$121,2,0)</f>
        <v>13</v>
      </c>
      <c r="N1522" s="7">
        <f>VLOOKUP(K1522,Table!$A$2:$C$121,3,0)</f>
        <v>4</v>
      </c>
      <c r="O1522" s="6" t="s">
        <v>4693</v>
      </c>
      <c r="P1522" s="8" t="str">
        <f>LEFT(O1522,MIN(FIND({0,1,2,3,4,5,6,7,8,9},ASC(O1522)&amp;1234567890))-1)</f>
        <v>La</v>
      </c>
      <c r="Q1522" s="8">
        <f t="shared" si="117"/>
        <v>2.94</v>
      </c>
      <c r="R1522" s="8">
        <f>VLOOKUP(P1522,Table!$A$2:$C$121,2,0)</f>
        <v>3</v>
      </c>
      <c r="S1522" s="7">
        <f>VLOOKUP(P1522,Table!$A$2:$C$121,3,0)</f>
        <v>6</v>
      </c>
      <c r="T1522" s="6" t="s">
        <v>2772</v>
      </c>
      <c r="U1522" s="8" t="str">
        <f>LEFT(T1522,MIN(FIND({0,1,2,3,4,5,6,7,8,9},ASC(T1522)&amp;1234567890))-1)</f>
        <v>Zr</v>
      </c>
      <c r="V1522" s="8">
        <f t="shared" si="118"/>
        <v>2</v>
      </c>
      <c r="W1522" s="8">
        <f>VLOOKUP(U1522,Table!$A$2:$C$121,2,0)</f>
        <v>4</v>
      </c>
      <c r="X1522" s="7">
        <f>VLOOKUP(U1522,Table!$A$2:$C$121,3,0)</f>
        <v>5</v>
      </c>
      <c r="Y1522" s="6" t="s">
        <v>2470</v>
      </c>
      <c r="Z1522" s="8" t="str">
        <f>LEFT(Y1522,MIN(FIND({0,1,2,3,4,5,6,7,8,9},ASC(Y1522)&amp;1234567890))-1)</f>
        <v>O</v>
      </c>
      <c r="AA1522" s="8">
        <f t="shared" si="119"/>
        <v>12</v>
      </c>
      <c r="AB1522" s="8">
        <f>VLOOKUP(Z1522,Table!$A$2:$C$121,2,0)</f>
        <v>16</v>
      </c>
      <c r="AC1522" s="7">
        <f>VLOOKUP(Z1522,Table!$A$2:$C$121,3,0)</f>
        <v>2</v>
      </c>
      <c r="AD1522" s="5" t="str">
        <f>VLOOKUP(A1522,Table!$U$1:$V$230,2,0)</f>
        <v>Cubic</v>
      </c>
    </row>
    <row r="1523" spans="1:30" ht="18.75" customHeight="1" x14ac:dyDescent="0.4">
      <c r="A1523" s="5">
        <v>220</v>
      </c>
      <c r="B1523" s="5">
        <v>430604</v>
      </c>
      <c r="C1523" s="5" t="s">
        <v>2009</v>
      </c>
      <c r="D1523" s="5" t="s">
        <v>2019</v>
      </c>
      <c r="E1523" s="6" t="s">
        <v>4694</v>
      </c>
      <c r="F1523" s="8" t="str">
        <f>LEFT(E1523,MIN(FIND({0,1,2,3,4,5,6,7,8,9},ASC(E1523)&amp;1234567890))-1)</f>
        <v>Li</v>
      </c>
      <c r="G1523" s="8">
        <f t="shared" si="115"/>
        <v>6.08</v>
      </c>
      <c r="H1523" s="8">
        <f>VLOOKUP(F1523,Table!$A$2:$C$121,2,0)</f>
        <v>1</v>
      </c>
      <c r="I1523" s="7">
        <f>VLOOKUP(F1523,Table!$A$2:$C$121,3,0)</f>
        <v>2</v>
      </c>
      <c r="J1523" s="6" t="s">
        <v>4695</v>
      </c>
      <c r="K1523" s="8" t="str">
        <f>LEFT(J1523,MIN(FIND({0,1,2,3,4,5,6,7,8,9},ASC(J1523)&amp;1234567890))-1)</f>
        <v>Ga</v>
      </c>
      <c r="L1523" s="8">
        <f t="shared" si="116"/>
        <v>0.36</v>
      </c>
      <c r="M1523" s="8">
        <f>VLOOKUP(K1523,Table!$A$2:$C$121,2,0)</f>
        <v>13</v>
      </c>
      <c r="N1523" s="7">
        <f>VLOOKUP(K1523,Table!$A$2:$C$121,3,0)</f>
        <v>4</v>
      </c>
      <c r="O1523" s="6" t="s">
        <v>4693</v>
      </c>
      <c r="P1523" s="8" t="str">
        <f>LEFT(O1523,MIN(FIND({0,1,2,3,4,5,6,7,8,9},ASC(O1523)&amp;1234567890))-1)</f>
        <v>La</v>
      </c>
      <c r="Q1523" s="8">
        <f t="shared" si="117"/>
        <v>2.94</v>
      </c>
      <c r="R1523" s="8">
        <f>VLOOKUP(P1523,Table!$A$2:$C$121,2,0)</f>
        <v>3</v>
      </c>
      <c r="S1523" s="7">
        <f>VLOOKUP(P1523,Table!$A$2:$C$121,3,0)</f>
        <v>6</v>
      </c>
      <c r="T1523" s="6" t="s">
        <v>2772</v>
      </c>
      <c r="U1523" s="8" t="str">
        <f>LEFT(T1523,MIN(FIND({0,1,2,3,4,5,6,7,8,9},ASC(T1523)&amp;1234567890))-1)</f>
        <v>Zr</v>
      </c>
      <c r="V1523" s="8">
        <f t="shared" si="118"/>
        <v>2</v>
      </c>
      <c r="W1523" s="8">
        <f>VLOOKUP(U1523,Table!$A$2:$C$121,2,0)</f>
        <v>4</v>
      </c>
      <c r="X1523" s="7">
        <f>VLOOKUP(U1523,Table!$A$2:$C$121,3,0)</f>
        <v>5</v>
      </c>
      <c r="Y1523" s="6" t="s">
        <v>2470</v>
      </c>
      <c r="Z1523" s="8" t="str">
        <f>LEFT(Y1523,MIN(FIND({0,1,2,3,4,5,6,7,8,9},ASC(Y1523)&amp;1234567890))-1)</f>
        <v>O</v>
      </c>
      <c r="AA1523" s="8">
        <f t="shared" si="119"/>
        <v>12</v>
      </c>
      <c r="AB1523" s="8">
        <f>VLOOKUP(Z1523,Table!$A$2:$C$121,2,0)</f>
        <v>16</v>
      </c>
      <c r="AC1523" s="7">
        <f>VLOOKUP(Z1523,Table!$A$2:$C$121,3,0)</f>
        <v>2</v>
      </c>
      <c r="AD1523" s="5" t="str">
        <f>VLOOKUP(A1523,Table!$U$1:$V$230,2,0)</f>
        <v>Cubic</v>
      </c>
    </row>
    <row r="1524" spans="1:30" ht="18.75" customHeight="1" x14ac:dyDescent="0.4">
      <c r="A1524" s="5">
        <v>221</v>
      </c>
      <c r="B1524" s="5">
        <v>2297</v>
      </c>
      <c r="C1524" s="5" t="s">
        <v>2020</v>
      </c>
      <c r="D1524" s="5" t="s">
        <v>2021</v>
      </c>
      <c r="E1524" s="6" t="s">
        <v>4696</v>
      </c>
      <c r="F1524" s="8" t="str">
        <f>LEFT(E1524,MIN(FIND({0,1,2,3,4,5,6,7,8,9},ASC(E1524)&amp;1234567890))-1)</f>
        <v>Ag</v>
      </c>
      <c r="G1524" s="8">
        <f t="shared" si="115"/>
        <v>6.5</v>
      </c>
      <c r="H1524" s="8">
        <f>VLOOKUP(F1524,Table!$A$2:$C$121,2,0)</f>
        <v>11</v>
      </c>
      <c r="I1524" s="7">
        <f>VLOOKUP(F1524,Table!$A$2:$C$121,3,0)</f>
        <v>5</v>
      </c>
      <c r="J1524" s="6" t="s">
        <v>4697</v>
      </c>
      <c r="K1524" s="8" t="str">
        <f>LEFT(J1524,MIN(FIND({0,1,2,3,4,5,6,7,8,9},ASC(J1524)&amp;1234567890))-1)</f>
        <v>Tl</v>
      </c>
      <c r="L1524" s="8">
        <f t="shared" si="116"/>
        <v>5.5</v>
      </c>
      <c r="M1524" s="8">
        <f>VLOOKUP(K1524,Table!$A$2:$C$121,2,0)</f>
        <v>13</v>
      </c>
      <c r="N1524" s="7">
        <f>VLOOKUP(K1524,Table!$A$2:$C$121,3,0)</f>
        <v>6</v>
      </c>
      <c r="O1524" s="6" t="s">
        <v>3278</v>
      </c>
      <c r="P1524" s="8" t="str">
        <f>LEFT(O1524,MIN(FIND({0,1,2,3,4,5,6,7,8,9},ASC(O1524)&amp;1234567890))-1)</f>
        <v>Si</v>
      </c>
      <c r="Q1524" s="8">
        <f t="shared" si="117"/>
        <v>12</v>
      </c>
      <c r="R1524" s="8">
        <f>VLOOKUP(P1524,Table!$A$2:$C$121,2,0)</f>
        <v>14</v>
      </c>
      <c r="S1524" s="7">
        <f>VLOOKUP(P1524,Table!$A$2:$C$121,3,0)</f>
        <v>3</v>
      </c>
      <c r="T1524" s="6" t="s">
        <v>3869</v>
      </c>
      <c r="U1524" s="8" t="str">
        <f>LEFT(T1524,MIN(FIND({0,1,2,3,4,5,6,7,8,9},ASC(T1524)&amp;1234567890))-1)</f>
        <v>Al</v>
      </c>
      <c r="V1524" s="8">
        <f t="shared" si="118"/>
        <v>12</v>
      </c>
      <c r="W1524" s="8">
        <f>VLOOKUP(U1524,Table!$A$2:$C$121,2,0)</f>
        <v>13</v>
      </c>
      <c r="X1524" s="7">
        <f>VLOOKUP(U1524,Table!$A$2:$C$121,3,0)</f>
        <v>3</v>
      </c>
      <c r="Y1524" s="6" t="s">
        <v>4698</v>
      </c>
      <c r="Z1524" s="8" t="str">
        <f>LEFT(Y1524,MIN(FIND({0,1,2,3,4,5,6,7,8,9},ASC(Y1524)&amp;1234567890))-1)</f>
        <v>O</v>
      </c>
      <c r="AA1524" s="8">
        <f t="shared" si="119"/>
        <v>48</v>
      </c>
      <c r="AB1524" s="8">
        <f>VLOOKUP(Z1524,Table!$A$2:$C$121,2,0)</f>
        <v>16</v>
      </c>
      <c r="AC1524" s="7">
        <f>VLOOKUP(Z1524,Table!$A$2:$C$121,3,0)</f>
        <v>2</v>
      </c>
      <c r="AD1524" s="5" t="str">
        <f>VLOOKUP(A1524,Table!$U$1:$V$230,2,0)</f>
        <v>Cubic</v>
      </c>
    </row>
    <row r="1525" spans="1:30" ht="18.75" customHeight="1" x14ac:dyDescent="0.4">
      <c r="A1525" s="5">
        <v>221</v>
      </c>
      <c r="B1525" s="5">
        <v>9464</v>
      </c>
      <c r="C1525" s="5" t="s">
        <v>2020</v>
      </c>
      <c r="D1525" s="5" t="s">
        <v>2022</v>
      </c>
      <c r="E1525" s="6" t="s">
        <v>4699</v>
      </c>
      <c r="F1525" s="8" t="str">
        <f>LEFT(E1525,MIN(FIND({0,1,2,3,4,5,6,7,8,9},ASC(E1525)&amp;1234567890))-1)</f>
        <v>Na</v>
      </c>
      <c r="G1525" s="8">
        <f t="shared" si="115"/>
        <v>11</v>
      </c>
      <c r="H1525" s="8">
        <f>VLOOKUP(F1525,Table!$A$2:$C$121,2,0)</f>
        <v>1</v>
      </c>
      <c r="I1525" s="7">
        <f>VLOOKUP(F1525,Table!$A$2:$C$121,3,0)</f>
        <v>3</v>
      </c>
      <c r="J1525" s="6" t="s">
        <v>4507</v>
      </c>
      <c r="K1525" s="8" t="str">
        <f>LEFT(J1525,MIN(FIND({0,1,2,3,4,5,6,7,8,9},ASC(J1525)&amp;1234567890))-1)</f>
        <v>Al</v>
      </c>
      <c r="L1525" s="8">
        <f t="shared" si="116"/>
        <v>11</v>
      </c>
      <c r="M1525" s="8">
        <f>VLOOKUP(K1525,Table!$A$2:$C$121,2,0)</f>
        <v>13</v>
      </c>
      <c r="N1525" s="7">
        <f>VLOOKUP(K1525,Table!$A$2:$C$121,3,0)</f>
        <v>3</v>
      </c>
      <c r="O1525" s="6" t="s">
        <v>4700</v>
      </c>
      <c r="P1525" s="8" t="str">
        <f>LEFT(O1525,MIN(FIND({0,1,2,3,4,5,6,7,8,9},ASC(O1525)&amp;1234567890))-1)</f>
        <v>Si</v>
      </c>
      <c r="Q1525" s="8">
        <f t="shared" si="117"/>
        <v>13</v>
      </c>
      <c r="R1525" s="8">
        <f>VLOOKUP(P1525,Table!$A$2:$C$121,2,0)</f>
        <v>14</v>
      </c>
      <c r="S1525" s="7">
        <f>VLOOKUP(P1525,Table!$A$2:$C$121,3,0)</f>
        <v>3</v>
      </c>
      <c r="T1525" s="6" t="s">
        <v>4698</v>
      </c>
      <c r="U1525" s="8" t="str">
        <f>LEFT(T1525,MIN(FIND({0,1,2,3,4,5,6,7,8,9},ASC(T1525)&amp;1234567890))-1)</f>
        <v>O</v>
      </c>
      <c r="V1525" s="8">
        <f t="shared" si="118"/>
        <v>48</v>
      </c>
      <c r="W1525" s="8">
        <f>VLOOKUP(U1525,Table!$A$2:$C$121,2,0)</f>
        <v>16</v>
      </c>
      <c r="X1525" s="7">
        <f>VLOOKUP(U1525,Table!$A$2:$C$121,3,0)</f>
        <v>2</v>
      </c>
      <c r="Y1525" s="6" t="s">
        <v>2647</v>
      </c>
      <c r="Z1525" s="8" t="str">
        <f>LEFT(Y1525,MIN(FIND({0,1,2,3,4,5,6,7,8,9},ASC(Y1525)&amp;1234567890))-1)</f>
        <v>S</v>
      </c>
      <c r="AA1525" s="8">
        <f t="shared" si="119"/>
        <v>16</v>
      </c>
      <c r="AB1525" s="8">
        <f>VLOOKUP(Z1525,Table!$A$2:$C$121,2,0)</f>
        <v>16</v>
      </c>
      <c r="AC1525" s="7">
        <f>VLOOKUP(Z1525,Table!$A$2:$C$121,3,0)</f>
        <v>3</v>
      </c>
      <c r="AD1525" s="5" t="str">
        <f>VLOOKUP(A1525,Table!$U$1:$V$230,2,0)</f>
        <v>Cubic</v>
      </c>
    </row>
    <row r="1526" spans="1:30" ht="18.75" customHeight="1" x14ac:dyDescent="0.4">
      <c r="A1526" s="5">
        <v>221</v>
      </c>
      <c r="B1526" s="5">
        <v>10398</v>
      </c>
      <c r="C1526" s="5" t="s">
        <v>2020</v>
      </c>
      <c r="D1526" s="5" t="s">
        <v>2023</v>
      </c>
      <c r="E1526" s="6" t="s">
        <v>4701</v>
      </c>
      <c r="F1526" s="8" t="str">
        <f>LEFT(E1526,MIN(FIND({0,1,2,3,4,5,6,7,8,9},ASC(E1526)&amp;1234567890))-1)</f>
        <v>K</v>
      </c>
      <c r="G1526" s="8">
        <f t="shared" si="115"/>
        <v>6</v>
      </c>
      <c r="H1526" s="8">
        <f>VLOOKUP(F1526,Table!$A$2:$C$121,2,0)</f>
        <v>1</v>
      </c>
      <c r="I1526" s="7">
        <f>VLOOKUP(F1526,Table!$A$2:$C$121,3,0)</f>
        <v>4</v>
      </c>
      <c r="J1526" s="6" t="s">
        <v>2329</v>
      </c>
      <c r="K1526" s="8" t="str">
        <f>LEFT(J1526,MIN(FIND({0,1,2,3,4,5,6,7,8,9},ASC(J1526)&amp;1234567890))-1)</f>
        <v>Li</v>
      </c>
      <c r="L1526" s="8">
        <f t="shared" si="116"/>
        <v>1</v>
      </c>
      <c r="M1526" s="8">
        <f>VLOOKUP(K1526,Table!$A$2:$C$121,2,0)</f>
        <v>1</v>
      </c>
      <c r="N1526" s="7">
        <f>VLOOKUP(K1526,Table!$A$2:$C$121,3,0)</f>
        <v>2</v>
      </c>
      <c r="O1526" s="6" t="s">
        <v>4702</v>
      </c>
      <c r="P1526" s="8" t="str">
        <f>LEFT(O1526,MIN(FIND({0,1,2,3,4,5,6,7,8,9},ASC(O1526)&amp;1234567890))-1)</f>
        <v>Fe</v>
      </c>
      <c r="Q1526" s="8">
        <f t="shared" si="117"/>
        <v>24</v>
      </c>
      <c r="R1526" s="8">
        <f>VLOOKUP(P1526,Table!$A$2:$C$121,2,0)</f>
        <v>8</v>
      </c>
      <c r="S1526" s="7">
        <f>VLOOKUP(P1526,Table!$A$2:$C$121,3,0)</f>
        <v>4</v>
      </c>
      <c r="T1526" s="6" t="s">
        <v>4703</v>
      </c>
      <c r="U1526" s="8" t="str">
        <f>LEFT(T1526,MIN(FIND({0,1,2,3,4,5,6,7,8,9},ASC(T1526)&amp;1234567890))-1)</f>
        <v>S</v>
      </c>
      <c r="V1526" s="8">
        <f t="shared" si="118"/>
        <v>26</v>
      </c>
      <c r="W1526" s="8">
        <f>VLOOKUP(U1526,Table!$A$2:$C$121,2,0)</f>
        <v>16</v>
      </c>
      <c r="X1526" s="7">
        <f>VLOOKUP(U1526,Table!$A$2:$C$121,3,0)</f>
        <v>3</v>
      </c>
      <c r="Y1526" s="6" t="s">
        <v>2339</v>
      </c>
      <c r="Z1526" s="8" t="str">
        <f>LEFT(Y1526,MIN(FIND({0,1,2,3,4,5,6,7,8,9},ASC(Y1526)&amp;1234567890))-1)</f>
        <v>Cl</v>
      </c>
      <c r="AA1526" s="8">
        <f t="shared" si="119"/>
        <v>1</v>
      </c>
      <c r="AB1526" s="8">
        <f>VLOOKUP(Z1526,Table!$A$2:$C$121,2,0)</f>
        <v>17</v>
      </c>
      <c r="AC1526" s="7">
        <f>VLOOKUP(Z1526,Table!$A$2:$C$121,3,0)</f>
        <v>3</v>
      </c>
      <c r="AD1526" s="5" t="str">
        <f>VLOOKUP(A1526,Table!$U$1:$V$230,2,0)</f>
        <v>Cubic</v>
      </c>
    </row>
    <row r="1527" spans="1:30" ht="18.75" customHeight="1" x14ac:dyDescent="0.4">
      <c r="A1527" s="5">
        <v>221</v>
      </c>
      <c r="B1527" s="5">
        <v>37300</v>
      </c>
      <c r="C1527" s="5" t="s">
        <v>2020</v>
      </c>
      <c r="D1527" s="5" t="s">
        <v>2024</v>
      </c>
      <c r="E1527" s="6" t="s">
        <v>2873</v>
      </c>
      <c r="F1527" s="8" t="str">
        <f>LEFT(E1527,MIN(FIND({0,1,2,3,4,5,6,7,8,9},ASC(E1527)&amp;1234567890))-1)</f>
        <v>Ag</v>
      </c>
      <c r="G1527" s="8">
        <f t="shared" si="115"/>
        <v>3</v>
      </c>
      <c r="H1527" s="8">
        <f>VLOOKUP(F1527,Table!$A$2:$C$121,2,0)</f>
        <v>11</v>
      </c>
      <c r="I1527" s="7">
        <f>VLOOKUP(F1527,Table!$A$2:$C$121,3,0)</f>
        <v>5</v>
      </c>
      <c r="J1527" s="6" t="s">
        <v>4704</v>
      </c>
      <c r="K1527" s="8" t="str">
        <f>LEFT(J1527,MIN(FIND({0,1,2,3,4,5,6,7,8,9},ASC(J1527)&amp;1234567890))-1)</f>
        <v>Na</v>
      </c>
      <c r="L1527" s="8">
        <f t="shared" si="116"/>
        <v>6.6</v>
      </c>
      <c r="M1527" s="8">
        <f>VLOOKUP(K1527,Table!$A$2:$C$121,2,0)</f>
        <v>1</v>
      </c>
      <c r="N1527" s="7">
        <f>VLOOKUP(K1527,Table!$A$2:$C$121,3,0)</f>
        <v>3</v>
      </c>
      <c r="O1527" s="6" t="s">
        <v>3869</v>
      </c>
      <c r="P1527" s="8" t="str">
        <f>LEFT(O1527,MIN(FIND({0,1,2,3,4,5,6,7,8,9},ASC(O1527)&amp;1234567890))-1)</f>
        <v>Al</v>
      </c>
      <c r="Q1527" s="8">
        <f t="shared" si="117"/>
        <v>12</v>
      </c>
      <c r="R1527" s="8">
        <f>VLOOKUP(P1527,Table!$A$2:$C$121,2,0)</f>
        <v>13</v>
      </c>
      <c r="S1527" s="7">
        <f>VLOOKUP(P1527,Table!$A$2:$C$121,3,0)</f>
        <v>3</v>
      </c>
      <c r="T1527" s="6" t="s">
        <v>3278</v>
      </c>
      <c r="U1527" s="8" t="str">
        <f>LEFT(T1527,MIN(FIND({0,1,2,3,4,5,6,7,8,9},ASC(T1527)&amp;1234567890))-1)</f>
        <v>Si</v>
      </c>
      <c r="V1527" s="8">
        <f t="shared" si="118"/>
        <v>12</v>
      </c>
      <c r="W1527" s="8">
        <f>VLOOKUP(U1527,Table!$A$2:$C$121,2,0)</f>
        <v>14</v>
      </c>
      <c r="X1527" s="7">
        <f>VLOOKUP(U1527,Table!$A$2:$C$121,3,0)</f>
        <v>3</v>
      </c>
      <c r="Y1527" s="6" t="s">
        <v>4698</v>
      </c>
      <c r="Z1527" s="8" t="str">
        <f>LEFT(Y1527,MIN(FIND({0,1,2,3,4,5,6,7,8,9},ASC(Y1527)&amp;1234567890))-1)</f>
        <v>O</v>
      </c>
      <c r="AA1527" s="8">
        <f t="shared" si="119"/>
        <v>48</v>
      </c>
      <c r="AB1527" s="8">
        <f>VLOOKUP(Z1527,Table!$A$2:$C$121,2,0)</f>
        <v>16</v>
      </c>
      <c r="AC1527" s="7">
        <f>VLOOKUP(Z1527,Table!$A$2:$C$121,3,0)</f>
        <v>2</v>
      </c>
      <c r="AD1527" s="5" t="str">
        <f>VLOOKUP(A1527,Table!$U$1:$V$230,2,0)</f>
        <v>Cubic</v>
      </c>
    </row>
    <row r="1528" spans="1:30" ht="18.75" customHeight="1" x14ac:dyDescent="0.4">
      <c r="A1528" s="5">
        <v>221</v>
      </c>
      <c r="B1528" s="5">
        <v>37301</v>
      </c>
      <c r="C1528" s="5" t="s">
        <v>2020</v>
      </c>
      <c r="D1528" s="5" t="s">
        <v>2025</v>
      </c>
      <c r="E1528" s="6" t="s">
        <v>4705</v>
      </c>
      <c r="F1528" s="8" t="str">
        <f>LEFT(E1528,MIN(FIND({0,1,2,3,4,5,6,7,8,9},ASC(E1528)&amp;1234567890))-1)</f>
        <v>Ag</v>
      </c>
      <c r="G1528" s="8">
        <f t="shared" si="115"/>
        <v>3.6</v>
      </c>
      <c r="H1528" s="8">
        <f>VLOOKUP(F1528,Table!$A$2:$C$121,2,0)</f>
        <v>11</v>
      </c>
      <c r="I1528" s="7">
        <f>VLOOKUP(F1528,Table!$A$2:$C$121,3,0)</f>
        <v>5</v>
      </c>
      <c r="J1528" s="6" t="s">
        <v>4704</v>
      </c>
      <c r="K1528" s="8" t="str">
        <f>LEFT(J1528,MIN(FIND({0,1,2,3,4,5,6,7,8,9},ASC(J1528)&amp;1234567890))-1)</f>
        <v>Na</v>
      </c>
      <c r="L1528" s="8">
        <f t="shared" si="116"/>
        <v>6.6</v>
      </c>
      <c r="M1528" s="8">
        <f>VLOOKUP(K1528,Table!$A$2:$C$121,2,0)</f>
        <v>1</v>
      </c>
      <c r="N1528" s="7">
        <f>VLOOKUP(K1528,Table!$A$2:$C$121,3,0)</f>
        <v>3</v>
      </c>
      <c r="O1528" s="6" t="s">
        <v>3869</v>
      </c>
      <c r="P1528" s="8" t="str">
        <f>LEFT(O1528,MIN(FIND({0,1,2,3,4,5,6,7,8,9},ASC(O1528)&amp;1234567890))-1)</f>
        <v>Al</v>
      </c>
      <c r="Q1528" s="8">
        <f t="shared" si="117"/>
        <v>12</v>
      </c>
      <c r="R1528" s="8">
        <f>VLOOKUP(P1528,Table!$A$2:$C$121,2,0)</f>
        <v>13</v>
      </c>
      <c r="S1528" s="7">
        <f>VLOOKUP(P1528,Table!$A$2:$C$121,3,0)</f>
        <v>3</v>
      </c>
      <c r="T1528" s="6" t="s">
        <v>3278</v>
      </c>
      <c r="U1528" s="8" t="str">
        <f>LEFT(T1528,MIN(FIND({0,1,2,3,4,5,6,7,8,9},ASC(T1528)&amp;1234567890))-1)</f>
        <v>Si</v>
      </c>
      <c r="V1528" s="8">
        <f t="shared" si="118"/>
        <v>12</v>
      </c>
      <c r="W1528" s="8">
        <f>VLOOKUP(U1528,Table!$A$2:$C$121,2,0)</f>
        <v>14</v>
      </c>
      <c r="X1528" s="7">
        <f>VLOOKUP(U1528,Table!$A$2:$C$121,3,0)</f>
        <v>3</v>
      </c>
      <c r="Y1528" s="6" t="s">
        <v>4698</v>
      </c>
      <c r="Z1528" s="8" t="str">
        <f>LEFT(Y1528,MIN(FIND({0,1,2,3,4,5,6,7,8,9},ASC(Y1528)&amp;1234567890))-1)</f>
        <v>O</v>
      </c>
      <c r="AA1528" s="8">
        <f t="shared" si="119"/>
        <v>48</v>
      </c>
      <c r="AB1528" s="8">
        <f>VLOOKUP(Z1528,Table!$A$2:$C$121,2,0)</f>
        <v>16</v>
      </c>
      <c r="AC1528" s="7">
        <f>VLOOKUP(Z1528,Table!$A$2:$C$121,3,0)</f>
        <v>2</v>
      </c>
      <c r="AD1528" s="5" t="str">
        <f>VLOOKUP(A1528,Table!$U$1:$V$230,2,0)</f>
        <v>Cubic</v>
      </c>
    </row>
    <row r="1529" spans="1:30" ht="18.75" customHeight="1" x14ac:dyDescent="0.4">
      <c r="A1529" s="5">
        <v>221</v>
      </c>
      <c r="B1529" s="5">
        <v>37302</v>
      </c>
      <c r="C1529" s="5" t="s">
        <v>2020</v>
      </c>
      <c r="D1529" s="5" t="s">
        <v>2026</v>
      </c>
      <c r="E1529" s="6" t="s">
        <v>2873</v>
      </c>
      <c r="F1529" s="8" t="str">
        <f>LEFT(E1529,MIN(FIND({0,1,2,3,4,5,6,7,8,9},ASC(E1529)&amp;1234567890))-1)</f>
        <v>Ag</v>
      </c>
      <c r="G1529" s="8">
        <f t="shared" si="115"/>
        <v>3</v>
      </c>
      <c r="H1529" s="8">
        <f>VLOOKUP(F1529,Table!$A$2:$C$121,2,0)</f>
        <v>11</v>
      </c>
      <c r="I1529" s="7">
        <f>VLOOKUP(F1529,Table!$A$2:$C$121,3,0)</f>
        <v>5</v>
      </c>
      <c r="J1529" s="6" t="s">
        <v>4706</v>
      </c>
      <c r="K1529" s="8" t="str">
        <f>LEFT(J1529,MIN(FIND({0,1,2,3,4,5,6,7,8,9},ASC(J1529)&amp;1234567890))-1)</f>
        <v>Na</v>
      </c>
      <c r="L1529" s="8">
        <f t="shared" si="116"/>
        <v>7</v>
      </c>
      <c r="M1529" s="8">
        <f>VLOOKUP(K1529,Table!$A$2:$C$121,2,0)</f>
        <v>1</v>
      </c>
      <c r="N1529" s="7">
        <f>VLOOKUP(K1529,Table!$A$2:$C$121,3,0)</f>
        <v>3</v>
      </c>
      <c r="O1529" s="6" t="s">
        <v>3869</v>
      </c>
      <c r="P1529" s="8" t="str">
        <f>LEFT(O1529,MIN(FIND({0,1,2,3,4,5,6,7,8,9},ASC(O1529)&amp;1234567890))-1)</f>
        <v>Al</v>
      </c>
      <c r="Q1529" s="8">
        <f t="shared" si="117"/>
        <v>12</v>
      </c>
      <c r="R1529" s="8">
        <f>VLOOKUP(P1529,Table!$A$2:$C$121,2,0)</f>
        <v>13</v>
      </c>
      <c r="S1529" s="7">
        <f>VLOOKUP(P1529,Table!$A$2:$C$121,3,0)</f>
        <v>3</v>
      </c>
      <c r="T1529" s="6" t="s">
        <v>3278</v>
      </c>
      <c r="U1529" s="8" t="str">
        <f>LEFT(T1529,MIN(FIND({0,1,2,3,4,5,6,7,8,9},ASC(T1529)&amp;1234567890))-1)</f>
        <v>Si</v>
      </c>
      <c r="V1529" s="8">
        <f t="shared" si="118"/>
        <v>12</v>
      </c>
      <c r="W1529" s="8">
        <f>VLOOKUP(U1529,Table!$A$2:$C$121,2,0)</f>
        <v>14</v>
      </c>
      <c r="X1529" s="7">
        <f>VLOOKUP(U1529,Table!$A$2:$C$121,3,0)</f>
        <v>3</v>
      </c>
      <c r="Y1529" s="6" t="s">
        <v>4698</v>
      </c>
      <c r="Z1529" s="8" t="str">
        <f>LEFT(Y1529,MIN(FIND({0,1,2,3,4,5,6,7,8,9},ASC(Y1529)&amp;1234567890))-1)</f>
        <v>O</v>
      </c>
      <c r="AA1529" s="8">
        <f t="shared" si="119"/>
        <v>48</v>
      </c>
      <c r="AB1529" s="8">
        <f>VLOOKUP(Z1529,Table!$A$2:$C$121,2,0)</f>
        <v>16</v>
      </c>
      <c r="AC1529" s="7">
        <f>VLOOKUP(Z1529,Table!$A$2:$C$121,3,0)</f>
        <v>2</v>
      </c>
      <c r="AD1529" s="5" t="str">
        <f>VLOOKUP(A1529,Table!$U$1:$V$230,2,0)</f>
        <v>Cubic</v>
      </c>
    </row>
    <row r="1530" spans="1:30" ht="18.75" customHeight="1" x14ac:dyDescent="0.4">
      <c r="A1530" s="5">
        <v>221</v>
      </c>
      <c r="B1530" s="5">
        <v>37303</v>
      </c>
      <c r="C1530" s="5" t="s">
        <v>2020</v>
      </c>
      <c r="D1530" s="5" t="s">
        <v>2027</v>
      </c>
      <c r="E1530" s="6" t="s">
        <v>4707</v>
      </c>
      <c r="F1530" s="8" t="str">
        <f>LEFT(E1530,MIN(FIND({0,1,2,3,4,5,6,7,8,9},ASC(E1530)&amp;1234567890))-1)</f>
        <v>Ag</v>
      </c>
      <c r="G1530" s="8">
        <f t="shared" si="115"/>
        <v>2.8</v>
      </c>
      <c r="H1530" s="8">
        <f>VLOOKUP(F1530,Table!$A$2:$C$121,2,0)</f>
        <v>11</v>
      </c>
      <c r="I1530" s="7">
        <f>VLOOKUP(F1530,Table!$A$2:$C$121,3,0)</f>
        <v>5</v>
      </c>
      <c r="J1530" s="6" t="s">
        <v>4708</v>
      </c>
      <c r="K1530" s="8" t="str">
        <f>LEFT(J1530,MIN(FIND({0,1,2,3,4,5,6,7,8,9},ASC(J1530)&amp;1234567890))-1)</f>
        <v>Na</v>
      </c>
      <c r="L1530" s="8">
        <f t="shared" si="116"/>
        <v>6.5</v>
      </c>
      <c r="M1530" s="8">
        <f>VLOOKUP(K1530,Table!$A$2:$C$121,2,0)</f>
        <v>1</v>
      </c>
      <c r="N1530" s="7">
        <f>VLOOKUP(K1530,Table!$A$2:$C$121,3,0)</f>
        <v>3</v>
      </c>
      <c r="O1530" s="6" t="s">
        <v>3869</v>
      </c>
      <c r="P1530" s="8" t="str">
        <f>LEFT(O1530,MIN(FIND({0,1,2,3,4,5,6,7,8,9},ASC(O1530)&amp;1234567890))-1)</f>
        <v>Al</v>
      </c>
      <c r="Q1530" s="8">
        <f t="shared" si="117"/>
        <v>12</v>
      </c>
      <c r="R1530" s="8">
        <f>VLOOKUP(P1530,Table!$A$2:$C$121,2,0)</f>
        <v>13</v>
      </c>
      <c r="S1530" s="7">
        <f>VLOOKUP(P1530,Table!$A$2:$C$121,3,0)</f>
        <v>3</v>
      </c>
      <c r="T1530" s="6" t="s">
        <v>3278</v>
      </c>
      <c r="U1530" s="8" t="str">
        <f>LEFT(T1530,MIN(FIND({0,1,2,3,4,5,6,7,8,9},ASC(T1530)&amp;1234567890))-1)</f>
        <v>Si</v>
      </c>
      <c r="V1530" s="8">
        <f t="shared" si="118"/>
        <v>12</v>
      </c>
      <c r="W1530" s="8">
        <f>VLOOKUP(U1530,Table!$A$2:$C$121,2,0)</f>
        <v>14</v>
      </c>
      <c r="X1530" s="7">
        <f>VLOOKUP(U1530,Table!$A$2:$C$121,3,0)</f>
        <v>3</v>
      </c>
      <c r="Y1530" s="6" t="s">
        <v>4698</v>
      </c>
      <c r="Z1530" s="8" t="str">
        <f>LEFT(Y1530,MIN(FIND({0,1,2,3,4,5,6,7,8,9},ASC(Y1530)&amp;1234567890))-1)</f>
        <v>O</v>
      </c>
      <c r="AA1530" s="8">
        <f t="shared" si="119"/>
        <v>48</v>
      </c>
      <c r="AB1530" s="8">
        <f>VLOOKUP(Z1530,Table!$A$2:$C$121,2,0)</f>
        <v>16</v>
      </c>
      <c r="AC1530" s="7">
        <f>VLOOKUP(Z1530,Table!$A$2:$C$121,3,0)</f>
        <v>2</v>
      </c>
      <c r="AD1530" s="5" t="str">
        <f>VLOOKUP(A1530,Table!$U$1:$V$230,2,0)</f>
        <v>Cubic</v>
      </c>
    </row>
    <row r="1531" spans="1:30" ht="18.75" customHeight="1" x14ac:dyDescent="0.4">
      <c r="A1531" s="5">
        <v>221</v>
      </c>
      <c r="B1531" s="5">
        <v>37304</v>
      </c>
      <c r="C1531" s="5" t="s">
        <v>2020</v>
      </c>
      <c r="D1531" s="5" t="s">
        <v>2028</v>
      </c>
      <c r="E1531" s="6" t="s">
        <v>2873</v>
      </c>
      <c r="F1531" s="8" t="str">
        <f>LEFT(E1531,MIN(FIND({0,1,2,3,4,5,6,7,8,9},ASC(E1531)&amp;1234567890))-1)</f>
        <v>Ag</v>
      </c>
      <c r="G1531" s="8">
        <f t="shared" si="115"/>
        <v>3</v>
      </c>
      <c r="H1531" s="8">
        <f>VLOOKUP(F1531,Table!$A$2:$C$121,2,0)</f>
        <v>11</v>
      </c>
      <c r="I1531" s="7">
        <f>VLOOKUP(F1531,Table!$A$2:$C$121,3,0)</f>
        <v>5</v>
      </c>
      <c r="J1531" s="6" t="s">
        <v>4709</v>
      </c>
      <c r="K1531" s="8" t="str">
        <f>LEFT(J1531,MIN(FIND({0,1,2,3,4,5,6,7,8,9},ASC(J1531)&amp;1234567890))-1)</f>
        <v>Na</v>
      </c>
      <c r="L1531" s="8">
        <f t="shared" si="116"/>
        <v>13.6</v>
      </c>
      <c r="M1531" s="8">
        <f>VLOOKUP(K1531,Table!$A$2:$C$121,2,0)</f>
        <v>1</v>
      </c>
      <c r="N1531" s="7">
        <f>VLOOKUP(K1531,Table!$A$2:$C$121,3,0)</f>
        <v>3</v>
      </c>
      <c r="O1531" s="6" t="s">
        <v>3869</v>
      </c>
      <c r="P1531" s="8" t="str">
        <f>LEFT(O1531,MIN(FIND({0,1,2,3,4,5,6,7,8,9},ASC(O1531)&amp;1234567890))-1)</f>
        <v>Al</v>
      </c>
      <c r="Q1531" s="8">
        <f t="shared" si="117"/>
        <v>12</v>
      </c>
      <c r="R1531" s="8">
        <f>VLOOKUP(P1531,Table!$A$2:$C$121,2,0)</f>
        <v>13</v>
      </c>
      <c r="S1531" s="7">
        <f>VLOOKUP(P1531,Table!$A$2:$C$121,3,0)</f>
        <v>3</v>
      </c>
      <c r="T1531" s="6" t="s">
        <v>3278</v>
      </c>
      <c r="U1531" s="8" t="str">
        <f>LEFT(T1531,MIN(FIND({0,1,2,3,4,5,6,7,8,9},ASC(T1531)&amp;1234567890))-1)</f>
        <v>Si</v>
      </c>
      <c r="V1531" s="8">
        <f t="shared" si="118"/>
        <v>12</v>
      </c>
      <c r="W1531" s="8">
        <f>VLOOKUP(U1531,Table!$A$2:$C$121,2,0)</f>
        <v>14</v>
      </c>
      <c r="X1531" s="7">
        <f>VLOOKUP(U1531,Table!$A$2:$C$121,3,0)</f>
        <v>3</v>
      </c>
      <c r="Y1531" s="6" t="s">
        <v>4698</v>
      </c>
      <c r="Z1531" s="8" t="str">
        <f>LEFT(Y1531,MIN(FIND({0,1,2,3,4,5,6,7,8,9},ASC(Y1531)&amp;1234567890))-1)</f>
        <v>O</v>
      </c>
      <c r="AA1531" s="8">
        <f t="shared" si="119"/>
        <v>48</v>
      </c>
      <c r="AB1531" s="8">
        <f>VLOOKUP(Z1531,Table!$A$2:$C$121,2,0)</f>
        <v>16</v>
      </c>
      <c r="AC1531" s="7">
        <f>VLOOKUP(Z1531,Table!$A$2:$C$121,3,0)</f>
        <v>2</v>
      </c>
      <c r="AD1531" s="5" t="str">
        <f>VLOOKUP(A1531,Table!$U$1:$V$230,2,0)</f>
        <v>Cubic</v>
      </c>
    </row>
    <row r="1532" spans="1:30" ht="18.75" customHeight="1" x14ac:dyDescent="0.4">
      <c r="A1532" s="5">
        <v>221</v>
      </c>
      <c r="B1532" s="5">
        <v>37305</v>
      </c>
      <c r="C1532" s="5" t="s">
        <v>2020</v>
      </c>
      <c r="D1532" s="5" t="s">
        <v>2029</v>
      </c>
      <c r="E1532" s="6" t="s">
        <v>4710</v>
      </c>
      <c r="F1532" s="8" t="str">
        <f>LEFT(E1532,MIN(FIND({0,1,2,3,4,5,6,7,8,9},ASC(E1532)&amp;1234567890))-1)</f>
        <v>Ag</v>
      </c>
      <c r="G1532" s="8">
        <f t="shared" si="115"/>
        <v>3.19</v>
      </c>
      <c r="H1532" s="8">
        <f>VLOOKUP(F1532,Table!$A$2:$C$121,2,0)</f>
        <v>11</v>
      </c>
      <c r="I1532" s="7">
        <f>VLOOKUP(F1532,Table!$A$2:$C$121,3,0)</f>
        <v>5</v>
      </c>
      <c r="J1532" s="6" t="s">
        <v>4711</v>
      </c>
      <c r="K1532" s="8" t="str">
        <f>LEFT(J1532,MIN(FIND({0,1,2,3,4,5,6,7,8,9},ASC(J1532)&amp;1234567890))-1)</f>
        <v>Na</v>
      </c>
      <c r="L1532" s="8">
        <f t="shared" si="116"/>
        <v>13.54</v>
      </c>
      <c r="M1532" s="8">
        <f>VLOOKUP(K1532,Table!$A$2:$C$121,2,0)</f>
        <v>1</v>
      </c>
      <c r="N1532" s="7">
        <f>VLOOKUP(K1532,Table!$A$2:$C$121,3,0)</f>
        <v>3</v>
      </c>
      <c r="O1532" s="6" t="s">
        <v>3869</v>
      </c>
      <c r="P1532" s="8" t="str">
        <f>LEFT(O1532,MIN(FIND({0,1,2,3,4,5,6,7,8,9},ASC(O1532)&amp;1234567890))-1)</f>
        <v>Al</v>
      </c>
      <c r="Q1532" s="8">
        <f t="shared" si="117"/>
        <v>12</v>
      </c>
      <c r="R1532" s="8">
        <f>VLOOKUP(P1532,Table!$A$2:$C$121,2,0)</f>
        <v>13</v>
      </c>
      <c r="S1532" s="7">
        <f>VLOOKUP(P1532,Table!$A$2:$C$121,3,0)</f>
        <v>3</v>
      </c>
      <c r="T1532" s="6" t="s">
        <v>3278</v>
      </c>
      <c r="U1532" s="8" t="str">
        <f>LEFT(T1532,MIN(FIND({0,1,2,3,4,5,6,7,8,9},ASC(T1532)&amp;1234567890))-1)</f>
        <v>Si</v>
      </c>
      <c r="V1532" s="8">
        <f t="shared" si="118"/>
        <v>12</v>
      </c>
      <c r="W1532" s="8">
        <f>VLOOKUP(U1532,Table!$A$2:$C$121,2,0)</f>
        <v>14</v>
      </c>
      <c r="X1532" s="7">
        <f>VLOOKUP(U1532,Table!$A$2:$C$121,3,0)</f>
        <v>3</v>
      </c>
      <c r="Y1532" s="6" t="s">
        <v>4698</v>
      </c>
      <c r="Z1532" s="8" t="str">
        <f>LEFT(Y1532,MIN(FIND({0,1,2,3,4,5,6,7,8,9},ASC(Y1532)&amp;1234567890))-1)</f>
        <v>O</v>
      </c>
      <c r="AA1532" s="8">
        <f t="shared" si="119"/>
        <v>48</v>
      </c>
      <c r="AB1532" s="8">
        <f>VLOOKUP(Z1532,Table!$A$2:$C$121,2,0)</f>
        <v>16</v>
      </c>
      <c r="AC1532" s="7">
        <f>VLOOKUP(Z1532,Table!$A$2:$C$121,3,0)</f>
        <v>2</v>
      </c>
      <c r="AD1532" s="5" t="str">
        <f>VLOOKUP(A1532,Table!$U$1:$V$230,2,0)</f>
        <v>Cubic</v>
      </c>
    </row>
    <row r="1533" spans="1:30" ht="18.75" customHeight="1" x14ac:dyDescent="0.4">
      <c r="A1533" s="5">
        <v>221</v>
      </c>
      <c r="B1533" s="5">
        <v>37306</v>
      </c>
      <c r="C1533" s="5" t="s">
        <v>2020</v>
      </c>
      <c r="D1533" s="5" t="s">
        <v>2030</v>
      </c>
      <c r="E1533" s="6" t="s">
        <v>4712</v>
      </c>
      <c r="F1533" s="8" t="str">
        <f>LEFT(E1533,MIN(FIND({0,1,2,3,4,5,6,7,8,9},ASC(E1533)&amp;1234567890))-1)</f>
        <v>Ag</v>
      </c>
      <c r="G1533" s="8">
        <f t="shared" si="115"/>
        <v>2.97</v>
      </c>
      <c r="H1533" s="8">
        <f>VLOOKUP(F1533,Table!$A$2:$C$121,2,0)</f>
        <v>11</v>
      </c>
      <c r="I1533" s="7">
        <f>VLOOKUP(F1533,Table!$A$2:$C$121,3,0)</f>
        <v>5</v>
      </c>
      <c r="J1533" s="6" t="s">
        <v>4713</v>
      </c>
      <c r="K1533" s="8" t="str">
        <f>LEFT(J1533,MIN(FIND({0,1,2,3,4,5,6,7,8,9},ASC(J1533)&amp;1234567890))-1)</f>
        <v>Na</v>
      </c>
      <c r="L1533" s="8">
        <f t="shared" si="116"/>
        <v>7.66</v>
      </c>
      <c r="M1533" s="8">
        <f>VLOOKUP(K1533,Table!$A$2:$C$121,2,0)</f>
        <v>1</v>
      </c>
      <c r="N1533" s="7">
        <f>VLOOKUP(K1533,Table!$A$2:$C$121,3,0)</f>
        <v>3</v>
      </c>
      <c r="O1533" s="6" t="s">
        <v>3869</v>
      </c>
      <c r="P1533" s="8" t="str">
        <f>LEFT(O1533,MIN(FIND({0,1,2,3,4,5,6,7,8,9},ASC(O1533)&amp;1234567890))-1)</f>
        <v>Al</v>
      </c>
      <c r="Q1533" s="8">
        <f t="shared" si="117"/>
        <v>12</v>
      </c>
      <c r="R1533" s="8">
        <f>VLOOKUP(P1533,Table!$A$2:$C$121,2,0)</f>
        <v>13</v>
      </c>
      <c r="S1533" s="7">
        <f>VLOOKUP(P1533,Table!$A$2:$C$121,3,0)</f>
        <v>3</v>
      </c>
      <c r="T1533" s="6" t="s">
        <v>3278</v>
      </c>
      <c r="U1533" s="8" t="str">
        <f>LEFT(T1533,MIN(FIND({0,1,2,3,4,5,6,7,8,9},ASC(T1533)&amp;1234567890))-1)</f>
        <v>Si</v>
      </c>
      <c r="V1533" s="8">
        <f t="shared" si="118"/>
        <v>12</v>
      </c>
      <c r="W1533" s="8">
        <f>VLOOKUP(U1533,Table!$A$2:$C$121,2,0)</f>
        <v>14</v>
      </c>
      <c r="X1533" s="7">
        <f>VLOOKUP(U1533,Table!$A$2:$C$121,3,0)</f>
        <v>3</v>
      </c>
      <c r="Y1533" s="6" t="s">
        <v>4698</v>
      </c>
      <c r="Z1533" s="8" t="str">
        <f>LEFT(Y1533,MIN(FIND({0,1,2,3,4,5,6,7,8,9},ASC(Y1533)&amp;1234567890))-1)</f>
        <v>O</v>
      </c>
      <c r="AA1533" s="8">
        <f t="shared" si="119"/>
        <v>48</v>
      </c>
      <c r="AB1533" s="8">
        <f>VLOOKUP(Z1533,Table!$A$2:$C$121,2,0)</f>
        <v>16</v>
      </c>
      <c r="AC1533" s="7">
        <f>VLOOKUP(Z1533,Table!$A$2:$C$121,3,0)</f>
        <v>2</v>
      </c>
      <c r="AD1533" s="5" t="str">
        <f>VLOOKUP(A1533,Table!$U$1:$V$230,2,0)</f>
        <v>Cubic</v>
      </c>
    </row>
    <row r="1534" spans="1:30" ht="18.75" customHeight="1" x14ac:dyDescent="0.4">
      <c r="A1534" s="5">
        <v>221</v>
      </c>
      <c r="B1534" s="5">
        <v>37307</v>
      </c>
      <c r="C1534" s="5" t="s">
        <v>2020</v>
      </c>
      <c r="D1534" s="5" t="s">
        <v>2031</v>
      </c>
      <c r="E1534" s="6" t="s">
        <v>4714</v>
      </c>
      <c r="F1534" s="8" t="str">
        <f>LEFT(E1534,MIN(FIND({0,1,2,3,4,5,6,7,8,9},ASC(E1534)&amp;1234567890))-1)</f>
        <v>Ag</v>
      </c>
      <c r="G1534" s="8">
        <f t="shared" si="115"/>
        <v>3.11</v>
      </c>
      <c r="H1534" s="8">
        <f>VLOOKUP(F1534,Table!$A$2:$C$121,2,0)</f>
        <v>11</v>
      </c>
      <c r="I1534" s="7">
        <f>VLOOKUP(F1534,Table!$A$2:$C$121,3,0)</f>
        <v>5</v>
      </c>
      <c r="J1534" s="6" t="s">
        <v>4715</v>
      </c>
      <c r="K1534" s="8" t="str">
        <f>LEFT(J1534,MIN(FIND({0,1,2,3,4,5,6,7,8,9},ASC(J1534)&amp;1234567890))-1)</f>
        <v>Na</v>
      </c>
      <c r="L1534" s="8">
        <f t="shared" si="116"/>
        <v>9.24</v>
      </c>
      <c r="M1534" s="8">
        <f>VLOOKUP(K1534,Table!$A$2:$C$121,2,0)</f>
        <v>1</v>
      </c>
      <c r="N1534" s="7">
        <f>VLOOKUP(K1534,Table!$A$2:$C$121,3,0)</f>
        <v>3</v>
      </c>
      <c r="O1534" s="6" t="s">
        <v>3869</v>
      </c>
      <c r="P1534" s="8" t="str">
        <f>LEFT(O1534,MIN(FIND({0,1,2,3,4,5,6,7,8,9},ASC(O1534)&amp;1234567890))-1)</f>
        <v>Al</v>
      </c>
      <c r="Q1534" s="8">
        <f t="shared" si="117"/>
        <v>12</v>
      </c>
      <c r="R1534" s="8">
        <f>VLOOKUP(P1534,Table!$A$2:$C$121,2,0)</f>
        <v>13</v>
      </c>
      <c r="S1534" s="7">
        <f>VLOOKUP(P1534,Table!$A$2:$C$121,3,0)</f>
        <v>3</v>
      </c>
      <c r="T1534" s="6" t="s">
        <v>3278</v>
      </c>
      <c r="U1534" s="8" t="str">
        <f>LEFT(T1534,MIN(FIND({0,1,2,3,4,5,6,7,8,9},ASC(T1534)&amp;1234567890))-1)</f>
        <v>Si</v>
      </c>
      <c r="V1534" s="8">
        <f t="shared" si="118"/>
        <v>12</v>
      </c>
      <c r="W1534" s="8">
        <f>VLOOKUP(U1534,Table!$A$2:$C$121,2,0)</f>
        <v>14</v>
      </c>
      <c r="X1534" s="7">
        <f>VLOOKUP(U1534,Table!$A$2:$C$121,3,0)</f>
        <v>3</v>
      </c>
      <c r="Y1534" s="6" t="s">
        <v>4698</v>
      </c>
      <c r="Z1534" s="8" t="str">
        <f>LEFT(Y1534,MIN(FIND({0,1,2,3,4,5,6,7,8,9},ASC(Y1534)&amp;1234567890))-1)</f>
        <v>O</v>
      </c>
      <c r="AA1534" s="8">
        <f t="shared" si="119"/>
        <v>48</v>
      </c>
      <c r="AB1534" s="8">
        <f>VLOOKUP(Z1534,Table!$A$2:$C$121,2,0)</f>
        <v>16</v>
      </c>
      <c r="AC1534" s="7">
        <f>VLOOKUP(Z1534,Table!$A$2:$C$121,3,0)</f>
        <v>2</v>
      </c>
      <c r="AD1534" s="5" t="str">
        <f>VLOOKUP(A1534,Table!$U$1:$V$230,2,0)</f>
        <v>Cubic</v>
      </c>
    </row>
    <row r="1535" spans="1:30" ht="18.75" customHeight="1" x14ac:dyDescent="0.4">
      <c r="A1535" s="5">
        <v>221</v>
      </c>
      <c r="B1535" s="5">
        <v>37308</v>
      </c>
      <c r="C1535" s="5" t="s">
        <v>2020</v>
      </c>
      <c r="D1535" s="5" t="s">
        <v>2032</v>
      </c>
      <c r="E1535" s="6" t="s">
        <v>4716</v>
      </c>
      <c r="F1535" s="8" t="str">
        <f>LEFT(E1535,MIN(FIND({0,1,2,3,4,5,6,7,8,9},ASC(E1535)&amp;1234567890))-1)</f>
        <v>Ag</v>
      </c>
      <c r="G1535" s="8">
        <f t="shared" si="115"/>
        <v>3.8</v>
      </c>
      <c r="H1535" s="8">
        <f>VLOOKUP(F1535,Table!$A$2:$C$121,2,0)</f>
        <v>11</v>
      </c>
      <c r="I1535" s="7">
        <f>VLOOKUP(F1535,Table!$A$2:$C$121,3,0)</f>
        <v>5</v>
      </c>
      <c r="J1535" s="6" t="s">
        <v>4717</v>
      </c>
      <c r="K1535" s="8" t="str">
        <f>LEFT(J1535,MIN(FIND({0,1,2,3,4,5,6,7,8,9},ASC(J1535)&amp;1234567890))-1)</f>
        <v>Na</v>
      </c>
      <c r="L1535" s="8">
        <f t="shared" si="116"/>
        <v>4.38</v>
      </c>
      <c r="M1535" s="8">
        <f>VLOOKUP(K1535,Table!$A$2:$C$121,2,0)</f>
        <v>1</v>
      </c>
      <c r="N1535" s="7">
        <f>VLOOKUP(K1535,Table!$A$2:$C$121,3,0)</f>
        <v>3</v>
      </c>
      <c r="O1535" s="6" t="s">
        <v>3869</v>
      </c>
      <c r="P1535" s="8" t="str">
        <f>LEFT(O1535,MIN(FIND({0,1,2,3,4,5,6,7,8,9},ASC(O1535)&amp;1234567890))-1)</f>
        <v>Al</v>
      </c>
      <c r="Q1535" s="8">
        <f t="shared" si="117"/>
        <v>12</v>
      </c>
      <c r="R1535" s="8">
        <f>VLOOKUP(P1535,Table!$A$2:$C$121,2,0)</f>
        <v>13</v>
      </c>
      <c r="S1535" s="7">
        <f>VLOOKUP(P1535,Table!$A$2:$C$121,3,0)</f>
        <v>3</v>
      </c>
      <c r="T1535" s="6" t="s">
        <v>3278</v>
      </c>
      <c r="U1535" s="8" t="str">
        <f>LEFT(T1535,MIN(FIND({0,1,2,3,4,5,6,7,8,9},ASC(T1535)&amp;1234567890))-1)</f>
        <v>Si</v>
      </c>
      <c r="V1535" s="8">
        <f t="shared" si="118"/>
        <v>12</v>
      </c>
      <c r="W1535" s="8">
        <f>VLOOKUP(U1535,Table!$A$2:$C$121,2,0)</f>
        <v>14</v>
      </c>
      <c r="X1535" s="7">
        <f>VLOOKUP(U1535,Table!$A$2:$C$121,3,0)</f>
        <v>3</v>
      </c>
      <c r="Y1535" s="6" t="s">
        <v>4698</v>
      </c>
      <c r="Z1535" s="8" t="str">
        <f>LEFT(Y1535,MIN(FIND({0,1,2,3,4,5,6,7,8,9},ASC(Y1535)&amp;1234567890))-1)</f>
        <v>O</v>
      </c>
      <c r="AA1535" s="8">
        <f t="shared" si="119"/>
        <v>48</v>
      </c>
      <c r="AB1535" s="8">
        <f>VLOOKUP(Z1535,Table!$A$2:$C$121,2,0)</f>
        <v>16</v>
      </c>
      <c r="AC1535" s="7">
        <f>VLOOKUP(Z1535,Table!$A$2:$C$121,3,0)</f>
        <v>2</v>
      </c>
      <c r="AD1535" s="5" t="str">
        <f>VLOOKUP(A1535,Table!$U$1:$V$230,2,0)</f>
        <v>Cubic</v>
      </c>
    </row>
    <row r="1536" spans="1:30" ht="18.75" customHeight="1" x14ac:dyDescent="0.4">
      <c r="A1536" s="5">
        <v>221</v>
      </c>
      <c r="B1536" s="5">
        <v>37309</v>
      </c>
      <c r="C1536" s="5" t="s">
        <v>2020</v>
      </c>
      <c r="D1536" s="5" t="s">
        <v>2033</v>
      </c>
      <c r="E1536" s="6" t="s">
        <v>4718</v>
      </c>
      <c r="F1536" s="8" t="str">
        <f>LEFT(E1536,MIN(FIND({0,1,2,3,4,5,6,7,8,9},ASC(E1536)&amp;1234567890))-1)</f>
        <v>Ag</v>
      </c>
      <c r="G1536" s="8">
        <f t="shared" si="115"/>
        <v>3.48</v>
      </c>
      <c r="H1536" s="8">
        <f>VLOOKUP(F1536,Table!$A$2:$C$121,2,0)</f>
        <v>11</v>
      </c>
      <c r="I1536" s="7">
        <f>VLOOKUP(F1536,Table!$A$2:$C$121,3,0)</f>
        <v>5</v>
      </c>
      <c r="J1536" s="6" t="s">
        <v>4719</v>
      </c>
      <c r="K1536" s="8" t="str">
        <f>LEFT(J1536,MIN(FIND({0,1,2,3,4,5,6,7,8,9},ASC(J1536)&amp;1234567890))-1)</f>
        <v>Na</v>
      </c>
      <c r="L1536" s="8">
        <f t="shared" si="116"/>
        <v>8.08</v>
      </c>
      <c r="M1536" s="8">
        <f>VLOOKUP(K1536,Table!$A$2:$C$121,2,0)</f>
        <v>1</v>
      </c>
      <c r="N1536" s="7">
        <f>VLOOKUP(K1536,Table!$A$2:$C$121,3,0)</f>
        <v>3</v>
      </c>
      <c r="O1536" s="6" t="s">
        <v>3869</v>
      </c>
      <c r="P1536" s="8" t="str">
        <f>LEFT(O1536,MIN(FIND({0,1,2,3,4,5,6,7,8,9},ASC(O1536)&amp;1234567890))-1)</f>
        <v>Al</v>
      </c>
      <c r="Q1536" s="8">
        <f t="shared" si="117"/>
        <v>12</v>
      </c>
      <c r="R1536" s="8">
        <f>VLOOKUP(P1536,Table!$A$2:$C$121,2,0)</f>
        <v>13</v>
      </c>
      <c r="S1536" s="7">
        <f>VLOOKUP(P1536,Table!$A$2:$C$121,3,0)</f>
        <v>3</v>
      </c>
      <c r="T1536" s="6" t="s">
        <v>3278</v>
      </c>
      <c r="U1536" s="8" t="str">
        <f>LEFT(T1536,MIN(FIND({0,1,2,3,4,5,6,7,8,9},ASC(T1536)&amp;1234567890))-1)</f>
        <v>Si</v>
      </c>
      <c r="V1536" s="8">
        <f t="shared" si="118"/>
        <v>12</v>
      </c>
      <c r="W1536" s="8">
        <f>VLOOKUP(U1536,Table!$A$2:$C$121,2,0)</f>
        <v>14</v>
      </c>
      <c r="X1536" s="7">
        <f>VLOOKUP(U1536,Table!$A$2:$C$121,3,0)</f>
        <v>3</v>
      </c>
      <c r="Y1536" s="6" t="s">
        <v>4698</v>
      </c>
      <c r="Z1536" s="8" t="str">
        <f>LEFT(Y1536,MIN(FIND({0,1,2,3,4,5,6,7,8,9},ASC(Y1536)&amp;1234567890))-1)</f>
        <v>O</v>
      </c>
      <c r="AA1536" s="8">
        <f t="shared" si="119"/>
        <v>48</v>
      </c>
      <c r="AB1536" s="8">
        <f>VLOOKUP(Z1536,Table!$A$2:$C$121,2,0)</f>
        <v>16</v>
      </c>
      <c r="AC1536" s="7">
        <f>VLOOKUP(Z1536,Table!$A$2:$C$121,3,0)</f>
        <v>2</v>
      </c>
      <c r="AD1536" s="5" t="str">
        <f>VLOOKUP(A1536,Table!$U$1:$V$230,2,0)</f>
        <v>Cubic</v>
      </c>
    </row>
    <row r="1537" spans="1:30" ht="18.75" customHeight="1" x14ac:dyDescent="0.4">
      <c r="A1537" s="5">
        <v>221</v>
      </c>
      <c r="B1537" s="5">
        <v>62819</v>
      </c>
      <c r="C1537" s="5" t="s">
        <v>2020</v>
      </c>
      <c r="D1537" s="5" t="s">
        <v>2034</v>
      </c>
      <c r="E1537" s="6" t="s">
        <v>4701</v>
      </c>
      <c r="F1537" s="8" t="str">
        <f>LEFT(E1537,MIN(FIND({0,1,2,3,4,5,6,7,8,9},ASC(E1537)&amp;1234567890))-1)</f>
        <v>K</v>
      </c>
      <c r="G1537" s="8">
        <f t="shared" si="115"/>
        <v>6</v>
      </c>
      <c r="H1537" s="8">
        <f>VLOOKUP(F1537,Table!$A$2:$C$121,2,0)</f>
        <v>1</v>
      </c>
      <c r="I1537" s="7">
        <f>VLOOKUP(F1537,Table!$A$2:$C$121,3,0)</f>
        <v>4</v>
      </c>
      <c r="J1537" s="6" t="s">
        <v>2329</v>
      </c>
      <c r="K1537" s="8" t="str">
        <f>LEFT(J1537,MIN(FIND({0,1,2,3,4,5,6,7,8,9},ASC(J1537)&amp;1234567890))-1)</f>
        <v>Li</v>
      </c>
      <c r="L1537" s="8">
        <f t="shared" si="116"/>
        <v>1</v>
      </c>
      <c r="M1537" s="8">
        <f>VLOOKUP(K1537,Table!$A$2:$C$121,2,0)</f>
        <v>1</v>
      </c>
      <c r="N1537" s="7">
        <f>VLOOKUP(K1537,Table!$A$2:$C$121,3,0)</f>
        <v>2</v>
      </c>
      <c r="O1537" s="6" t="s">
        <v>4720</v>
      </c>
      <c r="P1537" s="8" t="str">
        <f>LEFT(O1537,MIN(FIND({0,1,2,3,4,5,6,7,8,9},ASC(O1537)&amp;1234567890))-1)</f>
        <v>Fe</v>
      </c>
      <c r="Q1537" s="8">
        <f t="shared" si="117"/>
        <v>23</v>
      </c>
      <c r="R1537" s="8">
        <f>VLOOKUP(P1537,Table!$A$2:$C$121,2,0)</f>
        <v>8</v>
      </c>
      <c r="S1537" s="7">
        <f>VLOOKUP(P1537,Table!$A$2:$C$121,3,0)</f>
        <v>4</v>
      </c>
      <c r="T1537" s="6" t="s">
        <v>4703</v>
      </c>
      <c r="U1537" s="8" t="str">
        <f>LEFT(T1537,MIN(FIND({0,1,2,3,4,5,6,7,8,9},ASC(T1537)&amp;1234567890))-1)</f>
        <v>S</v>
      </c>
      <c r="V1537" s="8">
        <f t="shared" si="118"/>
        <v>26</v>
      </c>
      <c r="W1537" s="8">
        <f>VLOOKUP(U1537,Table!$A$2:$C$121,2,0)</f>
        <v>16</v>
      </c>
      <c r="X1537" s="7">
        <f>VLOOKUP(U1537,Table!$A$2:$C$121,3,0)</f>
        <v>3</v>
      </c>
      <c r="Y1537" s="6" t="s">
        <v>2339</v>
      </c>
      <c r="Z1537" s="8" t="str">
        <f>LEFT(Y1537,MIN(FIND({0,1,2,3,4,5,6,7,8,9},ASC(Y1537)&amp;1234567890))-1)</f>
        <v>Cl</v>
      </c>
      <c r="AA1537" s="8">
        <f t="shared" si="119"/>
        <v>1</v>
      </c>
      <c r="AB1537" s="8">
        <f>VLOOKUP(Z1537,Table!$A$2:$C$121,2,0)</f>
        <v>17</v>
      </c>
      <c r="AC1537" s="7">
        <f>VLOOKUP(Z1537,Table!$A$2:$C$121,3,0)</f>
        <v>3</v>
      </c>
      <c r="AD1537" s="5" t="str">
        <f>VLOOKUP(A1537,Table!$U$1:$V$230,2,0)</f>
        <v>Cubic</v>
      </c>
    </row>
    <row r="1538" spans="1:30" ht="18.75" customHeight="1" x14ac:dyDescent="0.4">
      <c r="A1538" s="5">
        <v>221</v>
      </c>
      <c r="B1538" s="5">
        <v>48009</v>
      </c>
      <c r="C1538" s="5" t="s">
        <v>2020</v>
      </c>
      <c r="D1538" s="5" t="s">
        <v>2035</v>
      </c>
      <c r="E1538" s="6" t="s">
        <v>3715</v>
      </c>
      <c r="F1538" s="8" t="str">
        <f>LEFT(E1538,MIN(FIND({0,1,2,3,4,5,6,7,8,9},ASC(E1538)&amp;1234567890))-1)</f>
        <v>Ca</v>
      </c>
      <c r="G1538" s="8">
        <f t="shared" ref="G1538:G1601" si="120">IF(SUBSTITUTE(E1538,F1538,"")="",1,SUBSTITUTE(E1538,F1538,""))*1</f>
        <v>5</v>
      </c>
      <c r="H1538" s="8">
        <f>VLOOKUP(F1538,Table!$A$2:$C$121,2,0)</f>
        <v>2</v>
      </c>
      <c r="I1538" s="7">
        <f>VLOOKUP(F1538,Table!$A$2:$C$121,3,0)</f>
        <v>4</v>
      </c>
      <c r="J1538" s="6" t="s">
        <v>2328</v>
      </c>
      <c r="K1538" s="8" t="str">
        <f>LEFT(J1538,MIN(FIND({0,1,2,3,4,5,6,7,8,9},ASC(J1538)&amp;1234567890))-1)</f>
        <v>Na</v>
      </c>
      <c r="L1538" s="8">
        <f t="shared" ref="L1538:L1601" si="121">IF(SUBSTITUTE(J1538,K1538,"")="",1,SUBSTITUTE(J1538,K1538,""))*1</f>
        <v>2</v>
      </c>
      <c r="M1538" s="8">
        <f>VLOOKUP(K1538,Table!$A$2:$C$121,2,0)</f>
        <v>1</v>
      </c>
      <c r="N1538" s="7">
        <f>VLOOKUP(K1538,Table!$A$2:$C$121,3,0)</f>
        <v>3</v>
      </c>
      <c r="O1538" s="6" t="s">
        <v>3278</v>
      </c>
      <c r="P1538" s="8" t="str">
        <f>LEFT(O1538,MIN(FIND({0,1,2,3,4,5,6,7,8,9},ASC(O1538)&amp;1234567890))-1)</f>
        <v>Si</v>
      </c>
      <c r="Q1538" s="8">
        <f t="shared" ref="Q1538:Q1601" si="122">IF(SUBSTITUTE(O1538,P1538,"")="",1,SUBSTITUTE(O1538,P1538,""))*1</f>
        <v>12</v>
      </c>
      <c r="R1538" s="8">
        <f>VLOOKUP(P1538,Table!$A$2:$C$121,2,0)</f>
        <v>14</v>
      </c>
      <c r="S1538" s="7">
        <f>VLOOKUP(P1538,Table!$A$2:$C$121,3,0)</f>
        <v>3</v>
      </c>
      <c r="T1538" s="6" t="s">
        <v>3869</v>
      </c>
      <c r="U1538" s="8" t="str">
        <f>LEFT(T1538,MIN(FIND({0,1,2,3,4,5,6,7,8,9},ASC(T1538)&amp;1234567890))-1)</f>
        <v>Al</v>
      </c>
      <c r="V1538" s="8">
        <f t="shared" ref="V1538:V1601" si="123">IF(SUBSTITUTE(T1538,U1538,"")="",1,SUBSTITUTE(T1538,U1538,""))*1</f>
        <v>12</v>
      </c>
      <c r="W1538" s="8">
        <f>VLOOKUP(U1538,Table!$A$2:$C$121,2,0)</f>
        <v>13</v>
      </c>
      <c r="X1538" s="7">
        <f>VLOOKUP(U1538,Table!$A$2:$C$121,3,0)</f>
        <v>3</v>
      </c>
      <c r="Y1538" s="6" t="s">
        <v>4698</v>
      </c>
      <c r="Z1538" s="8" t="str">
        <f>LEFT(Y1538,MIN(FIND({0,1,2,3,4,5,6,7,8,9},ASC(Y1538)&amp;1234567890))-1)</f>
        <v>O</v>
      </c>
      <c r="AA1538" s="8">
        <f t="shared" ref="AA1538:AA1601" si="124">IF(SUBSTITUTE(Y1538,Z1538,"")="",1,SUBSTITUTE(Y1538,Z1538,""))*1</f>
        <v>48</v>
      </c>
      <c r="AB1538" s="8">
        <f>VLOOKUP(Z1538,Table!$A$2:$C$121,2,0)</f>
        <v>16</v>
      </c>
      <c r="AC1538" s="7">
        <f>VLOOKUP(Z1538,Table!$A$2:$C$121,3,0)</f>
        <v>2</v>
      </c>
      <c r="AD1538" s="5" t="str">
        <f>VLOOKUP(A1538,Table!$U$1:$V$230,2,0)</f>
        <v>Cubic</v>
      </c>
    </row>
    <row r="1539" spans="1:30" ht="18.75" customHeight="1" x14ac:dyDescent="0.4">
      <c r="A1539" s="5">
        <v>221</v>
      </c>
      <c r="B1539" s="5">
        <v>63673</v>
      </c>
      <c r="C1539" s="5" t="s">
        <v>2020</v>
      </c>
      <c r="D1539" s="5" t="s">
        <v>2036</v>
      </c>
      <c r="E1539" s="6" t="s">
        <v>4721</v>
      </c>
      <c r="F1539" s="8" t="str">
        <f>LEFT(E1539,MIN(FIND({0,1,2,3,4,5,6,7,8,9},ASC(E1539)&amp;1234567890))-1)</f>
        <v>Ca</v>
      </c>
      <c r="G1539" s="8">
        <f t="shared" si="120"/>
        <v>3.84</v>
      </c>
      <c r="H1539" s="8">
        <f>VLOOKUP(F1539,Table!$A$2:$C$121,2,0)</f>
        <v>2</v>
      </c>
      <c r="I1539" s="7">
        <f>VLOOKUP(F1539,Table!$A$2:$C$121,3,0)</f>
        <v>4</v>
      </c>
      <c r="J1539" s="6" t="s">
        <v>2543</v>
      </c>
      <c r="K1539" s="8" t="str">
        <f>LEFT(J1539,MIN(FIND({0,1,2,3,4,5,6,7,8,9},ASC(J1539)&amp;1234567890))-1)</f>
        <v>Na</v>
      </c>
      <c r="L1539" s="8">
        <f t="shared" si="121"/>
        <v>4</v>
      </c>
      <c r="M1539" s="8">
        <f>VLOOKUP(K1539,Table!$A$2:$C$121,2,0)</f>
        <v>1</v>
      </c>
      <c r="N1539" s="7">
        <f>VLOOKUP(K1539,Table!$A$2:$C$121,3,0)</f>
        <v>3</v>
      </c>
      <c r="O1539" s="6" t="s">
        <v>3869</v>
      </c>
      <c r="P1539" s="8" t="str">
        <f>LEFT(O1539,MIN(FIND({0,1,2,3,4,5,6,7,8,9},ASC(O1539)&amp;1234567890))-1)</f>
        <v>Al</v>
      </c>
      <c r="Q1539" s="8">
        <f t="shared" si="122"/>
        <v>12</v>
      </c>
      <c r="R1539" s="8">
        <f>VLOOKUP(P1539,Table!$A$2:$C$121,2,0)</f>
        <v>13</v>
      </c>
      <c r="S1539" s="7">
        <f>VLOOKUP(P1539,Table!$A$2:$C$121,3,0)</f>
        <v>3</v>
      </c>
      <c r="T1539" s="6" t="s">
        <v>3278</v>
      </c>
      <c r="U1539" s="8" t="str">
        <f>LEFT(T1539,MIN(FIND({0,1,2,3,4,5,6,7,8,9},ASC(T1539)&amp;1234567890))-1)</f>
        <v>Si</v>
      </c>
      <c r="V1539" s="8">
        <f t="shared" si="123"/>
        <v>12</v>
      </c>
      <c r="W1539" s="8">
        <f>VLOOKUP(U1539,Table!$A$2:$C$121,2,0)</f>
        <v>14</v>
      </c>
      <c r="X1539" s="7">
        <f>VLOOKUP(U1539,Table!$A$2:$C$121,3,0)</f>
        <v>3</v>
      </c>
      <c r="Y1539" s="6" t="s">
        <v>4698</v>
      </c>
      <c r="Z1539" s="8" t="str">
        <f>LEFT(Y1539,MIN(FIND({0,1,2,3,4,5,6,7,8,9},ASC(Y1539)&amp;1234567890))-1)</f>
        <v>O</v>
      </c>
      <c r="AA1539" s="8">
        <f t="shared" si="124"/>
        <v>48</v>
      </c>
      <c r="AB1539" s="8">
        <f>VLOOKUP(Z1539,Table!$A$2:$C$121,2,0)</f>
        <v>16</v>
      </c>
      <c r="AC1539" s="7">
        <f>VLOOKUP(Z1539,Table!$A$2:$C$121,3,0)</f>
        <v>2</v>
      </c>
      <c r="AD1539" s="5" t="str">
        <f>VLOOKUP(A1539,Table!$U$1:$V$230,2,0)</f>
        <v>Cubic</v>
      </c>
    </row>
    <row r="1540" spans="1:30" ht="18.75" customHeight="1" x14ac:dyDescent="0.4">
      <c r="A1540" s="5">
        <v>221</v>
      </c>
      <c r="B1540" s="5">
        <v>63677</v>
      </c>
      <c r="C1540" s="5" t="s">
        <v>2020</v>
      </c>
      <c r="D1540" s="5" t="s">
        <v>2037</v>
      </c>
      <c r="E1540" s="6" t="s">
        <v>4723</v>
      </c>
      <c r="F1540" s="8" t="str">
        <f>LEFT(E1540,MIN(FIND({0,1,2,3,4,5,6,7,8,9},ASC(E1540)&amp;1234567890))-1)</f>
        <v>Ca</v>
      </c>
      <c r="G1540" s="8">
        <f t="shared" si="120"/>
        <v>3.68</v>
      </c>
      <c r="H1540" s="8">
        <f>VLOOKUP(F1540,Table!$A$2:$C$121,2,0)</f>
        <v>2</v>
      </c>
      <c r="I1540" s="7">
        <f>VLOOKUP(F1540,Table!$A$2:$C$121,3,0)</f>
        <v>4</v>
      </c>
      <c r="J1540" s="6" t="s">
        <v>4724</v>
      </c>
      <c r="K1540" s="8" t="str">
        <f>LEFT(J1540,MIN(FIND({0,1,2,3,4,5,6,7,8,9},ASC(J1540)&amp;1234567890))-1)</f>
        <v>Na</v>
      </c>
      <c r="L1540" s="8">
        <f t="shared" si="121"/>
        <v>4.6399999999999997</v>
      </c>
      <c r="M1540" s="8">
        <f>VLOOKUP(K1540,Table!$A$2:$C$121,2,0)</f>
        <v>1</v>
      </c>
      <c r="N1540" s="7">
        <f>VLOOKUP(K1540,Table!$A$2:$C$121,3,0)</f>
        <v>3</v>
      </c>
      <c r="O1540" s="6" t="s">
        <v>3869</v>
      </c>
      <c r="P1540" s="8" t="str">
        <f>LEFT(O1540,MIN(FIND({0,1,2,3,4,5,6,7,8,9},ASC(O1540)&amp;1234567890))-1)</f>
        <v>Al</v>
      </c>
      <c r="Q1540" s="8">
        <f t="shared" si="122"/>
        <v>12</v>
      </c>
      <c r="R1540" s="8">
        <f>VLOOKUP(P1540,Table!$A$2:$C$121,2,0)</f>
        <v>13</v>
      </c>
      <c r="S1540" s="7">
        <f>VLOOKUP(P1540,Table!$A$2:$C$121,3,0)</f>
        <v>3</v>
      </c>
      <c r="T1540" s="6" t="s">
        <v>3278</v>
      </c>
      <c r="U1540" s="8" t="str">
        <f>LEFT(T1540,MIN(FIND({0,1,2,3,4,5,6,7,8,9},ASC(T1540)&amp;1234567890))-1)</f>
        <v>Si</v>
      </c>
      <c r="V1540" s="8">
        <f t="shared" si="123"/>
        <v>12</v>
      </c>
      <c r="W1540" s="8">
        <f>VLOOKUP(U1540,Table!$A$2:$C$121,2,0)</f>
        <v>14</v>
      </c>
      <c r="X1540" s="7">
        <f>VLOOKUP(U1540,Table!$A$2:$C$121,3,0)</f>
        <v>3</v>
      </c>
      <c r="Y1540" s="6" t="s">
        <v>4698</v>
      </c>
      <c r="Z1540" s="8" t="str">
        <f>LEFT(Y1540,MIN(FIND({0,1,2,3,4,5,6,7,8,9},ASC(Y1540)&amp;1234567890))-1)</f>
        <v>O</v>
      </c>
      <c r="AA1540" s="8">
        <f t="shared" si="124"/>
        <v>48</v>
      </c>
      <c r="AB1540" s="8">
        <f>VLOOKUP(Z1540,Table!$A$2:$C$121,2,0)</f>
        <v>16</v>
      </c>
      <c r="AC1540" s="7">
        <f>VLOOKUP(Z1540,Table!$A$2:$C$121,3,0)</f>
        <v>2</v>
      </c>
      <c r="AD1540" s="5" t="str">
        <f>VLOOKUP(A1540,Table!$U$1:$V$230,2,0)</f>
        <v>Cubic</v>
      </c>
    </row>
    <row r="1541" spans="1:30" ht="18.75" customHeight="1" x14ac:dyDescent="0.4">
      <c r="A1541" s="5">
        <v>221</v>
      </c>
      <c r="B1541" s="5">
        <v>67005</v>
      </c>
      <c r="C1541" s="5" t="s">
        <v>2020</v>
      </c>
      <c r="D1541" s="5" t="s">
        <v>2038</v>
      </c>
      <c r="E1541" s="6" t="s">
        <v>2674</v>
      </c>
      <c r="F1541" s="8" t="str">
        <f>LEFT(E1541,MIN(FIND({0,1,2,3,4,5,6,7,8,9},ASC(E1541)&amp;1234567890))-1)</f>
        <v>Mg</v>
      </c>
      <c r="G1541" s="8">
        <f t="shared" si="120"/>
        <v>2.5</v>
      </c>
      <c r="H1541" s="8">
        <f>VLOOKUP(F1541,Table!$A$2:$C$121,2,0)</f>
        <v>2</v>
      </c>
      <c r="I1541" s="7">
        <f>VLOOKUP(F1541,Table!$A$2:$C$121,3,0)</f>
        <v>3</v>
      </c>
      <c r="J1541" s="6" t="s">
        <v>4706</v>
      </c>
      <c r="K1541" s="8" t="str">
        <f>LEFT(J1541,MIN(FIND({0,1,2,3,4,5,6,7,8,9},ASC(J1541)&amp;1234567890))-1)</f>
        <v>Na</v>
      </c>
      <c r="L1541" s="8">
        <f t="shared" si="121"/>
        <v>7</v>
      </c>
      <c r="M1541" s="8">
        <f>VLOOKUP(K1541,Table!$A$2:$C$121,2,0)</f>
        <v>1</v>
      </c>
      <c r="N1541" s="7">
        <f>VLOOKUP(K1541,Table!$A$2:$C$121,3,0)</f>
        <v>3</v>
      </c>
      <c r="O1541" s="6" t="s">
        <v>3278</v>
      </c>
      <c r="P1541" s="8" t="str">
        <f>LEFT(O1541,MIN(FIND({0,1,2,3,4,5,6,7,8,9},ASC(O1541)&amp;1234567890))-1)</f>
        <v>Si</v>
      </c>
      <c r="Q1541" s="8">
        <f t="shared" si="122"/>
        <v>12</v>
      </c>
      <c r="R1541" s="8">
        <f>VLOOKUP(P1541,Table!$A$2:$C$121,2,0)</f>
        <v>14</v>
      </c>
      <c r="S1541" s="7">
        <f>VLOOKUP(P1541,Table!$A$2:$C$121,3,0)</f>
        <v>3</v>
      </c>
      <c r="T1541" s="6" t="s">
        <v>3869</v>
      </c>
      <c r="U1541" s="8" t="str">
        <f>LEFT(T1541,MIN(FIND({0,1,2,3,4,5,6,7,8,9},ASC(T1541)&amp;1234567890))-1)</f>
        <v>Al</v>
      </c>
      <c r="V1541" s="8">
        <f t="shared" si="123"/>
        <v>12</v>
      </c>
      <c r="W1541" s="8">
        <f>VLOOKUP(U1541,Table!$A$2:$C$121,2,0)</f>
        <v>13</v>
      </c>
      <c r="X1541" s="7">
        <f>VLOOKUP(U1541,Table!$A$2:$C$121,3,0)</f>
        <v>3</v>
      </c>
      <c r="Y1541" s="6" t="s">
        <v>4698</v>
      </c>
      <c r="Z1541" s="8" t="str">
        <f>LEFT(Y1541,MIN(FIND({0,1,2,3,4,5,6,7,8,9},ASC(Y1541)&amp;1234567890))-1)</f>
        <v>O</v>
      </c>
      <c r="AA1541" s="8">
        <f t="shared" si="124"/>
        <v>48</v>
      </c>
      <c r="AB1541" s="8">
        <f>VLOOKUP(Z1541,Table!$A$2:$C$121,2,0)</f>
        <v>16</v>
      </c>
      <c r="AC1541" s="7">
        <f>VLOOKUP(Z1541,Table!$A$2:$C$121,3,0)</f>
        <v>2</v>
      </c>
      <c r="AD1541" s="5" t="str">
        <f>VLOOKUP(A1541,Table!$U$1:$V$230,2,0)</f>
        <v>Cubic</v>
      </c>
    </row>
    <row r="1542" spans="1:30" ht="18.75" customHeight="1" x14ac:dyDescent="0.4">
      <c r="A1542" s="5">
        <v>221</v>
      </c>
      <c r="B1542" s="5">
        <v>67006</v>
      </c>
      <c r="C1542" s="5" t="s">
        <v>2020</v>
      </c>
      <c r="D1542" s="5" t="s">
        <v>2039</v>
      </c>
      <c r="E1542" s="6" t="s">
        <v>4725</v>
      </c>
      <c r="F1542" s="8" t="str">
        <f>LEFT(E1542,MIN(FIND({0,1,2,3,4,5,6,7,8,9},ASC(E1542)&amp;1234567890))-1)</f>
        <v>Mg</v>
      </c>
      <c r="G1542" s="8">
        <f t="shared" si="120"/>
        <v>1.5</v>
      </c>
      <c r="H1542" s="8">
        <f>VLOOKUP(F1542,Table!$A$2:$C$121,2,0)</f>
        <v>2</v>
      </c>
      <c r="I1542" s="7">
        <f>VLOOKUP(F1542,Table!$A$2:$C$121,3,0)</f>
        <v>3</v>
      </c>
      <c r="J1542" s="6" t="s">
        <v>4726</v>
      </c>
      <c r="K1542" s="8" t="str">
        <f>LEFT(J1542,MIN(FIND({0,1,2,3,4,5,6,7,8,9},ASC(J1542)&amp;1234567890))-1)</f>
        <v>Na</v>
      </c>
      <c r="L1542" s="8">
        <f t="shared" si="121"/>
        <v>9</v>
      </c>
      <c r="M1542" s="8">
        <f>VLOOKUP(K1542,Table!$A$2:$C$121,2,0)</f>
        <v>1</v>
      </c>
      <c r="N1542" s="7">
        <f>VLOOKUP(K1542,Table!$A$2:$C$121,3,0)</f>
        <v>3</v>
      </c>
      <c r="O1542" s="6" t="s">
        <v>3278</v>
      </c>
      <c r="P1542" s="8" t="str">
        <f>LEFT(O1542,MIN(FIND({0,1,2,3,4,5,6,7,8,9},ASC(O1542)&amp;1234567890))-1)</f>
        <v>Si</v>
      </c>
      <c r="Q1542" s="8">
        <f t="shared" si="122"/>
        <v>12</v>
      </c>
      <c r="R1542" s="8">
        <f>VLOOKUP(P1542,Table!$A$2:$C$121,2,0)</f>
        <v>14</v>
      </c>
      <c r="S1542" s="7">
        <f>VLOOKUP(P1542,Table!$A$2:$C$121,3,0)</f>
        <v>3</v>
      </c>
      <c r="T1542" s="6" t="s">
        <v>3869</v>
      </c>
      <c r="U1542" s="8" t="str">
        <f>LEFT(T1542,MIN(FIND({0,1,2,3,4,5,6,7,8,9},ASC(T1542)&amp;1234567890))-1)</f>
        <v>Al</v>
      </c>
      <c r="V1542" s="8">
        <f t="shared" si="123"/>
        <v>12</v>
      </c>
      <c r="W1542" s="8">
        <f>VLOOKUP(U1542,Table!$A$2:$C$121,2,0)</f>
        <v>13</v>
      </c>
      <c r="X1542" s="7">
        <f>VLOOKUP(U1542,Table!$A$2:$C$121,3,0)</f>
        <v>3</v>
      </c>
      <c r="Y1542" s="6" t="s">
        <v>4698</v>
      </c>
      <c r="Z1542" s="8" t="str">
        <f>LEFT(Y1542,MIN(FIND({0,1,2,3,4,5,6,7,8,9},ASC(Y1542)&amp;1234567890))-1)</f>
        <v>O</v>
      </c>
      <c r="AA1542" s="8">
        <f t="shared" si="124"/>
        <v>48</v>
      </c>
      <c r="AB1542" s="8">
        <f>VLOOKUP(Z1542,Table!$A$2:$C$121,2,0)</f>
        <v>16</v>
      </c>
      <c r="AC1542" s="7">
        <f>VLOOKUP(Z1542,Table!$A$2:$C$121,3,0)</f>
        <v>2</v>
      </c>
      <c r="AD1542" s="5" t="str">
        <f>VLOOKUP(A1542,Table!$U$1:$V$230,2,0)</f>
        <v>Cubic</v>
      </c>
    </row>
    <row r="1543" spans="1:30" ht="18.75" customHeight="1" x14ac:dyDescent="0.4">
      <c r="A1543" s="5">
        <v>221</v>
      </c>
      <c r="B1543" s="5">
        <v>67330</v>
      </c>
      <c r="C1543" s="5" t="s">
        <v>2020</v>
      </c>
      <c r="D1543" s="5" t="s">
        <v>2040</v>
      </c>
      <c r="E1543" s="6" t="s">
        <v>2646</v>
      </c>
      <c r="F1543" s="8" t="str">
        <f>LEFT(E1543,MIN(FIND({0,1,2,3,4,5,6,7,8,9},ASC(E1543)&amp;1234567890))-1)</f>
        <v>Ag</v>
      </c>
      <c r="G1543" s="8">
        <f t="shared" si="120"/>
        <v>2</v>
      </c>
      <c r="H1543" s="8">
        <f>VLOOKUP(F1543,Table!$A$2:$C$121,2,0)</f>
        <v>11</v>
      </c>
      <c r="I1543" s="7">
        <f>VLOOKUP(F1543,Table!$A$2:$C$121,3,0)</f>
        <v>5</v>
      </c>
      <c r="J1543" s="6" t="s">
        <v>3715</v>
      </c>
      <c r="K1543" s="8" t="str">
        <f>LEFT(J1543,MIN(FIND({0,1,2,3,4,5,6,7,8,9},ASC(J1543)&amp;1234567890))-1)</f>
        <v>Ca</v>
      </c>
      <c r="L1543" s="8">
        <f t="shared" si="121"/>
        <v>5</v>
      </c>
      <c r="M1543" s="8">
        <f>VLOOKUP(K1543,Table!$A$2:$C$121,2,0)</f>
        <v>2</v>
      </c>
      <c r="N1543" s="7">
        <f>VLOOKUP(K1543,Table!$A$2:$C$121,3,0)</f>
        <v>4</v>
      </c>
      <c r="O1543" s="6" t="s">
        <v>3869</v>
      </c>
      <c r="P1543" s="8" t="str">
        <f>LEFT(O1543,MIN(FIND({0,1,2,3,4,5,6,7,8,9},ASC(O1543)&amp;1234567890))-1)</f>
        <v>Al</v>
      </c>
      <c r="Q1543" s="8">
        <f t="shared" si="122"/>
        <v>12</v>
      </c>
      <c r="R1543" s="8">
        <f>VLOOKUP(P1543,Table!$A$2:$C$121,2,0)</f>
        <v>13</v>
      </c>
      <c r="S1543" s="7">
        <f>VLOOKUP(P1543,Table!$A$2:$C$121,3,0)</f>
        <v>3</v>
      </c>
      <c r="T1543" s="6" t="s">
        <v>3278</v>
      </c>
      <c r="U1543" s="8" t="str">
        <f>LEFT(T1543,MIN(FIND({0,1,2,3,4,5,6,7,8,9},ASC(T1543)&amp;1234567890))-1)</f>
        <v>Si</v>
      </c>
      <c r="V1543" s="8">
        <f t="shared" si="123"/>
        <v>12</v>
      </c>
      <c r="W1543" s="8">
        <f>VLOOKUP(U1543,Table!$A$2:$C$121,2,0)</f>
        <v>14</v>
      </c>
      <c r="X1543" s="7">
        <f>VLOOKUP(U1543,Table!$A$2:$C$121,3,0)</f>
        <v>3</v>
      </c>
      <c r="Y1543" s="6" t="s">
        <v>4698</v>
      </c>
      <c r="Z1543" s="8" t="str">
        <f>LEFT(Y1543,MIN(FIND({0,1,2,3,4,5,6,7,8,9},ASC(Y1543)&amp;1234567890))-1)</f>
        <v>O</v>
      </c>
      <c r="AA1543" s="8">
        <f t="shared" si="124"/>
        <v>48</v>
      </c>
      <c r="AB1543" s="8">
        <f>VLOOKUP(Z1543,Table!$A$2:$C$121,2,0)</f>
        <v>16</v>
      </c>
      <c r="AC1543" s="7">
        <f>VLOOKUP(Z1543,Table!$A$2:$C$121,3,0)</f>
        <v>2</v>
      </c>
      <c r="AD1543" s="5" t="str">
        <f>VLOOKUP(A1543,Table!$U$1:$V$230,2,0)</f>
        <v>Cubic</v>
      </c>
    </row>
    <row r="1544" spans="1:30" ht="18.75" customHeight="1" x14ac:dyDescent="0.4">
      <c r="A1544" s="5">
        <v>221</v>
      </c>
      <c r="B1544" s="5">
        <v>67331</v>
      </c>
      <c r="C1544" s="5" t="s">
        <v>2020</v>
      </c>
      <c r="D1544" s="5" t="s">
        <v>2041</v>
      </c>
      <c r="E1544" s="6" t="s">
        <v>4727</v>
      </c>
      <c r="F1544" s="8" t="str">
        <f>LEFT(E1544,MIN(FIND({0,1,2,3,4,5,6,7,8,9},ASC(E1544)&amp;1234567890))-1)</f>
        <v>Ag</v>
      </c>
      <c r="G1544" s="8">
        <f t="shared" si="120"/>
        <v>7</v>
      </c>
      <c r="H1544" s="8">
        <f>VLOOKUP(F1544,Table!$A$2:$C$121,2,0)</f>
        <v>11</v>
      </c>
      <c r="I1544" s="7">
        <f>VLOOKUP(F1544,Table!$A$2:$C$121,3,0)</f>
        <v>5</v>
      </c>
      <c r="J1544" s="6" t="s">
        <v>4728</v>
      </c>
      <c r="K1544" s="8" t="str">
        <f>LEFT(J1544,MIN(FIND({0,1,2,3,4,5,6,7,8,9},ASC(J1544)&amp;1234567890))-1)</f>
        <v>Ca</v>
      </c>
      <c r="L1544" s="8">
        <f t="shared" si="121"/>
        <v>2.5</v>
      </c>
      <c r="M1544" s="8">
        <f>VLOOKUP(K1544,Table!$A$2:$C$121,2,0)</f>
        <v>2</v>
      </c>
      <c r="N1544" s="7">
        <f>VLOOKUP(K1544,Table!$A$2:$C$121,3,0)</f>
        <v>4</v>
      </c>
      <c r="O1544" s="6" t="s">
        <v>3869</v>
      </c>
      <c r="P1544" s="8" t="str">
        <f>LEFT(O1544,MIN(FIND({0,1,2,3,4,5,6,7,8,9},ASC(O1544)&amp;1234567890))-1)</f>
        <v>Al</v>
      </c>
      <c r="Q1544" s="8">
        <f t="shared" si="122"/>
        <v>12</v>
      </c>
      <c r="R1544" s="8">
        <f>VLOOKUP(P1544,Table!$A$2:$C$121,2,0)</f>
        <v>13</v>
      </c>
      <c r="S1544" s="7">
        <f>VLOOKUP(P1544,Table!$A$2:$C$121,3,0)</f>
        <v>3</v>
      </c>
      <c r="T1544" s="6" t="s">
        <v>3278</v>
      </c>
      <c r="U1544" s="8" t="str">
        <f>LEFT(T1544,MIN(FIND({0,1,2,3,4,5,6,7,8,9},ASC(T1544)&amp;1234567890))-1)</f>
        <v>Si</v>
      </c>
      <c r="V1544" s="8">
        <f t="shared" si="123"/>
        <v>12</v>
      </c>
      <c r="W1544" s="8">
        <f>VLOOKUP(U1544,Table!$A$2:$C$121,2,0)</f>
        <v>14</v>
      </c>
      <c r="X1544" s="7">
        <f>VLOOKUP(U1544,Table!$A$2:$C$121,3,0)</f>
        <v>3</v>
      </c>
      <c r="Y1544" s="6" t="s">
        <v>4698</v>
      </c>
      <c r="Z1544" s="8" t="str">
        <f>LEFT(Y1544,MIN(FIND({0,1,2,3,4,5,6,7,8,9},ASC(Y1544)&amp;1234567890))-1)</f>
        <v>O</v>
      </c>
      <c r="AA1544" s="8">
        <f t="shared" si="124"/>
        <v>48</v>
      </c>
      <c r="AB1544" s="8">
        <f>VLOOKUP(Z1544,Table!$A$2:$C$121,2,0)</f>
        <v>16</v>
      </c>
      <c r="AC1544" s="7">
        <f>VLOOKUP(Z1544,Table!$A$2:$C$121,3,0)</f>
        <v>2</v>
      </c>
      <c r="AD1544" s="5" t="str">
        <f>VLOOKUP(A1544,Table!$U$1:$V$230,2,0)</f>
        <v>Cubic</v>
      </c>
    </row>
    <row r="1545" spans="1:30" ht="18.75" customHeight="1" x14ac:dyDescent="0.4">
      <c r="A1545" s="5">
        <v>221</v>
      </c>
      <c r="B1545" s="5">
        <v>201455</v>
      </c>
      <c r="C1545" s="5" t="s">
        <v>2020</v>
      </c>
      <c r="D1545" s="5" t="s">
        <v>2042</v>
      </c>
      <c r="E1545" s="6" t="s">
        <v>4729</v>
      </c>
      <c r="F1545" s="8" t="str">
        <f>LEFT(E1545,MIN(FIND({0,1,2,3,4,5,6,7,8,9},ASC(E1545)&amp;1234567890))-1)</f>
        <v>Na</v>
      </c>
      <c r="G1545" s="8">
        <f t="shared" si="120"/>
        <v>4.0999999999999996</v>
      </c>
      <c r="H1545" s="8">
        <f>VLOOKUP(F1545,Table!$A$2:$C$121,2,0)</f>
        <v>1</v>
      </c>
      <c r="I1545" s="7">
        <f>VLOOKUP(F1545,Table!$A$2:$C$121,3,0)</f>
        <v>3</v>
      </c>
      <c r="J1545" s="6" t="s">
        <v>4730</v>
      </c>
      <c r="K1545" s="8" t="str">
        <f>LEFT(J1545,MIN(FIND({0,1,2,3,4,5,6,7,8,9},ASC(J1545)&amp;1234567890))-1)</f>
        <v>Ag</v>
      </c>
      <c r="L1545" s="8">
        <f t="shared" si="121"/>
        <v>5.99</v>
      </c>
      <c r="M1545" s="8">
        <f>VLOOKUP(K1545,Table!$A$2:$C$121,2,0)</f>
        <v>11</v>
      </c>
      <c r="N1545" s="7">
        <f>VLOOKUP(K1545,Table!$A$2:$C$121,3,0)</f>
        <v>5</v>
      </c>
      <c r="O1545" s="6" t="s">
        <v>3278</v>
      </c>
      <c r="P1545" s="8" t="str">
        <f>LEFT(O1545,MIN(FIND({0,1,2,3,4,5,6,7,8,9},ASC(O1545)&amp;1234567890))-1)</f>
        <v>Si</v>
      </c>
      <c r="Q1545" s="8">
        <f t="shared" si="122"/>
        <v>12</v>
      </c>
      <c r="R1545" s="8">
        <f>VLOOKUP(P1545,Table!$A$2:$C$121,2,0)</f>
        <v>14</v>
      </c>
      <c r="S1545" s="7">
        <f>VLOOKUP(P1545,Table!$A$2:$C$121,3,0)</f>
        <v>3</v>
      </c>
      <c r="T1545" s="6" t="s">
        <v>3869</v>
      </c>
      <c r="U1545" s="8" t="str">
        <f>LEFT(T1545,MIN(FIND({0,1,2,3,4,5,6,7,8,9},ASC(T1545)&amp;1234567890))-1)</f>
        <v>Al</v>
      </c>
      <c r="V1545" s="8">
        <f t="shared" si="123"/>
        <v>12</v>
      </c>
      <c r="W1545" s="8">
        <f>VLOOKUP(U1545,Table!$A$2:$C$121,2,0)</f>
        <v>13</v>
      </c>
      <c r="X1545" s="7">
        <f>VLOOKUP(U1545,Table!$A$2:$C$121,3,0)</f>
        <v>3</v>
      </c>
      <c r="Y1545" s="6" t="s">
        <v>4698</v>
      </c>
      <c r="Z1545" s="8" t="str">
        <f>LEFT(Y1545,MIN(FIND({0,1,2,3,4,5,6,7,8,9},ASC(Y1545)&amp;1234567890))-1)</f>
        <v>O</v>
      </c>
      <c r="AA1545" s="8">
        <f t="shared" si="124"/>
        <v>48</v>
      </c>
      <c r="AB1545" s="8">
        <f>VLOOKUP(Z1545,Table!$A$2:$C$121,2,0)</f>
        <v>16</v>
      </c>
      <c r="AC1545" s="7">
        <f>VLOOKUP(Z1545,Table!$A$2:$C$121,3,0)</f>
        <v>2</v>
      </c>
      <c r="AD1545" s="5" t="str">
        <f>VLOOKUP(A1545,Table!$U$1:$V$230,2,0)</f>
        <v>Cubic</v>
      </c>
    </row>
    <row r="1546" spans="1:30" ht="18.75" customHeight="1" x14ac:dyDescent="0.4">
      <c r="A1546" s="5">
        <v>221</v>
      </c>
      <c r="B1546" s="5">
        <v>402113</v>
      </c>
      <c r="C1546" s="5" t="s">
        <v>2020</v>
      </c>
      <c r="D1546" s="5" t="s">
        <v>2043</v>
      </c>
      <c r="E1546" s="6" t="s">
        <v>2597</v>
      </c>
      <c r="F1546" s="8" t="str">
        <f>LEFT(E1546,MIN(FIND({0,1,2,3,4,5,6,7,8,9},ASC(E1546)&amp;1234567890))-1)</f>
        <v>Ba</v>
      </c>
      <c r="G1546" s="8">
        <f t="shared" si="120"/>
        <v>1</v>
      </c>
      <c r="H1546" s="8">
        <f>VLOOKUP(F1546,Table!$A$2:$C$121,2,0)</f>
        <v>2</v>
      </c>
      <c r="I1546" s="7">
        <f>VLOOKUP(F1546,Table!$A$2:$C$121,3,0)</f>
        <v>6</v>
      </c>
      <c r="J1546" s="6" t="s">
        <v>4731</v>
      </c>
      <c r="K1546" s="8" t="str">
        <f>LEFT(J1546,MIN(FIND({0,1,2,3,4,5,6,7,8,9},ASC(J1546)&amp;1234567890))-1)</f>
        <v>Pb</v>
      </c>
      <c r="L1546" s="8">
        <f t="shared" si="121"/>
        <v>0.74</v>
      </c>
      <c r="M1546" s="8">
        <f>VLOOKUP(K1546,Table!$A$2:$C$121,2,0)</f>
        <v>14</v>
      </c>
      <c r="N1546" s="7">
        <f>VLOOKUP(K1546,Table!$A$2:$C$121,3,0)</f>
        <v>6</v>
      </c>
      <c r="O1546" s="6" t="s">
        <v>4732</v>
      </c>
      <c r="P1546" s="8" t="str">
        <f>LEFT(O1546,MIN(FIND({0,1,2,3,4,5,6,7,8,9},ASC(O1546)&amp;1234567890))-1)</f>
        <v>Sb</v>
      </c>
      <c r="Q1546" s="8">
        <f t="shared" si="122"/>
        <v>0.2</v>
      </c>
      <c r="R1546" s="8">
        <f>VLOOKUP(P1546,Table!$A$2:$C$121,2,0)</f>
        <v>15</v>
      </c>
      <c r="S1546" s="7">
        <f>VLOOKUP(P1546,Table!$A$2:$C$121,3,0)</f>
        <v>5</v>
      </c>
      <c r="T1546" s="6" t="s">
        <v>4733</v>
      </c>
      <c r="U1546" s="8" t="str">
        <f>LEFT(T1546,MIN(FIND({0,1,2,3,4,5,6,7,8,9},ASC(T1546)&amp;1234567890))-1)</f>
        <v>Bi</v>
      </c>
      <c r="V1546" s="8">
        <f t="shared" si="123"/>
        <v>5.7000000000000002E-2</v>
      </c>
      <c r="W1546" s="8">
        <f>VLOOKUP(U1546,Table!$A$2:$C$121,2,0)</f>
        <v>15</v>
      </c>
      <c r="X1546" s="7">
        <f>VLOOKUP(U1546,Table!$A$2:$C$121,3,0)</f>
        <v>6</v>
      </c>
      <c r="Y1546" s="6" t="s">
        <v>2312</v>
      </c>
      <c r="Z1546" s="8" t="str">
        <f>LEFT(Y1546,MIN(FIND({0,1,2,3,4,5,6,7,8,9},ASC(Y1546)&amp;1234567890))-1)</f>
        <v>O</v>
      </c>
      <c r="AA1546" s="8">
        <f t="shared" si="124"/>
        <v>3</v>
      </c>
      <c r="AB1546" s="8">
        <f>VLOOKUP(Z1546,Table!$A$2:$C$121,2,0)</f>
        <v>16</v>
      </c>
      <c r="AC1546" s="7">
        <f>VLOOKUP(Z1546,Table!$A$2:$C$121,3,0)</f>
        <v>2</v>
      </c>
      <c r="AD1546" s="5" t="str">
        <f>VLOOKUP(A1546,Table!$U$1:$V$230,2,0)</f>
        <v>Cubic</v>
      </c>
    </row>
    <row r="1547" spans="1:30" ht="18.75" customHeight="1" x14ac:dyDescent="0.4">
      <c r="A1547" s="5">
        <v>221</v>
      </c>
      <c r="B1547" s="5">
        <v>200148</v>
      </c>
      <c r="C1547" s="5" t="s">
        <v>2020</v>
      </c>
      <c r="D1547" s="5" t="s">
        <v>2044</v>
      </c>
      <c r="E1547" s="6" t="s">
        <v>4734</v>
      </c>
      <c r="F1547" s="8" t="str">
        <f>LEFT(E1547,MIN(FIND({0,1,2,3,4,5,6,7,8,9},ASC(E1547)&amp;1234567890))-1)</f>
        <v>Cs</v>
      </c>
      <c r="G1547" s="8">
        <f t="shared" si="120"/>
        <v>7</v>
      </c>
      <c r="H1547" s="8">
        <f>VLOOKUP(F1547,Table!$A$2:$C$121,2,0)</f>
        <v>1</v>
      </c>
      <c r="I1547" s="7">
        <f>VLOOKUP(F1547,Table!$A$2:$C$121,3,0)</f>
        <v>6</v>
      </c>
      <c r="J1547" s="6" t="s">
        <v>2650</v>
      </c>
      <c r="K1547" s="8" t="str">
        <f>LEFT(J1547,MIN(FIND({0,1,2,3,4,5,6,7,8,9},ASC(J1547)&amp;1234567890))-1)</f>
        <v>K</v>
      </c>
      <c r="L1547" s="8">
        <f t="shared" si="121"/>
        <v>5</v>
      </c>
      <c r="M1547" s="8">
        <f>VLOOKUP(K1547,Table!$A$2:$C$121,2,0)</f>
        <v>1</v>
      </c>
      <c r="N1547" s="7">
        <f>VLOOKUP(K1547,Table!$A$2:$C$121,3,0)</f>
        <v>4</v>
      </c>
      <c r="O1547" s="6" t="s">
        <v>3869</v>
      </c>
      <c r="P1547" s="8" t="str">
        <f>LEFT(O1547,MIN(FIND({0,1,2,3,4,5,6,7,8,9},ASC(O1547)&amp;1234567890))-1)</f>
        <v>Al</v>
      </c>
      <c r="Q1547" s="8">
        <f t="shared" si="122"/>
        <v>12</v>
      </c>
      <c r="R1547" s="8">
        <f>VLOOKUP(P1547,Table!$A$2:$C$121,2,0)</f>
        <v>13</v>
      </c>
      <c r="S1547" s="7">
        <f>VLOOKUP(P1547,Table!$A$2:$C$121,3,0)</f>
        <v>3</v>
      </c>
      <c r="T1547" s="6" t="s">
        <v>3278</v>
      </c>
      <c r="U1547" s="8" t="str">
        <f>LEFT(T1547,MIN(FIND({0,1,2,3,4,5,6,7,8,9},ASC(T1547)&amp;1234567890))-1)</f>
        <v>Si</v>
      </c>
      <c r="V1547" s="8">
        <f t="shared" si="123"/>
        <v>12</v>
      </c>
      <c r="W1547" s="8">
        <f>VLOOKUP(U1547,Table!$A$2:$C$121,2,0)</f>
        <v>14</v>
      </c>
      <c r="X1547" s="7">
        <f>VLOOKUP(U1547,Table!$A$2:$C$121,3,0)</f>
        <v>3</v>
      </c>
      <c r="Y1547" s="6" t="s">
        <v>4698</v>
      </c>
      <c r="Z1547" s="8" t="str">
        <f>LEFT(Y1547,MIN(FIND({0,1,2,3,4,5,6,7,8,9},ASC(Y1547)&amp;1234567890))-1)</f>
        <v>O</v>
      </c>
      <c r="AA1547" s="8">
        <f t="shared" si="124"/>
        <v>48</v>
      </c>
      <c r="AB1547" s="8">
        <f>VLOOKUP(Z1547,Table!$A$2:$C$121,2,0)</f>
        <v>16</v>
      </c>
      <c r="AC1547" s="7">
        <f>VLOOKUP(Z1547,Table!$A$2:$C$121,3,0)</f>
        <v>2</v>
      </c>
      <c r="AD1547" s="5" t="str">
        <f>VLOOKUP(A1547,Table!$U$1:$V$230,2,0)</f>
        <v>Cubic</v>
      </c>
    </row>
    <row r="1548" spans="1:30" ht="18.75" customHeight="1" x14ac:dyDescent="0.4">
      <c r="A1548" s="5">
        <v>221</v>
      </c>
      <c r="B1548" s="5">
        <v>200152</v>
      </c>
      <c r="C1548" s="5" t="s">
        <v>2020</v>
      </c>
      <c r="D1548" s="5" t="s">
        <v>2045</v>
      </c>
      <c r="E1548" s="6" t="s">
        <v>4735</v>
      </c>
      <c r="F1548" s="8" t="str">
        <f>LEFT(E1548,MIN(FIND({0,1,2,3,4,5,6,7,8,9},ASC(E1548)&amp;1234567890))-1)</f>
        <v>Eu</v>
      </c>
      <c r="G1548" s="8">
        <f t="shared" si="120"/>
        <v>5.75</v>
      </c>
      <c r="H1548" s="8">
        <f>VLOOKUP(F1548,Table!$A$2:$C$121,2,0)</f>
        <v>3</v>
      </c>
      <c r="I1548" s="7">
        <f>VLOOKUP(F1548,Table!$A$2:$C$121,3,0)</f>
        <v>6</v>
      </c>
      <c r="J1548" s="6" t="s">
        <v>2834</v>
      </c>
      <c r="K1548" s="8" t="str">
        <f>LEFT(J1548,MIN(FIND({0,1,2,3,4,5,6,7,8,9},ASC(J1548)&amp;1234567890))-1)</f>
        <v>Na</v>
      </c>
      <c r="L1548" s="8">
        <f t="shared" si="121"/>
        <v>0.5</v>
      </c>
      <c r="M1548" s="8">
        <f>VLOOKUP(K1548,Table!$A$2:$C$121,2,0)</f>
        <v>1</v>
      </c>
      <c r="N1548" s="7">
        <f>VLOOKUP(K1548,Table!$A$2:$C$121,3,0)</f>
        <v>3</v>
      </c>
      <c r="O1548" s="6" t="s">
        <v>3278</v>
      </c>
      <c r="P1548" s="8" t="str">
        <f>LEFT(O1548,MIN(FIND({0,1,2,3,4,5,6,7,8,9},ASC(O1548)&amp;1234567890))-1)</f>
        <v>Si</v>
      </c>
      <c r="Q1548" s="8">
        <f t="shared" si="122"/>
        <v>12</v>
      </c>
      <c r="R1548" s="8">
        <f>VLOOKUP(P1548,Table!$A$2:$C$121,2,0)</f>
        <v>14</v>
      </c>
      <c r="S1548" s="7">
        <f>VLOOKUP(P1548,Table!$A$2:$C$121,3,0)</f>
        <v>3</v>
      </c>
      <c r="T1548" s="6" t="s">
        <v>3869</v>
      </c>
      <c r="U1548" s="8" t="str">
        <f>LEFT(T1548,MIN(FIND({0,1,2,3,4,5,6,7,8,9},ASC(T1548)&amp;1234567890))-1)</f>
        <v>Al</v>
      </c>
      <c r="V1548" s="8">
        <f t="shared" si="123"/>
        <v>12</v>
      </c>
      <c r="W1548" s="8">
        <f>VLOOKUP(U1548,Table!$A$2:$C$121,2,0)</f>
        <v>13</v>
      </c>
      <c r="X1548" s="7">
        <f>VLOOKUP(U1548,Table!$A$2:$C$121,3,0)</f>
        <v>3</v>
      </c>
      <c r="Y1548" s="6" t="s">
        <v>4698</v>
      </c>
      <c r="Z1548" s="8" t="str">
        <f>LEFT(Y1548,MIN(FIND({0,1,2,3,4,5,6,7,8,9},ASC(Y1548)&amp;1234567890))-1)</f>
        <v>O</v>
      </c>
      <c r="AA1548" s="8">
        <f t="shared" si="124"/>
        <v>48</v>
      </c>
      <c r="AB1548" s="8">
        <f>VLOOKUP(Z1548,Table!$A$2:$C$121,2,0)</f>
        <v>16</v>
      </c>
      <c r="AC1548" s="7">
        <f>VLOOKUP(Z1548,Table!$A$2:$C$121,3,0)</f>
        <v>2</v>
      </c>
      <c r="AD1548" s="5" t="str">
        <f>VLOOKUP(A1548,Table!$U$1:$V$230,2,0)</f>
        <v>Cubic</v>
      </c>
    </row>
    <row r="1549" spans="1:30" ht="18.75" customHeight="1" x14ac:dyDescent="0.4">
      <c r="A1549" s="5">
        <v>221</v>
      </c>
      <c r="B1549" s="5">
        <v>200585</v>
      </c>
      <c r="C1549" s="5" t="s">
        <v>2020</v>
      </c>
      <c r="D1549" s="5" t="s">
        <v>2046</v>
      </c>
      <c r="E1549" s="6" t="s">
        <v>4736</v>
      </c>
      <c r="F1549" s="8" t="str">
        <f>LEFT(E1549,MIN(FIND({0,1,2,3,4,5,6,7,8,9},ASC(E1549)&amp;1234567890))-1)</f>
        <v>Cs</v>
      </c>
      <c r="G1549" s="8">
        <f t="shared" si="120"/>
        <v>9.24</v>
      </c>
      <c r="H1549" s="8">
        <f>VLOOKUP(F1549,Table!$A$2:$C$121,2,0)</f>
        <v>1</v>
      </c>
      <c r="I1549" s="7">
        <f>VLOOKUP(F1549,Table!$A$2:$C$121,3,0)</f>
        <v>6</v>
      </c>
      <c r="J1549" s="6" t="s">
        <v>4737</v>
      </c>
      <c r="K1549" s="8" t="str">
        <f>LEFT(J1549,MIN(FIND({0,1,2,3,4,5,6,7,8,9},ASC(J1549)&amp;1234567890))-1)</f>
        <v>Tl</v>
      </c>
      <c r="L1549" s="8">
        <f t="shared" si="121"/>
        <v>2.98</v>
      </c>
      <c r="M1549" s="8">
        <f>VLOOKUP(K1549,Table!$A$2:$C$121,2,0)</f>
        <v>13</v>
      </c>
      <c r="N1549" s="7">
        <f>VLOOKUP(K1549,Table!$A$2:$C$121,3,0)</f>
        <v>6</v>
      </c>
      <c r="O1549" s="6" t="s">
        <v>3278</v>
      </c>
      <c r="P1549" s="8" t="str">
        <f>LEFT(O1549,MIN(FIND({0,1,2,3,4,5,6,7,8,9},ASC(O1549)&amp;1234567890))-1)</f>
        <v>Si</v>
      </c>
      <c r="Q1549" s="8">
        <f t="shared" si="122"/>
        <v>12</v>
      </c>
      <c r="R1549" s="8">
        <f>VLOOKUP(P1549,Table!$A$2:$C$121,2,0)</f>
        <v>14</v>
      </c>
      <c r="S1549" s="7">
        <f>VLOOKUP(P1549,Table!$A$2:$C$121,3,0)</f>
        <v>3</v>
      </c>
      <c r="T1549" s="6" t="s">
        <v>3869</v>
      </c>
      <c r="U1549" s="8" t="str">
        <f>LEFT(T1549,MIN(FIND({0,1,2,3,4,5,6,7,8,9},ASC(T1549)&amp;1234567890))-1)</f>
        <v>Al</v>
      </c>
      <c r="V1549" s="8">
        <f t="shared" si="123"/>
        <v>12</v>
      </c>
      <c r="W1549" s="8">
        <f>VLOOKUP(U1549,Table!$A$2:$C$121,2,0)</f>
        <v>13</v>
      </c>
      <c r="X1549" s="7">
        <f>VLOOKUP(U1549,Table!$A$2:$C$121,3,0)</f>
        <v>3</v>
      </c>
      <c r="Y1549" s="6" t="s">
        <v>4698</v>
      </c>
      <c r="Z1549" s="8" t="str">
        <f>LEFT(Y1549,MIN(FIND({0,1,2,3,4,5,6,7,8,9},ASC(Y1549)&amp;1234567890))-1)</f>
        <v>O</v>
      </c>
      <c r="AA1549" s="8">
        <f t="shared" si="124"/>
        <v>48</v>
      </c>
      <c r="AB1549" s="8">
        <f>VLOOKUP(Z1549,Table!$A$2:$C$121,2,0)</f>
        <v>16</v>
      </c>
      <c r="AC1549" s="7">
        <f>VLOOKUP(Z1549,Table!$A$2:$C$121,3,0)</f>
        <v>2</v>
      </c>
      <c r="AD1549" s="5" t="str">
        <f>VLOOKUP(A1549,Table!$U$1:$V$230,2,0)</f>
        <v>Cubic</v>
      </c>
    </row>
    <row r="1550" spans="1:30" ht="18.75" customHeight="1" x14ac:dyDescent="0.4">
      <c r="A1550" s="5">
        <v>221</v>
      </c>
      <c r="B1550" s="5">
        <v>50699</v>
      </c>
      <c r="C1550" s="5" t="s">
        <v>2020</v>
      </c>
      <c r="D1550" s="5" t="s">
        <v>2047</v>
      </c>
      <c r="E1550" s="6" t="s">
        <v>2606</v>
      </c>
      <c r="F1550" s="8" t="str">
        <f>LEFT(E1550,MIN(FIND({0,1,2,3,4,5,6,7,8,9},ASC(E1550)&amp;1234567890))-1)</f>
        <v>La</v>
      </c>
      <c r="G1550" s="8">
        <f t="shared" si="120"/>
        <v>0.8</v>
      </c>
      <c r="H1550" s="8">
        <f>VLOOKUP(F1550,Table!$A$2:$C$121,2,0)</f>
        <v>3</v>
      </c>
      <c r="I1550" s="7">
        <f>VLOOKUP(F1550,Table!$A$2:$C$121,3,0)</f>
        <v>6</v>
      </c>
      <c r="J1550" s="6" t="s">
        <v>2607</v>
      </c>
      <c r="K1550" s="8" t="str">
        <f>LEFT(J1550,MIN(FIND({0,1,2,3,4,5,6,7,8,9},ASC(J1550)&amp;1234567890))-1)</f>
        <v>Sr</v>
      </c>
      <c r="L1550" s="8">
        <f t="shared" si="121"/>
        <v>0.2</v>
      </c>
      <c r="M1550" s="8">
        <f>VLOOKUP(K1550,Table!$A$2:$C$121,2,0)</f>
        <v>2</v>
      </c>
      <c r="N1550" s="7">
        <f>VLOOKUP(K1550,Table!$A$2:$C$121,3,0)</f>
        <v>5</v>
      </c>
      <c r="O1550" s="6" t="s">
        <v>4738</v>
      </c>
      <c r="P1550" s="8" t="str">
        <f>LEFT(O1550,MIN(FIND({0,1,2,3,4,5,6,7,8,9},ASC(O1550)&amp;1234567890))-1)</f>
        <v>Ga</v>
      </c>
      <c r="Q1550" s="8">
        <f t="shared" si="122"/>
        <v>0.85</v>
      </c>
      <c r="R1550" s="8">
        <f>VLOOKUP(P1550,Table!$A$2:$C$121,2,0)</f>
        <v>13</v>
      </c>
      <c r="S1550" s="7">
        <f>VLOOKUP(P1550,Table!$A$2:$C$121,3,0)</f>
        <v>4</v>
      </c>
      <c r="T1550" s="6" t="s">
        <v>4739</v>
      </c>
      <c r="U1550" s="8" t="str">
        <f>LEFT(T1550,MIN(FIND({0,1,2,3,4,5,6,7,8,9},ASC(T1550)&amp;1234567890))-1)</f>
        <v>Mg</v>
      </c>
      <c r="V1550" s="8">
        <f t="shared" si="123"/>
        <v>0.15</v>
      </c>
      <c r="W1550" s="8">
        <f>VLOOKUP(U1550,Table!$A$2:$C$121,2,0)</f>
        <v>2</v>
      </c>
      <c r="X1550" s="7">
        <f>VLOOKUP(U1550,Table!$A$2:$C$121,3,0)</f>
        <v>3</v>
      </c>
      <c r="Y1550" s="6" t="s">
        <v>4740</v>
      </c>
      <c r="Z1550" s="8" t="str">
        <f>LEFT(Y1550,MIN(FIND({0,1,2,3,4,5,6,7,8,9},ASC(Y1550)&amp;1234567890))-1)</f>
        <v>O</v>
      </c>
      <c r="AA1550" s="8">
        <f t="shared" si="124"/>
        <v>2.8250000000000002</v>
      </c>
      <c r="AB1550" s="8">
        <f>VLOOKUP(Z1550,Table!$A$2:$C$121,2,0)</f>
        <v>16</v>
      </c>
      <c r="AC1550" s="7">
        <f>VLOOKUP(Z1550,Table!$A$2:$C$121,3,0)</f>
        <v>2</v>
      </c>
      <c r="AD1550" s="5" t="str">
        <f>VLOOKUP(A1550,Table!$U$1:$V$230,2,0)</f>
        <v>Cubic</v>
      </c>
    </row>
    <row r="1551" spans="1:30" ht="18.75" customHeight="1" x14ac:dyDescent="0.4">
      <c r="A1551" s="5">
        <v>221</v>
      </c>
      <c r="B1551" s="5">
        <v>97514</v>
      </c>
      <c r="C1551" s="5" t="s">
        <v>2020</v>
      </c>
      <c r="D1551" s="5" t="s">
        <v>2048</v>
      </c>
      <c r="E1551" s="6" t="s">
        <v>4741</v>
      </c>
      <c r="F1551" s="8" t="str">
        <f>LEFT(E1551,MIN(FIND({0,1,2,3,4,5,6,7,8,9},ASC(E1551)&amp;1234567890))-1)</f>
        <v>Sr</v>
      </c>
      <c r="G1551" s="8">
        <f t="shared" si="120"/>
        <v>8</v>
      </c>
      <c r="H1551" s="8">
        <f>VLOOKUP(F1551,Table!$A$2:$C$121,2,0)</f>
        <v>2</v>
      </c>
      <c r="I1551" s="7">
        <f>VLOOKUP(F1551,Table!$A$2:$C$121,3,0)</f>
        <v>5</v>
      </c>
      <c r="J1551" s="6" t="s">
        <v>2341</v>
      </c>
      <c r="K1551" s="8" t="str">
        <f>LEFT(J1551,MIN(FIND({0,1,2,3,4,5,6,7,8,9},ASC(J1551)&amp;1234567890))-1)</f>
        <v>Ca</v>
      </c>
      <c r="L1551" s="8">
        <f t="shared" si="121"/>
        <v>1</v>
      </c>
      <c r="M1551" s="8">
        <f>VLOOKUP(K1551,Table!$A$2:$C$121,2,0)</f>
        <v>2</v>
      </c>
      <c r="N1551" s="7">
        <f>VLOOKUP(K1551,Table!$A$2:$C$121,3,0)</f>
        <v>4</v>
      </c>
      <c r="O1551" s="6" t="s">
        <v>4742</v>
      </c>
      <c r="P1551" s="8" t="str">
        <f>LEFT(O1551,MIN(FIND({0,1,2,3,4,5,6,7,8,9},ASC(O1551)&amp;1234567890))-1)</f>
        <v>Re</v>
      </c>
      <c r="Q1551" s="8">
        <f t="shared" si="122"/>
        <v>3</v>
      </c>
      <c r="R1551" s="8">
        <f>VLOOKUP(P1551,Table!$A$2:$C$121,2,0)</f>
        <v>7</v>
      </c>
      <c r="S1551" s="7">
        <f>VLOOKUP(P1551,Table!$A$2:$C$121,3,0)</f>
        <v>6</v>
      </c>
      <c r="T1551" s="6" t="s">
        <v>2631</v>
      </c>
      <c r="U1551" s="8" t="str">
        <f>LEFT(T1551,MIN(FIND({0,1,2,3,4,5,6,7,8,9},ASC(T1551)&amp;1234567890))-1)</f>
        <v>Cu</v>
      </c>
      <c r="V1551" s="8">
        <f t="shared" si="123"/>
        <v>4</v>
      </c>
      <c r="W1551" s="8">
        <f>VLOOKUP(U1551,Table!$A$2:$C$121,2,0)</f>
        <v>11</v>
      </c>
      <c r="X1551" s="7">
        <f>VLOOKUP(U1551,Table!$A$2:$C$121,3,0)</f>
        <v>4</v>
      </c>
      <c r="Y1551" s="6" t="s">
        <v>2670</v>
      </c>
      <c r="Z1551" s="8" t="str">
        <f>LEFT(Y1551,MIN(FIND({0,1,2,3,4,5,6,7,8,9},ASC(Y1551)&amp;1234567890))-1)</f>
        <v>O</v>
      </c>
      <c r="AA1551" s="8">
        <f t="shared" si="124"/>
        <v>24</v>
      </c>
      <c r="AB1551" s="8">
        <f>VLOOKUP(Z1551,Table!$A$2:$C$121,2,0)</f>
        <v>16</v>
      </c>
      <c r="AC1551" s="7">
        <f>VLOOKUP(Z1551,Table!$A$2:$C$121,3,0)</f>
        <v>2</v>
      </c>
      <c r="AD1551" s="5" t="str">
        <f>VLOOKUP(A1551,Table!$U$1:$V$230,2,0)</f>
        <v>Cubic</v>
      </c>
    </row>
    <row r="1552" spans="1:30" ht="18.75" customHeight="1" x14ac:dyDescent="0.4">
      <c r="A1552" s="5">
        <v>221</v>
      </c>
      <c r="B1552" s="5">
        <v>290032</v>
      </c>
      <c r="C1552" s="5" t="s">
        <v>2020</v>
      </c>
      <c r="D1552" s="5" t="s">
        <v>2049</v>
      </c>
      <c r="E1552" s="6" t="s">
        <v>2299</v>
      </c>
      <c r="F1552" s="8" t="str">
        <f>LEFT(E1552,MIN(FIND({0,1,2,3,4,5,6,7,8,9},ASC(E1552)&amp;1234567890))-1)</f>
        <v>Sr</v>
      </c>
      <c r="G1552" s="8">
        <f t="shared" si="120"/>
        <v>2</v>
      </c>
      <c r="H1552" s="8">
        <f>VLOOKUP(F1552,Table!$A$2:$C$121,2,0)</f>
        <v>2</v>
      </c>
      <c r="I1552" s="7">
        <f>VLOOKUP(F1552,Table!$A$2:$C$121,3,0)</f>
        <v>5</v>
      </c>
      <c r="J1552" s="6" t="s">
        <v>2296</v>
      </c>
      <c r="K1552" s="8" t="str">
        <f>LEFT(J1552,MIN(FIND({0,1,2,3,4,5,6,7,8,9},ASC(J1552)&amp;1234567890))-1)</f>
        <v>Cu</v>
      </c>
      <c r="L1552" s="8">
        <f t="shared" si="121"/>
        <v>1</v>
      </c>
      <c r="M1552" s="8">
        <f>VLOOKUP(K1552,Table!$A$2:$C$121,2,0)</f>
        <v>11</v>
      </c>
      <c r="N1552" s="7">
        <f>VLOOKUP(K1552,Table!$A$2:$C$121,3,0)</f>
        <v>4</v>
      </c>
      <c r="O1552" s="6" t="s">
        <v>4456</v>
      </c>
      <c r="P1552" s="8" t="str">
        <f>LEFT(O1552,MIN(FIND({0,1,2,3,4,5,6,7,8,9},ASC(O1552)&amp;1234567890))-1)</f>
        <v>Ca</v>
      </c>
      <c r="Q1552" s="8">
        <f t="shared" si="122"/>
        <v>0.31</v>
      </c>
      <c r="R1552" s="8">
        <f>VLOOKUP(P1552,Table!$A$2:$C$121,2,0)</f>
        <v>2</v>
      </c>
      <c r="S1552" s="7">
        <f>VLOOKUP(P1552,Table!$A$2:$C$121,3,0)</f>
        <v>4</v>
      </c>
      <c r="T1552" s="6" t="s">
        <v>4743</v>
      </c>
      <c r="U1552" s="8" t="str">
        <f>LEFT(T1552,MIN(FIND({0,1,2,3,4,5,6,7,8,9},ASC(T1552)&amp;1234567890))-1)</f>
        <v>Re</v>
      </c>
      <c r="V1552" s="8">
        <f t="shared" si="123"/>
        <v>0.69</v>
      </c>
      <c r="W1552" s="8">
        <f>VLOOKUP(U1552,Table!$A$2:$C$121,2,0)</f>
        <v>7</v>
      </c>
      <c r="X1552" s="7">
        <f>VLOOKUP(U1552,Table!$A$2:$C$121,3,0)</f>
        <v>6</v>
      </c>
      <c r="Y1552" s="6" t="s">
        <v>2332</v>
      </c>
      <c r="Z1552" s="8" t="str">
        <f>LEFT(Y1552,MIN(FIND({0,1,2,3,4,5,6,7,8,9},ASC(Y1552)&amp;1234567890))-1)</f>
        <v>O</v>
      </c>
      <c r="AA1552" s="8">
        <f t="shared" si="124"/>
        <v>6</v>
      </c>
      <c r="AB1552" s="8">
        <f>VLOOKUP(Z1552,Table!$A$2:$C$121,2,0)</f>
        <v>16</v>
      </c>
      <c r="AC1552" s="7">
        <f>VLOOKUP(Z1552,Table!$A$2:$C$121,3,0)</f>
        <v>2</v>
      </c>
      <c r="AD1552" s="5" t="str">
        <f>VLOOKUP(A1552,Table!$U$1:$V$230,2,0)</f>
        <v>Cubic</v>
      </c>
    </row>
    <row r="1553" spans="1:30" ht="18.75" customHeight="1" x14ac:dyDescent="0.4">
      <c r="A1553" s="5">
        <v>221</v>
      </c>
      <c r="B1553" s="5">
        <v>291458</v>
      </c>
      <c r="C1553" s="5" t="s">
        <v>2020</v>
      </c>
      <c r="D1553" s="5" t="s">
        <v>1024</v>
      </c>
      <c r="E1553" s="6" t="s">
        <v>4744</v>
      </c>
      <c r="F1553" s="8" t="str">
        <f>LEFT(E1553,MIN(FIND({0,1,2,3,4,5,6,7,8,9},ASC(E1553)&amp;1234567890))-1)</f>
        <v>Ba</v>
      </c>
      <c r="G1553" s="8">
        <f t="shared" si="120"/>
        <v>0.7</v>
      </c>
      <c r="H1553" s="8">
        <f>VLOOKUP(F1553,Table!$A$2:$C$121,2,0)</f>
        <v>2</v>
      </c>
      <c r="I1553" s="7">
        <f>VLOOKUP(F1553,Table!$A$2:$C$121,3,0)</f>
        <v>6</v>
      </c>
      <c r="J1553" s="6" t="s">
        <v>3259</v>
      </c>
      <c r="K1553" s="8" t="str">
        <f>LEFT(J1553,MIN(FIND({0,1,2,3,4,5,6,7,8,9},ASC(J1553)&amp;1234567890))-1)</f>
        <v>Sr</v>
      </c>
      <c r="L1553" s="8">
        <f t="shared" si="121"/>
        <v>0.3</v>
      </c>
      <c r="M1553" s="8">
        <f>VLOOKUP(K1553,Table!$A$2:$C$121,2,0)</f>
        <v>2</v>
      </c>
      <c r="N1553" s="7">
        <f>VLOOKUP(K1553,Table!$A$2:$C$121,3,0)</f>
        <v>5</v>
      </c>
      <c r="O1553" s="6" t="s">
        <v>4745</v>
      </c>
      <c r="P1553" s="8" t="str">
        <f>LEFT(O1553,MIN(FIND({0,1,2,3,4,5,6,7,8,9},ASC(O1553)&amp;1234567890))-1)</f>
        <v>Zr</v>
      </c>
      <c r="Q1553" s="8">
        <f t="shared" si="122"/>
        <v>0.05</v>
      </c>
      <c r="R1553" s="8">
        <f>VLOOKUP(P1553,Table!$A$2:$C$121,2,0)</f>
        <v>4</v>
      </c>
      <c r="S1553" s="7">
        <f>VLOOKUP(P1553,Table!$A$2:$C$121,3,0)</f>
        <v>5</v>
      </c>
      <c r="T1553" s="6" t="s">
        <v>4746</v>
      </c>
      <c r="U1553" s="8" t="str">
        <f>LEFT(T1553,MIN(FIND({0,1,2,3,4,5,6,7,8,9},ASC(T1553)&amp;1234567890))-1)</f>
        <v>Ti</v>
      </c>
      <c r="V1553" s="8">
        <f t="shared" si="123"/>
        <v>0.95</v>
      </c>
      <c r="W1553" s="8">
        <f>VLOOKUP(U1553,Table!$A$2:$C$121,2,0)</f>
        <v>4</v>
      </c>
      <c r="X1553" s="7">
        <f>VLOOKUP(U1553,Table!$A$2:$C$121,3,0)</f>
        <v>4</v>
      </c>
      <c r="Y1553" s="6" t="s">
        <v>2312</v>
      </c>
      <c r="Z1553" s="8" t="str">
        <f>LEFT(Y1553,MIN(FIND({0,1,2,3,4,5,6,7,8,9},ASC(Y1553)&amp;1234567890))-1)</f>
        <v>O</v>
      </c>
      <c r="AA1553" s="8">
        <f t="shared" si="124"/>
        <v>3</v>
      </c>
      <c r="AB1553" s="8">
        <f>VLOOKUP(Z1553,Table!$A$2:$C$121,2,0)</f>
        <v>16</v>
      </c>
      <c r="AC1553" s="7">
        <f>VLOOKUP(Z1553,Table!$A$2:$C$121,3,0)</f>
        <v>2</v>
      </c>
      <c r="AD1553" s="5" t="str">
        <f>VLOOKUP(A1553,Table!$U$1:$V$230,2,0)</f>
        <v>Cubic</v>
      </c>
    </row>
    <row r="1554" spans="1:30" ht="18.75" customHeight="1" x14ac:dyDescent="0.4">
      <c r="A1554" s="5">
        <v>221</v>
      </c>
      <c r="B1554" s="5">
        <v>291459</v>
      </c>
      <c r="C1554" s="5" t="s">
        <v>2020</v>
      </c>
      <c r="D1554" s="5" t="s">
        <v>2050</v>
      </c>
      <c r="E1554" s="6" t="s">
        <v>2878</v>
      </c>
      <c r="F1554" s="8" t="str">
        <f>LEFT(E1554,MIN(FIND({0,1,2,3,4,5,6,7,8,9},ASC(E1554)&amp;1234567890))-1)</f>
        <v>Ba</v>
      </c>
      <c r="G1554" s="8">
        <f t="shared" si="120"/>
        <v>0.6</v>
      </c>
      <c r="H1554" s="8">
        <f>VLOOKUP(F1554,Table!$A$2:$C$121,2,0)</f>
        <v>2</v>
      </c>
      <c r="I1554" s="7">
        <f>VLOOKUP(F1554,Table!$A$2:$C$121,3,0)</f>
        <v>6</v>
      </c>
      <c r="J1554" s="6" t="s">
        <v>4024</v>
      </c>
      <c r="K1554" s="8" t="str">
        <f>LEFT(J1554,MIN(FIND({0,1,2,3,4,5,6,7,8,9},ASC(J1554)&amp;1234567890))-1)</f>
        <v>Sr</v>
      </c>
      <c r="L1554" s="8">
        <f t="shared" si="121"/>
        <v>0.4</v>
      </c>
      <c r="M1554" s="8">
        <f>VLOOKUP(K1554,Table!$A$2:$C$121,2,0)</f>
        <v>2</v>
      </c>
      <c r="N1554" s="7">
        <f>VLOOKUP(K1554,Table!$A$2:$C$121,3,0)</f>
        <v>5</v>
      </c>
      <c r="O1554" s="6" t="s">
        <v>4745</v>
      </c>
      <c r="P1554" s="8" t="str">
        <f>LEFT(O1554,MIN(FIND({0,1,2,3,4,5,6,7,8,9},ASC(O1554)&amp;1234567890))-1)</f>
        <v>Zr</v>
      </c>
      <c r="Q1554" s="8">
        <f t="shared" si="122"/>
        <v>0.05</v>
      </c>
      <c r="R1554" s="8">
        <f>VLOOKUP(P1554,Table!$A$2:$C$121,2,0)</f>
        <v>4</v>
      </c>
      <c r="S1554" s="7">
        <f>VLOOKUP(P1554,Table!$A$2:$C$121,3,0)</f>
        <v>5</v>
      </c>
      <c r="T1554" s="6" t="s">
        <v>4746</v>
      </c>
      <c r="U1554" s="8" t="str">
        <f>LEFT(T1554,MIN(FIND({0,1,2,3,4,5,6,7,8,9},ASC(T1554)&amp;1234567890))-1)</f>
        <v>Ti</v>
      </c>
      <c r="V1554" s="8">
        <f t="shared" si="123"/>
        <v>0.95</v>
      </c>
      <c r="W1554" s="8">
        <f>VLOOKUP(U1554,Table!$A$2:$C$121,2,0)</f>
        <v>4</v>
      </c>
      <c r="X1554" s="7">
        <f>VLOOKUP(U1554,Table!$A$2:$C$121,3,0)</f>
        <v>4</v>
      </c>
      <c r="Y1554" s="6" t="s">
        <v>2312</v>
      </c>
      <c r="Z1554" s="8" t="str">
        <f>LEFT(Y1554,MIN(FIND({0,1,2,3,4,5,6,7,8,9},ASC(Y1554)&amp;1234567890))-1)</f>
        <v>O</v>
      </c>
      <c r="AA1554" s="8">
        <f t="shared" si="124"/>
        <v>3</v>
      </c>
      <c r="AB1554" s="8">
        <f>VLOOKUP(Z1554,Table!$A$2:$C$121,2,0)</f>
        <v>16</v>
      </c>
      <c r="AC1554" s="7">
        <f>VLOOKUP(Z1554,Table!$A$2:$C$121,3,0)</f>
        <v>2</v>
      </c>
      <c r="AD1554" s="5" t="str">
        <f>VLOOKUP(A1554,Table!$U$1:$V$230,2,0)</f>
        <v>Cubic</v>
      </c>
    </row>
    <row r="1555" spans="1:30" ht="18.75" customHeight="1" x14ac:dyDescent="0.4">
      <c r="A1555" s="5">
        <v>221</v>
      </c>
      <c r="B1555" s="5">
        <v>291460</v>
      </c>
      <c r="C1555" s="5" t="s">
        <v>2020</v>
      </c>
      <c r="D1555" s="5" t="s">
        <v>2051</v>
      </c>
      <c r="E1555" s="6" t="s">
        <v>3857</v>
      </c>
      <c r="F1555" s="8" t="str">
        <f>LEFT(E1555,MIN(FIND({0,1,2,3,4,5,6,7,8,9},ASC(E1555)&amp;1234567890))-1)</f>
        <v>Ba</v>
      </c>
      <c r="G1555" s="8">
        <f t="shared" si="120"/>
        <v>0.5</v>
      </c>
      <c r="H1555" s="8">
        <f>VLOOKUP(F1555,Table!$A$2:$C$121,2,0)</f>
        <v>2</v>
      </c>
      <c r="I1555" s="7">
        <f>VLOOKUP(F1555,Table!$A$2:$C$121,3,0)</f>
        <v>6</v>
      </c>
      <c r="J1555" s="6" t="s">
        <v>2849</v>
      </c>
      <c r="K1555" s="8" t="str">
        <f>LEFT(J1555,MIN(FIND({0,1,2,3,4,5,6,7,8,9},ASC(J1555)&amp;1234567890))-1)</f>
        <v>Sr</v>
      </c>
      <c r="L1555" s="8">
        <f t="shared" si="121"/>
        <v>0.5</v>
      </c>
      <c r="M1555" s="8">
        <f>VLOOKUP(K1555,Table!$A$2:$C$121,2,0)</f>
        <v>2</v>
      </c>
      <c r="N1555" s="7">
        <f>VLOOKUP(K1555,Table!$A$2:$C$121,3,0)</f>
        <v>5</v>
      </c>
      <c r="O1555" s="6" t="s">
        <v>4745</v>
      </c>
      <c r="P1555" s="8" t="str">
        <f>LEFT(O1555,MIN(FIND({0,1,2,3,4,5,6,7,8,9},ASC(O1555)&amp;1234567890))-1)</f>
        <v>Zr</v>
      </c>
      <c r="Q1555" s="8">
        <f t="shared" si="122"/>
        <v>0.05</v>
      </c>
      <c r="R1555" s="8">
        <f>VLOOKUP(P1555,Table!$A$2:$C$121,2,0)</f>
        <v>4</v>
      </c>
      <c r="S1555" s="7">
        <f>VLOOKUP(P1555,Table!$A$2:$C$121,3,0)</f>
        <v>5</v>
      </c>
      <c r="T1555" s="6" t="s">
        <v>4746</v>
      </c>
      <c r="U1555" s="8" t="str">
        <f>LEFT(T1555,MIN(FIND({0,1,2,3,4,5,6,7,8,9},ASC(T1555)&amp;1234567890))-1)</f>
        <v>Ti</v>
      </c>
      <c r="V1555" s="8">
        <f t="shared" si="123"/>
        <v>0.95</v>
      </c>
      <c r="W1555" s="8">
        <f>VLOOKUP(U1555,Table!$A$2:$C$121,2,0)</f>
        <v>4</v>
      </c>
      <c r="X1555" s="7">
        <f>VLOOKUP(U1555,Table!$A$2:$C$121,3,0)</f>
        <v>4</v>
      </c>
      <c r="Y1555" s="6" t="s">
        <v>2312</v>
      </c>
      <c r="Z1555" s="8" t="str">
        <f>LEFT(Y1555,MIN(FIND({0,1,2,3,4,5,6,7,8,9},ASC(Y1555)&amp;1234567890))-1)</f>
        <v>O</v>
      </c>
      <c r="AA1555" s="8">
        <f t="shared" si="124"/>
        <v>3</v>
      </c>
      <c r="AB1555" s="8">
        <f>VLOOKUP(Z1555,Table!$A$2:$C$121,2,0)</f>
        <v>16</v>
      </c>
      <c r="AC1555" s="7">
        <f>VLOOKUP(Z1555,Table!$A$2:$C$121,3,0)</f>
        <v>2</v>
      </c>
      <c r="AD1555" s="5" t="str">
        <f>VLOOKUP(A1555,Table!$U$1:$V$230,2,0)</f>
        <v>Cubic</v>
      </c>
    </row>
    <row r="1556" spans="1:30" ht="18.75" customHeight="1" x14ac:dyDescent="0.4">
      <c r="A1556" s="5">
        <v>221</v>
      </c>
      <c r="B1556" s="5">
        <v>186258</v>
      </c>
      <c r="C1556" s="5" t="s">
        <v>2020</v>
      </c>
      <c r="D1556" s="5" t="s">
        <v>2052</v>
      </c>
      <c r="E1556" s="6" t="s">
        <v>3857</v>
      </c>
      <c r="F1556" s="8" t="str">
        <f>LEFT(E1556,MIN(FIND({0,1,2,3,4,5,6,7,8,9},ASC(E1556)&amp;1234567890))-1)</f>
        <v>Ba</v>
      </c>
      <c r="G1556" s="8">
        <f t="shared" si="120"/>
        <v>0.5</v>
      </c>
      <c r="H1556" s="8">
        <f>VLOOKUP(F1556,Table!$A$2:$C$121,2,0)</f>
        <v>2</v>
      </c>
      <c r="I1556" s="7">
        <f>VLOOKUP(F1556,Table!$A$2:$C$121,3,0)</f>
        <v>6</v>
      </c>
      <c r="J1556" s="6" t="s">
        <v>2849</v>
      </c>
      <c r="K1556" s="8" t="str">
        <f>LEFT(J1556,MIN(FIND({0,1,2,3,4,5,6,7,8,9},ASC(J1556)&amp;1234567890))-1)</f>
        <v>Sr</v>
      </c>
      <c r="L1556" s="8">
        <f t="shared" si="121"/>
        <v>0.5</v>
      </c>
      <c r="M1556" s="8">
        <f>VLOOKUP(K1556,Table!$A$2:$C$121,2,0)</f>
        <v>2</v>
      </c>
      <c r="N1556" s="7">
        <f>VLOOKUP(K1556,Table!$A$2:$C$121,3,0)</f>
        <v>5</v>
      </c>
      <c r="O1556" s="6" t="s">
        <v>4577</v>
      </c>
      <c r="P1556" s="8" t="str">
        <f>LEFT(O1556,MIN(FIND({0,1,2,3,4,5,6,7,8,9},ASC(O1556)&amp;1234567890))-1)</f>
        <v>Zn</v>
      </c>
      <c r="Q1556" s="8">
        <f t="shared" si="122"/>
        <v>0.2</v>
      </c>
      <c r="R1556" s="8">
        <f>VLOOKUP(P1556,Table!$A$2:$C$121,2,0)</f>
        <v>12</v>
      </c>
      <c r="S1556" s="7">
        <f>VLOOKUP(P1556,Table!$A$2:$C$121,3,0)</f>
        <v>4</v>
      </c>
      <c r="T1556" s="6" t="s">
        <v>3297</v>
      </c>
      <c r="U1556" s="8" t="str">
        <f>LEFT(T1556,MIN(FIND({0,1,2,3,4,5,6,7,8,9},ASC(T1556)&amp;1234567890))-1)</f>
        <v>Fe</v>
      </c>
      <c r="V1556" s="8">
        <f t="shared" si="123"/>
        <v>0.8</v>
      </c>
      <c r="W1556" s="8">
        <f>VLOOKUP(U1556,Table!$A$2:$C$121,2,0)</f>
        <v>8</v>
      </c>
      <c r="X1556" s="7">
        <f>VLOOKUP(U1556,Table!$A$2:$C$121,3,0)</f>
        <v>4</v>
      </c>
      <c r="Y1556" s="6" t="s">
        <v>4722</v>
      </c>
      <c r="Z1556" s="8" t="str">
        <f>LEFT(Y1556,MIN(FIND({0,1,2,3,4,5,6,7,8,9},ASC(Y1556)&amp;1234567890))-1)</f>
        <v>O</v>
      </c>
      <c r="AA1556" s="8">
        <f t="shared" si="124"/>
        <v>2.4</v>
      </c>
      <c r="AB1556" s="8">
        <f>VLOOKUP(Z1556,Table!$A$2:$C$121,2,0)</f>
        <v>16</v>
      </c>
      <c r="AC1556" s="7">
        <f>VLOOKUP(Z1556,Table!$A$2:$C$121,3,0)</f>
        <v>2</v>
      </c>
      <c r="AD1556" s="5" t="str">
        <f>VLOOKUP(A1556,Table!$U$1:$V$230,2,0)</f>
        <v>Cubic</v>
      </c>
    </row>
    <row r="1557" spans="1:30" ht="18.75" customHeight="1" x14ac:dyDescent="0.4">
      <c r="A1557" s="5">
        <v>221</v>
      </c>
      <c r="B1557" s="5">
        <v>246050</v>
      </c>
      <c r="C1557" s="5" t="s">
        <v>2020</v>
      </c>
      <c r="D1557" s="5" t="s">
        <v>2053</v>
      </c>
      <c r="E1557" s="6" t="s">
        <v>3862</v>
      </c>
      <c r="F1557" s="8" t="str">
        <f>LEFT(E1557,MIN(FIND({0,1,2,3,4,5,6,7,8,9},ASC(E1557)&amp;1234567890))-1)</f>
        <v>Sr</v>
      </c>
      <c r="G1557" s="8">
        <f t="shared" si="120"/>
        <v>0.85</v>
      </c>
      <c r="H1557" s="8">
        <f>VLOOKUP(F1557,Table!$A$2:$C$121,2,0)</f>
        <v>2</v>
      </c>
      <c r="I1557" s="7">
        <f>VLOOKUP(F1557,Table!$A$2:$C$121,3,0)</f>
        <v>5</v>
      </c>
      <c r="J1557" s="6" t="s">
        <v>3863</v>
      </c>
      <c r="K1557" s="8" t="str">
        <f>LEFT(J1557,MIN(FIND({0,1,2,3,4,5,6,7,8,9},ASC(J1557)&amp;1234567890))-1)</f>
        <v>Bi</v>
      </c>
      <c r="L1557" s="8">
        <f t="shared" si="121"/>
        <v>0.15</v>
      </c>
      <c r="M1557" s="8">
        <f>VLOOKUP(K1557,Table!$A$2:$C$121,2,0)</f>
        <v>15</v>
      </c>
      <c r="N1557" s="7">
        <f>VLOOKUP(K1557,Table!$A$2:$C$121,3,0)</f>
        <v>6</v>
      </c>
      <c r="O1557" s="6" t="s">
        <v>4747</v>
      </c>
      <c r="P1557" s="8" t="str">
        <f>LEFT(O1557,MIN(FIND({0,1,2,3,4,5,6,7,8,9},ASC(O1557)&amp;1234567890))-1)</f>
        <v>Co</v>
      </c>
      <c r="Q1557" s="8">
        <f t="shared" si="122"/>
        <v>0.78</v>
      </c>
      <c r="R1557" s="8">
        <f>VLOOKUP(P1557,Table!$A$2:$C$121,2,0)</f>
        <v>9</v>
      </c>
      <c r="S1557" s="7">
        <f>VLOOKUP(P1557,Table!$A$2:$C$121,3,0)</f>
        <v>4</v>
      </c>
      <c r="T1557" s="6" t="s">
        <v>4748</v>
      </c>
      <c r="U1557" s="8" t="str">
        <f>LEFT(T1557,MIN(FIND({0,1,2,3,4,5,6,7,8,9},ASC(T1557)&amp;1234567890))-1)</f>
        <v>Fe</v>
      </c>
      <c r="V1557" s="8">
        <f t="shared" si="123"/>
        <v>0.22</v>
      </c>
      <c r="W1557" s="8">
        <f>VLOOKUP(U1557,Table!$A$2:$C$121,2,0)</f>
        <v>8</v>
      </c>
      <c r="X1557" s="7">
        <f>VLOOKUP(U1557,Table!$A$2:$C$121,3,0)</f>
        <v>4</v>
      </c>
      <c r="Y1557" s="6" t="s">
        <v>4749</v>
      </c>
      <c r="Z1557" s="8" t="str">
        <f>LEFT(Y1557,MIN(FIND({0,1,2,3,4,5,6,7,8,9},ASC(Y1557)&amp;1234567890))-1)</f>
        <v>O</v>
      </c>
      <c r="AA1557" s="8">
        <f t="shared" si="124"/>
        <v>2.64</v>
      </c>
      <c r="AB1557" s="8">
        <f>VLOOKUP(Z1557,Table!$A$2:$C$121,2,0)</f>
        <v>16</v>
      </c>
      <c r="AC1557" s="7">
        <f>VLOOKUP(Z1557,Table!$A$2:$C$121,3,0)</f>
        <v>2</v>
      </c>
      <c r="AD1557" s="5" t="str">
        <f>VLOOKUP(A1557,Table!$U$1:$V$230,2,0)</f>
        <v>Cubic</v>
      </c>
    </row>
    <row r="1558" spans="1:30" ht="18.75" customHeight="1" x14ac:dyDescent="0.4">
      <c r="A1558" s="5">
        <v>221</v>
      </c>
      <c r="B1558" s="5">
        <v>246051</v>
      </c>
      <c r="C1558" s="5" t="s">
        <v>2020</v>
      </c>
      <c r="D1558" s="5" t="s">
        <v>2054</v>
      </c>
      <c r="E1558" s="6" t="s">
        <v>3862</v>
      </c>
      <c r="F1558" s="8" t="str">
        <f>LEFT(E1558,MIN(FIND({0,1,2,3,4,5,6,7,8,9},ASC(E1558)&amp;1234567890))-1)</f>
        <v>Sr</v>
      </c>
      <c r="G1558" s="8">
        <f t="shared" si="120"/>
        <v>0.85</v>
      </c>
      <c r="H1558" s="8">
        <f>VLOOKUP(F1558,Table!$A$2:$C$121,2,0)</f>
        <v>2</v>
      </c>
      <c r="I1558" s="7">
        <f>VLOOKUP(F1558,Table!$A$2:$C$121,3,0)</f>
        <v>5</v>
      </c>
      <c r="J1558" s="6" t="s">
        <v>3863</v>
      </c>
      <c r="K1558" s="8" t="str">
        <f>LEFT(J1558,MIN(FIND({0,1,2,3,4,5,6,7,8,9},ASC(J1558)&amp;1234567890))-1)</f>
        <v>Bi</v>
      </c>
      <c r="L1558" s="8">
        <f t="shared" si="121"/>
        <v>0.15</v>
      </c>
      <c r="M1558" s="8">
        <f>VLOOKUP(K1558,Table!$A$2:$C$121,2,0)</f>
        <v>15</v>
      </c>
      <c r="N1558" s="7">
        <f>VLOOKUP(K1558,Table!$A$2:$C$121,3,0)</f>
        <v>6</v>
      </c>
      <c r="O1558" s="6" t="s">
        <v>4750</v>
      </c>
      <c r="P1558" s="8" t="str">
        <f>LEFT(O1558,MIN(FIND({0,1,2,3,4,5,6,7,8,9},ASC(O1558)&amp;1234567890))-1)</f>
        <v>Co</v>
      </c>
      <c r="Q1558" s="8">
        <f t="shared" si="122"/>
        <v>0.37</v>
      </c>
      <c r="R1558" s="8">
        <f>VLOOKUP(P1558,Table!$A$2:$C$121,2,0)</f>
        <v>9</v>
      </c>
      <c r="S1558" s="7">
        <f>VLOOKUP(P1558,Table!$A$2:$C$121,3,0)</f>
        <v>4</v>
      </c>
      <c r="T1558" s="6" t="s">
        <v>4751</v>
      </c>
      <c r="U1558" s="8" t="str">
        <f>LEFT(T1558,MIN(FIND({0,1,2,3,4,5,6,7,8,9},ASC(T1558)&amp;1234567890))-1)</f>
        <v>Fe</v>
      </c>
      <c r="V1558" s="8">
        <f t="shared" si="123"/>
        <v>0.63</v>
      </c>
      <c r="W1558" s="8">
        <f>VLOOKUP(U1558,Table!$A$2:$C$121,2,0)</f>
        <v>8</v>
      </c>
      <c r="X1558" s="7">
        <f>VLOOKUP(U1558,Table!$A$2:$C$121,3,0)</f>
        <v>4</v>
      </c>
      <c r="Y1558" s="6" t="s">
        <v>4752</v>
      </c>
      <c r="Z1558" s="8" t="str">
        <f>LEFT(Y1558,MIN(FIND({0,1,2,3,4,5,6,7,8,9},ASC(Y1558)&amp;1234567890))-1)</f>
        <v>O</v>
      </c>
      <c r="AA1558" s="8">
        <f t="shared" si="124"/>
        <v>2.67</v>
      </c>
      <c r="AB1558" s="8">
        <f>VLOOKUP(Z1558,Table!$A$2:$C$121,2,0)</f>
        <v>16</v>
      </c>
      <c r="AC1558" s="7">
        <f>VLOOKUP(Z1558,Table!$A$2:$C$121,3,0)</f>
        <v>2</v>
      </c>
      <c r="AD1558" s="5" t="str">
        <f>VLOOKUP(A1558,Table!$U$1:$V$230,2,0)</f>
        <v>Cubic</v>
      </c>
    </row>
    <row r="1559" spans="1:30" ht="18.75" customHeight="1" x14ac:dyDescent="0.4">
      <c r="A1559" s="5">
        <v>221</v>
      </c>
      <c r="B1559" s="5">
        <v>246054</v>
      </c>
      <c r="C1559" s="5" t="s">
        <v>2020</v>
      </c>
      <c r="D1559" s="5" t="s">
        <v>2055</v>
      </c>
      <c r="E1559" s="6" t="s">
        <v>3862</v>
      </c>
      <c r="F1559" s="8" t="str">
        <f>LEFT(E1559,MIN(FIND({0,1,2,3,4,5,6,7,8,9},ASC(E1559)&amp;1234567890))-1)</f>
        <v>Sr</v>
      </c>
      <c r="G1559" s="8">
        <f t="shared" si="120"/>
        <v>0.85</v>
      </c>
      <c r="H1559" s="8">
        <f>VLOOKUP(F1559,Table!$A$2:$C$121,2,0)</f>
        <v>2</v>
      </c>
      <c r="I1559" s="7">
        <f>VLOOKUP(F1559,Table!$A$2:$C$121,3,0)</f>
        <v>5</v>
      </c>
      <c r="J1559" s="6" t="s">
        <v>3863</v>
      </c>
      <c r="K1559" s="8" t="str">
        <f>LEFT(J1559,MIN(FIND({0,1,2,3,4,5,6,7,8,9},ASC(J1559)&amp;1234567890))-1)</f>
        <v>Bi</v>
      </c>
      <c r="L1559" s="8">
        <f t="shared" si="121"/>
        <v>0.15</v>
      </c>
      <c r="M1559" s="8">
        <f>VLOOKUP(K1559,Table!$A$2:$C$121,2,0)</f>
        <v>15</v>
      </c>
      <c r="N1559" s="7">
        <f>VLOOKUP(K1559,Table!$A$2:$C$121,3,0)</f>
        <v>6</v>
      </c>
      <c r="O1559" s="6" t="s">
        <v>4753</v>
      </c>
      <c r="P1559" s="8" t="str">
        <f>LEFT(O1559,MIN(FIND({0,1,2,3,4,5,6,7,8,9},ASC(O1559)&amp;1234567890))-1)</f>
        <v>Co</v>
      </c>
      <c r="Q1559" s="8">
        <f t="shared" si="122"/>
        <v>0.79</v>
      </c>
      <c r="R1559" s="8">
        <f>VLOOKUP(P1559,Table!$A$2:$C$121,2,0)</f>
        <v>9</v>
      </c>
      <c r="S1559" s="7">
        <f>VLOOKUP(P1559,Table!$A$2:$C$121,3,0)</f>
        <v>4</v>
      </c>
      <c r="T1559" s="6" t="s">
        <v>4754</v>
      </c>
      <c r="U1559" s="8" t="str">
        <f>LEFT(T1559,MIN(FIND({0,1,2,3,4,5,6,7,8,9},ASC(T1559)&amp;1234567890))-1)</f>
        <v>Fe</v>
      </c>
      <c r="V1559" s="8">
        <f t="shared" si="123"/>
        <v>0.21</v>
      </c>
      <c r="W1559" s="8">
        <f>VLOOKUP(U1559,Table!$A$2:$C$121,2,0)</f>
        <v>8</v>
      </c>
      <c r="X1559" s="7">
        <f>VLOOKUP(U1559,Table!$A$2:$C$121,3,0)</f>
        <v>4</v>
      </c>
      <c r="Y1559" s="6" t="s">
        <v>4755</v>
      </c>
      <c r="Z1559" s="8" t="str">
        <f>LEFT(Y1559,MIN(FIND({0,1,2,3,4,5,6,7,8,9},ASC(Y1559)&amp;1234567890))-1)</f>
        <v>O</v>
      </c>
      <c r="AA1559" s="8">
        <f t="shared" si="124"/>
        <v>2.82</v>
      </c>
      <c r="AB1559" s="8">
        <f>VLOOKUP(Z1559,Table!$A$2:$C$121,2,0)</f>
        <v>16</v>
      </c>
      <c r="AC1559" s="7">
        <f>VLOOKUP(Z1559,Table!$A$2:$C$121,3,0)</f>
        <v>2</v>
      </c>
      <c r="AD1559" s="5" t="str">
        <f>VLOOKUP(A1559,Table!$U$1:$V$230,2,0)</f>
        <v>Cubic</v>
      </c>
    </row>
    <row r="1560" spans="1:30" ht="18.75" customHeight="1" x14ac:dyDescent="0.4">
      <c r="A1560" s="5">
        <v>221</v>
      </c>
      <c r="B1560" s="5">
        <v>238725</v>
      </c>
      <c r="C1560" s="5" t="s">
        <v>2020</v>
      </c>
      <c r="D1560" s="5" t="s">
        <v>2056</v>
      </c>
      <c r="E1560" s="6" t="s">
        <v>4756</v>
      </c>
      <c r="F1560" s="8" t="str">
        <f>LEFT(E1560,MIN(FIND({0,1,2,3,4,5,6,7,8,9},ASC(E1560)&amp;1234567890))-1)</f>
        <v>Bi</v>
      </c>
      <c r="G1560" s="8">
        <f t="shared" si="120"/>
        <v>0.72</v>
      </c>
      <c r="H1560" s="8">
        <f>VLOOKUP(F1560,Table!$A$2:$C$121,2,0)</f>
        <v>15</v>
      </c>
      <c r="I1560" s="7">
        <f>VLOOKUP(F1560,Table!$A$2:$C$121,3,0)</f>
        <v>6</v>
      </c>
      <c r="J1560" s="6" t="s">
        <v>2330</v>
      </c>
      <c r="K1560" s="8" t="str">
        <f>LEFT(J1560,MIN(FIND({0,1,2,3,4,5,6,7,8,9},ASC(J1560)&amp;1234567890))-1)</f>
        <v>Fe</v>
      </c>
      <c r="L1560" s="8">
        <f t="shared" si="121"/>
        <v>1</v>
      </c>
      <c r="M1560" s="8">
        <f>VLOOKUP(K1560,Table!$A$2:$C$121,2,0)</f>
        <v>8</v>
      </c>
      <c r="N1560" s="7">
        <f>VLOOKUP(K1560,Table!$A$2:$C$121,3,0)</f>
        <v>4</v>
      </c>
      <c r="O1560" s="6" t="s">
        <v>3307</v>
      </c>
      <c r="P1560" s="8" t="str">
        <f>LEFT(O1560,MIN(FIND({0,1,2,3,4,5,6,7,8,9},ASC(O1560)&amp;1234567890))-1)</f>
        <v>La</v>
      </c>
      <c r="Q1560" s="8">
        <f t="shared" si="122"/>
        <v>0.1</v>
      </c>
      <c r="R1560" s="8">
        <f>VLOOKUP(P1560,Table!$A$2:$C$121,2,0)</f>
        <v>3</v>
      </c>
      <c r="S1560" s="7">
        <f>VLOOKUP(P1560,Table!$A$2:$C$121,3,0)</f>
        <v>6</v>
      </c>
      <c r="T1560" s="6" t="s">
        <v>4757</v>
      </c>
      <c r="U1560" s="8" t="str">
        <f>LEFT(T1560,MIN(FIND({0,1,2,3,4,5,6,7,8,9},ASC(T1560)&amp;1234567890))-1)</f>
        <v>Pb</v>
      </c>
      <c r="V1560" s="8">
        <f t="shared" si="123"/>
        <v>0.17</v>
      </c>
      <c r="W1560" s="8">
        <f>VLOOKUP(U1560,Table!$A$2:$C$121,2,0)</f>
        <v>14</v>
      </c>
      <c r="X1560" s="7">
        <f>VLOOKUP(U1560,Table!$A$2:$C$121,3,0)</f>
        <v>6</v>
      </c>
      <c r="Y1560" s="6" t="s">
        <v>2312</v>
      </c>
      <c r="Z1560" s="8" t="str">
        <f>LEFT(Y1560,MIN(FIND({0,1,2,3,4,5,6,7,8,9},ASC(Y1560)&amp;1234567890))-1)</f>
        <v>O</v>
      </c>
      <c r="AA1560" s="8">
        <f t="shared" si="124"/>
        <v>3</v>
      </c>
      <c r="AB1560" s="8">
        <f>VLOOKUP(Z1560,Table!$A$2:$C$121,2,0)</f>
        <v>16</v>
      </c>
      <c r="AC1560" s="7">
        <f>VLOOKUP(Z1560,Table!$A$2:$C$121,3,0)</f>
        <v>2</v>
      </c>
      <c r="AD1560" s="5" t="str">
        <f>VLOOKUP(A1560,Table!$U$1:$V$230,2,0)</f>
        <v>Cubic</v>
      </c>
    </row>
    <row r="1561" spans="1:30" ht="18.75" customHeight="1" x14ac:dyDescent="0.4">
      <c r="A1561" s="5">
        <v>221</v>
      </c>
      <c r="B1561" s="5">
        <v>238858</v>
      </c>
      <c r="C1561" s="5" t="s">
        <v>2020</v>
      </c>
      <c r="D1561" s="5" t="s">
        <v>831</v>
      </c>
      <c r="E1561" s="6" t="s">
        <v>2825</v>
      </c>
      <c r="F1561" s="8" t="str">
        <f>LEFT(E1561,MIN(FIND({0,1,2,3,4,5,6,7,8,9},ASC(E1561)&amp;1234567890))-1)</f>
        <v>La</v>
      </c>
      <c r="G1561" s="8">
        <f t="shared" si="120"/>
        <v>0.2</v>
      </c>
      <c r="H1561" s="8">
        <f>VLOOKUP(F1561,Table!$A$2:$C$121,2,0)</f>
        <v>3</v>
      </c>
      <c r="I1561" s="7">
        <f>VLOOKUP(F1561,Table!$A$2:$C$121,3,0)</f>
        <v>6</v>
      </c>
      <c r="J1561" s="6" t="s">
        <v>3252</v>
      </c>
      <c r="K1561" s="8" t="str">
        <f>LEFT(J1561,MIN(FIND({0,1,2,3,4,5,6,7,8,9},ASC(J1561)&amp;1234567890))-1)</f>
        <v>Sr</v>
      </c>
      <c r="L1561" s="8">
        <f t="shared" si="121"/>
        <v>0.25</v>
      </c>
      <c r="M1561" s="8">
        <f>VLOOKUP(K1561,Table!$A$2:$C$121,2,0)</f>
        <v>2</v>
      </c>
      <c r="N1561" s="7">
        <f>VLOOKUP(K1561,Table!$A$2:$C$121,3,0)</f>
        <v>5</v>
      </c>
      <c r="O1561" s="6" t="s">
        <v>3383</v>
      </c>
      <c r="P1561" s="8" t="str">
        <f>LEFT(O1561,MIN(FIND({0,1,2,3,4,5,6,7,8,9},ASC(O1561)&amp;1234567890))-1)</f>
        <v>Ca</v>
      </c>
      <c r="Q1561" s="8">
        <f t="shared" si="122"/>
        <v>0.45</v>
      </c>
      <c r="R1561" s="8">
        <f>VLOOKUP(P1561,Table!$A$2:$C$121,2,0)</f>
        <v>2</v>
      </c>
      <c r="S1561" s="7">
        <f>VLOOKUP(P1561,Table!$A$2:$C$121,3,0)</f>
        <v>4</v>
      </c>
      <c r="T1561" s="6" t="s">
        <v>2608</v>
      </c>
      <c r="U1561" s="8" t="str">
        <f>LEFT(T1561,MIN(FIND({0,1,2,3,4,5,6,7,8,9},ASC(T1561)&amp;1234567890))-1)</f>
        <v>Ti</v>
      </c>
      <c r="V1561" s="8">
        <f t="shared" si="123"/>
        <v>1</v>
      </c>
      <c r="W1561" s="8">
        <f>VLOOKUP(U1561,Table!$A$2:$C$121,2,0)</f>
        <v>4</v>
      </c>
      <c r="X1561" s="7">
        <f>VLOOKUP(U1561,Table!$A$2:$C$121,3,0)</f>
        <v>4</v>
      </c>
      <c r="Y1561" s="6" t="s">
        <v>2312</v>
      </c>
      <c r="Z1561" s="8" t="str">
        <f>LEFT(Y1561,MIN(FIND({0,1,2,3,4,5,6,7,8,9},ASC(Y1561)&amp;1234567890))-1)</f>
        <v>O</v>
      </c>
      <c r="AA1561" s="8">
        <f t="shared" si="124"/>
        <v>3</v>
      </c>
      <c r="AB1561" s="8">
        <f>VLOOKUP(Z1561,Table!$A$2:$C$121,2,0)</f>
        <v>16</v>
      </c>
      <c r="AC1561" s="7">
        <f>VLOOKUP(Z1561,Table!$A$2:$C$121,3,0)</f>
        <v>2</v>
      </c>
      <c r="AD1561" s="5" t="str">
        <f>VLOOKUP(A1561,Table!$U$1:$V$230,2,0)</f>
        <v>Cubic</v>
      </c>
    </row>
    <row r="1562" spans="1:30" ht="18.75" customHeight="1" x14ac:dyDescent="0.4">
      <c r="A1562" s="5">
        <v>221</v>
      </c>
      <c r="B1562" s="5">
        <v>238864</v>
      </c>
      <c r="C1562" s="5" t="s">
        <v>2020</v>
      </c>
      <c r="D1562" s="5" t="s">
        <v>832</v>
      </c>
      <c r="E1562" s="6" t="s">
        <v>2825</v>
      </c>
      <c r="F1562" s="8" t="str">
        <f>LEFT(E1562,MIN(FIND({0,1,2,3,4,5,6,7,8,9},ASC(E1562)&amp;1234567890))-1)</f>
        <v>La</v>
      </c>
      <c r="G1562" s="8">
        <f t="shared" si="120"/>
        <v>0.2</v>
      </c>
      <c r="H1562" s="8">
        <f>VLOOKUP(F1562,Table!$A$2:$C$121,2,0)</f>
        <v>3</v>
      </c>
      <c r="I1562" s="7">
        <f>VLOOKUP(F1562,Table!$A$2:$C$121,3,0)</f>
        <v>6</v>
      </c>
      <c r="J1562" s="6" t="s">
        <v>2607</v>
      </c>
      <c r="K1562" s="8" t="str">
        <f>LEFT(J1562,MIN(FIND({0,1,2,3,4,5,6,7,8,9},ASC(J1562)&amp;1234567890))-1)</f>
        <v>Sr</v>
      </c>
      <c r="L1562" s="8">
        <f t="shared" si="121"/>
        <v>0.2</v>
      </c>
      <c r="M1562" s="8">
        <f>VLOOKUP(K1562,Table!$A$2:$C$121,2,0)</f>
        <v>2</v>
      </c>
      <c r="N1562" s="7">
        <f>VLOOKUP(K1562,Table!$A$2:$C$121,3,0)</f>
        <v>5</v>
      </c>
      <c r="O1562" s="6" t="s">
        <v>3313</v>
      </c>
      <c r="P1562" s="8" t="str">
        <f>LEFT(O1562,MIN(FIND({0,1,2,3,4,5,6,7,8,9},ASC(O1562)&amp;1234567890))-1)</f>
        <v>Ca</v>
      </c>
      <c r="Q1562" s="8">
        <f t="shared" si="122"/>
        <v>0.5</v>
      </c>
      <c r="R1562" s="8">
        <f>VLOOKUP(P1562,Table!$A$2:$C$121,2,0)</f>
        <v>2</v>
      </c>
      <c r="S1562" s="7">
        <f>VLOOKUP(P1562,Table!$A$2:$C$121,3,0)</f>
        <v>4</v>
      </c>
      <c r="T1562" s="6" t="s">
        <v>2608</v>
      </c>
      <c r="U1562" s="8" t="str">
        <f>LEFT(T1562,MIN(FIND({0,1,2,3,4,5,6,7,8,9},ASC(T1562)&amp;1234567890))-1)</f>
        <v>Ti</v>
      </c>
      <c r="V1562" s="8">
        <f t="shared" si="123"/>
        <v>1</v>
      </c>
      <c r="W1562" s="8">
        <f>VLOOKUP(U1562,Table!$A$2:$C$121,2,0)</f>
        <v>4</v>
      </c>
      <c r="X1562" s="7">
        <f>VLOOKUP(U1562,Table!$A$2:$C$121,3,0)</f>
        <v>4</v>
      </c>
      <c r="Y1562" s="6" t="s">
        <v>2312</v>
      </c>
      <c r="Z1562" s="8" t="str">
        <f>LEFT(Y1562,MIN(FIND({0,1,2,3,4,5,6,7,8,9},ASC(Y1562)&amp;1234567890))-1)</f>
        <v>O</v>
      </c>
      <c r="AA1562" s="8">
        <f t="shared" si="124"/>
        <v>3</v>
      </c>
      <c r="AB1562" s="8">
        <f>VLOOKUP(Z1562,Table!$A$2:$C$121,2,0)</f>
        <v>16</v>
      </c>
      <c r="AC1562" s="7">
        <f>VLOOKUP(Z1562,Table!$A$2:$C$121,3,0)</f>
        <v>2</v>
      </c>
      <c r="AD1562" s="5" t="str">
        <f>VLOOKUP(A1562,Table!$U$1:$V$230,2,0)</f>
        <v>Cubic</v>
      </c>
    </row>
    <row r="1563" spans="1:30" ht="18.75" customHeight="1" x14ac:dyDescent="0.4">
      <c r="A1563" s="5">
        <v>221</v>
      </c>
      <c r="B1563" s="5">
        <v>239445</v>
      </c>
      <c r="C1563" s="5" t="s">
        <v>2020</v>
      </c>
      <c r="D1563" s="5" t="s">
        <v>2057</v>
      </c>
      <c r="E1563" s="6" t="s">
        <v>4758</v>
      </c>
      <c r="F1563" s="8" t="str">
        <f>LEFT(E1563,MIN(FIND({0,1,2,3,4,5,6,7,8,9},ASC(E1563)&amp;1234567890))-1)</f>
        <v>Ba</v>
      </c>
      <c r="G1563" s="8">
        <f t="shared" si="120"/>
        <v>0.95</v>
      </c>
      <c r="H1563" s="8">
        <f>VLOOKUP(F1563,Table!$A$2:$C$121,2,0)</f>
        <v>2</v>
      </c>
      <c r="I1563" s="7">
        <f>VLOOKUP(F1563,Table!$A$2:$C$121,3,0)</f>
        <v>6</v>
      </c>
      <c r="J1563" s="6" t="s">
        <v>4759</v>
      </c>
      <c r="K1563" s="8" t="str">
        <f>LEFT(J1563,MIN(FIND({0,1,2,3,4,5,6,7,8,9},ASC(J1563)&amp;1234567890))-1)</f>
        <v>Co</v>
      </c>
      <c r="L1563" s="8">
        <f t="shared" si="121"/>
        <v>0.7</v>
      </c>
      <c r="M1563" s="8">
        <f>VLOOKUP(K1563,Table!$A$2:$C$121,2,0)</f>
        <v>9</v>
      </c>
      <c r="N1563" s="7">
        <f>VLOOKUP(K1563,Table!$A$2:$C$121,3,0)</f>
        <v>4</v>
      </c>
      <c r="O1563" s="6" t="s">
        <v>4760</v>
      </c>
      <c r="P1563" s="8" t="str">
        <f>LEFT(O1563,MIN(FIND({0,1,2,3,4,5,6,7,8,9},ASC(O1563)&amp;1234567890))-1)</f>
        <v>Fe</v>
      </c>
      <c r="Q1563" s="8">
        <f t="shared" si="122"/>
        <v>0.2</v>
      </c>
      <c r="R1563" s="8">
        <f>VLOOKUP(P1563,Table!$A$2:$C$121,2,0)</f>
        <v>8</v>
      </c>
      <c r="S1563" s="7">
        <f>VLOOKUP(P1563,Table!$A$2:$C$121,3,0)</f>
        <v>4</v>
      </c>
      <c r="T1563" s="6" t="s">
        <v>4761</v>
      </c>
      <c r="U1563" s="8" t="str">
        <f>LEFT(T1563,MIN(FIND({0,1,2,3,4,5,6,7,8,9},ASC(T1563)&amp;1234567890))-1)</f>
        <v>Nb</v>
      </c>
      <c r="V1563" s="8">
        <f t="shared" si="123"/>
        <v>0.1</v>
      </c>
      <c r="W1563" s="8">
        <f>VLOOKUP(U1563,Table!$A$2:$C$121,2,0)</f>
        <v>5</v>
      </c>
      <c r="X1563" s="7">
        <f>VLOOKUP(U1563,Table!$A$2:$C$121,3,0)</f>
        <v>5</v>
      </c>
      <c r="Y1563" s="6" t="s">
        <v>4762</v>
      </c>
      <c r="Z1563" s="8" t="str">
        <f>LEFT(Y1563,MIN(FIND({0,1,2,3,4,5,6,7,8,9},ASC(Y1563)&amp;1234567890))-1)</f>
        <v>O</v>
      </c>
      <c r="AA1563" s="8">
        <f t="shared" si="124"/>
        <v>2.31</v>
      </c>
      <c r="AB1563" s="8">
        <f>VLOOKUP(Z1563,Table!$A$2:$C$121,2,0)</f>
        <v>16</v>
      </c>
      <c r="AC1563" s="7">
        <f>VLOOKUP(Z1563,Table!$A$2:$C$121,3,0)</f>
        <v>2</v>
      </c>
      <c r="AD1563" s="5" t="str">
        <f>VLOOKUP(A1563,Table!$U$1:$V$230,2,0)</f>
        <v>Cubic</v>
      </c>
    </row>
    <row r="1564" spans="1:30" ht="18.75" customHeight="1" x14ac:dyDescent="0.4">
      <c r="A1564" s="5">
        <v>221</v>
      </c>
      <c r="B1564" s="5">
        <v>239446</v>
      </c>
      <c r="C1564" s="5" t="s">
        <v>2020</v>
      </c>
      <c r="D1564" s="5" t="s">
        <v>2058</v>
      </c>
      <c r="E1564" s="6" t="s">
        <v>4758</v>
      </c>
      <c r="F1564" s="8" t="str">
        <f>LEFT(E1564,MIN(FIND({0,1,2,3,4,5,6,7,8,9},ASC(E1564)&amp;1234567890))-1)</f>
        <v>Ba</v>
      </c>
      <c r="G1564" s="8">
        <f t="shared" si="120"/>
        <v>0.95</v>
      </c>
      <c r="H1564" s="8">
        <f>VLOOKUP(F1564,Table!$A$2:$C$121,2,0)</f>
        <v>2</v>
      </c>
      <c r="I1564" s="7">
        <f>VLOOKUP(F1564,Table!$A$2:$C$121,3,0)</f>
        <v>6</v>
      </c>
      <c r="J1564" s="6" t="s">
        <v>4759</v>
      </c>
      <c r="K1564" s="8" t="str">
        <f>LEFT(J1564,MIN(FIND({0,1,2,3,4,5,6,7,8,9},ASC(J1564)&amp;1234567890))-1)</f>
        <v>Co</v>
      </c>
      <c r="L1564" s="8">
        <f t="shared" si="121"/>
        <v>0.7</v>
      </c>
      <c r="M1564" s="8">
        <f>VLOOKUP(K1564,Table!$A$2:$C$121,2,0)</f>
        <v>9</v>
      </c>
      <c r="N1564" s="7">
        <f>VLOOKUP(K1564,Table!$A$2:$C$121,3,0)</f>
        <v>4</v>
      </c>
      <c r="O1564" s="6" t="s">
        <v>4760</v>
      </c>
      <c r="P1564" s="8" t="str">
        <f>LEFT(O1564,MIN(FIND({0,1,2,3,4,5,6,7,8,9},ASC(O1564)&amp;1234567890))-1)</f>
        <v>Fe</v>
      </c>
      <c r="Q1564" s="8">
        <f t="shared" si="122"/>
        <v>0.2</v>
      </c>
      <c r="R1564" s="8">
        <f>VLOOKUP(P1564,Table!$A$2:$C$121,2,0)</f>
        <v>8</v>
      </c>
      <c r="S1564" s="7">
        <f>VLOOKUP(P1564,Table!$A$2:$C$121,3,0)</f>
        <v>4</v>
      </c>
      <c r="T1564" s="6" t="s">
        <v>4761</v>
      </c>
      <c r="U1564" s="8" t="str">
        <f>LEFT(T1564,MIN(FIND({0,1,2,3,4,5,6,7,8,9},ASC(T1564)&amp;1234567890))-1)</f>
        <v>Nb</v>
      </c>
      <c r="V1564" s="8">
        <f t="shared" si="123"/>
        <v>0.1</v>
      </c>
      <c r="W1564" s="8">
        <f>VLOOKUP(U1564,Table!$A$2:$C$121,2,0)</f>
        <v>5</v>
      </c>
      <c r="X1564" s="7">
        <f>VLOOKUP(U1564,Table!$A$2:$C$121,3,0)</f>
        <v>5</v>
      </c>
      <c r="Y1564" s="6" t="s">
        <v>4722</v>
      </c>
      <c r="Z1564" s="8" t="str">
        <f>LEFT(Y1564,MIN(FIND({0,1,2,3,4,5,6,7,8,9},ASC(Y1564)&amp;1234567890))-1)</f>
        <v>O</v>
      </c>
      <c r="AA1564" s="8">
        <f t="shared" si="124"/>
        <v>2.4</v>
      </c>
      <c r="AB1564" s="8">
        <f>VLOOKUP(Z1564,Table!$A$2:$C$121,2,0)</f>
        <v>16</v>
      </c>
      <c r="AC1564" s="7">
        <f>VLOOKUP(Z1564,Table!$A$2:$C$121,3,0)</f>
        <v>2</v>
      </c>
      <c r="AD1564" s="5" t="str">
        <f>VLOOKUP(A1564,Table!$U$1:$V$230,2,0)</f>
        <v>Cubic</v>
      </c>
    </row>
    <row r="1565" spans="1:30" ht="18.75" customHeight="1" x14ac:dyDescent="0.4">
      <c r="A1565" s="5">
        <v>221</v>
      </c>
      <c r="B1565" s="5">
        <v>239448</v>
      </c>
      <c r="C1565" s="5" t="s">
        <v>2020</v>
      </c>
      <c r="D1565" s="5" t="s">
        <v>2059</v>
      </c>
      <c r="E1565" s="6" t="s">
        <v>4758</v>
      </c>
      <c r="F1565" s="8" t="str">
        <f>LEFT(E1565,MIN(FIND({0,1,2,3,4,5,6,7,8,9},ASC(E1565)&amp;1234567890))-1)</f>
        <v>Ba</v>
      </c>
      <c r="G1565" s="8">
        <f t="shared" si="120"/>
        <v>0.95</v>
      </c>
      <c r="H1565" s="8">
        <f>VLOOKUP(F1565,Table!$A$2:$C$121,2,0)</f>
        <v>2</v>
      </c>
      <c r="I1565" s="7">
        <f>VLOOKUP(F1565,Table!$A$2:$C$121,3,0)</f>
        <v>6</v>
      </c>
      <c r="J1565" s="6" t="s">
        <v>4759</v>
      </c>
      <c r="K1565" s="8" t="str">
        <f>LEFT(J1565,MIN(FIND({0,1,2,3,4,5,6,7,8,9},ASC(J1565)&amp;1234567890))-1)</f>
        <v>Co</v>
      </c>
      <c r="L1565" s="8">
        <f t="shared" si="121"/>
        <v>0.7</v>
      </c>
      <c r="M1565" s="8">
        <f>VLOOKUP(K1565,Table!$A$2:$C$121,2,0)</f>
        <v>9</v>
      </c>
      <c r="N1565" s="7">
        <f>VLOOKUP(K1565,Table!$A$2:$C$121,3,0)</f>
        <v>4</v>
      </c>
      <c r="O1565" s="6" t="s">
        <v>4760</v>
      </c>
      <c r="P1565" s="8" t="str">
        <f>LEFT(O1565,MIN(FIND({0,1,2,3,4,5,6,7,8,9},ASC(O1565)&amp;1234567890))-1)</f>
        <v>Fe</v>
      </c>
      <c r="Q1565" s="8">
        <f t="shared" si="122"/>
        <v>0.2</v>
      </c>
      <c r="R1565" s="8">
        <f>VLOOKUP(P1565,Table!$A$2:$C$121,2,0)</f>
        <v>8</v>
      </c>
      <c r="S1565" s="7">
        <f>VLOOKUP(P1565,Table!$A$2:$C$121,3,0)</f>
        <v>4</v>
      </c>
      <c r="T1565" s="6" t="s">
        <v>4761</v>
      </c>
      <c r="U1565" s="8" t="str">
        <f>LEFT(T1565,MIN(FIND({0,1,2,3,4,5,6,7,8,9},ASC(T1565)&amp;1234567890))-1)</f>
        <v>Nb</v>
      </c>
      <c r="V1565" s="8">
        <f t="shared" si="123"/>
        <v>0.1</v>
      </c>
      <c r="W1565" s="8">
        <f>VLOOKUP(U1565,Table!$A$2:$C$121,2,0)</f>
        <v>5</v>
      </c>
      <c r="X1565" s="7">
        <f>VLOOKUP(U1565,Table!$A$2:$C$121,3,0)</f>
        <v>5</v>
      </c>
      <c r="Y1565" s="6" t="s">
        <v>4763</v>
      </c>
      <c r="Z1565" s="8" t="str">
        <f>LEFT(Y1565,MIN(FIND({0,1,2,3,4,5,6,7,8,9},ASC(Y1565)&amp;1234567890))-1)</f>
        <v>O</v>
      </c>
      <c r="AA1565" s="8">
        <f t="shared" si="124"/>
        <v>2.2799999999999998</v>
      </c>
      <c r="AB1565" s="8">
        <f>VLOOKUP(Z1565,Table!$A$2:$C$121,2,0)</f>
        <v>16</v>
      </c>
      <c r="AC1565" s="7">
        <f>VLOOKUP(Z1565,Table!$A$2:$C$121,3,0)</f>
        <v>2</v>
      </c>
      <c r="AD1565" s="5" t="str">
        <f>VLOOKUP(A1565,Table!$U$1:$V$230,2,0)</f>
        <v>Cubic</v>
      </c>
    </row>
    <row r="1566" spans="1:30" ht="18.75" customHeight="1" x14ac:dyDescent="0.4">
      <c r="A1566" s="5">
        <v>221</v>
      </c>
      <c r="B1566" s="5">
        <v>239449</v>
      </c>
      <c r="C1566" s="5" t="s">
        <v>2020</v>
      </c>
      <c r="D1566" s="5" t="s">
        <v>2060</v>
      </c>
      <c r="E1566" s="6" t="s">
        <v>4758</v>
      </c>
      <c r="F1566" s="8" t="str">
        <f>LEFT(E1566,MIN(FIND({0,1,2,3,4,5,6,7,8,9},ASC(E1566)&amp;1234567890))-1)</f>
        <v>Ba</v>
      </c>
      <c r="G1566" s="8">
        <f t="shared" si="120"/>
        <v>0.95</v>
      </c>
      <c r="H1566" s="8">
        <f>VLOOKUP(F1566,Table!$A$2:$C$121,2,0)</f>
        <v>2</v>
      </c>
      <c r="I1566" s="7">
        <f>VLOOKUP(F1566,Table!$A$2:$C$121,3,0)</f>
        <v>6</v>
      </c>
      <c r="J1566" s="6" t="s">
        <v>4759</v>
      </c>
      <c r="K1566" s="8" t="str">
        <f>LEFT(J1566,MIN(FIND({0,1,2,3,4,5,6,7,8,9},ASC(J1566)&amp;1234567890))-1)</f>
        <v>Co</v>
      </c>
      <c r="L1566" s="8">
        <f t="shared" si="121"/>
        <v>0.7</v>
      </c>
      <c r="M1566" s="8">
        <f>VLOOKUP(K1566,Table!$A$2:$C$121,2,0)</f>
        <v>9</v>
      </c>
      <c r="N1566" s="7">
        <f>VLOOKUP(K1566,Table!$A$2:$C$121,3,0)</f>
        <v>4</v>
      </c>
      <c r="O1566" s="6" t="s">
        <v>4760</v>
      </c>
      <c r="P1566" s="8" t="str">
        <f>LEFT(O1566,MIN(FIND({0,1,2,3,4,5,6,7,8,9},ASC(O1566)&amp;1234567890))-1)</f>
        <v>Fe</v>
      </c>
      <c r="Q1566" s="8">
        <f t="shared" si="122"/>
        <v>0.2</v>
      </c>
      <c r="R1566" s="8">
        <f>VLOOKUP(P1566,Table!$A$2:$C$121,2,0)</f>
        <v>8</v>
      </c>
      <c r="S1566" s="7">
        <f>VLOOKUP(P1566,Table!$A$2:$C$121,3,0)</f>
        <v>4</v>
      </c>
      <c r="T1566" s="6" t="s">
        <v>4761</v>
      </c>
      <c r="U1566" s="8" t="str">
        <f>LEFT(T1566,MIN(FIND({0,1,2,3,4,5,6,7,8,9},ASC(T1566)&amp;1234567890))-1)</f>
        <v>Nb</v>
      </c>
      <c r="V1566" s="8">
        <f t="shared" si="123"/>
        <v>0.1</v>
      </c>
      <c r="W1566" s="8">
        <f>VLOOKUP(U1566,Table!$A$2:$C$121,2,0)</f>
        <v>5</v>
      </c>
      <c r="X1566" s="7">
        <f>VLOOKUP(U1566,Table!$A$2:$C$121,3,0)</f>
        <v>5</v>
      </c>
      <c r="Y1566" s="6" t="s">
        <v>4764</v>
      </c>
      <c r="Z1566" s="8" t="str">
        <f>LEFT(Y1566,MIN(FIND({0,1,2,3,4,5,6,7,8,9},ASC(Y1566)&amp;1234567890))-1)</f>
        <v>O</v>
      </c>
      <c r="AA1566" s="8">
        <f t="shared" si="124"/>
        <v>2.16</v>
      </c>
      <c r="AB1566" s="8">
        <f>VLOOKUP(Z1566,Table!$A$2:$C$121,2,0)</f>
        <v>16</v>
      </c>
      <c r="AC1566" s="7">
        <f>VLOOKUP(Z1566,Table!$A$2:$C$121,3,0)</f>
        <v>2</v>
      </c>
      <c r="AD1566" s="5" t="str">
        <f>VLOOKUP(A1566,Table!$U$1:$V$230,2,0)</f>
        <v>Cubic</v>
      </c>
    </row>
    <row r="1567" spans="1:30" ht="18.75" customHeight="1" x14ac:dyDescent="0.4">
      <c r="A1567" s="5">
        <v>223</v>
      </c>
      <c r="B1567" s="5">
        <v>174444</v>
      </c>
      <c r="C1567" s="5" t="s">
        <v>2061</v>
      </c>
      <c r="D1567" s="5" t="s">
        <v>2062</v>
      </c>
      <c r="E1567" s="6" t="s">
        <v>4765</v>
      </c>
      <c r="F1567" s="8" t="str">
        <f>LEFT(E1567,MIN(FIND({0,1,2,3,4,5,6,7,8,9},ASC(E1567)&amp;1234567890))-1)</f>
        <v>La</v>
      </c>
      <c r="G1567" s="8">
        <f t="shared" si="120"/>
        <v>18</v>
      </c>
      <c r="H1567" s="8">
        <f>VLOOKUP(F1567,Table!$A$2:$C$121,2,0)</f>
        <v>3</v>
      </c>
      <c r="I1567" s="7">
        <f>VLOOKUP(F1567,Table!$A$2:$C$121,3,0)</f>
        <v>6</v>
      </c>
      <c r="J1567" s="6" t="s">
        <v>4766</v>
      </c>
      <c r="K1567" s="8" t="str">
        <f>LEFT(J1567,MIN(FIND({0,1,2,3,4,5,6,7,8,9},ASC(J1567)&amp;1234567890))-1)</f>
        <v>Li</v>
      </c>
      <c r="L1567" s="8">
        <f t="shared" si="121"/>
        <v>8</v>
      </c>
      <c r="M1567" s="8">
        <f>VLOOKUP(K1567,Table!$A$2:$C$121,2,0)</f>
        <v>1</v>
      </c>
      <c r="N1567" s="7">
        <f>VLOOKUP(K1567,Table!$A$2:$C$121,3,0)</f>
        <v>2</v>
      </c>
      <c r="O1567" s="6" t="s">
        <v>3894</v>
      </c>
      <c r="P1567" s="8" t="str">
        <f>LEFT(O1567,MIN(FIND({0,1,2,3,4,5,6,7,8,9},ASC(O1567)&amp;1234567890))-1)</f>
        <v>Rh</v>
      </c>
      <c r="Q1567" s="8">
        <f t="shared" si="122"/>
        <v>4</v>
      </c>
      <c r="R1567" s="8">
        <f>VLOOKUP(P1567,Table!$A$2:$C$121,2,0)</f>
        <v>9</v>
      </c>
      <c r="S1567" s="7">
        <f>VLOOKUP(P1567,Table!$A$2:$C$121,3,0)</f>
        <v>5</v>
      </c>
      <c r="T1567" s="6" t="s">
        <v>2598</v>
      </c>
      <c r="U1567" s="8" t="str">
        <f>LEFT(T1567,MIN(FIND({0,1,2,3,4,5,6,7,8,9},ASC(T1567)&amp;1234567890))-1)</f>
        <v>Mn</v>
      </c>
      <c r="V1567" s="8">
        <f t="shared" si="123"/>
        <v>1</v>
      </c>
      <c r="W1567" s="8">
        <f>VLOOKUP(U1567,Table!$A$2:$C$121,2,0)</f>
        <v>7</v>
      </c>
      <c r="X1567" s="7">
        <f>VLOOKUP(U1567,Table!$A$2:$C$121,3,0)</f>
        <v>4</v>
      </c>
      <c r="Y1567" s="6" t="s">
        <v>4103</v>
      </c>
      <c r="Z1567" s="8" t="str">
        <f>LEFT(Y1567,MIN(FIND({0,1,2,3,4,5,6,7,8,9},ASC(Y1567)&amp;1234567890))-1)</f>
        <v>O</v>
      </c>
      <c r="AA1567" s="8">
        <f t="shared" si="124"/>
        <v>39</v>
      </c>
      <c r="AB1567" s="8">
        <f>VLOOKUP(Z1567,Table!$A$2:$C$121,2,0)</f>
        <v>16</v>
      </c>
      <c r="AC1567" s="7">
        <f>VLOOKUP(Z1567,Table!$A$2:$C$121,3,0)</f>
        <v>2</v>
      </c>
      <c r="AD1567" s="5" t="str">
        <f>VLOOKUP(A1567,Table!$U$1:$V$230,2,0)</f>
        <v>Cubic</v>
      </c>
    </row>
    <row r="1568" spans="1:30" ht="18.75" customHeight="1" x14ac:dyDescent="0.4">
      <c r="A1568" s="5">
        <v>223</v>
      </c>
      <c r="B1568" s="5">
        <v>174445</v>
      </c>
      <c r="C1568" s="5" t="s">
        <v>2061</v>
      </c>
      <c r="D1568" s="5" t="s">
        <v>2063</v>
      </c>
      <c r="E1568" s="6" t="s">
        <v>4765</v>
      </c>
      <c r="F1568" s="8" t="str">
        <f>LEFT(E1568,MIN(FIND({0,1,2,3,4,5,6,7,8,9},ASC(E1568)&amp;1234567890))-1)</f>
        <v>La</v>
      </c>
      <c r="G1568" s="8">
        <f t="shared" si="120"/>
        <v>18</v>
      </c>
      <c r="H1568" s="8">
        <f>VLOOKUP(F1568,Table!$A$2:$C$121,2,0)</f>
        <v>3</v>
      </c>
      <c r="I1568" s="7">
        <f>VLOOKUP(F1568,Table!$A$2:$C$121,3,0)</f>
        <v>6</v>
      </c>
      <c r="J1568" s="6" t="s">
        <v>4766</v>
      </c>
      <c r="K1568" s="8" t="str">
        <f>LEFT(J1568,MIN(FIND({0,1,2,3,4,5,6,7,8,9},ASC(J1568)&amp;1234567890))-1)</f>
        <v>Li</v>
      </c>
      <c r="L1568" s="8">
        <f t="shared" si="121"/>
        <v>8</v>
      </c>
      <c r="M1568" s="8">
        <f>VLOOKUP(K1568,Table!$A$2:$C$121,2,0)</f>
        <v>1</v>
      </c>
      <c r="N1568" s="7">
        <f>VLOOKUP(K1568,Table!$A$2:$C$121,3,0)</f>
        <v>2</v>
      </c>
      <c r="O1568" s="6" t="s">
        <v>3894</v>
      </c>
      <c r="P1568" s="8" t="str">
        <f>LEFT(O1568,MIN(FIND({0,1,2,3,4,5,6,7,8,9},ASC(O1568)&amp;1234567890))-1)</f>
        <v>Rh</v>
      </c>
      <c r="Q1568" s="8">
        <f t="shared" si="122"/>
        <v>4</v>
      </c>
      <c r="R1568" s="8">
        <f>VLOOKUP(P1568,Table!$A$2:$C$121,2,0)</f>
        <v>9</v>
      </c>
      <c r="S1568" s="7">
        <f>VLOOKUP(P1568,Table!$A$2:$C$121,3,0)</f>
        <v>5</v>
      </c>
      <c r="T1568" s="6" t="s">
        <v>2608</v>
      </c>
      <c r="U1568" s="8" t="str">
        <f>LEFT(T1568,MIN(FIND({0,1,2,3,4,5,6,7,8,9},ASC(T1568)&amp;1234567890))-1)</f>
        <v>Ti</v>
      </c>
      <c r="V1568" s="8">
        <f t="shared" si="123"/>
        <v>1</v>
      </c>
      <c r="W1568" s="8">
        <f>VLOOKUP(U1568,Table!$A$2:$C$121,2,0)</f>
        <v>4</v>
      </c>
      <c r="X1568" s="7">
        <f>VLOOKUP(U1568,Table!$A$2:$C$121,3,0)</f>
        <v>4</v>
      </c>
      <c r="Y1568" s="6" t="s">
        <v>4103</v>
      </c>
      <c r="Z1568" s="8" t="str">
        <f>LEFT(Y1568,MIN(FIND({0,1,2,3,4,5,6,7,8,9},ASC(Y1568)&amp;1234567890))-1)</f>
        <v>O</v>
      </c>
      <c r="AA1568" s="8">
        <f t="shared" si="124"/>
        <v>39</v>
      </c>
      <c r="AB1568" s="8">
        <f>VLOOKUP(Z1568,Table!$A$2:$C$121,2,0)</f>
        <v>16</v>
      </c>
      <c r="AC1568" s="7">
        <f>VLOOKUP(Z1568,Table!$A$2:$C$121,3,0)</f>
        <v>2</v>
      </c>
      <c r="AD1568" s="5" t="str">
        <f>VLOOKUP(A1568,Table!$U$1:$V$230,2,0)</f>
        <v>Cubic</v>
      </c>
    </row>
    <row r="1569" spans="1:30" ht="18.75" customHeight="1" x14ac:dyDescent="0.4">
      <c r="A1569" s="5">
        <v>223</v>
      </c>
      <c r="B1569" s="5">
        <v>174446</v>
      </c>
      <c r="C1569" s="5" t="s">
        <v>2061</v>
      </c>
      <c r="D1569" s="5" t="s">
        <v>2064</v>
      </c>
      <c r="E1569" s="6" t="s">
        <v>4765</v>
      </c>
      <c r="F1569" s="8" t="str">
        <f>LEFT(E1569,MIN(FIND({0,1,2,3,4,5,6,7,8,9},ASC(E1569)&amp;1234567890))-1)</f>
        <v>La</v>
      </c>
      <c r="G1569" s="8">
        <f t="shared" si="120"/>
        <v>18</v>
      </c>
      <c r="H1569" s="8">
        <f>VLOOKUP(F1569,Table!$A$2:$C$121,2,0)</f>
        <v>3</v>
      </c>
      <c r="I1569" s="7">
        <f>VLOOKUP(F1569,Table!$A$2:$C$121,3,0)</f>
        <v>6</v>
      </c>
      <c r="J1569" s="6" t="s">
        <v>4766</v>
      </c>
      <c r="K1569" s="8" t="str">
        <f>LEFT(J1569,MIN(FIND({0,1,2,3,4,5,6,7,8,9},ASC(J1569)&amp;1234567890))-1)</f>
        <v>Li</v>
      </c>
      <c r="L1569" s="8">
        <f t="shared" si="121"/>
        <v>8</v>
      </c>
      <c r="M1569" s="8">
        <f>VLOOKUP(K1569,Table!$A$2:$C$121,2,0)</f>
        <v>1</v>
      </c>
      <c r="N1569" s="7">
        <f>VLOOKUP(K1569,Table!$A$2:$C$121,3,0)</f>
        <v>2</v>
      </c>
      <c r="O1569" s="6" t="s">
        <v>3894</v>
      </c>
      <c r="P1569" s="8" t="str">
        <f>LEFT(O1569,MIN(FIND({0,1,2,3,4,5,6,7,8,9},ASC(O1569)&amp;1234567890))-1)</f>
        <v>Rh</v>
      </c>
      <c r="Q1569" s="8">
        <f t="shared" si="122"/>
        <v>4</v>
      </c>
      <c r="R1569" s="8">
        <f>VLOOKUP(P1569,Table!$A$2:$C$121,2,0)</f>
        <v>9</v>
      </c>
      <c r="S1569" s="7">
        <f>VLOOKUP(P1569,Table!$A$2:$C$121,3,0)</f>
        <v>5</v>
      </c>
      <c r="T1569" s="6" t="s">
        <v>2441</v>
      </c>
      <c r="U1569" s="8" t="str">
        <f>LEFT(T1569,MIN(FIND({0,1,2,3,4,5,6,7,8,9},ASC(T1569)&amp;1234567890))-1)</f>
        <v>Ru</v>
      </c>
      <c r="V1569" s="8">
        <f t="shared" si="123"/>
        <v>1</v>
      </c>
      <c r="W1569" s="8">
        <f>VLOOKUP(U1569,Table!$A$2:$C$121,2,0)</f>
        <v>8</v>
      </c>
      <c r="X1569" s="7">
        <f>VLOOKUP(U1569,Table!$A$2:$C$121,3,0)</f>
        <v>5</v>
      </c>
      <c r="Y1569" s="6" t="s">
        <v>4103</v>
      </c>
      <c r="Z1569" s="8" t="str">
        <f>LEFT(Y1569,MIN(FIND({0,1,2,3,4,5,6,7,8,9},ASC(Y1569)&amp;1234567890))-1)</f>
        <v>O</v>
      </c>
      <c r="AA1569" s="8">
        <f t="shared" si="124"/>
        <v>39</v>
      </c>
      <c r="AB1569" s="8">
        <f>VLOOKUP(Z1569,Table!$A$2:$C$121,2,0)</f>
        <v>16</v>
      </c>
      <c r="AC1569" s="7">
        <f>VLOOKUP(Z1569,Table!$A$2:$C$121,3,0)</f>
        <v>2</v>
      </c>
      <c r="AD1569" s="5" t="str">
        <f>VLOOKUP(A1569,Table!$U$1:$V$230,2,0)</f>
        <v>Cubic</v>
      </c>
    </row>
    <row r="1570" spans="1:30" ht="18.75" customHeight="1" x14ac:dyDescent="0.4">
      <c r="A1570" s="5">
        <v>223</v>
      </c>
      <c r="B1570" s="5">
        <v>174634</v>
      </c>
      <c r="C1570" s="5" t="s">
        <v>2061</v>
      </c>
      <c r="D1570" s="5" t="s">
        <v>2065</v>
      </c>
      <c r="E1570" s="6" t="s">
        <v>4767</v>
      </c>
      <c r="F1570" s="8" t="str">
        <f>LEFT(E1570,MIN(FIND({0,1,2,3,4,5,6,7,8,9},ASC(E1570)&amp;1234567890))-1)</f>
        <v>Nd</v>
      </c>
      <c r="G1570" s="8">
        <f t="shared" si="120"/>
        <v>18</v>
      </c>
      <c r="H1570" s="8">
        <f>VLOOKUP(F1570,Table!$A$2:$C$121,2,0)</f>
        <v>3</v>
      </c>
      <c r="I1570" s="7">
        <f>VLOOKUP(F1570,Table!$A$2:$C$121,3,0)</f>
        <v>6</v>
      </c>
      <c r="J1570" s="6" t="s">
        <v>4766</v>
      </c>
      <c r="K1570" s="8" t="str">
        <f>LEFT(J1570,MIN(FIND({0,1,2,3,4,5,6,7,8,9},ASC(J1570)&amp;1234567890))-1)</f>
        <v>Li</v>
      </c>
      <c r="L1570" s="8">
        <f t="shared" si="121"/>
        <v>8</v>
      </c>
      <c r="M1570" s="8">
        <f>VLOOKUP(K1570,Table!$A$2:$C$121,2,0)</f>
        <v>1</v>
      </c>
      <c r="N1570" s="7">
        <f>VLOOKUP(K1570,Table!$A$2:$C$121,3,0)</f>
        <v>2</v>
      </c>
      <c r="O1570" s="6" t="s">
        <v>2421</v>
      </c>
      <c r="P1570" s="8" t="str">
        <f>LEFT(O1570,MIN(FIND({0,1,2,3,4,5,6,7,8,9},ASC(O1570)&amp;1234567890))-1)</f>
        <v>Co</v>
      </c>
      <c r="Q1570" s="8">
        <f t="shared" si="122"/>
        <v>3</v>
      </c>
      <c r="R1570" s="8">
        <f>VLOOKUP(P1570,Table!$A$2:$C$121,2,0)</f>
        <v>9</v>
      </c>
      <c r="S1570" s="7">
        <f>VLOOKUP(P1570,Table!$A$2:$C$121,3,0)</f>
        <v>4</v>
      </c>
      <c r="T1570" s="6" t="s">
        <v>2330</v>
      </c>
      <c r="U1570" s="8" t="str">
        <f>LEFT(T1570,MIN(FIND({0,1,2,3,4,5,6,7,8,9},ASC(T1570)&amp;1234567890))-1)</f>
        <v>Fe</v>
      </c>
      <c r="V1570" s="8">
        <f t="shared" si="123"/>
        <v>1</v>
      </c>
      <c r="W1570" s="8">
        <f>VLOOKUP(U1570,Table!$A$2:$C$121,2,0)</f>
        <v>8</v>
      </c>
      <c r="X1570" s="7">
        <f>VLOOKUP(U1570,Table!$A$2:$C$121,3,0)</f>
        <v>4</v>
      </c>
      <c r="Y1570" s="6" t="s">
        <v>4768</v>
      </c>
      <c r="Z1570" s="8" t="str">
        <f>LEFT(Y1570,MIN(FIND({0,1,2,3,4,5,6,7,8,9},ASC(Y1570)&amp;1234567890))-1)</f>
        <v>O</v>
      </c>
      <c r="AA1570" s="8">
        <f t="shared" si="124"/>
        <v>38.020000000000003</v>
      </c>
      <c r="AB1570" s="8">
        <f>VLOOKUP(Z1570,Table!$A$2:$C$121,2,0)</f>
        <v>16</v>
      </c>
      <c r="AC1570" s="7">
        <f>VLOOKUP(Z1570,Table!$A$2:$C$121,3,0)</f>
        <v>2</v>
      </c>
      <c r="AD1570" s="5" t="str">
        <f>VLOOKUP(A1570,Table!$U$1:$V$230,2,0)</f>
        <v>Cubic</v>
      </c>
    </row>
    <row r="1571" spans="1:30" ht="18.75" customHeight="1" x14ac:dyDescent="0.4">
      <c r="A1571" s="5">
        <v>223</v>
      </c>
      <c r="B1571" s="5">
        <v>174635</v>
      </c>
      <c r="C1571" s="5" t="s">
        <v>2061</v>
      </c>
      <c r="D1571" s="5" t="s">
        <v>2066</v>
      </c>
      <c r="E1571" s="6" t="s">
        <v>4767</v>
      </c>
      <c r="F1571" s="8" t="str">
        <f>LEFT(E1571,MIN(FIND({0,1,2,3,4,5,6,7,8,9},ASC(E1571)&amp;1234567890))-1)</f>
        <v>Nd</v>
      </c>
      <c r="G1571" s="8">
        <f t="shared" si="120"/>
        <v>18</v>
      </c>
      <c r="H1571" s="8">
        <f>VLOOKUP(F1571,Table!$A$2:$C$121,2,0)</f>
        <v>3</v>
      </c>
      <c r="I1571" s="7">
        <f>VLOOKUP(F1571,Table!$A$2:$C$121,3,0)</f>
        <v>6</v>
      </c>
      <c r="J1571" s="6" t="s">
        <v>4766</v>
      </c>
      <c r="K1571" s="8" t="str">
        <f>LEFT(J1571,MIN(FIND({0,1,2,3,4,5,6,7,8,9},ASC(J1571)&amp;1234567890))-1)</f>
        <v>Li</v>
      </c>
      <c r="L1571" s="8">
        <f t="shared" si="121"/>
        <v>8</v>
      </c>
      <c r="M1571" s="8">
        <f>VLOOKUP(K1571,Table!$A$2:$C$121,2,0)</f>
        <v>1</v>
      </c>
      <c r="N1571" s="7">
        <f>VLOOKUP(K1571,Table!$A$2:$C$121,3,0)</f>
        <v>2</v>
      </c>
      <c r="O1571" s="6" t="s">
        <v>2636</v>
      </c>
      <c r="P1571" s="8" t="str">
        <f>LEFT(O1571,MIN(FIND({0,1,2,3,4,5,6,7,8,9},ASC(O1571)&amp;1234567890))-1)</f>
        <v>Co</v>
      </c>
      <c r="Q1571" s="8">
        <f t="shared" si="122"/>
        <v>1</v>
      </c>
      <c r="R1571" s="8">
        <f>VLOOKUP(P1571,Table!$A$2:$C$121,2,0)</f>
        <v>9</v>
      </c>
      <c r="S1571" s="7">
        <f>VLOOKUP(P1571,Table!$A$2:$C$121,3,0)</f>
        <v>4</v>
      </c>
      <c r="T1571" s="6" t="s">
        <v>2432</v>
      </c>
      <c r="U1571" s="8" t="str">
        <f>LEFT(T1571,MIN(FIND({0,1,2,3,4,5,6,7,8,9},ASC(T1571)&amp;1234567890))-1)</f>
        <v>Fe</v>
      </c>
      <c r="V1571" s="8">
        <f t="shared" si="123"/>
        <v>3</v>
      </c>
      <c r="W1571" s="8">
        <f>VLOOKUP(U1571,Table!$A$2:$C$121,2,0)</f>
        <v>8</v>
      </c>
      <c r="X1571" s="7">
        <f>VLOOKUP(U1571,Table!$A$2:$C$121,3,0)</f>
        <v>4</v>
      </c>
      <c r="Y1571" s="6" t="s">
        <v>4769</v>
      </c>
      <c r="Z1571" s="8" t="str">
        <f>LEFT(Y1571,MIN(FIND({0,1,2,3,4,5,6,7,8,9},ASC(Y1571)&amp;1234567890))-1)</f>
        <v>O</v>
      </c>
      <c r="AA1571" s="8">
        <f t="shared" si="124"/>
        <v>37.75</v>
      </c>
      <c r="AB1571" s="8">
        <f>VLOOKUP(Z1571,Table!$A$2:$C$121,2,0)</f>
        <v>16</v>
      </c>
      <c r="AC1571" s="7">
        <f>VLOOKUP(Z1571,Table!$A$2:$C$121,3,0)</f>
        <v>2</v>
      </c>
      <c r="AD1571" s="5" t="str">
        <f>VLOOKUP(A1571,Table!$U$1:$V$230,2,0)</f>
        <v>Cubic</v>
      </c>
    </row>
    <row r="1572" spans="1:30" ht="18.75" customHeight="1" x14ac:dyDescent="0.4">
      <c r="A1572" s="5">
        <v>223</v>
      </c>
      <c r="B1572" s="5">
        <v>174644</v>
      </c>
      <c r="C1572" s="5" t="s">
        <v>2061</v>
      </c>
      <c r="D1572" s="5" t="s">
        <v>2067</v>
      </c>
      <c r="E1572" s="6" t="s">
        <v>4767</v>
      </c>
      <c r="F1572" s="8" t="str">
        <f>LEFT(E1572,MIN(FIND({0,1,2,3,4,5,6,7,8,9},ASC(E1572)&amp;1234567890))-1)</f>
        <v>Nd</v>
      </c>
      <c r="G1572" s="8">
        <f t="shared" si="120"/>
        <v>18</v>
      </c>
      <c r="H1572" s="8">
        <f>VLOOKUP(F1572,Table!$A$2:$C$121,2,0)</f>
        <v>3</v>
      </c>
      <c r="I1572" s="7">
        <f>VLOOKUP(F1572,Table!$A$2:$C$121,3,0)</f>
        <v>6</v>
      </c>
      <c r="J1572" s="6" t="s">
        <v>4766</v>
      </c>
      <c r="K1572" s="8" t="str">
        <f>LEFT(J1572,MIN(FIND({0,1,2,3,4,5,6,7,8,9},ASC(J1572)&amp;1234567890))-1)</f>
        <v>Li</v>
      </c>
      <c r="L1572" s="8">
        <f t="shared" si="121"/>
        <v>8</v>
      </c>
      <c r="M1572" s="8">
        <f>VLOOKUP(K1572,Table!$A$2:$C$121,2,0)</f>
        <v>1</v>
      </c>
      <c r="N1572" s="7">
        <f>VLOOKUP(K1572,Table!$A$2:$C$121,3,0)</f>
        <v>2</v>
      </c>
      <c r="O1572" s="6" t="s">
        <v>2421</v>
      </c>
      <c r="P1572" s="8" t="str">
        <f>LEFT(O1572,MIN(FIND({0,1,2,3,4,5,6,7,8,9},ASC(O1572)&amp;1234567890))-1)</f>
        <v>Co</v>
      </c>
      <c r="Q1572" s="8">
        <f t="shared" si="122"/>
        <v>3</v>
      </c>
      <c r="R1572" s="8">
        <f>VLOOKUP(P1572,Table!$A$2:$C$121,2,0)</f>
        <v>9</v>
      </c>
      <c r="S1572" s="7">
        <f>VLOOKUP(P1572,Table!$A$2:$C$121,3,0)</f>
        <v>4</v>
      </c>
      <c r="T1572" s="6" t="s">
        <v>2608</v>
      </c>
      <c r="U1572" s="8" t="str">
        <f>LEFT(T1572,MIN(FIND({0,1,2,3,4,5,6,7,8,9},ASC(T1572)&amp;1234567890))-1)</f>
        <v>Ti</v>
      </c>
      <c r="V1572" s="8">
        <f t="shared" si="123"/>
        <v>1</v>
      </c>
      <c r="W1572" s="8">
        <f>VLOOKUP(U1572,Table!$A$2:$C$121,2,0)</f>
        <v>4</v>
      </c>
      <c r="X1572" s="7">
        <f>VLOOKUP(U1572,Table!$A$2:$C$121,3,0)</f>
        <v>4</v>
      </c>
      <c r="Y1572" s="6" t="s">
        <v>4770</v>
      </c>
      <c r="Z1572" s="8" t="str">
        <f>LEFT(Y1572,MIN(FIND({0,1,2,3,4,5,6,7,8,9},ASC(Y1572)&amp;1234567890))-1)</f>
        <v>O</v>
      </c>
      <c r="AA1572" s="8">
        <f t="shared" si="124"/>
        <v>38.06</v>
      </c>
      <c r="AB1572" s="8">
        <f>VLOOKUP(Z1572,Table!$A$2:$C$121,2,0)</f>
        <v>16</v>
      </c>
      <c r="AC1572" s="7">
        <f>VLOOKUP(Z1572,Table!$A$2:$C$121,3,0)</f>
        <v>2</v>
      </c>
      <c r="AD1572" s="5" t="str">
        <f>VLOOKUP(A1572,Table!$U$1:$V$230,2,0)</f>
        <v>Cubic</v>
      </c>
    </row>
    <row r="1573" spans="1:30" ht="18.75" customHeight="1" x14ac:dyDescent="0.4">
      <c r="A1573" s="5">
        <v>223</v>
      </c>
      <c r="B1573" s="5">
        <v>290746</v>
      </c>
      <c r="C1573" s="5" t="s">
        <v>2061</v>
      </c>
      <c r="D1573" s="5" t="s">
        <v>2068</v>
      </c>
      <c r="E1573" s="6" t="s">
        <v>4767</v>
      </c>
      <c r="F1573" s="8" t="str">
        <f>LEFT(E1573,MIN(FIND({0,1,2,3,4,5,6,7,8,9},ASC(E1573)&amp;1234567890))-1)</f>
        <v>Nd</v>
      </c>
      <c r="G1573" s="8">
        <f t="shared" si="120"/>
        <v>18</v>
      </c>
      <c r="H1573" s="8">
        <f>VLOOKUP(F1573,Table!$A$2:$C$121,2,0)</f>
        <v>3</v>
      </c>
      <c r="I1573" s="7">
        <f>VLOOKUP(F1573,Table!$A$2:$C$121,3,0)</f>
        <v>6</v>
      </c>
      <c r="J1573" s="6" t="s">
        <v>4766</v>
      </c>
      <c r="K1573" s="8" t="str">
        <f>LEFT(J1573,MIN(FIND({0,1,2,3,4,5,6,7,8,9},ASC(J1573)&amp;1234567890))-1)</f>
        <v>Li</v>
      </c>
      <c r="L1573" s="8">
        <f t="shared" si="121"/>
        <v>8</v>
      </c>
      <c r="M1573" s="8">
        <f>VLOOKUP(K1573,Table!$A$2:$C$121,2,0)</f>
        <v>1</v>
      </c>
      <c r="N1573" s="7">
        <f>VLOOKUP(K1573,Table!$A$2:$C$121,3,0)</f>
        <v>2</v>
      </c>
      <c r="O1573" s="6" t="s">
        <v>3169</v>
      </c>
      <c r="P1573" s="8" t="str">
        <f>LEFT(O1573,MIN(FIND({0,1,2,3,4,5,6,7,8,9},ASC(O1573)&amp;1234567890))-1)</f>
        <v>Fe</v>
      </c>
      <c r="Q1573" s="8">
        <f t="shared" si="122"/>
        <v>4</v>
      </c>
      <c r="R1573" s="8">
        <f>VLOOKUP(P1573,Table!$A$2:$C$121,2,0)</f>
        <v>8</v>
      </c>
      <c r="S1573" s="7">
        <f>VLOOKUP(P1573,Table!$A$2:$C$121,3,0)</f>
        <v>4</v>
      </c>
      <c r="T1573" s="6" t="s">
        <v>2307</v>
      </c>
      <c r="U1573" s="8" t="str">
        <f>LEFT(T1573,MIN(FIND({0,1,2,3,4,5,6,7,8,9},ASC(T1573)&amp;1234567890))-1)</f>
        <v>Al</v>
      </c>
      <c r="V1573" s="8">
        <f t="shared" si="123"/>
        <v>1</v>
      </c>
      <c r="W1573" s="8">
        <f>VLOOKUP(U1573,Table!$A$2:$C$121,2,0)</f>
        <v>13</v>
      </c>
      <c r="X1573" s="7">
        <f>VLOOKUP(U1573,Table!$A$2:$C$121,3,0)</f>
        <v>3</v>
      </c>
      <c r="Y1573" s="6" t="s">
        <v>4103</v>
      </c>
      <c r="Z1573" s="8" t="str">
        <f>LEFT(Y1573,MIN(FIND({0,1,2,3,4,5,6,7,8,9},ASC(Y1573)&amp;1234567890))-1)</f>
        <v>O</v>
      </c>
      <c r="AA1573" s="8">
        <f t="shared" si="124"/>
        <v>39</v>
      </c>
      <c r="AB1573" s="8">
        <f>VLOOKUP(Z1573,Table!$A$2:$C$121,2,0)</f>
        <v>16</v>
      </c>
      <c r="AC1573" s="7">
        <f>VLOOKUP(Z1573,Table!$A$2:$C$121,3,0)</f>
        <v>2</v>
      </c>
      <c r="AD1573" s="5" t="str">
        <f>VLOOKUP(A1573,Table!$U$1:$V$230,2,0)</f>
        <v>Cubic</v>
      </c>
    </row>
    <row r="1574" spans="1:30" ht="18.75" customHeight="1" x14ac:dyDescent="0.4">
      <c r="A1574" s="5">
        <v>223</v>
      </c>
      <c r="B1574" s="5">
        <v>290747</v>
      </c>
      <c r="C1574" s="5" t="s">
        <v>2061</v>
      </c>
      <c r="D1574" s="5" t="s">
        <v>2069</v>
      </c>
      <c r="E1574" s="6" t="s">
        <v>4767</v>
      </c>
      <c r="F1574" s="8" t="str">
        <f>LEFT(E1574,MIN(FIND({0,1,2,3,4,5,6,7,8,9},ASC(E1574)&amp;1234567890))-1)</f>
        <v>Nd</v>
      </c>
      <c r="G1574" s="8">
        <f t="shared" si="120"/>
        <v>18</v>
      </c>
      <c r="H1574" s="8">
        <f>VLOOKUP(F1574,Table!$A$2:$C$121,2,0)</f>
        <v>3</v>
      </c>
      <c r="I1574" s="7">
        <f>VLOOKUP(F1574,Table!$A$2:$C$121,3,0)</f>
        <v>6</v>
      </c>
      <c r="J1574" s="6" t="s">
        <v>4766</v>
      </c>
      <c r="K1574" s="8" t="str">
        <f>LEFT(J1574,MIN(FIND({0,1,2,3,4,5,6,7,8,9},ASC(J1574)&amp;1234567890))-1)</f>
        <v>Li</v>
      </c>
      <c r="L1574" s="8">
        <f t="shared" si="121"/>
        <v>8</v>
      </c>
      <c r="M1574" s="8">
        <f>VLOOKUP(K1574,Table!$A$2:$C$121,2,0)</f>
        <v>1</v>
      </c>
      <c r="N1574" s="7">
        <f>VLOOKUP(K1574,Table!$A$2:$C$121,3,0)</f>
        <v>2</v>
      </c>
      <c r="O1574" s="6" t="s">
        <v>3169</v>
      </c>
      <c r="P1574" s="8" t="str">
        <f>LEFT(O1574,MIN(FIND({0,1,2,3,4,5,6,7,8,9},ASC(O1574)&amp;1234567890))-1)</f>
        <v>Fe</v>
      </c>
      <c r="Q1574" s="8">
        <f t="shared" si="122"/>
        <v>4</v>
      </c>
      <c r="R1574" s="8">
        <f>VLOOKUP(P1574,Table!$A$2:$C$121,2,0)</f>
        <v>8</v>
      </c>
      <c r="S1574" s="7">
        <f>VLOOKUP(P1574,Table!$A$2:$C$121,3,0)</f>
        <v>4</v>
      </c>
      <c r="T1574" s="6" t="s">
        <v>2532</v>
      </c>
      <c r="U1574" s="8" t="str">
        <f>LEFT(T1574,MIN(FIND({0,1,2,3,4,5,6,7,8,9},ASC(T1574)&amp;1234567890))-1)</f>
        <v>Ga</v>
      </c>
      <c r="V1574" s="8">
        <f t="shared" si="123"/>
        <v>1</v>
      </c>
      <c r="W1574" s="8">
        <f>VLOOKUP(U1574,Table!$A$2:$C$121,2,0)</f>
        <v>13</v>
      </c>
      <c r="X1574" s="7">
        <f>VLOOKUP(U1574,Table!$A$2:$C$121,3,0)</f>
        <v>4</v>
      </c>
      <c r="Y1574" s="6" t="s">
        <v>4103</v>
      </c>
      <c r="Z1574" s="8" t="str">
        <f>LEFT(Y1574,MIN(FIND({0,1,2,3,4,5,6,7,8,9},ASC(Y1574)&amp;1234567890))-1)</f>
        <v>O</v>
      </c>
      <c r="AA1574" s="8">
        <f t="shared" si="124"/>
        <v>39</v>
      </c>
      <c r="AB1574" s="8">
        <f>VLOOKUP(Z1574,Table!$A$2:$C$121,2,0)</f>
        <v>16</v>
      </c>
      <c r="AC1574" s="7">
        <f>VLOOKUP(Z1574,Table!$A$2:$C$121,3,0)</f>
        <v>2</v>
      </c>
      <c r="AD1574" s="5" t="str">
        <f>VLOOKUP(A1574,Table!$U$1:$V$230,2,0)</f>
        <v>Cubic</v>
      </c>
    </row>
    <row r="1575" spans="1:30" ht="18.75" customHeight="1" x14ac:dyDescent="0.4">
      <c r="A1575" s="5">
        <v>223</v>
      </c>
      <c r="B1575" s="5">
        <v>290748</v>
      </c>
      <c r="C1575" s="5" t="s">
        <v>2061</v>
      </c>
      <c r="D1575" s="5" t="s">
        <v>2070</v>
      </c>
      <c r="E1575" s="6" t="s">
        <v>4767</v>
      </c>
      <c r="F1575" s="8" t="str">
        <f>LEFT(E1575,MIN(FIND({0,1,2,3,4,5,6,7,8,9},ASC(E1575)&amp;1234567890))-1)</f>
        <v>Nd</v>
      </c>
      <c r="G1575" s="8">
        <f t="shared" si="120"/>
        <v>18</v>
      </c>
      <c r="H1575" s="8">
        <f>VLOOKUP(F1575,Table!$A$2:$C$121,2,0)</f>
        <v>3</v>
      </c>
      <c r="I1575" s="7">
        <f>VLOOKUP(F1575,Table!$A$2:$C$121,3,0)</f>
        <v>6</v>
      </c>
      <c r="J1575" s="6" t="s">
        <v>4766</v>
      </c>
      <c r="K1575" s="8" t="str">
        <f>LEFT(J1575,MIN(FIND({0,1,2,3,4,5,6,7,8,9},ASC(J1575)&amp;1234567890))-1)</f>
        <v>Li</v>
      </c>
      <c r="L1575" s="8">
        <f t="shared" si="121"/>
        <v>8</v>
      </c>
      <c r="M1575" s="8">
        <f>VLOOKUP(K1575,Table!$A$2:$C$121,2,0)</f>
        <v>1</v>
      </c>
      <c r="N1575" s="7">
        <f>VLOOKUP(K1575,Table!$A$2:$C$121,3,0)</f>
        <v>2</v>
      </c>
      <c r="O1575" s="6" t="s">
        <v>4771</v>
      </c>
      <c r="P1575" s="8" t="str">
        <f>LEFT(O1575,MIN(FIND({0,1,2,3,4,5,6,7,8,9},ASC(O1575)&amp;1234567890))-1)</f>
        <v>Fe</v>
      </c>
      <c r="Q1575" s="8">
        <f t="shared" si="122"/>
        <v>4.5</v>
      </c>
      <c r="R1575" s="8">
        <f>VLOOKUP(P1575,Table!$A$2:$C$121,2,0)</f>
        <v>8</v>
      </c>
      <c r="S1575" s="7">
        <f>VLOOKUP(P1575,Table!$A$2:$C$121,3,0)</f>
        <v>4</v>
      </c>
      <c r="T1575" s="6" t="s">
        <v>4519</v>
      </c>
      <c r="U1575" s="8" t="str">
        <f>LEFT(T1575,MIN(FIND({0,1,2,3,4,5,6,7,8,9},ASC(T1575)&amp;1234567890))-1)</f>
        <v>In</v>
      </c>
      <c r="V1575" s="8">
        <f t="shared" si="123"/>
        <v>0.5</v>
      </c>
      <c r="W1575" s="8">
        <f>VLOOKUP(U1575,Table!$A$2:$C$121,2,0)</f>
        <v>13</v>
      </c>
      <c r="X1575" s="7">
        <f>VLOOKUP(U1575,Table!$A$2:$C$121,3,0)</f>
        <v>5</v>
      </c>
      <c r="Y1575" s="6" t="s">
        <v>4103</v>
      </c>
      <c r="Z1575" s="8" t="str">
        <f>LEFT(Y1575,MIN(FIND({0,1,2,3,4,5,6,7,8,9},ASC(Y1575)&amp;1234567890))-1)</f>
        <v>O</v>
      </c>
      <c r="AA1575" s="8">
        <f t="shared" si="124"/>
        <v>39</v>
      </c>
      <c r="AB1575" s="8">
        <f>VLOOKUP(Z1575,Table!$A$2:$C$121,2,0)</f>
        <v>16</v>
      </c>
      <c r="AC1575" s="7">
        <f>VLOOKUP(Z1575,Table!$A$2:$C$121,3,0)</f>
        <v>2</v>
      </c>
      <c r="AD1575" s="5" t="str">
        <f>VLOOKUP(A1575,Table!$U$1:$V$230,2,0)</f>
        <v>Cubic</v>
      </c>
    </row>
    <row r="1576" spans="1:30" ht="18.75" customHeight="1" x14ac:dyDescent="0.4">
      <c r="A1576" s="5">
        <v>223</v>
      </c>
      <c r="B1576" s="5">
        <v>246355</v>
      </c>
      <c r="C1576" s="5" t="s">
        <v>2061</v>
      </c>
      <c r="D1576" s="5" t="s">
        <v>2071</v>
      </c>
      <c r="E1576" s="6" t="s">
        <v>4767</v>
      </c>
      <c r="F1576" s="8" t="str">
        <f>LEFT(E1576,MIN(FIND({0,1,2,3,4,5,6,7,8,9},ASC(E1576)&amp;1234567890))-1)</f>
        <v>Nd</v>
      </c>
      <c r="G1576" s="8">
        <f t="shared" si="120"/>
        <v>18</v>
      </c>
      <c r="H1576" s="8">
        <f>VLOOKUP(F1576,Table!$A$2:$C$121,2,0)</f>
        <v>3</v>
      </c>
      <c r="I1576" s="7">
        <f>VLOOKUP(F1576,Table!$A$2:$C$121,3,0)</f>
        <v>6</v>
      </c>
      <c r="J1576" s="6" t="s">
        <v>4766</v>
      </c>
      <c r="K1576" s="8" t="str">
        <f>LEFT(J1576,MIN(FIND({0,1,2,3,4,5,6,7,8,9},ASC(J1576)&amp;1234567890))-1)</f>
        <v>Li</v>
      </c>
      <c r="L1576" s="8">
        <f t="shared" si="121"/>
        <v>8</v>
      </c>
      <c r="M1576" s="8">
        <f>VLOOKUP(K1576,Table!$A$2:$C$121,2,0)</f>
        <v>1</v>
      </c>
      <c r="N1576" s="7">
        <f>VLOOKUP(K1576,Table!$A$2:$C$121,3,0)</f>
        <v>2</v>
      </c>
      <c r="O1576" s="6" t="s">
        <v>3169</v>
      </c>
      <c r="P1576" s="8" t="str">
        <f>LEFT(O1576,MIN(FIND({0,1,2,3,4,5,6,7,8,9},ASC(O1576)&amp;1234567890))-1)</f>
        <v>Fe</v>
      </c>
      <c r="Q1576" s="8">
        <f t="shared" si="122"/>
        <v>4</v>
      </c>
      <c r="R1576" s="8">
        <f>VLOOKUP(P1576,Table!$A$2:$C$121,2,0)</f>
        <v>8</v>
      </c>
      <c r="S1576" s="7">
        <f>VLOOKUP(P1576,Table!$A$2:$C$121,3,0)</f>
        <v>4</v>
      </c>
      <c r="T1576" s="6" t="s">
        <v>2598</v>
      </c>
      <c r="U1576" s="8" t="str">
        <f>LEFT(T1576,MIN(FIND({0,1,2,3,4,5,6,7,8,9},ASC(T1576)&amp;1234567890))-1)</f>
        <v>Mn</v>
      </c>
      <c r="V1576" s="8">
        <f t="shared" si="123"/>
        <v>1</v>
      </c>
      <c r="W1576" s="8">
        <f>VLOOKUP(U1576,Table!$A$2:$C$121,2,0)</f>
        <v>7</v>
      </c>
      <c r="X1576" s="7">
        <f>VLOOKUP(U1576,Table!$A$2:$C$121,3,0)</f>
        <v>4</v>
      </c>
      <c r="Y1576" s="6" t="s">
        <v>4103</v>
      </c>
      <c r="Z1576" s="8" t="str">
        <f>LEFT(Y1576,MIN(FIND({0,1,2,3,4,5,6,7,8,9},ASC(Y1576)&amp;1234567890))-1)</f>
        <v>O</v>
      </c>
      <c r="AA1576" s="8">
        <f t="shared" si="124"/>
        <v>39</v>
      </c>
      <c r="AB1576" s="8">
        <f>VLOOKUP(Z1576,Table!$A$2:$C$121,2,0)</f>
        <v>16</v>
      </c>
      <c r="AC1576" s="7">
        <f>VLOOKUP(Z1576,Table!$A$2:$C$121,3,0)</f>
        <v>2</v>
      </c>
      <c r="AD1576" s="5" t="str">
        <f>VLOOKUP(A1576,Table!$U$1:$V$230,2,0)</f>
        <v>Cubic</v>
      </c>
    </row>
    <row r="1577" spans="1:30" ht="18.75" customHeight="1" x14ac:dyDescent="0.4">
      <c r="A1577" s="5">
        <v>223</v>
      </c>
      <c r="B1577" s="5">
        <v>246357</v>
      </c>
      <c r="C1577" s="5" t="s">
        <v>2061</v>
      </c>
      <c r="D1577" s="5" t="s">
        <v>2072</v>
      </c>
      <c r="E1577" s="6" t="s">
        <v>4767</v>
      </c>
      <c r="F1577" s="8" t="str">
        <f>LEFT(E1577,MIN(FIND({0,1,2,3,4,5,6,7,8,9},ASC(E1577)&amp;1234567890))-1)</f>
        <v>Nd</v>
      </c>
      <c r="G1577" s="8">
        <f t="shared" si="120"/>
        <v>18</v>
      </c>
      <c r="H1577" s="8">
        <f>VLOOKUP(F1577,Table!$A$2:$C$121,2,0)</f>
        <v>3</v>
      </c>
      <c r="I1577" s="7">
        <f>VLOOKUP(F1577,Table!$A$2:$C$121,3,0)</f>
        <v>6</v>
      </c>
      <c r="J1577" s="6" t="s">
        <v>4766</v>
      </c>
      <c r="K1577" s="8" t="str">
        <f>LEFT(J1577,MIN(FIND({0,1,2,3,4,5,6,7,8,9},ASC(J1577)&amp;1234567890))-1)</f>
        <v>Li</v>
      </c>
      <c r="L1577" s="8">
        <f t="shared" si="121"/>
        <v>8</v>
      </c>
      <c r="M1577" s="8">
        <f>VLOOKUP(K1577,Table!$A$2:$C$121,2,0)</f>
        <v>1</v>
      </c>
      <c r="N1577" s="7">
        <f>VLOOKUP(K1577,Table!$A$2:$C$121,3,0)</f>
        <v>2</v>
      </c>
      <c r="O1577" s="6" t="s">
        <v>2330</v>
      </c>
      <c r="P1577" s="8" t="str">
        <f>LEFT(O1577,MIN(FIND({0,1,2,3,4,5,6,7,8,9},ASC(O1577)&amp;1234567890))-1)</f>
        <v>Fe</v>
      </c>
      <c r="Q1577" s="8">
        <f t="shared" si="122"/>
        <v>1</v>
      </c>
      <c r="R1577" s="8">
        <f>VLOOKUP(P1577,Table!$A$2:$C$121,2,0)</f>
        <v>8</v>
      </c>
      <c r="S1577" s="7">
        <f>VLOOKUP(P1577,Table!$A$2:$C$121,3,0)</f>
        <v>4</v>
      </c>
      <c r="T1577" s="6" t="s">
        <v>4772</v>
      </c>
      <c r="U1577" s="8" t="str">
        <f>LEFT(T1577,MIN(FIND({0,1,2,3,4,5,6,7,8,9},ASC(T1577)&amp;1234567890))-1)</f>
        <v>Mn</v>
      </c>
      <c r="V1577" s="8">
        <f t="shared" si="123"/>
        <v>4</v>
      </c>
      <c r="W1577" s="8">
        <f>VLOOKUP(U1577,Table!$A$2:$C$121,2,0)</f>
        <v>7</v>
      </c>
      <c r="X1577" s="7">
        <f>VLOOKUP(U1577,Table!$A$2:$C$121,3,0)</f>
        <v>4</v>
      </c>
      <c r="Y1577" s="6" t="s">
        <v>4103</v>
      </c>
      <c r="Z1577" s="8" t="str">
        <f>LEFT(Y1577,MIN(FIND({0,1,2,3,4,5,6,7,8,9},ASC(Y1577)&amp;1234567890))-1)</f>
        <v>O</v>
      </c>
      <c r="AA1577" s="8">
        <f t="shared" si="124"/>
        <v>39</v>
      </c>
      <c r="AB1577" s="8">
        <f>VLOOKUP(Z1577,Table!$A$2:$C$121,2,0)</f>
        <v>16</v>
      </c>
      <c r="AC1577" s="7">
        <f>VLOOKUP(Z1577,Table!$A$2:$C$121,3,0)</f>
        <v>2</v>
      </c>
      <c r="AD1577" s="5" t="str">
        <f>VLOOKUP(A1577,Table!$U$1:$V$230,2,0)</f>
        <v>Cubic</v>
      </c>
    </row>
    <row r="1578" spans="1:30" ht="18.75" customHeight="1" x14ac:dyDescent="0.4">
      <c r="A1578" s="5">
        <v>223</v>
      </c>
      <c r="B1578" s="5">
        <v>246358</v>
      </c>
      <c r="C1578" s="5" t="s">
        <v>2061</v>
      </c>
      <c r="D1578" s="5" t="s">
        <v>2073</v>
      </c>
      <c r="E1578" s="6" t="s">
        <v>4767</v>
      </c>
      <c r="F1578" s="8" t="str">
        <f>LEFT(E1578,MIN(FIND({0,1,2,3,4,5,6,7,8,9},ASC(E1578)&amp;1234567890))-1)</f>
        <v>Nd</v>
      </c>
      <c r="G1578" s="8">
        <f t="shared" si="120"/>
        <v>18</v>
      </c>
      <c r="H1578" s="8">
        <f>VLOOKUP(F1578,Table!$A$2:$C$121,2,0)</f>
        <v>3</v>
      </c>
      <c r="I1578" s="7">
        <f>VLOOKUP(F1578,Table!$A$2:$C$121,3,0)</f>
        <v>6</v>
      </c>
      <c r="J1578" s="6" t="s">
        <v>4766</v>
      </c>
      <c r="K1578" s="8" t="str">
        <f>LEFT(J1578,MIN(FIND({0,1,2,3,4,5,6,7,8,9},ASC(J1578)&amp;1234567890))-1)</f>
        <v>Li</v>
      </c>
      <c r="L1578" s="8">
        <f t="shared" si="121"/>
        <v>8</v>
      </c>
      <c r="M1578" s="8">
        <f>VLOOKUP(K1578,Table!$A$2:$C$121,2,0)</f>
        <v>1</v>
      </c>
      <c r="N1578" s="7">
        <f>VLOOKUP(K1578,Table!$A$2:$C$121,3,0)</f>
        <v>2</v>
      </c>
      <c r="O1578" s="6" t="s">
        <v>3169</v>
      </c>
      <c r="P1578" s="8" t="str">
        <f>LEFT(O1578,MIN(FIND({0,1,2,3,4,5,6,7,8,9},ASC(O1578)&amp;1234567890))-1)</f>
        <v>Fe</v>
      </c>
      <c r="Q1578" s="8">
        <f t="shared" si="122"/>
        <v>4</v>
      </c>
      <c r="R1578" s="8">
        <f>VLOOKUP(P1578,Table!$A$2:$C$121,2,0)</f>
        <v>8</v>
      </c>
      <c r="S1578" s="7">
        <f>VLOOKUP(P1578,Table!$A$2:$C$121,3,0)</f>
        <v>4</v>
      </c>
      <c r="T1578" s="6" t="s">
        <v>2636</v>
      </c>
      <c r="U1578" s="8" t="str">
        <f>LEFT(T1578,MIN(FIND({0,1,2,3,4,5,6,7,8,9},ASC(T1578)&amp;1234567890))-1)</f>
        <v>Co</v>
      </c>
      <c r="V1578" s="8">
        <f t="shared" si="123"/>
        <v>1</v>
      </c>
      <c r="W1578" s="8">
        <f>VLOOKUP(U1578,Table!$A$2:$C$121,2,0)</f>
        <v>9</v>
      </c>
      <c r="X1578" s="7">
        <f>VLOOKUP(U1578,Table!$A$2:$C$121,3,0)</f>
        <v>4</v>
      </c>
      <c r="Y1578" s="6" t="s">
        <v>4103</v>
      </c>
      <c r="Z1578" s="8" t="str">
        <f>LEFT(Y1578,MIN(FIND({0,1,2,3,4,5,6,7,8,9},ASC(Y1578)&amp;1234567890))-1)</f>
        <v>O</v>
      </c>
      <c r="AA1578" s="8">
        <f t="shared" si="124"/>
        <v>39</v>
      </c>
      <c r="AB1578" s="8">
        <f>VLOOKUP(Z1578,Table!$A$2:$C$121,2,0)</f>
        <v>16</v>
      </c>
      <c r="AC1578" s="7">
        <f>VLOOKUP(Z1578,Table!$A$2:$C$121,3,0)</f>
        <v>2</v>
      </c>
      <c r="AD1578" s="5" t="str">
        <f>VLOOKUP(A1578,Table!$U$1:$V$230,2,0)</f>
        <v>Cubic</v>
      </c>
    </row>
    <row r="1579" spans="1:30" ht="18.75" customHeight="1" x14ac:dyDescent="0.4">
      <c r="A1579" s="5">
        <v>223</v>
      </c>
      <c r="B1579" s="5">
        <v>246729</v>
      </c>
      <c r="C1579" s="5" t="s">
        <v>2061</v>
      </c>
      <c r="D1579" s="5" t="s">
        <v>2074</v>
      </c>
      <c r="E1579" s="6" t="s">
        <v>4773</v>
      </c>
      <c r="F1579" s="8" t="str">
        <f>LEFT(E1579,MIN(FIND({0,1,2,3,4,5,6,7,8,9},ASC(E1579)&amp;1234567890))-1)</f>
        <v>Pr</v>
      </c>
      <c r="G1579" s="8">
        <f t="shared" si="120"/>
        <v>18</v>
      </c>
      <c r="H1579" s="8">
        <f>VLOOKUP(F1579,Table!$A$2:$C$121,2,0)</f>
        <v>3</v>
      </c>
      <c r="I1579" s="7">
        <f>VLOOKUP(F1579,Table!$A$2:$C$121,3,0)</f>
        <v>6</v>
      </c>
      <c r="J1579" s="6" t="s">
        <v>4766</v>
      </c>
      <c r="K1579" s="8" t="str">
        <f>LEFT(J1579,MIN(FIND({0,1,2,3,4,5,6,7,8,9},ASC(J1579)&amp;1234567890))-1)</f>
        <v>Li</v>
      </c>
      <c r="L1579" s="8">
        <f t="shared" si="121"/>
        <v>8</v>
      </c>
      <c r="M1579" s="8">
        <f>VLOOKUP(K1579,Table!$A$2:$C$121,2,0)</f>
        <v>1</v>
      </c>
      <c r="N1579" s="7">
        <f>VLOOKUP(K1579,Table!$A$2:$C$121,3,0)</f>
        <v>2</v>
      </c>
      <c r="O1579" s="6" t="s">
        <v>3169</v>
      </c>
      <c r="P1579" s="8" t="str">
        <f>LEFT(O1579,MIN(FIND({0,1,2,3,4,5,6,7,8,9},ASC(O1579)&amp;1234567890))-1)</f>
        <v>Fe</v>
      </c>
      <c r="Q1579" s="8">
        <f t="shared" si="122"/>
        <v>4</v>
      </c>
      <c r="R1579" s="8">
        <f>VLOOKUP(P1579,Table!$A$2:$C$121,2,0)</f>
        <v>8</v>
      </c>
      <c r="S1579" s="7">
        <f>VLOOKUP(P1579,Table!$A$2:$C$121,3,0)</f>
        <v>4</v>
      </c>
      <c r="T1579" s="6" t="s">
        <v>2441</v>
      </c>
      <c r="U1579" s="8" t="str">
        <f>LEFT(T1579,MIN(FIND({0,1,2,3,4,5,6,7,8,9},ASC(T1579)&amp;1234567890))-1)</f>
        <v>Ru</v>
      </c>
      <c r="V1579" s="8">
        <f t="shared" si="123"/>
        <v>1</v>
      </c>
      <c r="W1579" s="8">
        <f>VLOOKUP(U1579,Table!$A$2:$C$121,2,0)</f>
        <v>8</v>
      </c>
      <c r="X1579" s="7">
        <f>VLOOKUP(U1579,Table!$A$2:$C$121,3,0)</f>
        <v>5</v>
      </c>
      <c r="Y1579" s="6" t="s">
        <v>4103</v>
      </c>
      <c r="Z1579" s="8" t="str">
        <f>LEFT(Y1579,MIN(FIND({0,1,2,3,4,5,6,7,8,9},ASC(Y1579)&amp;1234567890))-1)</f>
        <v>O</v>
      </c>
      <c r="AA1579" s="8">
        <f t="shared" si="124"/>
        <v>39</v>
      </c>
      <c r="AB1579" s="8">
        <f>VLOOKUP(Z1579,Table!$A$2:$C$121,2,0)</f>
        <v>16</v>
      </c>
      <c r="AC1579" s="7">
        <f>VLOOKUP(Z1579,Table!$A$2:$C$121,3,0)</f>
        <v>2</v>
      </c>
      <c r="AD1579" s="5" t="str">
        <f>VLOOKUP(A1579,Table!$U$1:$V$230,2,0)</f>
        <v>Cubic</v>
      </c>
    </row>
    <row r="1580" spans="1:30" ht="18.75" customHeight="1" x14ac:dyDescent="0.4">
      <c r="A1580" s="5">
        <v>223</v>
      </c>
      <c r="B1580" s="5">
        <v>247327</v>
      </c>
      <c r="C1580" s="5" t="s">
        <v>2061</v>
      </c>
      <c r="D1580" s="5" t="s">
        <v>2075</v>
      </c>
      <c r="E1580" s="6" t="s">
        <v>4765</v>
      </c>
      <c r="F1580" s="8" t="str">
        <f>LEFT(E1580,MIN(FIND({0,1,2,3,4,5,6,7,8,9},ASC(E1580)&amp;1234567890))-1)</f>
        <v>La</v>
      </c>
      <c r="G1580" s="8">
        <f t="shared" si="120"/>
        <v>18</v>
      </c>
      <c r="H1580" s="8">
        <f>VLOOKUP(F1580,Table!$A$2:$C$121,2,0)</f>
        <v>3</v>
      </c>
      <c r="I1580" s="7">
        <f>VLOOKUP(F1580,Table!$A$2:$C$121,3,0)</f>
        <v>6</v>
      </c>
      <c r="J1580" s="6" t="s">
        <v>4766</v>
      </c>
      <c r="K1580" s="8" t="str">
        <f>LEFT(J1580,MIN(FIND({0,1,2,3,4,5,6,7,8,9},ASC(J1580)&amp;1234567890))-1)</f>
        <v>Li</v>
      </c>
      <c r="L1580" s="8">
        <f t="shared" si="121"/>
        <v>8</v>
      </c>
      <c r="M1580" s="8">
        <f>VLOOKUP(K1580,Table!$A$2:$C$121,2,0)</f>
        <v>1</v>
      </c>
      <c r="N1580" s="7">
        <f>VLOOKUP(K1580,Table!$A$2:$C$121,3,0)</f>
        <v>2</v>
      </c>
      <c r="O1580" s="6" t="s">
        <v>4774</v>
      </c>
      <c r="P1580" s="8" t="str">
        <f>LEFT(O1580,MIN(FIND({0,1,2,3,4,5,6,7,8,9},ASC(O1580)&amp;1234567890))-1)</f>
        <v>Rh</v>
      </c>
      <c r="Q1580" s="8">
        <f t="shared" si="122"/>
        <v>2.5</v>
      </c>
      <c r="R1580" s="8">
        <f>VLOOKUP(P1580,Table!$A$2:$C$121,2,0)</f>
        <v>9</v>
      </c>
      <c r="S1580" s="7">
        <f>VLOOKUP(P1580,Table!$A$2:$C$121,3,0)</f>
        <v>5</v>
      </c>
      <c r="T1580" s="6" t="s">
        <v>4145</v>
      </c>
      <c r="U1580" s="8" t="str">
        <f>LEFT(T1580,MIN(FIND({0,1,2,3,4,5,6,7,8,9},ASC(T1580)&amp;1234567890))-1)</f>
        <v>Fe</v>
      </c>
      <c r="V1580" s="8">
        <f t="shared" si="123"/>
        <v>2.5</v>
      </c>
      <c r="W1580" s="8">
        <f>VLOOKUP(U1580,Table!$A$2:$C$121,2,0)</f>
        <v>8</v>
      </c>
      <c r="X1580" s="7">
        <f>VLOOKUP(U1580,Table!$A$2:$C$121,3,0)</f>
        <v>4</v>
      </c>
      <c r="Y1580" s="6" t="s">
        <v>4103</v>
      </c>
      <c r="Z1580" s="8" t="str">
        <f>LEFT(Y1580,MIN(FIND({0,1,2,3,4,5,6,7,8,9},ASC(Y1580)&amp;1234567890))-1)</f>
        <v>O</v>
      </c>
      <c r="AA1580" s="8">
        <f t="shared" si="124"/>
        <v>39</v>
      </c>
      <c r="AB1580" s="8">
        <f>VLOOKUP(Z1580,Table!$A$2:$C$121,2,0)</f>
        <v>16</v>
      </c>
      <c r="AC1580" s="7">
        <f>VLOOKUP(Z1580,Table!$A$2:$C$121,3,0)</f>
        <v>2</v>
      </c>
      <c r="AD1580" s="5" t="str">
        <f>VLOOKUP(A1580,Table!$U$1:$V$230,2,0)</f>
        <v>Cubic</v>
      </c>
    </row>
    <row r="1581" spans="1:30" ht="18.75" customHeight="1" x14ac:dyDescent="0.4">
      <c r="A1581" s="5">
        <v>223</v>
      </c>
      <c r="B1581" s="5">
        <v>247329</v>
      </c>
      <c r="C1581" s="5" t="s">
        <v>2061</v>
      </c>
      <c r="D1581" s="5" t="s">
        <v>2076</v>
      </c>
      <c r="E1581" s="6" t="s">
        <v>4765</v>
      </c>
      <c r="F1581" s="8" t="str">
        <f>LEFT(E1581,MIN(FIND({0,1,2,3,4,5,6,7,8,9},ASC(E1581)&amp;1234567890))-1)</f>
        <v>La</v>
      </c>
      <c r="G1581" s="8">
        <f t="shared" si="120"/>
        <v>18</v>
      </c>
      <c r="H1581" s="8">
        <f>VLOOKUP(F1581,Table!$A$2:$C$121,2,0)</f>
        <v>3</v>
      </c>
      <c r="I1581" s="7">
        <f>VLOOKUP(F1581,Table!$A$2:$C$121,3,0)</f>
        <v>6</v>
      </c>
      <c r="J1581" s="6" t="s">
        <v>4766</v>
      </c>
      <c r="K1581" s="8" t="str">
        <f>LEFT(J1581,MIN(FIND({0,1,2,3,4,5,6,7,8,9},ASC(J1581)&amp;1234567890))-1)</f>
        <v>Li</v>
      </c>
      <c r="L1581" s="8">
        <f t="shared" si="121"/>
        <v>8</v>
      </c>
      <c r="M1581" s="8">
        <f>VLOOKUP(K1581,Table!$A$2:$C$121,2,0)</f>
        <v>1</v>
      </c>
      <c r="N1581" s="7">
        <f>VLOOKUP(K1581,Table!$A$2:$C$121,3,0)</f>
        <v>2</v>
      </c>
      <c r="O1581" s="6" t="s">
        <v>4775</v>
      </c>
      <c r="P1581" s="8" t="str">
        <f>LEFT(O1581,MIN(FIND({0,1,2,3,4,5,6,7,8,9},ASC(O1581)&amp;1234567890))-1)</f>
        <v>Rh</v>
      </c>
      <c r="Q1581" s="8">
        <f t="shared" si="122"/>
        <v>1.5</v>
      </c>
      <c r="R1581" s="8">
        <f>VLOOKUP(P1581,Table!$A$2:$C$121,2,0)</f>
        <v>9</v>
      </c>
      <c r="S1581" s="7">
        <f>VLOOKUP(P1581,Table!$A$2:$C$121,3,0)</f>
        <v>5</v>
      </c>
      <c r="T1581" s="6" t="s">
        <v>4776</v>
      </c>
      <c r="U1581" s="8" t="str">
        <f>LEFT(T1581,MIN(FIND({0,1,2,3,4,5,6,7,8,9},ASC(T1581)&amp;1234567890))-1)</f>
        <v>Fe</v>
      </c>
      <c r="V1581" s="8">
        <f t="shared" si="123"/>
        <v>3.5</v>
      </c>
      <c r="W1581" s="8">
        <f>VLOOKUP(U1581,Table!$A$2:$C$121,2,0)</f>
        <v>8</v>
      </c>
      <c r="X1581" s="7">
        <f>VLOOKUP(U1581,Table!$A$2:$C$121,3,0)</f>
        <v>4</v>
      </c>
      <c r="Y1581" s="6" t="s">
        <v>4103</v>
      </c>
      <c r="Z1581" s="8" t="str">
        <f>LEFT(Y1581,MIN(FIND({0,1,2,3,4,5,6,7,8,9},ASC(Y1581)&amp;1234567890))-1)</f>
        <v>O</v>
      </c>
      <c r="AA1581" s="8">
        <f t="shared" si="124"/>
        <v>39</v>
      </c>
      <c r="AB1581" s="8">
        <f>VLOOKUP(Z1581,Table!$A$2:$C$121,2,0)</f>
        <v>16</v>
      </c>
      <c r="AC1581" s="7">
        <f>VLOOKUP(Z1581,Table!$A$2:$C$121,3,0)</f>
        <v>2</v>
      </c>
      <c r="AD1581" s="5" t="str">
        <f>VLOOKUP(A1581,Table!$U$1:$V$230,2,0)</f>
        <v>Cubic</v>
      </c>
    </row>
    <row r="1582" spans="1:30" ht="18.75" customHeight="1" x14ac:dyDescent="0.4">
      <c r="A1582" s="5">
        <v>223</v>
      </c>
      <c r="B1582" s="5">
        <v>247331</v>
      </c>
      <c r="C1582" s="5" t="s">
        <v>2061</v>
      </c>
      <c r="D1582" s="5" t="s">
        <v>2077</v>
      </c>
      <c r="E1582" s="6" t="s">
        <v>4767</v>
      </c>
      <c r="F1582" s="8" t="str">
        <f>LEFT(E1582,MIN(FIND({0,1,2,3,4,5,6,7,8,9},ASC(E1582)&amp;1234567890))-1)</f>
        <v>Nd</v>
      </c>
      <c r="G1582" s="8">
        <f t="shared" si="120"/>
        <v>18</v>
      </c>
      <c r="H1582" s="8">
        <f>VLOOKUP(F1582,Table!$A$2:$C$121,2,0)</f>
        <v>3</v>
      </c>
      <c r="I1582" s="7">
        <f>VLOOKUP(F1582,Table!$A$2:$C$121,3,0)</f>
        <v>6</v>
      </c>
      <c r="J1582" s="6" t="s">
        <v>4766</v>
      </c>
      <c r="K1582" s="8" t="str">
        <f>LEFT(J1582,MIN(FIND({0,1,2,3,4,5,6,7,8,9},ASC(J1582)&amp;1234567890))-1)</f>
        <v>Li</v>
      </c>
      <c r="L1582" s="8">
        <f t="shared" si="121"/>
        <v>8</v>
      </c>
      <c r="M1582" s="8">
        <f>VLOOKUP(K1582,Table!$A$2:$C$121,2,0)</f>
        <v>1</v>
      </c>
      <c r="N1582" s="7">
        <f>VLOOKUP(K1582,Table!$A$2:$C$121,3,0)</f>
        <v>2</v>
      </c>
      <c r="O1582" s="6" t="s">
        <v>3894</v>
      </c>
      <c r="P1582" s="8" t="str">
        <f>LEFT(O1582,MIN(FIND({0,1,2,3,4,5,6,7,8,9},ASC(O1582)&amp;1234567890))-1)</f>
        <v>Rh</v>
      </c>
      <c r="Q1582" s="8">
        <f t="shared" si="122"/>
        <v>4</v>
      </c>
      <c r="R1582" s="8">
        <f>VLOOKUP(P1582,Table!$A$2:$C$121,2,0)</f>
        <v>9</v>
      </c>
      <c r="S1582" s="7">
        <f>VLOOKUP(P1582,Table!$A$2:$C$121,3,0)</f>
        <v>5</v>
      </c>
      <c r="T1582" s="6" t="s">
        <v>2330</v>
      </c>
      <c r="U1582" s="8" t="str">
        <f>LEFT(T1582,MIN(FIND({0,1,2,3,4,5,6,7,8,9},ASC(T1582)&amp;1234567890))-1)</f>
        <v>Fe</v>
      </c>
      <c r="V1582" s="8">
        <f t="shared" si="123"/>
        <v>1</v>
      </c>
      <c r="W1582" s="8">
        <f>VLOOKUP(U1582,Table!$A$2:$C$121,2,0)</f>
        <v>8</v>
      </c>
      <c r="X1582" s="7">
        <f>VLOOKUP(U1582,Table!$A$2:$C$121,3,0)</f>
        <v>4</v>
      </c>
      <c r="Y1582" s="6" t="s">
        <v>4103</v>
      </c>
      <c r="Z1582" s="8" t="str">
        <f>LEFT(Y1582,MIN(FIND({0,1,2,3,4,5,6,7,8,9},ASC(Y1582)&amp;1234567890))-1)</f>
        <v>O</v>
      </c>
      <c r="AA1582" s="8">
        <f t="shared" si="124"/>
        <v>39</v>
      </c>
      <c r="AB1582" s="8">
        <f>VLOOKUP(Z1582,Table!$A$2:$C$121,2,0)</f>
        <v>16</v>
      </c>
      <c r="AC1582" s="7">
        <f>VLOOKUP(Z1582,Table!$A$2:$C$121,3,0)</f>
        <v>2</v>
      </c>
      <c r="AD1582" s="5" t="str">
        <f>VLOOKUP(A1582,Table!$U$1:$V$230,2,0)</f>
        <v>Cubic</v>
      </c>
    </row>
    <row r="1583" spans="1:30" ht="18.75" customHeight="1" x14ac:dyDescent="0.4">
      <c r="A1583" s="5">
        <v>223</v>
      </c>
      <c r="B1583" s="5">
        <v>247332</v>
      </c>
      <c r="C1583" s="5" t="s">
        <v>2061</v>
      </c>
      <c r="D1583" s="5" t="s">
        <v>2078</v>
      </c>
      <c r="E1583" s="6" t="s">
        <v>4767</v>
      </c>
      <c r="F1583" s="8" t="str">
        <f>LEFT(E1583,MIN(FIND({0,1,2,3,4,5,6,7,8,9},ASC(E1583)&amp;1234567890))-1)</f>
        <v>Nd</v>
      </c>
      <c r="G1583" s="8">
        <f t="shared" si="120"/>
        <v>18</v>
      </c>
      <c r="H1583" s="8">
        <f>VLOOKUP(F1583,Table!$A$2:$C$121,2,0)</f>
        <v>3</v>
      </c>
      <c r="I1583" s="7">
        <f>VLOOKUP(F1583,Table!$A$2:$C$121,3,0)</f>
        <v>6</v>
      </c>
      <c r="J1583" s="6" t="s">
        <v>4766</v>
      </c>
      <c r="K1583" s="8" t="str">
        <f>LEFT(J1583,MIN(FIND({0,1,2,3,4,5,6,7,8,9},ASC(J1583)&amp;1234567890))-1)</f>
        <v>Li</v>
      </c>
      <c r="L1583" s="8">
        <f t="shared" si="121"/>
        <v>8</v>
      </c>
      <c r="M1583" s="8">
        <f>VLOOKUP(K1583,Table!$A$2:$C$121,2,0)</f>
        <v>1</v>
      </c>
      <c r="N1583" s="7">
        <f>VLOOKUP(K1583,Table!$A$2:$C$121,3,0)</f>
        <v>2</v>
      </c>
      <c r="O1583" s="6" t="s">
        <v>3898</v>
      </c>
      <c r="P1583" s="8" t="str">
        <f>LEFT(O1583,MIN(FIND({0,1,2,3,4,5,6,7,8,9},ASC(O1583)&amp;1234567890))-1)</f>
        <v>Rh</v>
      </c>
      <c r="Q1583" s="8">
        <f t="shared" si="122"/>
        <v>3</v>
      </c>
      <c r="R1583" s="8">
        <f>VLOOKUP(P1583,Table!$A$2:$C$121,2,0)</f>
        <v>9</v>
      </c>
      <c r="S1583" s="7">
        <f>VLOOKUP(P1583,Table!$A$2:$C$121,3,0)</f>
        <v>5</v>
      </c>
      <c r="T1583" s="6" t="s">
        <v>2668</v>
      </c>
      <c r="U1583" s="8" t="str">
        <f>LEFT(T1583,MIN(FIND({0,1,2,3,4,5,6,7,8,9},ASC(T1583)&amp;1234567890))-1)</f>
        <v>Fe</v>
      </c>
      <c r="V1583" s="8">
        <f t="shared" si="123"/>
        <v>2</v>
      </c>
      <c r="W1583" s="8">
        <f>VLOOKUP(U1583,Table!$A$2:$C$121,2,0)</f>
        <v>8</v>
      </c>
      <c r="X1583" s="7">
        <f>VLOOKUP(U1583,Table!$A$2:$C$121,3,0)</f>
        <v>4</v>
      </c>
      <c r="Y1583" s="6" t="s">
        <v>4103</v>
      </c>
      <c r="Z1583" s="8" t="str">
        <f>LEFT(Y1583,MIN(FIND({0,1,2,3,4,5,6,7,8,9},ASC(Y1583)&amp;1234567890))-1)</f>
        <v>O</v>
      </c>
      <c r="AA1583" s="8">
        <f t="shared" si="124"/>
        <v>39</v>
      </c>
      <c r="AB1583" s="8">
        <f>VLOOKUP(Z1583,Table!$A$2:$C$121,2,0)</f>
        <v>16</v>
      </c>
      <c r="AC1583" s="7">
        <f>VLOOKUP(Z1583,Table!$A$2:$C$121,3,0)</f>
        <v>2</v>
      </c>
      <c r="AD1583" s="5" t="str">
        <f>VLOOKUP(A1583,Table!$U$1:$V$230,2,0)</f>
        <v>Cubic</v>
      </c>
    </row>
    <row r="1584" spans="1:30" ht="18.75" customHeight="1" x14ac:dyDescent="0.4">
      <c r="A1584" s="5">
        <v>223</v>
      </c>
      <c r="B1584" s="5">
        <v>262621</v>
      </c>
      <c r="C1584" s="5" t="s">
        <v>2061</v>
      </c>
      <c r="D1584" s="5" t="s">
        <v>2079</v>
      </c>
      <c r="E1584" s="6" t="s">
        <v>4767</v>
      </c>
      <c r="F1584" s="8" t="str">
        <f>LEFT(E1584,MIN(FIND({0,1,2,3,4,5,6,7,8,9},ASC(E1584)&amp;1234567890))-1)</f>
        <v>Nd</v>
      </c>
      <c r="G1584" s="8">
        <f t="shared" si="120"/>
        <v>18</v>
      </c>
      <c r="H1584" s="8">
        <f>VLOOKUP(F1584,Table!$A$2:$C$121,2,0)</f>
        <v>3</v>
      </c>
      <c r="I1584" s="7">
        <f>VLOOKUP(F1584,Table!$A$2:$C$121,3,0)</f>
        <v>6</v>
      </c>
      <c r="J1584" s="6" t="s">
        <v>4766</v>
      </c>
      <c r="K1584" s="8" t="str">
        <f>LEFT(J1584,MIN(FIND({0,1,2,3,4,5,6,7,8,9},ASC(J1584)&amp;1234567890))-1)</f>
        <v>Li</v>
      </c>
      <c r="L1584" s="8">
        <f t="shared" si="121"/>
        <v>8</v>
      </c>
      <c r="M1584" s="8">
        <f>VLOOKUP(K1584,Table!$A$2:$C$121,2,0)</f>
        <v>1</v>
      </c>
      <c r="N1584" s="7">
        <f>VLOOKUP(K1584,Table!$A$2:$C$121,3,0)</f>
        <v>2</v>
      </c>
      <c r="O1584" s="6" t="s">
        <v>3169</v>
      </c>
      <c r="P1584" s="8" t="str">
        <f>LEFT(O1584,MIN(FIND({0,1,2,3,4,5,6,7,8,9},ASC(O1584)&amp;1234567890))-1)</f>
        <v>Fe</v>
      </c>
      <c r="Q1584" s="8">
        <f t="shared" si="122"/>
        <v>4</v>
      </c>
      <c r="R1584" s="8">
        <f>VLOOKUP(P1584,Table!$A$2:$C$121,2,0)</f>
        <v>8</v>
      </c>
      <c r="S1584" s="7">
        <f>VLOOKUP(P1584,Table!$A$2:$C$121,3,0)</f>
        <v>4</v>
      </c>
      <c r="T1584" s="6" t="s">
        <v>2608</v>
      </c>
      <c r="U1584" s="8" t="str">
        <f>LEFT(T1584,MIN(FIND({0,1,2,3,4,5,6,7,8,9},ASC(T1584)&amp;1234567890))-1)</f>
        <v>Ti</v>
      </c>
      <c r="V1584" s="8">
        <f t="shared" si="123"/>
        <v>1</v>
      </c>
      <c r="W1584" s="8">
        <f>VLOOKUP(U1584,Table!$A$2:$C$121,2,0)</f>
        <v>4</v>
      </c>
      <c r="X1584" s="7">
        <f>VLOOKUP(U1584,Table!$A$2:$C$121,3,0)</f>
        <v>4</v>
      </c>
      <c r="Y1584" s="6" t="s">
        <v>4103</v>
      </c>
      <c r="Z1584" s="8" t="str">
        <f>LEFT(Y1584,MIN(FIND({0,1,2,3,4,5,6,7,8,9},ASC(Y1584)&amp;1234567890))-1)</f>
        <v>O</v>
      </c>
      <c r="AA1584" s="8">
        <f t="shared" si="124"/>
        <v>39</v>
      </c>
      <c r="AB1584" s="8">
        <f>VLOOKUP(Z1584,Table!$A$2:$C$121,2,0)</f>
        <v>16</v>
      </c>
      <c r="AC1584" s="7">
        <f>VLOOKUP(Z1584,Table!$A$2:$C$121,3,0)</f>
        <v>2</v>
      </c>
      <c r="AD1584" s="5" t="str">
        <f>VLOOKUP(A1584,Table!$U$1:$V$230,2,0)</f>
        <v>Cubic</v>
      </c>
    </row>
    <row r="1585" spans="1:30" ht="18.75" customHeight="1" x14ac:dyDescent="0.4">
      <c r="A1585" s="5">
        <v>225</v>
      </c>
      <c r="B1585" s="5">
        <v>21075</v>
      </c>
      <c r="C1585" s="5" t="s">
        <v>2080</v>
      </c>
      <c r="D1585" s="5" t="s">
        <v>2081</v>
      </c>
      <c r="E1585" s="6" t="s">
        <v>2592</v>
      </c>
      <c r="F1585" s="8" t="str">
        <f>LEFT(E1585,MIN(FIND({0,1,2,3,4,5,6,7,8,9},ASC(E1585)&amp;1234567890))-1)</f>
        <v>Cs</v>
      </c>
      <c r="G1585" s="8">
        <f t="shared" si="120"/>
        <v>2</v>
      </c>
      <c r="H1585" s="8">
        <f>VLOOKUP(F1585,Table!$A$2:$C$121,2,0)</f>
        <v>1</v>
      </c>
      <c r="I1585" s="7">
        <f>VLOOKUP(F1585,Table!$A$2:$C$121,3,0)</f>
        <v>6</v>
      </c>
      <c r="J1585" s="6" t="s">
        <v>2333</v>
      </c>
      <c r="K1585" s="8" t="str">
        <f>LEFT(J1585,MIN(FIND({0,1,2,3,4,5,6,7,8,9},ASC(J1585)&amp;1234567890))-1)</f>
        <v>Rb</v>
      </c>
      <c r="L1585" s="8">
        <f t="shared" si="121"/>
        <v>1</v>
      </c>
      <c r="M1585" s="8">
        <f>VLOOKUP(K1585,Table!$A$2:$C$121,2,0)</f>
        <v>1</v>
      </c>
      <c r="N1585" s="7">
        <f>VLOOKUP(K1585,Table!$A$2:$C$121,3,0)</f>
        <v>5</v>
      </c>
      <c r="O1585" s="6" t="s">
        <v>2504</v>
      </c>
      <c r="P1585" s="8" t="str">
        <f>LEFT(O1585,MIN(FIND({0,1,2,3,4,5,6,7,8,9},ASC(O1585)&amp;1234567890))-1)</f>
        <v>Zr</v>
      </c>
      <c r="Q1585" s="8">
        <f t="shared" si="122"/>
        <v>1</v>
      </c>
      <c r="R1585" s="8">
        <f>VLOOKUP(P1585,Table!$A$2:$C$121,2,0)</f>
        <v>4</v>
      </c>
      <c r="S1585" s="7">
        <f>VLOOKUP(P1585,Table!$A$2:$C$121,3,0)</f>
        <v>5</v>
      </c>
      <c r="T1585" s="6" t="s">
        <v>2305</v>
      </c>
      <c r="U1585" s="8" t="str">
        <f>LEFT(T1585,MIN(FIND({0,1,2,3,4,5,6,7,8,9},ASC(T1585)&amp;1234567890))-1)</f>
        <v>O</v>
      </c>
      <c r="V1585" s="8">
        <f t="shared" si="123"/>
        <v>1</v>
      </c>
      <c r="W1585" s="8">
        <f>VLOOKUP(U1585,Table!$A$2:$C$121,2,0)</f>
        <v>16</v>
      </c>
      <c r="X1585" s="7">
        <f>VLOOKUP(U1585,Table!$A$2:$C$121,3,0)</f>
        <v>2</v>
      </c>
      <c r="Y1585" s="6" t="s">
        <v>2512</v>
      </c>
      <c r="Z1585" s="8" t="str">
        <f>LEFT(Y1585,MIN(FIND({0,1,2,3,4,5,6,7,8,9},ASC(Y1585)&amp;1234567890))-1)</f>
        <v>F</v>
      </c>
      <c r="AA1585" s="8">
        <f t="shared" si="124"/>
        <v>5</v>
      </c>
      <c r="AB1585" s="8">
        <f>VLOOKUP(Z1585,Table!$A$2:$C$121,2,0)</f>
        <v>17</v>
      </c>
      <c r="AC1585" s="7">
        <f>VLOOKUP(Z1585,Table!$A$2:$C$121,3,0)</f>
        <v>2</v>
      </c>
      <c r="AD1585" s="5" t="str">
        <f>VLOOKUP(A1585,Table!$U$1:$V$230,2,0)</f>
        <v>Cubic</v>
      </c>
    </row>
    <row r="1586" spans="1:30" ht="18.75" customHeight="1" x14ac:dyDescent="0.4">
      <c r="A1586" s="5">
        <v>225</v>
      </c>
      <c r="B1586" s="5">
        <v>21076</v>
      </c>
      <c r="C1586" s="5" t="s">
        <v>2080</v>
      </c>
      <c r="D1586" s="5" t="s">
        <v>2082</v>
      </c>
      <c r="E1586" s="6" t="s">
        <v>2592</v>
      </c>
      <c r="F1586" s="8" t="str">
        <f>LEFT(E1586,MIN(FIND({0,1,2,3,4,5,6,7,8,9},ASC(E1586)&amp;1234567890))-1)</f>
        <v>Cs</v>
      </c>
      <c r="G1586" s="8">
        <f t="shared" si="120"/>
        <v>2</v>
      </c>
      <c r="H1586" s="8">
        <f>VLOOKUP(F1586,Table!$A$2:$C$121,2,0)</f>
        <v>1</v>
      </c>
      <c r="I1586" s="7">
        <f>VLOOKUP(F1586,Table!$A$2:$C$121,3,0)</f>
        <v>6</v>
      </c>
      <c r="J1586" s="6" t="s">
        <v>2782</v>
      </c>
      <c r="K1586" s="8" t="str">
        <f>LEFT(J1586,MIN(FIND({0,1,2,3,4,5,6,7,8,9},ASC(J1586)&amp;1234567890))-1)</f>
        <v>Tl</v>
      </c>
      <c r="L1586" s="8">
        <f t="shared" si="121"/>
        <v>1</v>
      </c>
      <c r="M1586" s="8">
        <f>VLOOKUP(K1586,Table!$A$2:$C$121,2,0)</f>
        <v>13</v>
      </c>
      <c r="N1586" s="7">
        <f>VLOOKUP(K1586,Table!$A$2:$C$121,3,0)</f>
        <v>6</v>
      </c>
      <c r="O1586" s="6" t="s">
        <v>2504</v>
      </c>
      <c r="P1586" s="8" t="str">
        <f>LEFT(O1586,MIN(FIND({0,1,2,3,4,5,6,7,8,9},ASC(O1586)&amp;1234567890))-1)</f>
        <v>Zr</v>
      </c>
      <c r="Q1586" s="8">
        <f t="shared" si="122"/>
        <v>1</v>
      </c>
      <c r="R1586" s="8">
        <f>VLOOKUP(P1586,Table!$A$2:$C$121,2,0)</f>
        <v>4</v>
      </c>
      <c r="S1586" s="7">
        <f>VLOOKUP(P1586,Table!$A$2:$C$121,3,0)</f>
        <v>5</v>
      </c>
      <c r="T1586" s="6" t="s">
        <v>2305</v>
      </c>
      <c r="U1586" s="8" t="str">
        <f>LEFT(T1586,MIN(FIND({0,1,2,3,4,5,6,7,8,9},ASC(T1586)&amp;1234567890))-1)</f>
        <v>O</v>
      </c>
      <c r="V1586" s="8">
        <f t="shared" si="123"/>
        <v>1</v>
      </c>
      <c r="W1586" s="8">
        <f>VLOOKUP(U1586,Table!$A$2:$C$121,2,0)</f>
        <v>16</v>
      </c>
      <c r="X1586" s="7">
        <f>VLOOKUP(U1586,Table!$A$2:$C$121,3,0)</f>
        <v>2</v>
      </c>
      <c r="Y1586" s="6" t="s">
        <v>2512</v>
      </c>
      <c r="Z1586" s="8" t="str">
        <f>LEFT(Y1586,MIN(FIND({0,1,2,3,4,5,6,7,8,9},ASC(Y1586)&amp;1234567890))-1)</f>
        <v>F</v>
      </c>
      <c r="AA1586" s="8">
        <f t="shared" si="124"/>
        <v>5</v>
      </c>
      <c r="AB1586" s="8">
        <f>VLOOKUP(Z1586,Table!$A$2:$C$121,2,0)</f>
        <v>17</v>
      </c>
      <c r="AC1586" s="7">
        <f>VLOOKUP(Z1586,Table!$A$2:$C$121,3,0)</f>
        <v>2</v>
      </c>
      <c r="AD1586" s="5" t="str">
        <f>VLOOKUP(A1586,Table!$U$1:$V$230,2,0)</f>
        <v>Cubic</v>
      </c>
    </row>
    <row r="1587" spans="1:30" ht="18.75" customHeight="1" x14ac:dyDescent="0.4">
      <c r="A1587" s="5">
        <v>225</v>
      </c>
      <c r="B1587" s="5">
        <v>21077</v>
      </c>
      <c r="C1587" s="5" t="s">
        <v>2080</v>
      </c>
      <c r="D1587" s="5" t="s">
        <v>2083</v>
      </c>
      <c r="E1587" s="6" t="s">
        <v>2592</v>
      </c>
      <c r="F1587" s="8" t="str">
        <f>LEFT(E1587,MIN(FIND({0,1,2,3,4,5,6,7,8,9},ASC(E1587)&amp;1234567890))-1)</f>
        <v>Cs</v>
      </c>
      <c r="G1587" s="8">
        <f t="shared" si="120"/>
        <v>2</v>
      </c>
      <c r="H1587" s="8">
        <f>VLOOKUP(F1587,Table!$A$2:$C$121,2,0)</f>
        <v>1</v>
      </c>
      <c r="I1587" s="7">
        <f>VLOOKUP(F1587,Table!$A$2:$C$121,3,0)</f>
        <v>6</v>
      </c>
      <c r="J1587" s="6" t="s">
        <v>2310</v>
      </c>
      <c r="K1587" s="8" t="str">
        <f>LEFT(J1587,MIN(FIND({0,1,2,3,4,5,6,7,8,9},ASC(J1587)&amp;1234567890))-1)</f>
        <v>K</v>
      </c>
      <c r="L1587" s="8">
        <f t="shared" si="121"/>
        <v>1</v>
      </c>
      <c r="M1587" s="8">
        <f>VLOOKUP(K1587,Table!$A$2:$C$121,2,0)</f>
        <v>1</v>
      </c>
      <c r="N1587" s="7">
        <f>VLOOKUP(K1587,Table!$A$2:$C$121,3,0)</f>
        <v>4</v>
      </c>
      <c r="O1587" s="6" t="s">
        <v>2504</v>
      </c>
      <c r="P1587" s="8" t="str">
        <f>LEFT(O1587,MIN(FIND({0,1,2,3,4,5,6,7,8,9},ASC(O1587)&amp;1234567890))-1)</f>
        <v>Zr</v>
      </c>
      <c r="Q1587" s="8">
        <f t="shared" si="122"/>
        <v>1</v>
      </c>
      <c r="R1587" s="8">
        <f>VLOOKUP(P1587,Table!$A$2:$C$121,2,0)</f>
        <v>4</v>
      </c>
      <c r="S1587" s="7">
        <f>VLOOKUP(P1587,Table!$A$2:$C$121,3,0)</f>
        <v>5</v>
      </c>
      <c r="T1587" s="6" t="s">
        <v>2305</v>
      </c>
      <c r="U1587" s="8" t="str">
        <f>LEFT(T1587,MIN(FIND({0,1,2,3,4,5,6,7,8,9},ASC(T1587)&amp;1234567890))-1)</f>
        <v>O</v>
      </c>
      <c r="V1587" s="8">
        <f t="shared" si="123"/>
        <v>1</v>
      </c>
      <c r="W1587" s="8">
        <f>VLOOKUP(U1587,Table!$A$2:$C$121,2,0)</f>
        <v>16</v>
      </c>
      <c r="X1587" s="7">
        <f>VLOOKUP(U1587,Table!$A$2:$C$121,3,0)</f>
        <v>2</v>
      </c>
      <c r="Y1587" s="6" t="s">
        <v>2512</v>
      </c>
      <c r="Z1587" s="8" t="str">
        <f>LEFT(Y1587,MIN(FIND({0,1,2,3,4,5,6,7,8,9},ASC(Y1587)&amp;1234567890))-1)</f>
        <v>F</v>
      </c>
      <c r="AA1587" s="8">
        <f t="shared" si="124"/>
        <v>5</v>
      </c>
      <c r="AB1587" s="8">
        <f>VLOOKUP(Z1587,Table!$A$2:$C$121,2,0)</f>
        <v>17</v>
      </c>
      <c r="AC1587" s="7">
        <f>VLOOKUP(Z1587,Table!$A$2:$C$121,3,0)</f>
        <v>2</v>
      </c>
      <c r="AD1587" s="5" t="str">
        <f>VLOOKUP(A1587,Table!$U$1:$V$230,2,0)</f>
        <v>Cubic</v>
      </c>
    </row>
    <row r="1588" spans="1:30" ht="18.75" customHeight="1" x14ac:dyDescent="0.4">
      <c r="A1588" s="5">
        <v>225</v>
      </c>
      <c r="B1588" s="5">
        <v>21078</v>
      </c>
      <c r="C1588" s="5" t="s">
        <v>2080</v>
      </c>
      <c r="D1588" s="5" t="s">
        <v>2084</v>
      </c>
      <c r="E1588" s="6" t="s">
        <v>2859</v>
      </c>
      <c r="F1588" s="8" t="str">
        <f>LEFT(E1588,MIN(FIND({0,1,2,3,4,5,6,7,8,9},ASC(E1588)&amp;1234567890))-1)</f>
        <v>Rb</v>
      </c>
      <c r="G1588" s="8">
        <f t="shared" si="120"/>
        <v>2</v>
      </c>
      <c r="H1588" s="8">
        <f>VLOOKUP(F1588,Table!$A$2:$C$121,2,0)</f>
        <v>1</v>
      </c>
      <c r="I1588" s="7">
        <f>VLOOKUP(F1588,Table!$A$2:$C$121,3,0)</f>
        <v>5</v>
      </c>
      <c r="J1588" s="6" t="s">
        <v>2310</v>
      </c>
      <c r="K1588" s="8" t="str">
        <f>LEFT(J1588,MIN(FIND({0,1,2,3,4,5,6,7,8,9},ASC(J1588)&amp;1234567890))-1)</f>
        <v>K</v>
      </c>
      <c r="L1588" s="8">
        <f t="shared" si="121"/>
        <v>1</v>
      </c>
      <c r="M1588" s="8">
        <f>VLOOKUP(K1588,Table!$A$2:$C$121,2,0)</f>
        <v>1</v>
      </c>
      <c r="N1588" s="7">
        <f>VLOOKUP(K1588,Table!$A$2:$C$121,3,0)</f>
        <v>4</v>
      </c>
      <c r="O1588" s="6" t="s">
        <v>2504</v>
      </c>
      <c r="P1588" s="8" t="str">
        <f>LEFT(O1588,MIN(FIND({0,1,2,3,4,5,6,7,8,9},ASC(O1588)&amp;1234567890))-1)</f>
        <v>Zr</v>
      </c>
      <c r="Q1588" s="8">
        <f t="shared" si="122"/>
        <v>1</v>
      </c>
      <c r="R1588" s="8">
        <f>VLOOKUP(P1588,Table!$A$2:$C$121,2,0)</f>
        <v>4</v>
      </c>
      <c r="S1588" s="7">
        <f>VLOOKUP(P1588,Table!$A$2:$C$121,3,0)</f>
        <v>5</v>
      </c>
      <c r="T1588" s="6" t="s">
        <v>2305</v>
      </c>
      <c r="U1588" s="8" t="str">
        <f>LEFT(T1588,MIN(FIND({0,1,2,3,4,5,6,7,8,9},ASC(T1588)&amp;1234567890))-1)</f>
        <v>O</v>
      </c>
      <c r="V1588" s="8">
        <f t="shared" si="123"/>
        <v>1</v>
      </c>
      <c r="W1588" s="8">
        <f>VLOOKUP(U1588,Table!$A$2:$C$121,2,0)</f>
        <v>16</v>
      </c>
      <c r="X1588" s="7">
        <f>VLOOKUP(U1588,Table!$A$2:$C$121,3,0)</f>
        <v>2</v>
      </c>
      <c r="Y1588" s="6" t="s">
        <v>2512</v>
      </c>
      <c r="Z1588" s="8" t="str">
        <f>LEFT(Y1588,MIN(FIND({0,1,2,3,4,5,6,7,8,9},ASC(Y1588)&amp;1234567890))-1)</f>
        <v>F</v>
      </c>
      <c r="AA1588" s="8">
        <f t="shared" si="124"/>
        <v>5</v>
      </c>
      <c r="AB1588" s="8">
        <f>VLOOKUP(Z1588,Table!$A$2:$C$121,2,0)</f>
        <v>17</v>
      </c>
      <c r="AC1588" s="7">
        <f>VLOOKUP(Z1588,Table!$A$2:$C$121,3,0)</f>
        <v>2</v>
      </c>
      <c r="AD1588" s="5" t="str">
        <f>VLOOKUP(A1588,Table!$U$1:$V$230,2,0)</f>
        <v>Cubic</v>
      </c>
    </row>
    <row r="1589" spans="1:30" ht="18.75" customHeight="1" x14ac:dyDescent="0.4">
      <c r="A1589" s="5">
        <v>225</v>
      </c>
      <c r="B1589" s="5">
        <v>21079</v>
      </c>
      <c r="C1589" s="5" t="s">
        <v>2080</v>
      </c>
      <c r="D1589" s="5" t="s">
        <v>2085</v>
      </c>
      <c r="E1589" s="6" t="s">
        <v>3824</v>
      </c>
      <c r="F1589" s="8" t="str">
        <f>LEFT(E1589,MIN(FIND({0,1,2,3,4,5,6,7,8,9},ASC(E1589)&amp;1234567890))-1)</f>
        <v>Tl</v>
      </c>
      <c r="G1589" s="8">
        <f t="shared" si="120"/>
        <v>2</v>
      </c>
      <c r="H1589" s="8">
        <f>VLOOKUP(F1589,Table!$A$2:$C$121,2,0)</f>
        <v>13</v>
      </c>
      <c r="I1589" s="7">
        <f>VLOOKUP(F1589,Table!$A$2:$C$121,3,0)</f>
        <v>6</v>
      </c>
      <c r="J1589" s="6" t="s">
        <v>2310</v>
      </c>
      <c r="K1589" s="8" t="str">
        <f>LEFT(J1589,MIN(FIND({0,1,2,3,4,5,6,7,8,9},ASC(J1589)&amp;1234567890))-1)</f>
        <v>K</v>
      </c>
      <c r="L1589" s="8">
        <f t="shared" si="121"/>
        <v>1</v>
      </c>
      <c r="M1589" s="8">
        <f>VLOOKUP(K1589,Table!$A$2:$C$121,2,0)</f>
        <v>1</v>
      </c>
      <c r="N1589" s="7">
        <f>VLOOKUP(K1589,Table!$A$2:$C$121,3,0)</f>
        <v>4</v>
      </c>
      <c r="O1589" s="6" t="s">
        <v>2504</v>
      </c>
      <c r="P1589" s="8" t="str">
        <f>LEFT(O1589,MIN(FIND({0,1,2,3,4,5,6,7,8,9},ASC(O1589)&amp;1234567890))-1)</f>
        <v>Zr</v>
      </c>
      <c r="Q1589" s="8">
        <f t="shared" si="122"/>
        <v>1</v>
      </c>
      <c r="R1589" s="8">
        <f>VLOOKUP(P1589,Table!$A$2:$C$121,2,0)</f>
        <v>4</v>
      </c>
      <c r="S1589" s="7">
        <f>VLOOKUP(P1589,Table!$A$2:$C$121,3,0)</f>
        <v>5</v>
      </c>
      <c r="T1589" s="6" t="s">
        <v>2305</v>
      </c>
      <c r="U1589" s="8" t="str">
        <f>LEFT(T1589,MIN(FIND({0,1,2,3,4,5,6,7,8,9},ASC(T1589)&amp;1234567890))-1)</f>
        <v>O</v>
      </c>
      <c r="V1589" s="8">
        <f t="shared" si="123"/>
        <v>1</v>
      </c>
      <c r="W1589" s="8">
        <f>VLOOKUP(U1589,Table!$A$2:$C$121,2,0)</f>
        <v>16</v>
      </c>
      <c r="X1589" s="7">
        <f>VLOOKUP(U1589,Table!$A$2:$C$121,3,0)</f>
        <v>2</v>
      </c>
      <c r="Y1589" s="6" t="s">
        <v>2512</v>
      </c>
      <c r="Z1589" s="8" t="str">
        <f>LEFT(Y1589,MIN(FIND({0,1,2,3,4,5,6,7,8,9},ASC(Y1589)&amp;1234567890))-1)</f>
        <v>F</v>
      </c>
      <c r="AA1589" s="8">
        <f t="shared" si="124"/>
        <v>5</v>
      </c>
      <c r="AB1589" s="8">
        <f>VLOOKUP(Z1589,Table!$A$2:$C$121,2,0)</f>
        <v>17</v>
      </c>
      <c r="AC1589" s="7">
        <f>VLOOKUP(Z1589,Table!$A$2:$C$121,3,0)</f>
        <v>2</v>
      </c>
      <c r="AD1589" s="5" t="str">
        <f>VLOOKUP(A1589,Table!$U$1:$V$230,2,0)</f>
        <v>Cubic</v>
      </c>
    </row>
    <row r="1590" spans="1:30" ht="18.75" customHeight="1" x14ac:dyDescent="0.4">
      <c r="A1590" s="5">
        <v>225</v>
      </c>
      <c r="B1590" s="5">
        <v>25408</v>
      </c>
      <c r="C1590" s="5" t="s">
        <v>2080</v>
      </c>
      <c r="D1590" s="5" t="s">
        <v>5632</v>
      </c>
      <c r="E1590" s="6" t="s">
        <v>4033</v>
      </c>
      <c r="F1590" s="8" t="str">
        <f>LEFT(E1590,MIN(FIND({0,1,2,3,4,5,6,7,8,9},ASC(E1590)&amp;1234567890))-1)</f>
        <v>Ba</v>
      </c>
      <c r="G1590" s="8">
        <f t="shared" si="120"/>
        <v>1.6</v>
      </c>
      <c r="H1590" s="8">
        <f>VLOOKUP(F1590,Table!$A$2:$C$121,2,0)</f>
        <v>2</v>
      </c>
      <c r="I1590" s="7">
        <f>VLOOKUP(F1590,Table!$A$2:$C$121,3,0)</f>
        <v>6</v>
      </c>
      <c r="J1590" s="6" t="s">
        <v>4024</v>
      </c>
      <c r="K1590" s="8" t="str">
        <f>LEFT(J1590,MIN(FIND({0,1,2,3,4,5,6,7,8,9},ASC(J1590)&amp;1234567890))-1)</f>
        <v>Sr</v>
      </c>
      <c r="L1590" s="8">
        <f t="shared" si="121"/>
        <v>0.4</v>
      </c>
      <c r="M1590" s="8">
        <f>VLOOKUP(K1590,Table!$A$2:$C$121,2,0)</f>
        <v>2</v>
      </c>
      <c r="N1590" s="7">
        <f>VLOOKUP(K1590,Table!$A$2:$C$121,3,0)</f>
        <v>5</v>
      </c>
      <c r="O1590" s="6" t="s">
        <v>4574</v>
      </c>
      <c r="P1590" s="8" t="str">
        <f>LEFT(O1590,MIN(FIND({0,1,2,3,4,5,6,7,8,9},ASC(O1590)&amp;1234567890))-1)</f>
        <v>Yb</v>
      </c>
      <c r="Q1590" s="8">
        <f t="shared" si="122"/>
        <v>1</v>
      </c>
      <c r="R1590" s="8">
        <f>VLOOKUP(P1590,Table!$A$2:$C$121,2,0)</f>
        <v>3</v>
      </c>
      <c r="S1590" s="7">
        <f>VLOOKUP(P1590,Table!$A$2:$C$121,3,0)</f>
        <v>6</v>
      </c>
      <c r="T1590" s="6" t="s">
        <v>2826</v>
      </c>
      <c r="U1590" s="8" t="str">
        <f>LEFT(T1590,MIN(FIND({0,1,2,3,4,5,6,7,8,9},ASC(T1590)&amp;1234567890))-1)</f>
        <v>Re</v>
      </c>
      <c r="V1590" s="8">
        <f t="shared" si="123"/>
        <v>1</v>
      </c>
      <c r="W1590" s="8">
        <f>VLOOKUP(U1590,Table!$A$2:$C$121,2,0)</f>
        <v>7</v>
      </c>
      <c r="X1590" s="7">
        <f>VLOOKUP(U1590,Table!$A$2:$C$121,3,0)</f>
        <v>6</v>
      </c>
      <c r="Y1590" s="6" t="s">
        <v>2332</v>
      </c>
      <c r="Z1590" s="8" t="str">
        <f>LEFT(Y1590,MIN(FIND({0,1,2,3,4,5,6,7,8,9},ASC(Y1590)&amp;1234567890))-1)</f>
        <v>O</v>
      </c>
      <c r="AA1590" s="8">
        <f t="shared" si="124"/>
        <v>6</v>
      </c>
      <c r="AB1590" s="8">
        <f>VLOOKUP(Z1590,Table!$A$2:$C$121,2,0)</f>
        <v>16</v>
      </c>
      <c r="AC1590" s="7">
        <f>VLOOKUP(Z1590,Table!$A$2:$C$121,3,0)</f>
        <v>2</v>
      </c>
      <c r="AD1590" s="5" t="str">
        <f>VLOOKUP(A1590,Table!$U$1:$V$230,2,0)</f>
        <v>Cubic</v>
      </c>
    </row>
    <row r="1591" spans="1:30" ht="18.75" customHeight="1" x14ac:dyDescent="0.4">
      <c r="A1591" s="5">
        <v>225</v>
      </c>
      <c r="B1591" s="5">
        <v>25409</v>
      </c>
      <c r="C1591" s="5" t="s">
        <v>2080</v>
      </c>
      <c r="D1591" s="5" t="s">
        <v>5633</v>
      </c>
      <c r="E1591" s="6" t="s">
        <v>3583</v>
      </c>
      <c r="F1591" s="8" t="str">
        <f>LEFT(E1591,MIN(FIND({0,1,2,3,4,5,6,7,8,9},ASC(E1591)&amp;1234567890))-1)</f>
        <v>Ba</v>
      </c>
      <c r="G1591" s="8">
        <f t="shared" si="120"/>
        <v>1.2</v>
      </c>
      <c r="H1591" s="8">
        <f>VLOOKUP(F1591,Table!$A$2:$C$121,2,0)</f>
        <v>2</v>
      </c>
      <c r="I1591" s="7">
        <f>VLOOKUP(F1591,Table!$A$2:$C$121,3,0)</f>
        <v>6</v>
      </c>
      <c r="J1591" s="6" t="s">
        <v>3584</v>
      </c>
      <c r="K1591" s="8" t="str">
        <f>LEFT(J1591,MIN(FIND({0,1,2,3,4,5,6,7,8,9},ASC(J1591)&amp;1234567890))-1)</f>
        <v>Sr</v>
      </c>
      <c r="L1591" s="8">
        <f t="shared" si="121"/>
        <v>0.8</v>
      </c>
      <c r="M1591" s="8">
        <f>VLOOKUP(K1591,Table!$A$2:$C$121,2,0)</f>
        <v>2</v>
      </c>
      <c r="N1591" s="7">
        <f>VLOOKUP(K1591,Table!$A$2:$C$121,3,0)</f>
        <v>5</v>
      </c>
      <c r="O1591" s="6" t="s">
        <v>4574</v>
      </c>
      <c r="P1591" s="8" t="str">
        <f>LEFT(O1591,MIN(FIND({0,1,2,3,4,5,6,7,8,9},ASC(O1591)&amp;1234567890))-1)</f>
        <v>Yb</v>
      </c>
      <c r="Q1591" s="8">
        <f t="shared" si="122"/>
        <v>1</v>
      </c>
      <c r="R1591" s="8">
        <f>VLOOKUP(P1591,Table!$A$2:$C$121,2,0)</f>
        <v>3</v>
      </c>
      <c r="S1591" s="7">
        <f>VLOOKUP(P1591,Table!$A$2:$C$121,3,0)</f>
        <v>6</v>
      </c>
      <c r="T1591" s="6" t="s">
        <v>2826</v>
      </c>
      <c r="U1591" s="8" t="str">
        <f>LEFT(T1591,MIN(FIND({0,1,2,3,4,5,6,7,8,9},ASC(T1591)&amp;1234567890))-1)</f>
        <v>Re</v>
      </c>
      <c r="V1591" s="8">
        <f t="shared" si="123"/>
        <v>1</v>
      </c>
      <c r="W1591" s="8">
        <f>VLOOKUP(U1591,Table!$A$2:$C$121,2,0)</f>
        <v>7</v>
      </c>
      <c r="X1591" s="7">
        <f>VLOOKUP(U1591,Table!$A$2:$C$121,3,0)</f>
        <v>6</v>
      </c>
      <c r="Y1591" s="6" t="s">
        <v>2332</v>
      </c>
      <c r="Z1591" s="8" t="str">
        <f>LEFT(Y1591,MIN(FIND({0,1,2,3,4,5,6,7,8,9},ASC(Y1591)&amp;1234567890))-1)</f>
        <v>O</v>
      </c>
      <c r="AA1591" s="8">
        <f t="shared" si="124"/>
        <v>6</v>
      </c>
      <c r="AB1591" s="8">
        <f>VLOOKUP(Z1591,Table!$A$2:$C$121,2,0)</f>
        <v>16</v>
      </c>
      <c r="AC1591" s="7">
        <f>VLOOKUP(Z1591,Table!$A$2:$C$121,3,0)</f>
        <v>2</v>
      </c>
      <c r="AD1591" s="5" t="str">
        <f>VLOOKUP(A1591,Table!$U$1:$V$230,2,0)</f>
        <v>Cubic</v>
      </c>
    </row>
    <row r="1592" spans="1:30" ht="18.75" customHeight="1" x14ac:dyDescent="0.4">
      <c r="A1592" s="5">
        <v>225</v>
      </c>
      <c r="B1592" s="5">
        <v>25410</v>
      </c>
      <c r="C1592" s="5" t="s">
        <v>2080</v>
      </c>
      <c r="D1592" s="5" t="s">
        <v>5634</v>
      </c>
      <c r="E1592" s="6" t="s">
        <v>2766</v>
      </c>
      <c r="F1592" s="8" t="str">
        <f>LEFT(E1592,MIN(FIND({0,1,2,3,4,5,6,7,8,9},ASC(E1592)&amp;1234567890))-1)</f>
        <v>Ba</v>
      </c>
      <c r="G1592" s="8">
        <f t="shared" si="120"/>
        <v>0.8</v>
      </c>
      <c r="H1592" s="8">
        <f>VLOOKUP(F1592,Table!$A$2:$C$121,2,0)</f>
        <v>2</v>
      </c>
      <c r="I1592" s="7">
        <f>VLOOKUP(F1592,Table!$A$2:$C$121,3,0)</f>
        <v>6</v>
      </c>
      <c r="J1592" s="6" t="s">
        <v>2767</v>
      </c>
      <c r="K1592" s="8" t="str">
        <f>LEFT(J1592,MIN(FIND({0,1,2,3,4,5,6,7,8,9},ASC(J1592)&amp;1234567890))-1)</f>
        <v>Sr</v>
      </c>
      <c r="L1592" s="8">
        <f t="shared" si="121"/>
        <v>1.2</v>
      </c>
      <c r="M1592" s="8">
        <f>VLOOKUP(K1592,Table!$A$2:$C$121,2,0)</f>
        <v>2</v>
      </c>
      <c r="N1592" s="7">
        <f>VLOOKUP(K1592,Table!$A$2:$C$121,3,0)</f>
        <v>5</v>
      </c>
      <c r="O1592" s="6" t="s">
        <v>4574</v>
      </c>
      <c r="P1592" s="8" t="str">
        <f>LEFT(O1592,MIN(FIND({0,1,2,3,4,5,6,7,8,9},ASC(O1592)&amp;1234567890))-1)</f>
        <v>Yb</v>
      </c>
      <c r="Q1592" s="8">
        <f t="shared" si="122"/>
        <v>1</v>
      </c>
      <c r="R1592" s="8">
        <f>VLOOKUP(P1592,Table!$A$2:$C$121,2,0)</f>
        <v>3</v>
      </c>
      <c r="S1592" s="7">
        <f>VLOOKUP(P1592,Table!$A$2:$C$121,3,0)</f>
        <v>6</v>
      </c>
      <c r="T1592" s="6" t="s">
        <v>2826</v>
      </c>
      <c r="U1592" s="8" t="str">
        <f>LEFT(T1592,MIN(FIND({0,1,2,3,4,5,6,7,8,9},ASC(T1592)&amp;1234567890))-1)</f>
        <v>Re</v>
      </c>
      <c r="V1592" s="8">
        <f t="shared" si="123"/>
        <v>1</v>
      </c>
      <c r="W1592" s="8">
        <f>VLOOKUP(U1592,Table!$A$2:$C$121,2,0)</f>
        <v>7</v>
      </c>
      <c r="X1592" s="7">
        <f>VLOOKUP(U1592,Table!$A$2:$C$121,3,0)</f>
        <v>6</v>
      </c>
      <c r="Y1592" s="6" t="s">
        <v>2332</v>
      </c>
      <c r="Z1592" s="8" t="str">
        <f>LEFT(Y1592,MIN(FIND({0,1,2,3,4,5,6,7,8,9},ASC(Y1592)&amp;1234567890))-1)</f>
        <v>O</v>
      </c>
      <c r="AA1592" s="8">
        <f t="shared" si="124"/>
        <v>6</v>
      </c>
      <c r="AB1592" s="8">
        <f>VLOOKUP(Z1592,Table!$A$2:$C$121,2,0)</f>
        <v>16</v>
      </c>
      <c r="AC1592" s="7">
        <f>VLOOKUP(Z1592,Table!$A$2:$C$121,3,0)</f>
        <v>2</v>
      </c>
      <c r="AD1592" s="5" t="str">
        <f>VLOOKUP(A1592,Table!$U$1:$V$230,2,0)</f>
        <v>Cubic</v>
      </c>
    </row>
    <row r="1593" spans="1:30" ht="18.75" customHeight="1" x14ac:dyDescent="0.4">
      <c r="A1593" s="5">
        <v>225</v>
      </c>
      <c r="B1593" s="5">
        <v>25411</v>
      </c>
      <c r="C1593" s="5" t="s">
        <v>2080</v>
      </c>
      <c r="D1593" s="5" t="s">
        <v>5635</v>
      </c>
      <c r="E1593" s="6" t="s">
        <v>2880</v>
      </c>
      <c r="F1593" s="8" t="str">
        <f>LEFT(E1593,MIN(FIND({0,1,2,3,4,5,6,7,8,9},ASC(E1593)&amp;1234567890))-1)</f>
        <v>Ba</v>
      </c>
      <c r="G1593" s="8">
        <f t="shared" si="120"/>
        <v>0.4</v>
      </c>
      <c r="H1593" s="8">
        <f>VLOOKUP(F1593,Table!$A$2:$C$121,2,0)</f>
        <v>2</v>
      </c>
      <c r="I1593" s="7">
        <f>VLOOKUP(F1593,Table!$A$2:$C$121,3,0)</f>
        <v>6</v>
      </c>
      <c r="J1593" s="6" t="s">
        <v>2817</v>
      </c>
      <c r="K1593" s="8" t="str">
        <f>LEFT(J1593,MIN(FIND({0,1,2,3,4,5,6,7,8,9},ASC(J1593)&amp;1234567890))-1)</f>
        <v>Sr</v>
      </c>
      <c r="L1593" s="8">
        <f t="shared" si="121"/>
        <v>1.6</v>
      </c>
      <c r="M1593" s="8">
        <f>VLOOKUP(K1593,Table!$A$2:$C$121,2,0)</f>
        <v>2</v>
      </c>
      <c r="N1593" s="7">
        <f>VLOOKUP(K1593,Table!$A$2:$C$121,3,0)</f>
        <v>5</v>
      </c>
      <c r="O1593" s="6" t="s">
        <v>4574</v>
      </c>
      <c r="P1593" s="8" t="str">
        <f>LEFT(O1593,MIN(FIND({0,1,2,3,4,5,6,7,8,9},ASC(O1593)&amp;1234567890))-1)</f>
        <v>Yb</v>
      </c>
      <c r="Q1593" s="8">
        <f t="shared" si="122"/>
        <v>1</v>
      </c>
      <c r="R1593" s="8">
        <f>VLOOKUP(P1593,Table!$A$2:$C$121,2,0)</f>
        <v>3</v>
      </c>
      <c r="S1593" s="7">
        <f>VLOOKUP(P1593,Table!$A$2:$C$121,3,0)</f>
        <v>6</v>
      </c>
      <c r="T1593" s="6" t="s">
        <v>2826</v>
      </c>
      <c r="U1593" s="8" t="str">
        <f>LEFT(T1593,MIN(FIND({0,1,2,3,4,5,6,7,8,9},ASC(T1593)&amp;1234567890))-1)</f>
        <v>Re</v>
      </c>
      <c r="V1593" s="8">
        <f t="shared" si="123"/>
        <v>1</v>
      </c>
      <c r="W1593" s="8">
        <f>VLOOKUP(U1593,Table!$A$2:$C$121,2,0)</f>
        <v>7</v>
      </c>
      <c r="X1593" s="7">
        <f>VLOOKUP(U1593,Table!$A$2:$C$121,3,0)</f>
        <v>6</v>
      </c>
      <c r="Y1593" s="6" t="s">
        <v>2332</v>
      </c>
      <c r="Z1593" s="8" t="str">
        <f>LEFT(Y1593,MIN(FIND({0,1,2,3,4,5,6,7,8,9},ASC(Y1593)&amp;1234567890))-1)</f>
        <v>O</v>
      </c>
      <c r="AA1593" s="8">
        <f t="shared" si="124"/>
        <v>6</v>
      </c>
      <c r="AB1593" s="8">
        <f>VLOOKUP(Z1593,Table!$A$2:$C$121,2,0)</f>
        <v>16</v>
      </c>
      <c r="AC1593" s="7">
        <f>VLOOKUP(Z1593,Table!$A$2:$C$121,3,0)</f>
        <v>2</v>
      </c>
      <c r="AD1593" s="5" t="str">
        <f>VLOOKUP(A1593,Table!$U$1:$V$230,2,0)</f>
        <v>Cubic</v>
      </c>
    </row>
    <row r="1594" spans="1:30" ht="18.75" customHeight="1" x14ac:dyDescent="0.4">
      <c r="A1594" s="5">
        <v>225</v>
      </c>
      <c r="B1594" s="5">
        <v>25746</v>
      </c>
      <c r="C1594" s="5" t="s">
        <v>2080</v>
      </c>
      <c r="D1594" s="5" t="s">
        <v>2086</v>
      </c>
      <c r="E1594" s="6" t="s">
        <v>2316</v>
      </c>
      <c r="F1594" s="8" t="str">
        <f>LEFT(E1594,MIN(FIND({0,1,2,3,4,5,6,7,8,9},ASC(E1594)&amp;1234567890))-1)</f>
        <v>K</v>
      </c>
      <c r="G1594" s="8">
        <f t="shared" si="120"/>
        <v>2</v>
      </c>
      <c r="H1594" s="8">
        <f>VLOOKUP(F1594,Table!$A$2:$C$121,2,0)</f>
        <v>1</v>
      </c>
      <c r="I1594" s="7">
        <f>VLOOKUP(F1594,Table!$A$2:$C$121,3,0)</f>
        <v>4</v>
      </c>
      <c r="J1594" s="6" t="s">
        <v>2315</v>
      </c>
      <c r="K1594" s="8" t="str">
        <f>LEFT(J1594,MIN(FIND({0,1,2,3,4,5,6,7,8,9},ASC(J1594)&amp;1234567890))-1)</f>
        <v>Na</v>
      </c>
      <c r="L1594" s="8">
        <f t="shared" si="121"/>
        <v>1</v>
      </c>
      <c r="M1594" s="8">
        <f>VLOOKUP(K1594,Table!$A$2:$C$121,2,0)</f>
        <v>1</v>
      </c>
      <c r="N1594" s="7">
        <f>VLOOKUP(K1594,Table!$A$2:$C$121,3,0)</f>
        <v>3</v>
      </c>
      <c r="O1594" s="6" t="s">
        <v>2608</v>
      </c>
      <c r="P1594" s="8" t="str">
        <f>LEFT(O1594,MIN(FIND({0,1,2,3,4,5,6,7,8,9},ASC(O1594)&amp;1234567890))-1)</f>
        <v>Ti</v>
      </c>
      <c r="Q1594" s="8">
        <f t="shared" si="122"/>
        <v>1</v>
      </c>
      <c r="R1594" s="8">
        <f>VLOOKUP(P1594,Table!$A$2:$C$121,2,0)</f>
        <v>4</v>
      </c>
      <c r="S1594" s="7">
        <f>VLOOKUP(P1594,Table!$A$2:$C$121,3,0)</f>
        <v>4</v>
      </c>
      <c r="T1594" s="6" t="s">
        <v>2305</v>
      </c>
      <c r="U1594" s="8" t="str">
        <f>LEFT(T1594,MIN(FIND({0,1,2,3,4,5,6,7,8,9},ASC(T1594)&amp;1234567890))-1)</f>
        <v>O</v>
      </c>
      <c r="V1594" s="8">
        <f t="shared" si="123"/>
        <v>1</v>
      </c>
      <c r="W1594" s="8">
        <f>VLOOKUP(U1594,Table!$A$2:$C$121,2,0)</f>
        <v>16</v>
      </c>
      <c r="X1594" s="7">
        <f>VLOOKUP(U1594,Table!$A$2:$C$121,3,0)</f>
        <v>2</v>
      </c>
      <c r="Y1594" s="6" t="s">
        <v>2512</v>
      </c>
      <c r="Z1594" s="8" t="str">
        <f>LEFT(Y1594,MIN(FIND({0,1,2,3,4,5,6,7,8,9},ASC(Y1594)&amp;1234567890))-1)</f>
        <v>F</v>
      </c>
      <c r="AA1594" s="8">
        <f t="shared" si="124"/>
        <v>5</v>
      </c>
      <c r="AB1594" s="8">
        <f>VLOOKUP(Z1594,Table!$A$2:$C$121,2,0)</f>
        <v>17</v>
      </c>
      <c r="AC1594" s="7">
        <f>VLOOKUP(Z1594,Table!$A$2:$C$121,3,0)</f>
        <v>2</v>
      </c>
      <c r="AD1594" s="5" t="str">
        <f>VLOOKUP(A1594,Table!$U$1:$V$230,2,0)</f>
        <v>Cubic</v>
      </c>
    </row>
    <row r="1595" spans="1:30" ht="18.75" customHeight="1" x14ac:dyDescent="0.4">
      <c r="A1595" s="5">
        <v>225</v>
      </c>
      <c r="B1595" s="5">
        <v>25747</v>
      </c>
      <c r="C1595" s="5" t="s">
        <v>2080</v>
      </c>
      <c r="D1595" s="5" t="s">
        <v>2087</v>
      </c>
      <c r="E1595" s="6" t="s">
        <v>2316</v>
      </c>
      <c r="F1595" s="8" t="str">
        <f>LEFT(E1595,MIN(FIND({0,1,2,3,4,5,6,7,8,9},ASC(E1595)&amp;1234567890))-1)</f>
        <v>K</v>
      </c>
      <c r="G1595" s="8">
        <f t="shared" si="120"/>
        <v>2</v>
      </c>
      <c r="H1595" s="8">
        <f>VLOOKUP(F1595,Table!$A$2:$C$121,2,0)</f>
        <v>1</v>
      </c>
      <c r="I1595" s="7">
        <f>VLOOKUP(F1595,Table!$A$2:$C$121,3,0)</f>
        <v>4</v>
      </c>
      <c r="J1595" s="6" t="s">
        <v>2315</v>
      </c>
      <c r="K1595" s="8" t="str">
        <f>LEFT(J1595,MIN(FIND({0,1,2,3,4,5,6,7,8,9},ASC(J1595)&amp;1234567890))-1)</f>
        <v>Na</v>
      </c>
      <c r="L1595" s="8">
        <f t="shared" si="121"/>
        <v>1</v>
      </c>
      <c r="M1595" s="8">
        <f>VLOOKUP(K1595,Table!$A$2:$C$121,2,0)</f>
        <v>1</v>
      </c>
      <c r="N1595" s="7">
        <f>VLOOKUP(K1595,Table!$A$2:$C$121,3,0)</f>
        <v>3</v>
      </c>
      <c r="O1595" s="6" t="s">
        <v>2954</v>
      </c>
      <c r="P1595" s="8" t="str">
        <f>LEFT(O1595,MIN(FIND({0,1,2,3,4,5,6,7,8,9},ASC(O1595)&amp;1234567890))-1)</f>
        <v>V</v>
      </c>
      <c r="Q1595" s="8">
        <f t="shared" si="122"/>
        <v>1</v>
      </c>
      <c r="R1595" s="8">
        <f>VLOOKUP(P1595,Table!$A$2:$C$121,2,0)</f>
        <v>5</v>
      </c>
      <c r="S1595" s="7">
        <f>VLOOKUP(P1595,Table!$A$2:$C$121,3,0)</f>
        <v>4</v>
      </c>
      <c r="T1595" s="6" t="s">
        <v>2305</v>
      </c>
      <c r="U1595" s="8" t="str">
        <f>LEFT(T1595,MIN(FIND({0,1,2,3,4,5,6,7,8,9},ASC(T1595)&amp;1234567890))-1)</f>
        <v>O</v>
      </c>
      <c r="V1595" s="8">
        <f t="shared" si="123"/>
        <v>1</v>
      </c>
      <c r="W1595" s="8">
        <f>VLOOKUP(U1595,Table!$A$2:$C$121,2,0)</f>
        <v>16</v>
      </c>
      <c r="X1595" s="7">
        <f>VLOOKUP(U1595,Table!$A$2:$C$121,3,0)</f>
        <v>2</v>
      </c>
      <c r="Y1595" s="6" t="s">
        <v>2512</v>
      </c>
      <c r="Z1595" s="8" t="str">
        <f>LEFT(Y1595,MIN(FIND({0,1,2,3,4,5,6,7,8,9},ASC(Y1595)&amp;1234567890))-1)</f>
        <v>F</v>
      </c>
      <c r="AA1595" s="8">
        <f t="shared" si="124"/>
        <v>5</v>
      </c>
      <c r="AB1595" s="8">
        <f>VLOOKUP(Z1595,Table!$A$2:$C$121,2,0)</f>
        <v>17</v>
      </c>
      <c r="AC1595" s="7">
        <f>VLOOKUP(Z1595,Table!$A$2:$C$121,3,0)</f>
        <v>2</v>
      </c>
      <c r="AD1595" s="5" t="str">
        <f>VLOOKUP(A1595,Table!$U$1:$V$230,2,0)</f>
        <v>Cubic</v>
      </c>
    </row>
    <row r="1596" spans="1:30" ht="18.75" customHeight="1" x14ac:dyDescent="0.4">
      <c r="A1596" s="5">
        <v>225</v>
      </c>
      <c r="B1596" s="5">
        <v>25748</v>
      </c>
      <c r="C1596" s="5" t="s">
        <v>2080</v>
      </c>
      <c r="D1596" s="5" t="s">
        <v>2088</v>
      </c>
      <c r="E1596" s="6" t="s">
        <v>2316</v>
      </c>
      <c r="F1596" s="8" t="str">
        <f>LEFT(E1596,MIN(FIND({0,1,2,3,4,5,6,7,8,9},ASC(E1596)&amp;1234567890))-1)</f>
        <v>K</v>
      </c>
      <c r="G1596" s="8">
        <f t="shared" si="120"/>
        <v>2</v>
      </c>
      <c r="H1596" s="8">
        <f>VLOOKUP(F1596,Table!$A$2:$C$121,2,0)</f>
        <v>1</v>
      </c>
      <c r="I1596" s="7">
        <f>VLOOKUP(F1596,Table!$A$2:$C$121,3,0)</f>
        <v>4</v>
      </c>
      <c r="J1596" s="6" t="s">
        <v>2315</v>
      </c>
      <c r="K1596" s="8" t="str">
        <f>LEFT(J1596,MIN(FIND({0,1,2,3,4,5,6,7,8,9},ASC(J1596)&amp;1234567890))-1)</f>
        <v>Na</v>
      </c>
      <c r="L1596" s="8">
        <f t="shared" si="121"/>
        <v>1</v>
      </c>
      <c r="M1596" s="8">
        <f>VLOOKUP(K1596,Table!$A$2:$C$121,2,0)</f>
        <v>1</v>
      </c>
      <c r="N1596" s="7">
        <f>VLOOKUP(K1596,Table!$A$2:$C$121,3,0)</f>
        <v>3</v>
      </c>
      <c r="O1596" s="6" t="s">
        <v>2731</v>
      </c>
      <c r="P1596" s="8" t="str">
        <f>LEFT(O1596,MIN(FIND({0,1,2,3,4,5,6,7,8,9},ASC(O1596)&amp;1234567890))-1)</f>
        <v>Nb</v>
      </c>
      <c r="Q1596" s="8">
        <f t="shared" si="122"/>
        <v>1</v>
      </c>
      <c r="R1596" s="8">
        <f>VLOOKUP(P1596,Table!$A$2:$C$121,2,0)</f>
        <v>5</v>
      </c>
      <c r="S1596" s="7">
        <f>VLOOKUP(P1596,Table!$A$2:$C$121,3,0)</f>
        <v>5</v>
      </c>
      <c r="T1596" s="6" t="s">
        <v>2493</v>
      </c>
      <c r="U1596" s="8" t="str">
        <f>LEFT(T1596,MIN(FIND({0,1,2,3,4,5,6,7,8,9},ASC(T1596)&amp;1234567890))-1)</f>
        <v>O</v>
      </c>
      <c r="V1596" s="8">
        <f t="shared" si="123"/>
        <v>2</v>
      </c>
      <c r="W1596" s="8">
        <f>VLOOKUP(U1596,Table!$A$2:$C$121,2,0)</f>
        <v>16</v>
      </c>
      <c r="X1596" s="7">
        <f>VLOOKUP(U1596,Table!$A$2:$C$121,3,0)</f>
        <v>2</v>
      </c>
      <c r="Y1596" s="6" t="s">
        <v>2860</v>
      </c>
      <c r="Z1596" s="8" t="str">
        <f>LEFT(Y1596,MIN(FIND({0,1,2,3,4,5,6,7,8,9},ASC(Y1596)&amp;1234567890))-1)</f>
        <v>F</v>
      </c>
      <c r="AA1596" s="8">
        <f t="shared" si="124"/>
        <v>4</v>
      </c>
      <c r="AB1596" s="8">
        <f>VLOOKUP(Z1596,Table!$A$2:$C$121,2,0)</f>
        <v>17</v>
      </c>
      <c r="AC1596" s="7">
        <f>VLOOKUP(Z1596,Table!$A$2:$C$121,3,0)</f>
        <v>2</v>
      </c>
      <c r="AD1596" s="5" t="str">
        <f>VLOOKUP(A1596,Table!$U$1:$V$230,2,0)</f>
        <v>Cubic</v>
      </c>
    </row>
    <row r="1597" spans="1:30" ht="18.75" customHeight="1" x14ac:dyDescent="0.4">
      <c r="A1597" s="5">
        <v>225</v>
      </c>
      <c r="B1597" s="5">
        <v>28732</v>
      </c>
      <c r="C1597" s="5" t="s">
        <v>2080</v>
      </c>
      <c r="D1597" s="5" t="s">
        <v>2089</v>
      </c>
      <c r="E1597" s="6" t="s">
        <v>2315</v>
      </c>
      <c r="F1597" s="8" t="str">
        <f>LEFT(E1597,MIN(FIND({0,1,2,3,4,5,6,7,8,9},ASC(E1597)&amp;1234567890))-1)</f>
        <v>Na</v>
      </c>
      <c r="G1597" s="8">
        <f t="shared" si="120"/>
        <v>1</v>
      </c>
      <c r="H1597" s="8">
        <f>VLOOKUP(F1597,Table!$A$2:$C$121,2,0)</f>
        <v>1</v>
      </c>
      <c r="I1597" s="7">
        <f>VLOOKUP(F1597,Table!$A$2:$C$121,3,0)</f>
        <v>3</v>
      </c>
      <c r="J1597" s="6" t="s">
        <v>2341</v>
      </c>
      <c r="K1597" s="8" t="str">
        <f>LEFT(J1597,MIN(FIND({0,1,2,3,4,5,6,7,8,9},ASC(J1597)&amp;1234567890))-1)</f>
        <v>Ca</v>
      </c>
      <c r="L1597" s="8">
        <f t="shared" si="121"/>
        <v>1</v>
      </c>
      <c r="M1597" s="8">
        <f>VLOOKUP(K1597,Table!$A$2:$C$121,2,0)</f>
        <v>2</v>
      </c>
      <c r="N1597" s="7">
        <f>VLOOKUP(K1597,Table!$A$2:$C$121,3,0)</f>
        <v>4</v>
      </c>
      <c r="O1597" s="6" t="s">
        <v>2896</v>
      </c>
      <c r="P1597" s="8" t="str">
        <f>LEFT(O1597,MIN(FIND({0,1,2,3,4,5,6,7,8,9},ASC(O1597)&amp;1234567890))-1)</f>
        <v>Cd</v>
      </c>
      <c r="Q1597" s="8">
        <f t="shared" si="122"/>
        <v>1</v>
      </c>
      <c r="R1597" s="8">
        <f>VLOOKUP(P1597,Table!$A$2:$C$121,2,0)</f>
        <v>12</v>
      </c>
      <c r="S1597" s="7">
        <f>VLOOKUP(P1597,Table!$A$2:$C$121,3,0)</f>
        <v>5</v>
      </c>
      <c r="T1597" s="6" t="s">
        <v>2295</v>
      </c>
      <c r="U1597" s="8" t="str">
        <f>LEFT(T1597,MIN(FIND({0,1,2,3,4,5,6,7,8,9},ASC(T1597)&amp;1234567890))-1)</f>
        <v>Y</v>
      </c>
      <c r="V1597" s="8">
        <f t="shared" si="123"/>
        <v>1</v>
      </c>
      <c r="W1597" s="8">
        <f>VLOOKUP(U1597,Table!$A$2:$C$121,2,0)</f>
        <v>3</v>
      </c>
      <c r="X1597" s="7">
        <f>VLOOKUP(U1597,Table!$A$2:$C$121,3,0)</f>
        <v>5</v>
      </c>
      <c r="Y1597" s="6" t="s">
        <v>2789</v>
      </c>
      <c r="Z1597" s="8" t="str">
        <f>LEFT(Y1597,MIN(FIND({0,1,2,3,4,5,6,7,8,9},ASC(Y1597)&amp;1234567890))-1)</f>
        <v>F</v>
      </c>
      <c r="AA1597" s="8">
        <f t="shared" si="124"/>
        <v>8</v>
      </c>
      <c r="AB1597" s="8">
        <f>VLOOKUP(Z1597,Table!$A$2:$C$121,2,0)</f>
        <v>17</v>
      </c>
      <c r="AC1597" s="7">
        <f>VLOOKUP(Z1597,Table!$A$2:$C$121,3,0)</f>
        <v>2</v>
      </c>
      <c r="AD1597" s="5" t="str">
        <f>VLOOKUP(A1597,Table!$U$1:$V$230,2,0)</f>
        <v>Cubic</v>
      </c>
    </row>
    <row r="1598" spans="1:30" ht="18.75" customHeight="1" x14ac:dyDescent="0.4">
      <c r="A1598" s="5">
        <v>225</v>
      </c>
      <c r="B1598" s="5">
        <v>29156</v>
      </c>
      <c r="C1598" s="5" t="s">
        <v>2080</v>
      </c>
      <c r="D1598" s="5" t="s">
        <v>2090</v>
      </c>
      <c r="E1598" s="6" t="s">
        <v>2966</v>
      </c>
      <c r="F1598" s="8" t="str">
        <f>LEFT(E1598,MIN(FIND({0,1,2,3,4,5,6,7,8,9},ASC(E1598)&amp;1234567890))-1)</f>
        <v>Ba</v>
      </c>
      <c r="G1598" s="8">
        <f t="shared" si="120"/>
        <v>8</v>
      </c>
      <c r="H1598" s="8">
        <f>VLOOKUP(F1598,Table!$A$2:$C$121,2,0)</f>
        <v>2</v>
      </c>
      <c r="I1598" s="7">
        <f>VLOOKUP(F1598,Table!$A$2:$C$121,3,0)</f>
        <v>6</v>
      </c>
      <c r="J1598" s="6" t="s">
        <v>4777</v>
      </c>
      <c r="K1598" s="8" t="str">
        <f>LEFT(J1598,MIN(FIND({0,1,2,3,4,5,6,7,8,9},ASC(J1598)&amp;1234567890))-1)</f>
        <v>Fe</v>
      </c>
      <c r="L1598" s="8">
        <f t="shared" si="121"/>
        <v>5.0519999999999996</v>
      </c>
      <c r="M1598" s="8">
        <f>VLOOKUP(K1598,Table!$A$2:$C$121,2,0)</f>
        <v>8</v>
      </c>
      <c r="N1598" s="7">
        <f>VLOOKUP(K1598,Table!$A$2:$C$121,3,0)</f>
        <v>4</v>
      </c>
      <c r="O1598" s="6" t="s">
        <v>4778</v>
      </c>
      <c r="P1598" s="8" t="str">
        <f>LEFT(O1598,MIN(FIND({0,1,2,3,4,5,6,7,8,9},ASC(O1598)&amp;1234567890))-1)</f>
        <v>Sc</v>
      </c>
      <c r="Q1598" s="8">
        <f t="shared" si="122"/>
        <v>0.26800000000000002</v>
      </c>
      <c r="R1598" s="8">
        <f>VLOOKUP(P1598,Table!$A$2:$C$121,2,0)</f>
        <v>3</v>
      </c>
      <c r="S1598" s="7">
        <f>VLOOKUP(P1598,Table!$A$2:$C$121,3,0)</f>
        <v>4</v>
      </c>
      <c r="T1598" s="6" t="s">
        <v>4779</v>
      </c>
      <c r="U1598" s="8" t="str">
        <f>LEFT(T1598,MIN(FIND({0,1,2,3,4,5,6,7,8,9},ASC(T1598)&amp;1234567890))-1)</f>
        <v>U</v>
      </c>
      <c r="V1598" s="8">
        <f t="shared" si="123"/>
        <v>2.68</v>
      </c>
      <c r="W1598" s="8">
        <f>VLOOKUP(U1598,Table!$A$2:$C$121,2,0)</f>
        <v>3</v>
      </c>
      <c r="X1598" s="7">
        <f>VLOOKUP(U1598,Table!$A$2:$C$121,3,0)</f>
        <v>7</v>
      </c>
      <c r="Y1598" s="6" t="s">
        <v>2670</v>
      </c>
      <c r="Z1598" s="8" t="str">
        <f>LEFT(Y1598,MIN(FIND({0,1,2,3,4,5,6,7,8,9},ASC(Y1598)&amp;1234567890))-1)</f>
        <v>O</v>
      </c>
      <c r="AA1598" s="8">
        <f t="shared" si="124"/>
        <v>24</v>
      </c>
      <c r="AB1598" s="8">
        <f>VLOOKUP(Z1598,Table!$A$2:$C$121,2,0)</f>
        <v>16</v>
      </c>
      <c r="AC1598" s="7">
        <f>VLOOKUP(Z1598,Table!$A$2:$C$121,3,0)</f>
        <v>2</v>
      </c>
      <c r="AD1598" s="5" t="str">
        <f>VLOOKUP(A1598,Table!$U$1:$V$230,2,0)</f>
        <v>Cubic</v>
      </c>
    </row>
    <row r="1599" spans="1:30" ht="18.75" customHeight="1" x14ac:dyDescent="0.4">
      <c r="A1599" s="5">
        <v>225</v>
      </c>
      <c r="B1599" s="5">
        <v>29157</v>
      </c>
      <c r="C1599" s="5" t="s">
        <v>2080</v>
      </c>
      <c r="D1599" s="5" t="s">
        <v>2091</v>
      </c>
      <c r="E1599" s="6" t="s">
        <v>2966</v>
      </c>
      <c r="F1599" s="8" t="str">
        <f>LEFT(E1599,MIN(FIND({0,1,2,3,4,5,6,7,8,9},ASC(E1599)&amp;1234567890))-1)</f>
        <v>Ba</v>
      </c>
      <c r="G1599" s="8">
        <f t="shared" si="120"/>
        <v>8</v>
      </c>
      <c r="H1599" s="8">
        <f>VLOOKUP(F1599,Table!$A$2:$C$121,2,0)</f>
        <v>2</v>
      </c>
      <c r="I1599" s="7">
        <f>VLOOKUP(F1599,Table!$A$2:$C$121,3,0)</f>
        <v>6</v>
      </c>
      <c r="J1599" s="6" t="s">
        <v>4780</v>
      </c>
      <c r="K1599" s="8" t="str">
        <f>LEFT(J1599,MIN(FIND({0,1,2,3,4,5,6,7,8,9},ASC(J1599)&amp;1234567890))-1)</f>
        <v>Fe</v>
      </c>
      <c r="L1599" s="8">
        <f t="shared" si="121"/>
        <v>4.7880000000000003</v>
      </c>
      <c r="M1599" s="8">
        <f>VLOOKUP(K1599,Table!$A$2:$C$121,2,0)</f>
        <v>8</v>
      </c>
      <c r="N1599" s="7">
        <f>VLOOKUP(K1599,Table!$A$2:$C$121,3,0)</f>
        <v>4</v>
      </c>
      <c r="O1599" s="6" t="s">
        <v>4781</v>
      </c>
      <c r="P1599" s="8" t="str">
        <f>LEFT(O1599,MIN(FIND({0,1,2,3,4,5,6,7,8,9},ASC(O1599)&amp;1234567890))-1)</f>
        <v>Sc</v>
      </c>
      <c r="Q1599" s="8">
        <f t="shared" si="122"/>
        <v>0.53200000000000003</v>
      </c>
      <c r="R1599" s="8">
        <f>VLOOKUP(P1599,Table!$A$2:$C$121,2,0)</f>
        <v>3</v>
      </c>
      <c r="S1599" s="7">
        <f>VLOOKUP(P1599,Table!$A$2:$C$121,3,0)</f>
        <v>4</v>
      </c>
      <c r="T1599" s="6" t="s">
        <v>4779</v>
      </c>
      <c r="U1599" s="8" t="str">
        <f>LEFT(T1599,MIN(FIND({0,1,2,3,4,5,6,7,8,9},ASC(T1599)&amp;1234567890))-1)</f>
        <v>U</v>
      </c>
      <c r="V1599" s="8">
        <f t="shared" si="123"/>
        <v>2.68</v>
      </c>
      <c r="W1599" s="8">
        <f>VLOOKUP(U1599,Table!$A$2:$C$121,2,0)</f>
        <v>3</v>
      </c>
      <c r="X1599" s="7">
        <f>VLOOKUP(U1599,Table!$A$2:$C$121,3,0)</f>
        <v>7</v>
      </c>
      <c r="Y1599" s="6" t="s">
        <v>2670</v>
      </c>
      <c r="Z1599" s="8" t="str">
        <f>LEFT(Y1599,MIN(FIND({0,1,2,3,4,5,6,7,8,9},ASC(Y1599)&amp;1234567890))-1)</f>
        <v>O</v>
      </c>
      <c r="AA1599" s="8">
        <f t="shared" si="124"/>
        <v>24</v>
      </c>
      <c r="AB1599" s="8">
        <f>VLOOKUP(Z1599,Table!$A$2:$C$121,2,0)</f>
        <v>16</v>
      </c>
      <c r="AC1599" s="7">
        <f>VLOOKUP(Z1599,Table!$A$2:$C$121,3,0)</f>
        <v>2</v>
      </c>
      <c r="AD1599" s="5" t="str">
        <f>VLOOKUP(A1599,Table!$U$1:$V$230,2,0)</f>
        <v>Cubic</v>
      </c>
    </row>
    <row r="1600" spans="1:30" ht="18.75" customHeight="1" x14ac:dyDescent="0.4">
      <c r="A1600" s="5">
        <v>225</v>
      </c>
      <c r="B1600" s="5">
        <v>29158</v>
      </c>
      <c r="C1600" s="5" t="s">
        <v>2080</v>
      </c>
      <c r="D1600" s="5" t="s">
        <v>2092</v>
      </c>
      <c r="E1600" s="6" t="s">
        <v>2966</v>
      </c>
      <c r="F1600" s="8" t="str">
        <f>LEFT(E1600,MIN(FIND({0,1,2,3,4,5,6,7,8,9},ASC(E1600)&amp;1234567890))-1)</f>
        <v>Ba</v>
      </c>
      <c r="G1600" s="8">
        <f t="shared" si="120"/>
        <v>8</v>
      </c>
      <c r="H1600" s="8">
        <f>VLOOKUP(F1600,Table!$A$2:$C$121,2,0)</f>
        <v>2</v>
      </c>
      <c r="I1600" s="7">
        <f>VLOOKUP(F1600,Table!$A$2:$C$121,3,0)</f>
        <v>6</v>
      </c>
      <c r="J1600" s="6" t="s">
        <v>4782</v>
      </c>
      <c r="K1600" s="8" t="str">
        <f>LEFT(J1600,MIN(FIND({0,1,2,3,4,5,6,7,8,9},ASC(J1600)&amp;1234567890))-1)</f>
        <v>Fe</v>
      </c>
      <c r="L1600" s="8">
        <f t="shared" si="121"/>
        <v>4.5199999999999996</v>
      </c>
      <c r="M1600" s="8">
        <f>VLOOKUP(K1600,Table!$A$2:$C$121,2,0)</f>
        <v>8</v>
      </c>
      <c r="N1600" s="7">
        <f>VLOOKUP(K1600,Table!$A$2:$C$121,3,0)</f>
        <v>4</v>
      </c>
      <c r="O1600" s="6" t="s">
        <v>4783</v>
      </c>
      <c r="P1600" s="8" t="str">
        <f>LEFT(O1600,MIN(FIND({0,1,2,3,4,5,6,7,8,9},ASC(O1600)&amp;1234567890))-1)</f>
        <v>Sc</v>
      </c>
      <c r="Q1600" s="8">
        <f t="shared" si="122"/>
        <v>0.8</v>
      </c>
      <c r="R1600" s="8">
        <f>VLOOKUP(P1600,Table!$A$2:$C$121,2,0)</f>
        <v>3</v>
      </c>
      <c r="S1600" s="7">
        <f>VLOOKUP(P1600,Table!$A$2:$C$121,3,0)</f>
        <v>4</v>
      </c>
      <c r="T1600" s="6" t="s">
        <v>4779</v>
      </c>
      <c r="U1600" s="8" t="str">
        <f>LEFT(T1600,MIN(FIND({0,1,2,3,4,5,6,7,8,9},ASC(T1600)&amp;1234567890))-1)</f>
        <v>U</v>
      </c>
      <c r="V1600" s="8">
        <f t="shared" si="123"/>
        <v>2.68</v>
      </c>
      <c r="W1600" s="8">
        <f>VLOOKUP(U1600,Table!$A$2:$C$121,2,0)</f>
        <v>3</v>
      </c>
      <c r="X1600" s="7">
        <f>VLOOKUP(U1600,Table!$A$2:$C$121,3,0)</f>
        <v>7</v>
      </c>
      <c r="Y1600" s="6" t="s">
        <v>2670</v>
      </c>
      <c r="Z1600" s="8" t="str">
        <f>LEFT(Y1600,MIN(FIND({0,1,2,3,4,5,6,7,8,9},ASC(Y1600)&amp;1234567890))-1)</f>
        <v>O</v>
      </c>
      <c r="AA1600" s="8">
        <f t="shared" si="124"/>
        <v>24</v>
      </c>
      <c r="AB1600" s="8">
        <f>VLOOKUP(Z1600,Table!$A$2:$C$121,2,0)</f>
        <v>16</v>
      </c>
      <c r="AC1600" s="7">
        <f>VLOOKUP(Z1600,Table!$A$2:$C$121,3,0)</f>
        <v>2</v>
      </c>
      <c r="AD1600" s="5" t="str">
        <f>VLOOKUP(A1600,Table!$U$1:$V$230,2,0)</f>
        <v>Cubic</v>
      </c>
    </row>
    <row r="1601" spans="1:30" ht="18.75" customHeight="1" x14ac:dyDescent="0.4">
      <c r="A1601" s="5">
        <v>225</v>
      </c>
      <c r="B1601" s="5">
        <v>29159</v>
      </c>
      <c r="C1601" s="5" t="s">
        <v>2080</v>
      </c>
      <c r="D1601" s="5" t="s">
        <v>2093</v>
      </c>
      <c r="E1601" s="6" t="s">
        <v>2966</v>
      </c>
      <c r="F1601" s="8" t="str">
        <f>LEFT(E1601,MIN(FIND({0,1,2,3,4,5,6,7,8,9},ASC(E1601)&amp;1234567890))-1)</f>
        <v>Ba</v>
      </c>
      <c r="G1601" s="8">
        <f t="shared" si="120"/>
        <v>8</v>
      </c>
      <c r="H1601" s="8">
        <f>VLOOKUP(F1601,Table!$A$2:$C$121,2,0)</f>
        <v>2</v>
      </c>
      <c r="I1601" s="7">
        <f>VLOOKUP(F1601,Table!$A$2:$C$121,3,0)</f>
        <v>6</v>
      </c>
      <c r="J1601" s="6" t="s">
        <v>4784</v>
      </c>
      <c r="K1601" s="8" t="str">
        <f>LEFT(J1601,MIN(FIND({0,1,2,3,4,5,6,7,8,9},ASC(J1601)&amp;1234567890))-1)</f>
        <v>Fe</v>
      </c>
      <c r="L1601" s="8">
        <f t="shared" si="121"/>
        <v>4.2640000000000002</v>
      </c>
      <c r="M1601" s="8">
        <f>VLOOKUP(K1601,Table!$A$2:$C$121,2,0)</f>
        <v>8</v>
      </c>
      <c r="N1601" s="7">
        <f>VLOOKUP(K1601,Table!$A$2:$C$121,3,0)</f>
        <v>4</v>
      </c>
      <c r="O1601" s="6" t="s">
        <v>4785</v>
      </c>
      <c r="P1601" s="8" t="str">
        <f>LEFT(O1601,MIN(FIND({0,1,2,3,4,5,6,7,8,9},ASC(O1601)&amp;1234567890))-1)</f>
        <v>Sc</v>
      </c>
      <c r="Q1601" s="8">
        <f t="shared" si="122"/>
        <v>1.0640000000000001</v>
      </c>
      <c r="R1601" s="8">
        <f>VLOOKUP(P1601,Table!$A$2:$C$121,2,0)</f>
        <v>3</v>
      </c>
      <c r="S1601" s="7">
        <f>VLOOKUP(P1601,Table!$A$2:$C$121,3,0)</f>
        <v>4</v>
      </c>
      <c r="T1601" s="6" t="s">
        <v>4786</v>
      </c>
      <c r="U1601" s="8" t="str">
        <f>LEFT(T1601,MIN(FIND({0,1,2,3,4,5,6,7,8,9},ASC(T1601)&amp;1234567890))-1)</f>
        <v>U</v>
      </c>
      <c r="V1601" s="8">
        <f t="shared" si="123"/>
        <v>2.6640000000000001</v>
      </c>
      <c r="W1601" s="8">
        <f>VLOOKUP(U1601,Table!$A$2:$C$121,2,0)</f>
        <v>3</v>
      </c>
      <c r="X1601" s="7">
        <f>VLOOKUP(U1601,Table!$A$2:$C$121,3,0)</f>
        <v>7</v>
      </c>
      <c r="Y1601" s="6" t="s">
        <v>2670</v>
      </c>
      <c r="Z1601" s="8" t="str">
        <f>LEFT(Y1601,MIN(FIND({0,1,2,3,4,5,6,7,8,9},ASC(Y1601)&amp;1234567890))-1)</f>
        <v>O</v>
      </c>
      <c r="AA1601" s="8">
        <f t="shared" si="124"/>
        <v>24</v>
      </c>
      <c r="AB1601" s="8">
        <f>VLOOKUP(Z1601,Table!$A$2:$C$121,2,0)</f>
        <v>16</v>
      </c>
      <c r="AC1601" s="7">
        <f>VLOOKUP(Z1601,Table!$A$2:$C$121,3,0)</f>
        <v>2</v>
      </c>
      <c r="AD1601" s="5" t="str">
        <f>VLOOKUP(A1601,Table!$U$1:$V$230,2,0)</f>
        <v>Cubic</v>
      </c>
    </row>
    <row r="1602" spans="1:30" ht="18.75" customHeight="1" x14ac:dyDescent="0.4">
      <c r="A1602" s="5">
        <v>225</v>
      </c>
      <c r="B1602" s="5">
        <v>29160</v>
      </c>
      <c r="C1602" s="5" t="s">
        <v>2080</v>
      </c>
      <c r="D1602" s="5" t="s">
        <v>2094</v>
      </c>
      <c r="E1602" s="6" t="s">
        <v>2966</v>
      </c>
      <c r="F1602" s="8" t="str">
        <f>LEFT(E1602,MIN(FIND({0,1,2,3,4,5,6,7,8,9},ASC(E1602)&amp;1234567890))-1)</f>
        <v>Ba</v>
      </c>
      <c r="G1602" s="8">
        <f t="shared" ref="G1602:G1665" si="125">IF(SUBSTITUTE(E1602,F1602,"")="",1,SUBSTITUTE(E1602,F1602,""))*1</f>
        <v>8</v>
      </c>
      <c r="H1602" s="8">
        <f>VLOOKUP(F1602,Table!$A$2:$C$121,2,0)</f>
        <v>2</v>
      </c>
      <c r="I1602" s="7">
        <f>VLOOKUP(F1602,Table!$A$2:$C$121,3,0)</f>
        <v>6</v>
      </c>
      <c r="J1602" s="6" t="s">
        <v>3169</v>
      </c>
      <c r="K1602" s="8" t="str">
        <f>LEFT(J1602,MIN(FIND({0,1,2,3,4,5,6,7,8,9},ASC(J1602)&amp;1234567890))-1)</f>
        <v>Fe</v>
      </c>
      <c r="L1602" s="8">
        <f t="shared" ref="L1602:L1665" si="126">IF(SUBSTITUTE(J1602,K1602,"")="",1,SUBSTITUTE(J1602,K1602,""))*1</f>
        <v>4</v>
      </c>
      <c r="M1602" s="8">
        <f>VLOOKUP(K1602,Table!$A$2:$C$121,2,0)</f>
        <v>8</v>
      </c>
      <c r="N1602" s="7">
        <f>VLOOKUP(K1602,Table!$A$2:$C$121,3,0)</f>
        <v>4</v>
      </c>
      <c r="O1602" s="6" t="s">
        <v>4787</v>
      </c>
      <c r="P1602" s="8" t="str">
        <f>LEFT(O1602,MIN(FIND({0,1,2,3,4,5,6,7,8,9},ASC(O1602)&amp;1234567890))-1)</f>
        <v>Sc</v>
      </c>
      <c r="Q1602" s="8">
        <f t="shared" ref="Q1602:Q1665" si="127">IF(SUBSTITUTE(O1602,P1602,"")="",1,SUBSTITUTE(O1602,P1602,""))*1</f>
        <v>1.3320000000000001</v>
      </c>
      <c r="R1602" s="8">
        <f>VLOOKUP(P1602,Table!$A$2:$C$121,2,0)</f>
        <v>3</v>
      </c>
      <c r="S1602" s="7">
        <f>VLOOKUP(P1602,Table!$A$2:$C$121,3,0)</f>
        <v>4</v>
      </c>
      <c r="T1602" s="6" t="s">
        <v>4786</v>
      </c>
      <c r="U1602" s="8" t="str">
        <f>LEFT(T1602,MIN(FIND({0,1,2,3,4,5,6,7,8,9},ASC(T1602)&amp;1234567890))-1)</f>
        <v>U</v>
      </c>
      <c r="V1602" s="8">
        <f t="shared" ref="V1602:V1665" si="128">IF(SUBSTITUTE(T1602,U1602,"")="",1,SUBSTITUTE(T1602,U1602,""))*1</f>
        <v>2.6640000000000001</v>
      </c>
      <c r="W1602" s="8">
        <f>VLOOKUP(U1602,Table!$A$2:$C$121,2,0)</f>
        <v>3</v>
      </c>
      <c r="X1602" s="7">
        <f>VLOOKUP(U1602,Table!$A$2:$C$121,3,0)</f>
        <v>7</v>
      </c>
      <c r="Y1602" s="6" t="s">
        <v>2670</v>
      </c>
      <c r="Z1602" s="8" t="str">
        <f>LEFT(Y1602,MIN(FIND({0,1,2,3,4,5,6,7,8,9},ASC(Y1602)&amp;1234567890))-1)</f>
        <v>O</v>
      </c>
      <c r="AA1602" s="8">
        <f t="shared" ref="AA1602:AA1665" si="129">IF(SUBSTITUTE(Y1602,Z1602,"")="",1,SUBSTITUTE(Y1602,Z1602,""))*1</f>
        <v>24</v>
      </c>
      <c r="AB1602" s="8">
        <f>VLOOKUP(Z1602,Table!$A$2:$C$121,2,0)</f>
        <v>16</v>
      </c>
      <c r="AC1602" s="7">
        <f>VLOOKUP(Z1602,Table!$A$2:$C$121,3,0)</f>
        <v>2</v>
      </c>
      <c r="AD1602" s="5" t="str">
        <f>VLOOKUP(A1602,Table!$U$1:$V$230,2,0)</f>
        <v>Cubic</v>
      </c>
    </row>
    <row r="1603" spans="1:30" ht="18.75" customHeight="1" x14ac:dyDescent="0.4">
      <c r="A1603" s="5">
        <v>225</v>
      </c>
      <c r="B1603" s="5">
        <v>29161</v>
      </c>
      <c r="C1603" s="5" t="s">
        <v>2080</v>
      </c>
      <c r="D1603" s="5" t="s">
        <v>2095</v>
      </c>
      <c r="E1603" s="6" t="s">
        <v>2966</v>
      </c>
      <c r="F1603" s="8" t="str">
        <f>LEFT(E1603,MIN(FIND({0,1,2,3,4,5,6,7,8,9},ASC(E1603)&amp;1234567890))-1)</f>
        <v>Ba</v>
      </c>
      <c r="G1603" s="8">
        <f t="shared" si="125"/>
        <v>8</v>
      </c>
      <c r="H1603" s="8">
        <f>VLOOKUP(F1603,Table!$A$2:$C$121,2,0)</f>
        <v>2</v>
      </c>
      <c r="I1603" s="7">
        <f>VLOOKUP(F1603,Table!$A$2:$C$121,3,0)</f>
        <v>6</v>
      </c>
      <c r="J1603" s="6" t="s">
        <v>4788</v>
      </c>
      <c r="K1603" s="8" t="str">
        <f>LEFT(J1603,MIN(FIND({0,1,2,3,4,5,6,7,8,9},ASC(J1603)&amp;1234567890))-1)</f>
        <v>Fe</v>
      </c>
      <c r="L1603" s="8">
        <f t="shared" si="126"/>
        <v>3.7320000000000002</v>
      </c>
      <c r="M1603" s="8">
        <f>VLOOKUP(K1603,Table!$A$2:$C$121,2,0)</f>
        <v>8</v>
      </c>
      <c r="N1603" s="7">
        <f>VLOOKUP(K1603,Table!$A$2:$C$121,3,0)</f>
        <v>4</v>
      </c>
      <c r="O1603" s="6" t="s">
        <v>4789</v>
      </c>
      <c r="P1603" s="8" t="str">
        <f>LEFT(O1603,MIN(FIND({0,1,2,3,4,5,6,7,8,9},ASC(O1603)&amp;1234567890))-1)</f>
        <v>Sc</v>
      </c>
      <c r="Q1603" s="8">
        <f t="shared" si="127"/>
        <v>1.6</v>
      </c>
      <c r="R1603" s="8">
        <f>VLOOKUP(P1603,Table!$A$2:$C$121,2,0)</f>
        <v>3</v>
      </c>
      <c r="S1603" s="7">
        <f>VLOOKUP(P1603,Table!$A$2:$C$121,3,0)</f>
        <v>4</v>
      </c>
      <c r="T1603" s="6" t="s">
        <v>4786</v>
      </c>
      <c r="U1603" s="8" t="str">
        <f>LEFT(T1603,MIN(FIND({0,1,2,3,4,5,6,7,8,9},ASC(T1603)&amp;1234567890))-1)</f>
        <v>U</v>
      </c>
      <c r="V1603" s="8">
        <f t="shared" si="128"/>
        <v>2.6640000000000001</v>
      </c>
      <c r="W1603" s="8">
        <f>VLOOKUP(U1603,Table!$A$2:$C$121,2,0)</f>
        <v>3</v>
      </c>
      <c r="X1603" s="7">
        <f>VLOOKUP(U1603,Table!$A$2:$C$121,3,0)</f>
        <v>7</v>
      </c>
      <c r="Y1603" s="6" t="s">
        <v>2670</v>
      </c>
      <c r="Z1603" s="8" t="str">
        <f>LEFT(Y1603,MIN(FIND({0,1,2,3,4,5,6,7,8,9},ASC(Y1603)&amp;1234567890))-1)</f>
        <v>O</v>
      </c>
      <c r="AA1603" s="8">
        <f t="shared" si="129"/>
        <v>24</v>
      </c>
      <c r="AB1603" s="8">
        <f>VLOOKUP(Z1603,Table!$A$2:$C$121,2,0)</f>
        <v>16</v>
      </c>
      <c r="AC1603" s="7">
        <f>VLOOKUP(Z1603,Table!$A$2:$C$121,3,0)</f>
        <v>2</v>
      </c>
      <c r="AD1603" s="5" t="str">
        <f>VLOOKUP(A1603,Table!$U$1:$V$230,2,0)</f>
        <v>Cubic</v>
      </c>
    </row>
    <row r="1604" spans="1:30" ht="18.75" customHeight="1" x14ac:dyDescent="0.4">
      <c r="A1604" s="5">
        <v>225</v>
      </c>
      <c r="B1604" s="5">
        <v>29162</v>
      </c>
      <c r="C1604" s="5" t="s">
        <v>2080</v>
      </c>
      <c r="D1604" s="5" t="s">
        <v>2096</v>
      </c>
      <c r="E1604" s="6" t="s">
        <v>2966</v>
      </c>
      <c r="F1604" s="8" t="str">
        <f>LEFT(E1604,MIN(FIND({0,1,2,3,4,5,6,7,8,9},ASC(E1604)&amp;1234567890))-1)</f>
        <v>Ba</v>
      </c>
      <c r="G1604" s="8">
        <f t="shared" si="125"/>
        <v>8</v>
      </c>
      <c r="H1604" s="8">
        <f>VLOOKUP(F1604,Table!$A$2:$C$121,2,0)</f>
        <v>2</v>
      </c>
      <c r="I1604" s="7">
        <f>VLOOKUP(F1604,Table!$A$2:$C$121,3,0)</f>
        <v>6</v>
      </c>
      <c r="J1604" s="6" t="s">
        <v>4790</v>
      </c>
      <c r="K1604" s="8" t="str">
        <f>LEFT(J1604,MIN(FIND({0,1,2,3,4,5,6,7,8,9},ASC(J1604)&amp;1234567890))-1)</f>
        <v>Fe</v>
      </c>
      <c r="L1604" s="8">
        <f t="shared" si="126"/>
        <v>2.6640000000000001</v>
      </c>
      <c r="M1604" s="8">
        <f>VLOOKUP(K1604,Table!$A$2:$C$121,2,0)</f>
        <v>8</v>
      </c>
      <c r="N1604" s="7">
        <f>VLOOKUP(K1604,Table!$A$2:$C$121,3,0)</f>
        <v>4</v>
      </c>
      <c r="O1604" s="6" t="s">
        <v>4791</v>
      </c>
      <c r="P1604" s="8" t="str">
        <f>LEFT(O1604,MIN(FIND({0,1,2,3,4,5,6,7,8,9},ASC(O1604)&amp;1234567890))-1)</f>
        <v>Sc</v>
      </c>
      <c r="Q1604" s="8">
        <f t="shared" si="127"/>
        <v>2.6680000000000001</v>
      </c>
      <c r="R1604" s="8">
        <f>VLOOKUP(P1604,Table!$A$2:$C$121,2,0)</f>
        <v>3</v>
      </c>
      <c r="S1604" s="7">
        <f>VLOOKUP(P1604,Table!$A$2:$C$121,3,0)</f>
        <v>4</v>
      </c>
      <c r="T1604" s="6" t="s">
        <v>4640</v>
      </c>
      <c r="U1604" s="8" t="str">
        <f>LEFT(T1604,MIN(FIND({0,1,2,3,4,5,6,7,8,9},ASC(T1604)&amp;1234567890))-1)</f>
        <v>U</v>
      </c>
      <c r="V1604" s="8">
        <f t="shared" si="128"/>
        <v>2.6680000000000001</v>
      </c>
      <c r="W1604" s="8">
        <f>VLOOKUP(U1604,Table!$A$2:$C$121,2,0)</f>
        <v>3</v>
      </c>
      <c r="X1604" s="7">
        <f>VLOOKUP(U1604,Table!$A$2:$C$121,3,0)</f>
        <v>7</v>
      </c>
      <c r="Y1604" s="6" t="s">
        <v>2670</v>
      </c>
      <c r="Z1604" s="8" t="str">
        <f>LEFT(Y1604,MIN(FIND({0,1,2,3,4,5,6,7,8,9},ASC(Y1604)&amp;1234567890))-1)</f>
        <v>O</v>
      </c>
      <c r="AA1604" s="8">
        <f t="shared" si="129"/>
        <v>24</v>
      </c>
      <c r="AB1604" s="8">
        <f>VLOOKUP(Z1604,Table!$A$2:$C$121,2,0)</f>
        <v>16</v>
      </c>
      <c r="AC1604" s="7">
        <f>VLOOKUP(Z1604,Table!$A$2:$C$121,3,0)</f>
        <v>2</v>
      </c>
      <c r="AD1604" s="5" t="str">
        <f>VLOOKUP(A1604,Table!$U$1:$V$230,2,0)</f>
        <v>Cubic</v>
      </c>
    </row>
    <row r="1605" spans="1:30" ht="18.75" customHeight="1" x14ac:dyDescent="0.4">
      <c r="A1605" s="5">
        <v>225</v>
      </c>
      <c r="B1605" s="5">
        <v>29163</v>
      </c>
      <c r="C1605" s="5" t="s">
        <v>2080</v>
      </c>
      <c r="D1605" s="5" t="s">
        <v>2097</v>
      </c>
      <c r="E1605" s="6" t="s">
        <v>2966</v>
      </c>
      <c r="F1605" s="8" t="str">
        <f>LEFT(E1605,MIN(FIND({0,1,2,3,4,5,6,7,8,9},ASC(E1605)&amp;1234567890))-1)</f>
        <v>Ba</v>
      </c>
      <c r="G1605" s="8">
        <f t="shared" si="125"/>
        <v>8</v>
      </c>
      <c r="H1605" s="8">
        <f>VLOOKUP(F1605,Table!$A$2:$C$121,2,0)</f>
        <v>2</v>
      </c>
      <c r="I1605" s="7">
        <f>VLOOKUP(F1605,Table!$A$2:$C$121,3,0)</f>
        <v>6</v>
      </c>
      <c r="J1605" s="6" t="s">
        <v>2668</v>
      </c>
      <c r="K1605" s="8" t="str">
        <f>LEFT(J1605,MIN(FIND({0,1,2,3,4,5,6,7,8,9},ASC(J1605)&amp;1234567890))-1)</f>
        <v>Fe</v>
      </c>
      <c r="L1605" s="8">
        <f t="shared" si="126"/>
        <v>2</v>
      </c>
      <c r="M1605" s="8">
        <f>VLOOKUP(K1605,Table!$A$2:$C$121,2,0)</f>
        <v>8</v>
      </c>
      <c r="N1605" s="7">
        <f>VLOOKUP(K1605,Table!$A$2:$C$121,3,0)</f>
        <v>4</v>
      </c>
      <c r="O1605" s="6" t="s">
        <v>4792</v>
      </c>
      <c r="P1605" s="8" t="str">
        <f>LEFT(O1605,MIN(FIND({0,1,2,3,4,5,6,7,8,9},ASC(O1605)&amp;1234567890))-1)</f>
        <v>Sc</v>
      </c>
      <c r="Q1605" s="8">
        <f t="shared" si="127"/>
        <v>3.3359999999999999</v>
      </c>
      <c r="R1605" s="8">
        <f>VLOOKUP(P1605,Table!$A$2:$C$121,2,0)</f>
        <v>3</v>
      </c>
      <c r="S1605" s="7">
        <f>VLOOKUP(P1605,Table!$A$2:$C$121,3,0)</f>
        <v>4</v>
      </c>
      <c r="T1605" s="6" t="s">
        <v>4640</v>
      </c>
      <c r="U1605" s="8" t="str">
        <f>LEFT(T1605,MIN(FIND({0,1,2,3,4,5,6,7,8,9},ASC(T1605)&amp;1234567890))-1)</f>
        <v>U</v>
      </c>
      <c r="V1605" s="8">
        <f t="shared" si="128"/>
        <v>2.6680000000000001</v>
      </c>
      <c r="W1605" s="8">
        <f>VLOOKUP(U1605,Table!$A$2:$C$121,2,0)</f>
        <v>3</v>
      </c>
      <c r="X1605" s="7">
        <f>VLOOKUP(U1605,Table!$A$2:$C$121,3,0)</f>
        <v>7</v>
      </c>
      <c r="Y1605" s="6" t="s">
        <v>2670</v>
      </c>
      <c r="Z1605" s="8" t="str">
        <f>LEFT(Y1605,MIN(FIND({0,1,2,3,4,5,6,7,8,9},ASC(Y1605)&amp;1234567890))-1)</f>
        <v>O</v>
      </c>
      <c r="AA1605" s="8">
        <f t="shared" si="129"/>
        <v>24</v>
      </c>
      <c r="AB1605" s="8">
        <f>VLOOKUP(Z1605,Table!$A$2:$C$121,2,0)</f>
        <v>16</v>
      </c>
      <c r="AC1605" s="7">
        <f>VLOOKUP(Z1605,Table!$A$2:$C$121,3,0)</f>
        <v>2</v>
      </c>
      <c r="AD1605" s="5" t="str">
        <f>VLOOKUP(A1605,Table!$U$1:$V$230,2,0)</f>
        <v>Cubic</v>
      </c>
    </row>
    <row r="1606" spans="1:30" ht="18.75" customHeight="1" x14ac:dyDescent="0.4">
      <c r="A1606" s="5">
        <v>225</v>
      </c>
      <c r="B1606" s="5">
        <v>29164</v>
      </c>
      <c r="C1606" s="5" t="s">
        <v>2080</v>
      </c>
      <c r="D1606" s="5" t="s">
        <v>2098</v>
      </c>
      <c r="E1606" s="6" t="s">
        <v>2966</v>
      </c>
      <c r="F1606" s="8" t="str">
        <f>LEFT(E1606,MIN(FIND({0,1,2,3,4,5,6,7,8,9},ASC(E1606)&amp;1234567890))-1)</f>
        <v>Ba</v>
      </c>
      <c r="G1606" s="8">
        <f t="shared" si="125"/>
        <v>8</v>
      </c>
      <c r="H1606" s="8">
        <f>VLOOKUP(F1606,Table!$A$2:$C$121,2,0)</f>
        <v>2</v>
      </c>
      <c r="I1606" s="7">
        <f>VLOOKUP(F1606,Table!$A$2:$C$121,3,0)</f>
        <v>6</v>
      </c>
      <c r="J1606" s="6" t="s">
        <v>4793</v>
      </c>
      <c r="K1606" s="8" t="str">
        <f>LEFT(J1606,MIN(FIND({0,1,2,3,4,5,6,7,8,9},ASC(J1606)&amp;1234567890))-1)</f>
        <v>Fe</v>
      </c>
      <c r="L1606" s="8">
        <f t="shared" si="126"/>
        <v>1.3320000000000001</v>
      </c>
      <c r="M1606" s="8">
        <f>VLOOKUP(K1606,Table!$A$2:$C$121,2,0)</f>
        <v>8</v>
      </c>
      <c r="N1606" s="7">
        <f>VLOOKUP(K1606,Table!$A$2:$C$121,3,0)</f>
        <v>4</v>
      </c>
      <c r="O1606" s="6" t="s">
        <v>3422</v>
      </c>
      <c r="P1606" s="8" t="str">
        <f>LEFT(O1606,MIN(FIND({0,1,2,3,4,5,6,7,8,9},ASC(O1606)&amp;1234567890))-1)</f>
        <v>Sc</v>
      </c>
      <c r="Q1606" s="8">
        <f t="shared" si="127"/>
        <v>4</v>
      </c>
      <c r="R1606" s="8">
        <f>VLOOKUP(P1606,Table!$A$2:$C$121,2,0)</f>
        <v>3</v>
      </c>
      <c r="S1606" s="7">
        <f>VLOOKUP(P1606,Table!$A$2:$C$121,3,0)</f>
        <v>4</v>
      </c>
      <c r="T1606" s="6" t="s">
        <v>4640</v>
      </c>
      <c r="U1606" s="8" t="str">
        <f>LEFT(T1606,MIN(FIND({0,1,2,3,4,5,6,7,8,9},ASC(T1606)&amp;1234567890))-1)</f>
        <v>U</v>
      </c>
      <c r="V1606" s="8">
        <f t="shared" si="128"/>
        <v>2.6680000000000001</v>
      </c>
      <c r="W1606" s="8">
        <f>VLOOKUP(U1606,Table!$A$2:$C$121,2,0)</f>
        <v>3</v>
      </c>
      <c r="X1606" s="7">
        <f>VLOOKUP(U1606,Table!$A$2:$C$121,3,0)</f>
        <v>7</v>
      </c>
      <c r="Y1606" s="6" t="s">
        <v>2670</v>
      </c>
      <c r="Z1606" s="8" t="str">
        <f>LEFT(Y1606,MIN(FIND({0,1,2,3,4,5,6,7,8,9},ASC(Y1606)&amp;1234567890))-1)</f>
        <v>O</v>
      </c>
      <c r="AA1606" s="8">
        <f t="shared" si="129"/>
        <v>24</v>
      </c>
      <c r="AB1606" s="8">
        <f>VLOOKUP(Z1606,Table!$A$2:$C$121,2,0)</f>
        <v>16</v>
      </c>
      <c r="AC1606" s="7">
        <f>VLOOKUP(Z1606,Table!$A$2:$C$121,3,0)</f>
        <v>2</v>
      </c>
      <c r="AD1606" s="5" t="str">
        <f>VLOOKUP(A1606,Table!$U$1:$V$230,2,0)</f>
        <v>Cubic</v>
      </c>
    </row>
    <row r="1607" spans="1:30" ht="18.75" customHeight="1" x14ac:dyDescent="0.4">
      <c r="A1607" s="5">
        <v>225</v>
      </c>
      <c r="B1607" s="5">
        <v>29166</v>
      </c>
      <c r="C1607" s="5" t="s">
        <v>2080</v>
      </c>
      <c r="D1607" s="5" t="s">
        <v>2099</v>
      </c>
      <c r="E1607" s="6" t="s">
        <v>4794</v>
      </c>
      <c r="F1607" s="8" t="str">
        <f>LEFT(E1607,MIN(FIND({0,1,2,3,4,5,6,7,8,9},ASC(E1607)&amp;1234567890))-1)</f>
        <v>Ba</v>
      </c>
      <c r="G1607" s="8">
        <f t="shared" si="125"/>
        <v>7.9960000000000004</v>
      </c>
      <c r="H1607" s="8">
        <f>VLOOKUP(F1607,Table!$A$2:$C$121,2,0)</f>
        <v>2</v>
      </c>
      <c r="I1607" s="7">
        <f>VLOOKUP(F1607,Table!$A$2:$C$121,3,0)</f>
        <v>6</v>
      </c>
      <c r="J1607" s="6" t="s">
        <v>4641</v>
      </c>
      <c r="K1607" s="8" t="str">
        <f>LEFT(J1607,MIN(FIND({0,1,2,3,4,5,6,7,8,9},ASC(J1607)&amp;1234567890))-1)</f>
        <v>Fe</v>
      </c>
      <c r="L1607" s="8">
        <f t="shared" si="126"/>
        <v>4.8</v>
      </c>
      <c r="M1607" s="8">
        <f>VLOOKUP(K1607,Table!$A$2:$C$121,2,0)</f>
        <v>8</v>
      </c>
      <c r="N1607" s="7">
        <f>VLOOKUP(K1607,Table!$A$2:$C$121,3,0)</f>
        <v>4</v>
      </c>
      <c r="O1607" s="6" t="s">
        <v>4795</v>
      </c>
      <c r="P1607" s="8" t="str">
        <f>LEFT(O1607,MIN(FIND({0,1,2,3,4,5,6,7,8,9},ASC(O1607)&amp;1234567890))-1)</f>
        <v>Y</v>
      </c>
      <c r="Q1607" s="8">
        <f t="shared" si="127"/>
        <v>0.53600000000000003</v>
      </c>
      <c r="R1607" s="8">
        <f>VLOOKUP(P1607,Table!$A$2:$C$121,2,0)</f>
        <v>3</v>
      </c>
      <c r="S1607" s="7">
        <f>VLOOKUP(P1607,Table!$A$2:$C$121,3,0)</f>
        <v>5</v>
      </c>
      <c r="T1607" s="6" t="s">
        <v>4640</v>
      </c>
      <c r="U1607" s="8" t="str">
        <f>LEFT(T1607,MIN(FIND({0,1,2,3,4,5,6,7,8,9},ASC(T1607)&amp;1234567890))-1)</f>
        <v>U</v>
      </c>
      <c r="V1607" s="8">
        <f t="shared" si="128"/>
        <v>2.6680000000000001</v>
      </c>
      <c r="W1607" s="8">
        <f>VLOOKUP(U1607,Table!$A$2:$C$121,2,0)</f>
        <v>3</v>
      </c>
      <c r="X1607" s="7">
        <f>VLOOKUP(U1607,Table!$A$2:$C$121,3,0)</f>
        <v>7</v>
      </c>
      <c r="Y1607" s="6" t="s">
        <v>2670</v>
      </c>
      <c r="Z1607" s="8" t="str">
        <f>LEFT(Y1607,MIN(FIND({0,1,2,3,4,5,6,7,8,9},ASC(Y1607)&amp;1234567890))-1)</f>
        <v>O</v>
      </c>
      <c r="AA1607" s="8">
        <f t="shared" si="129"/>
        <v>24</v>
      </c>
      <c r="AB1607" s="8">
        <f>VLOOKUP(Z1607,Table!$A$2:$C$121,2,0)</f>
        <v>16</v>
      </c>
      <c r="AC1607" s="7">
        <f>VLOOKUP(Z1607,Table!$A$2:$C$121,3,0)</f>
        <v>2</v>
      </c>
      <c r="AD1607" s="5" t="str">
        <f>VLOOKUP(A1607,Table!$U$1:$V$230,2,0)</f>
        <v>Cubic</v>
      </c>
    </row>
    <row r="1608" spans="1:30" ht="18.75" customHeight="1" x14ac:dyDescent="0.4">
      <c r="A1608" s="5">
        <v>225</v>
      </c>
      <c r="B1608" s="5">
        <v>29167</v>
      </c>
      <c r="C1608" s="5" t="s">
        <v>2080</v>
      </c>
      <c r="D1608" s="5" t="s">
        <v>2100</v>
      </c>
      <c r="E1608" s="6" t="s">
        <v>4794</v>
      </c>
      <c r="F1608" s="8" t="str">
        <f>LEFT(E1608,MIN(FIND({0,1,2,3,4,5,6,7,8,9},ASC(E1608)&amp;1234567890))-1)</f>
        <v>Ba</v>
      </c>
      <c r="G1608" s="8">
        <f t="shared" si="125"/>
        <v>7.9960000000000004</v>
      </c>
      <c r="H1608" s="8">
        <f>VLOOKUP(F1608,Table!$A$2:$C$121,2,0)</f>
        <v>2</v>
      </c>
      <c r="I1608" s="7">
        <f>VLOOKUP(F1608,Table!$A$2:$C$121,3,0)</f>
        <v>6</v>
      </c>
      <c r="J1608" s="6" t="s">
        <v>4784</v>
      </c>
      <c r="K1608" s="8" t="str">
        <f>LEFT(J1608,MIN(FIND({0,1,2,3,4,5,6,7,8,9},ASC(J1608)&amp;1234567890))-1)</f>
        <v>Fe</v>
      </c>
      <c r="L1608" s="8">
        <f t="shared" si="126"/>
        <v>4.2640000000000002</v>
      </c>
      <c r="M1608" s="8">
        <f>VLOOKUP(K1608,Table!$A$2:$C$121,2,0)</f>
        <v>8</v>
      </c>
      <c r="N1608" s="7">
        <f>VLOOKUP(K1608,Table!$A$2:$C$121,3,0)</f>
        <v>4</v>
      </c>
      <c r="O1608" s="6" t="s">
        <v>4796</v>
      </c>
      <c r="P1608" s="8" t="str">
        <f>LEFT(O1608,MIN(FIND({0,1,2,3,4,5,6,7,8,9},ASC(O1608)&amp;1234567890))-1)</f>
        <v>Y</v>
      </c>
      <c r="Q1608" s="8">
        <f t="shared" si="127"/>
        <v>1.0680000000000001</v>
      </c>
      <c r="R1608" s="8">
        <f>VLOOKUP(P1608,Table!$A$2:$C$121,2,0)</f>
        <v>3</v>
      </c>
      <c r="S1608" s="7">
        <f>VLOOKUP(P1608,Table!$A$2:$C$121,3,0)</f>
        <v>5</v>
      </c>
      <c r="T1608" s="6" t="s">
        <v>4640</v>
      </c>
      <c r="U1608" s="8" t="str">
        <f>LEFT(T1608,MIN(FIND({0,1,2,3,4,5,6,7,8,9},ASC(T1608)&amp;1234567890))-1)</f>
        <v>U</v>
      </c>
      <c r="V1608" s="8">
        <f t="shared" si="128"/>
        <v>2.6680000000000001</v>
      </c>
      <c r="W1608" s="8">
        <f>VLOOKUP(U1608,Table!$A$2:$C$121,2,0)</f>
        <v>3</v>
      </c>
      <c r="X1608" s="7">
        <f>VLOOKUP(U1608,Table!$A$2:$C$121,3,0)</f>
        <v>7</v>
      </c>
      <c r="Y1608" s="6" t="s">
        <v>2670</v>
      </c>
      <c r="Z1608" s="8" t="str">
        <f>LEFT(Y1608,MIN(FIND({0,1,2,3,4,5,6,7,8,9},ASC(Y1608)&amp;1234567890))-1)</f>
        <v>O</v>
      </c>
      <c r="AA1608" s="8">
        <f t="shared" si="129"/>
        <v>24</v>
      </c>
      <c r="AB1608" s="8">
        <f>VLOOKUP(Z1608,Table!$A$2:$C$121,2,0)</f>
        <v>16</v>
      </c>
      <c r="AC1608" s="7">
        <f>VLOOKUP(Z1608,Table!$A$2:$C$121,3,0)</f>
        <v>2</v>
      </c>
      <c r="AD1608" s="5" t="str">
        <f>VLOOKUP(A1608,Table!$U$1:$V$230,2,0)</f>
        <v>Cubic</v>
      </c>
    </row>
    <row r="1609" spans="1:30" ht="18.75" customHeight="1" x14ac:dyDescent="0.4">
      <c r="A1609" s="5">
        <v>225</v>
      </c>
      <c r="B1609" s="5">
        <v>29168</v>
      </c>
      <c r="C1609" s="5" t="s">
        <v>2080</v>
      </c>
      <c r="D1609" s="5" t="s">
        <v>2101</v>
      </c>
      <c r="E1609" s="6" t="s">
        <v>2966</v>
      </c>
      <c r="F1609" s="8" t="str">
        <f>LEFT(E1609,MIN(FIND({0,1,2,3,4,5,6,7,8,9},ASC(E1609)&amp;1234567890))-1)</f>
        <v>Ba</v>
      </c>
      <c r="G1609" s="8">
        <f t="shared" si="125"/>
        <v>8</v>
      </c>
      <c r="H1609" s="8">
        <f>VLOOKUP(F1609,Table!$A$2:$C$121,2,0)</f>
        <v>2</v>
      </c>
      <c r="I1609" s="7">
        <f>VLOOKUP(F1609,Table!$A$2:$C$121,3,0)</f>
        <v>6</v>
      </c>
      <c r="J1609" s="6" t="s">
        <v>4788</v>
      </c>
      <c r="K1609" s="8" t="str">
        <f>LEFT(J1609,MIN(FIND({0,1,2,3,4,5,6,7,8,9},ASC(J1609)&amp;1234567890))-1)</f>
        <v>Fe</v>
      </c>
      <c r="L1609" s="8">
        <f t="shared" si="126"/>
        <v>3.7320000000000002</v>
      </c>
      <c r="M1609" s="8">
        <f>VLOOKUP(K1609,Table!$A$2:$C$121,2,0)</f>
        <v>8</v>
      </c>
      <c r="N1609" s="7">
        <f>VLOOKUP(K1609,Table!$A$2:$C$121,3,0)</f>
        <v>4</v>
      </c>
      <c r="O1609" s="6" t="s">
        <v>4797</v>
      </c>
      <c r="P1609" s="8" t="str">
        <f>LEFT(O1609,MIN(FIND({0,1,2,3,4,5,6,7,8,9},ASC(O1609)&amp;1234567890))-1)</f>
        <v>Y</v>
      </c>
      <c r="Q1609" s="8">
        <f t="shared" si="127"/>
        <v>1.5960000000000001</v>
      </c>
      <c r="R1609" s="8">
        <f>VLOOKUP(P1609,Table!$A$2:$C$121,2,0)</f>
        <v>3</v>
      </c>
      <c r="S1609" s="7">
        <f>VLOOKUP(P1609,Table!$A$2:$C$121,3,0)</f>
        <v>5</v>
      </c>
      <c r="T1609" s="6" t="s">
        <v>4640</v>
      </c>
      <c r="U1609" s="8" t="str">
        <f>LEFT(T1609,MIN(FIND({0,1,2,3,4,5,6,7,8,9},ASC(T1609)&amp;1234567890))-1)</f>
        <v>U</v>
      </c>
      <c r="V1609" s="8">
        <f t="shared" si="128"/>
        <v>2.6680000000000001</v>
      </c>
      <c r="W1609" s="8">
        <f>VLOOKUP(U1609,Table!$A$2:$C$121,2,0)</f>
        <v>3</v>
      </c>
      <c r="X1609" s="7">
        <f>VLOOKUP(U1609,Table!$A$2:$C$121,3,0)</f>
        <v>7</v>
      </c>
      <c r="Y1609" s="6" t="s">
        <v>2670</v>
      </c>
      <c r="Z1609" s="8" t="str">
        <f>LEFT(Y1609,MIN(FIND({0,1,2,3,4,5,6,7,8,9},ASC(Y1609)&amp;1234567890))-1)</f>
        <v>O</v>
      </c>
      <c r="AA1609" s="8">
        <f t="shared" si="129"/>
        <v>24</v>
      </c>
      <c r="AB1609" s="8">
        <f>VLOOKUP(Z1609,Table!$A$2:$C$121,2,0)</f>
        <v>16</v>
      </c>
      <c r="AC1609" s="7">
        <f>VLOOKUP(Z1609,Table!$A$2:$C$121,3,0)</f>
        <v>2</v>
      </c>
      <c r="AD1609" s="5" t="str">
        <f>VLOOKUP(A1609,Table!$U$1:$V$230,2,0)</f>
        <v>Cubic</v>
      </c>
    </row>
    <row r="1610" spans="1:30" ht="18.75" customHeight="1" x14ac:dyDescent="0.4">
      <c r="A1610" s="5">
        <v>225</v>
      </c>
      <c r="B1610" s="5">
        <v>29169</v>
      </c>
      <c r="C1610" s="5" t="s">
        <v>2080</v>
      </c>
      <c r="D1610" s="5" t="s">
        <v>2102</v>
      </c>
      <c r="E1610" s="6" t="s">
        <v>2966</v>
      </c>
      <c r="F1610" s="8" t="str">
        <f>LEFT(E1610,MIN(FIND({0,1,2,3,4,5,6,7,8,9},ASC(E1610)&amp;1234567890))-1)</f>
        <v>Ba</v>
      </c>
      <c r="G1610" s="8">
        <f t="shared" si="125"/>
        <v>8</v>
      </c>
      <c r="H1610" s="8">
        <f>VLOOKUP(F1610,Table!$A$2:$C$121,2,0)</f>
        <v>2</v>
      </c>
      <c r="I1610" s="7">
        <f>VLOOKUP(F1610,Table!$A$2:$C$121,3,0)</f>
        <v>6</v>
      </c>
      <c r="J1610" s="6" t="s">
        <v>4798</v>
      </c>
      <c r="K1610" s="8" t="str">
        <f>LEFT(J1610,MIN(FIND({0,1,2,3,4,5,6,7,8,9},ASC(J1610)&amp;1234567890))-1)</f>
        <v>Fe</v>
      </c>
      <c r="L1610" s="8">
        <f t="shared" si="126"/>
        <v>3.2</v>
      </c>
      <c r="M1610" s="8">
        <f>VLOOKUP(K1610,Table!$A$2:$C$121,2,0)</f>
        <v>8</v>
      </c>
      <c r="N1610" s="7">
        <f>VLOOKUP(K1610,Table!$A$2:$C$121,3,0)</f>
        <v>4</v>
      </c>
      <c r="O1610" s="6" t="s">
        <v>4799</v>
      </c>
      <c r="P1610" s="8" t="str">
        <f>LEFT(O1610,MIN(FIND({0,1,2,3,4,5,6,7,8,9},ASC(O1610)&amp;1234567890))-1)</f>
        <v>Y</v>
      </c>
      <c r="Q1610" s="8">
        <f t="shared" si="127"/>
        <v>2.1320000000000001</v>
      </c>
      <c r="R1610" s="8">
        <f>VLOOKUP(P1610,Table!$A$2:$C$121,2,0)</f>
        <v>3</v>
      </c>
      <c r="S1610" s="7">
        <f>VLOOKUP(P1610,Table!$A$2:$C$121,3,0)</f>
        <v>5</v>
      </c>
      <c r="T1610" s="6" t="s">
        <v>4640</v>
      </c>
      <c r="U1610" s="8" t="str">
        <f>LEFT(T1610,MIN(FIND({0,1,2,3,4,5,6,7,8,9},ASC(T1610)&amp;1234567890))-1)</f>
        <v>U</v>
      </c>
      <c r="V1610" s="8">
        <f t="shared" si="128"/>
        <v>2.6680000000000001</v>
      </c>
      <c r="W1610" s="8">
        <f>VLOOKUP(U1610,Table!$A$2:$C$121,2,0)</f>
        <v>3</v>
      </c>
      <c r="X1610" s="7">
        <f>VLOOKUP(U1610,Table!$A$2:$C$121,3,0)</f>
        <v>7</v>
      </c>
      <c r="Y1610" s="6" t="s">
        <v>2670</v>
      </c>
      <c r="Z1610" s="8" t="str">
        <f>LEFT(Y1610,MIN(FIND({0,1,2,3,4,5,6,7,8,9},ASC(Y1610)&amp;1234567890))-1)</f>
        <v>O</v>
      </c>
      <c r="AA1610" s="8">
        <f t="shared" si="129"/>
        <v>24</v>
      </c>
      <c r="AB1610" s="8">
        <f>VLOOKUP(Z1610,Table!$A$2:$C$121,2,0)</f>
        <v>16</v>
      </c>
      <c r="AC1610" s="7">
        <f>VLOOKUP(Z1610,Table!$A$2:$C$121,3,0)</f>
        <v>2</v>
      </c>
      <c r="AD1610" s="5" t="str">
        <f>VLOOKUP(A1610,Table!$U$1:$V$230,2,0)</f>
        <v>Cubic</v>
      </c>
    </row>
    <row r="1611" spans="1:30" ht="18.75" customHeight="1" x14ac:dyDescent="0.4">
      <c r="A1611" s="5">
        <v>225</v>
      </c>
      <c r="B1611" s="5">
        <v>29170</v>
      </c>
      <c r="C1611" s="5" t="s">
        <v>2080</v>
      </c>
      <c r="D1611" s="5" t="s">
        <v>2103</v>
      </c>
      <c r="E1611" s="6" t="s">
        <v>4794</v>
      </c>
      <c r="F1611" s="8" t="str">
        <f>LEFT(E1611,MIN(FIND({0,1,2,3,4,5,6,7,8,9},ASC(E1611)&amp;1234567890))-1)</f>
        <v>Ba</v>
      </c>
      <c r="G1611" s="8">
        <f t="shared" si="125"/>
        <v>7.9960000000000004</v>
      </c>
      <c r="H1611" s="8">
        <f>VLOOKUP(F1611,Table!$A$2:$C$121,2,0)</f>
        <v>2</v>
      </c>
      <c r="I1611" s="7">
        <f>VLOOKUP(F1611,Table!$A$2:$C$121,3,0)</f>
        <v>6</v>
      </c>
      <c r="J1611" s="6" t="s">
        <v>4790</v>
      </c>
      <c r="K1611" s="8" t="str">
        <f>LEFT(J1611,MIN(FIND({0,1,2,3,4,5,6,7,8,9},ASC(J1611)&amp;1234567890))-1)</f>
        <v>Fe</v>
      </c>
      <c r="L1611" s="8">
        <f t="shared" si="126"/>
        <v>2.6640000000000001</v>
      </c>
      <c r="M1611" s="8">
        <f>VLOOKUP(K1611,Table!$A$2:$C$121,2,0)</f>
        <v>8</v>
      </c>
      <c r="N1611" s="7">
        <f>VLOOKUP(K1611,Table!$A$2:$C$121,3,0)</f>
        <v>4</v>
      </c>
      <c r="O1611" s="6" t="s">
        <v>4800</v>
      </c>
      <c r="P1611" s="8" t="str">
        <f>LEFT(O1611,MIN(FIND({0,1,2,3,4,5,6,7,8,9},ASC(O1611)&amp;1234567890))-1)</f>
        <v>Y</v>
      </c>
      <c r="Q1611" s="8">
        <f t="shared" si="127"/>
        <v>2.6680000000000001</v>
      </c>
      <c r="R1611" s="8">
        <f>VLOOKUP(P1611,Table!$A$2:$C$121,2,0)</f>
        <v>3</v>
      </c>
      <c r="S1611" s="7">
        <f>VLOOKUP(P1611,Table!$A$2:$C$121,3,0)</f>
        <v>5</v>
      </c>
      <c r="T1611" s="6" t="s">
        <v>4640</v>
      </c>
      <c r="U1611" s="8" t="str">
        <f>LEFT(T1611,MIN(FIND({0,1,2,3,4,5,6,7,8,9},ASC(T1611)&amp;1234567890))-1)</f>
        <v>U</v>
      </c>
      <c r="V1611" s="8">
        <f t="shared" si="128"/>
        <v>2.6680000000000001</v>
      </c>
      <c r="W1611" s="8">
        <f>VLOOKUP(U1611,Table!$A$2:$C$121,2,0)</f>
        <v>3</v>
      </c>
      <c r="X1611" s="7">
        <f>VLOOKUP(U1611,Table!$A$2:$C$121,3,0)</f>
        <v>7</v>
      </c>
      <c r="Y1611" s="6" t="s">
        <v>2670</v>
      </c>
      <c r="Z1611" s="8" t="str">
        <f>LEFT(Y1611,MIN(FIND({0,1,2,3,4,5,6,7,8,9},ASC(Y1611)&amp;1234567890))-1)</f>
        <v>O</v>
      </c>
      <c r="AA1611" s="8">
        <f t="shared" si="129"/>
        <v>24</v>
      </c>
      <c r="AB1611" s="8">
        <f>VLOOKUP(Z1611,Table!$A$2:$C$121,2,0)</f>
        <v>16</v>
      </c>
      <c r="AC1611" s="7">
        <f>VLOOKUP(Z1611,Table!$A$2:$C$121,3,0)</f>
        <v>2</v>
      </c>
      <c r="AD1611" s="5" t="str">
        <f>VLOOKUP(A1611,Table!$U$1:$V$230,2,0)</f>
        <v>Cubic</v>
      </c>
    </row>
    <row r="1612" spans="1:30" ht="18.75" customHeight="1" x14ac:dyDescent="0.4">
      <c r="A1612" s="5">
        <v>225</v>
      </c>
      <c r="B1612" s="5">
        <v>29171</v>
      </c>
      <c r="C1612" s="5" t="s">
        <v>2080</v>
      </c>
      <c r="D1612" s="5" t="s">
        <v>2104</v>
      </c>
      <c r="E1612" s="6" t="s">
        <v>4794</v>
      </c>
      <c r="F1612" s="8" t="str">
        <f>LEFT(E1612,MIN(FIND({0,1,2,3,4,5,6,7,8,9},ASC(E1612)&amp;1234567890))-1)</f>
        <v>Ba</v>
      </c>
      <c r="G1612" s="8">
        <f t="shared" si="125"/>
        <v>7.9960000000000004</v>
      </c>
      <c r="H1612" s="8">
        <f>VLOOKUP(F1612,Table!$A$2:$C$121,2,0)</f>
        <v>2</v>
      </c>
      <c r="I1612" s="7">
        <f>VLOOKUP(F1612,Table!$A$2:$C$121,3,0)</f>
        <v>6</v>
      </c>
      <c r="J1612" s="6" t="s">
        <v>4801</v>
      </c>
      <c r="K1612" s="8" t="str">
        <f>LEFT(J1612,MIN(FIND({0,1,2,3,4,5,6,7,8,9},ASC(J1612)&amp;1234567890))-1)</f>
        <v>Fe</v>
      </c>
      <c r="L1612" s="8">
        <f t="shared" si="126"/>
        <v>2.1320000000000001</v>
      </c>
      <c r="M1612" s="8">
        <f>VLOOKUP(K1612,Table!$A$2:$C$121,2,0)</f>
        <v>8</v>
      </c>
      <c r="N1612" s="7">
        <f>VLOOKUP(K1612,Table!$A$2:$C$121,3,0)</f>
        <v>4</v>
      </c>
      <c r="O1612" s="6" t="s">
        <v>4802</v>
      </c>
      <c r="P1612" s="8" t="str">
        <f>LEFT(O1612,MIN(FIND({0,1,2,3,4,5,6,7,8,9},ASC(O1612)&amp;1234567890))-1)</f>
        <v>Y</v>
      </c>
      <c r="Q1612" s="8">
        <f t="shared" si="127"/>
        <v>3.2040000000000002</v>
      </c>
      <c r="R1612" s="8">
        <f>VLOOKUP(P1612,Table!$A$2:$C$121,2,0)</f>
        <v>3</v>
      </c>
      <c r="S1612" s="7">
        <f>VLOOKUP(P1612,Table!$A$2:$C$121,3,0)</f>
        <v>5</v>
      </c>
      <c r="T1612" s="6" t="s">
        <v>4640</v>
      </c>
      <c r="U1612" s="8" t="str">
        <f>LEFT(T1612,MIN(FIND({0,1,2,3,4,5,6,7,8,9},ASC(T1612)&amp;1234567890))-1)</f>
        <v>U</v>
      </c>
      <c r="V1612" s="8">
        <f t="shared" si="128"/>
        <v>2.6680000000000001</v>
      </c>
      <c r="W1612" s="8">
        <f>VLOOKUP(U1612,Table!$A$2:$C$121,2,0)</f>
        <v>3</v>
      </c>
      <c r="X1612" s="7">
        <f>VLOOKUP(U1612,Table!$A$2:$C$121,3,0)</f>
        <v>7</v>
      </c>
      <c r="Y1612" s="6" t="s">
        <v>2670</v>
      </c>
      <c r="Z1612" s="8" t="str">
        <f>LEFT(Y1612,MIN(FIND({0,1,2,3,4,5,6,7,8,9},ASC(Y1612)&amp;1234567890))-1)</f>
        <v>O</v>
      </c>
      <c r="AA1612" s="8">
        <f t="shared" si="129"/>
        <v>24</v>
      </c>
      <c r="AB1612" s="8">
        <f>VLOOKUP(Z1612,Table!$A$2:$C$121,2,0)</f>
        <v>16</v>
      </c>
      <c r="AC1612" s="7">
        <f>VLOOKUP(Z1612,Table!$A$2:$C$121,3,0)</f>
        <v>2</v>
      </c>
      <c r="AD1612" s="5" t="str">
        <f>VLOOKUP(A1612,Table!$U$1:$V$230,2,0)</f>
        <v>Cubic</v>
      </c>
    </row>
    <row r="1613" spans="1:30" ht="18.75" customHeight="1" x14ac:dyDescent="0.4">
      <c r="A1613" s="5">
        <v>225</v>
      </c>
      <c r="B1613" s="5">
        <v>29172</v>
      </c>
      <c r="C1613" s="5" t="s">
        <v>2080</v>
      </c>
      <c r="D1613" s="5" t="s">
        <v>2105</v>
      </c>
      <c r="E1613" s="6" t="s">
        <v>4794</v>
      </c>
      <c r="F1613" s="8" t="str">
        <f>LEFT(E1613,MIN(FIND({0,1,2,3,4,5,6,7,8,9},ASC(E1613)&amp;1234567890))-1)</f>
        <v>Ba</v>
      </c>
      <c r="G1613" s="8">
        <f t="shared" si="125"/>
        <v>7.9960000000000004</v>
      </c>
      <c r="H1613" s="8">
        <f>VLOOKUP(F1613,Table!$A$2:$C$121,2,0)</f>
        <v>2</v>
      </c>
      <c r="I1613" s="7">
        <f>VLOOKUP(F1613,Table!$A$2:$C$121,3,0)</f>
        <v>6</v>
      </c>
      <c r="J1613" s="6" t="s">
        <v>4803</v>
      </c>
      <c r="K1613" s="8" t="str">
        <f>LEFT(J1613,MIN(FIND({0,1,2,3,4,5,6,7,8,9},ASC(J1613)&amp;1234567890))-1)</f>
        <v>Fe</v>
      </c>
      <c r="L1613" s="8">
        <f t="shared" si="126"/>
        <v>1.6</v>
      </c>
      <c r="M1613" s="8">
        <f>VLOOKUP(K1613,Table!$A$2:$C$121,2,0)</f>
        <v>8</v>
      </c>
      <c r="N1613" s="7">
        <f>VLOOKUP(K1613,Table!$A$2:$C$121,3,0)</f>
        <v>4</v>
      </c>
      <c r="O1613" s="6" t="s">
        <v>4804</v>
      </c>
      <c r="P1613" s="8" t="str">
        <f>LEFT(O1613,MIN(FIND({0,1,2,3,4,5,6,7,8,9},ASC(O1613)&amp;1234567890))-1)</f>
        <v>Y</v>
      </c>
      <c r="Q1613" s="8">
        <f t="shared" si="127"/>
        <v>3.7360000000000002</v>
      </c>
      <c r="R1613" s="8">
        <f>VLOOKUP(P1613,Table!$A$2:$C$121,2,0)</f>
        <v>3</v>
      </c>
      <c r="S1613" s="7">
        <f>VLOOKUP(P1613,Table!$A$2:$C$121,3,0)</f>
        <v>5</v>
      </c>
      <c r="T1613" s="6" t="s">
        <v>4640</v>
      </c>
      <c r="U1613" s="8" t="str">
        <f>LEFT(T1613,MIN(FIND({0,1,2,3,4,5,6,7,8,9},ASC(T1613)&amp;1234567890))-1)</f>
        <v>U</v>
      </c>
      <c r="V1613" s="8">
        <f t="shared" si="128"/>
        <v>2.6680000000000001</v>
      </c>
      <c r="W1613" s="8">
        <f>VLOOKUP(U1613,Table!$A$2:$C$121,2,0)</f>
        <v>3</v>
      </c>
      <c r="X1613" s="7">
        <f>VLOOKUP(U1613,Table!$A$2:$C$121,3,0)</f>
        <v>7</v>
      </c>
      <c r="Y1613" s="6" t="s">
        <v>2670</v>
      </c>
      <c r="Z1613" s="8" t="str">
        <f>LEFT(Y1613,MIN(FIND({0,1,2,3,4,5,6,7,8,9},ASC(Y1613)&amp;1234567890))-1)</f>
        <v>O</v>
      </c>
      <c r="AA1613" s="8">
        <f t="shared" si="129"/>
        <v>24</v>
      </c>
      <c r="AB1613" s="8">
        <f>VLOOKUP(Z1613,Table!$A$2:$C$121,2,0)</f>
        <v>16</v>
      </c>
      <c r="AC1613" s="7">
        <f>VLOOKUP(Z1613,Table!$A$2:$C$121,3,0)</f>
        <v>2</v>
      </c>
      <c r="AD1613" s="5" t="str">
        <f>VLOOKUP(A1613,Table!$U$1:$V$230,2,0)</f>
        <v>Cubic</v>
      </c>
    </row>
    <row r="1614" spans="1:30" ht="18.75" customHeight="1" x14ac:dyDescent="0.4">
      <c r="A1614" s="5">
        <v>225</v>
      </c>
      <c r="B1614" s="5">
        <v>29173</v>
      </c>
      <c r="C1614" s="5" t="s">
        <v>2080</v>
      </c>
      <c r="D1614" s="5" t="s">
        <v>2106</v>
      </c>
      <c r="E1614" s="6" t="s">
        <v>2966</v>
      </c>
      <c r="F1614" s="8" t="str">
        <f>LEFT(E1614,MIN(FIND({0,1,2,3,4,5,6,7,8,9},ASC(E1614)&amp;1234567890))-1)</f>
        <v>Ba</v>
      </c>
      <c r="G1614" s="8">
        <f t="shared" si="125"/>
        <v>8</v>
      </c>
      <c r="H1614" s="8">
        <f>VLOOKUP(F1614,Table!$A$2:$C$121,2,0)</f>
        <v>2</v>
      </c>
      <c r="I1614" s="7">
        <f>VLOOKUP(F1614,Table!$A$2:$C$121,3,0)</f>
        <v>6</v>
      </c>
      <c r="J1614" s="6" t="s">
        <v>4641</v>
      </c>
      <c r="K1614" s="8" t="str">
        <f>LEFT(J1614,MIN(FIND({0,1,2,3,4,5,6,7,8,9},ASC(J1614)&amp;1234567890))-1)</f>
        <v>Fe</v>
      </c>
      <c r="L1614" s="8">
        <f t="shared" si="126"/>
        <v>4.8</v>
      </c>
      <c r="M1614" s="8">
        <f>VLOOKUP(K1614,Table!$A$2:$C$121,2,0)</f>
        <v>8</v>
      </c>
      <c r="N1614" s="7">
        <f>VLOOKUP(K1614,Table!$A$2:$C$121,3,0)</f>
        <v>4</v>
      </c>
      <c r="O1614" s="6" t="s">
        <v>4805</v>
      </c>
      <c r="P1614" s="8" t="str">
        <f>LEFT(O1614,MIN(FIND({0,1,2,3,4,5,6,7,8,9},ASC(O1614)&amp;1234567890))-1)</f>
        <v>Lu</v>
      </c>
      <c r="Q1614" s="8">
        <f t="shared" si="127"/>
        <v>0.52</v>
      </c>
      <c r="R1614" s="8">
        <f>VLOOKUP(P1614,Table!$A$2:$C$121,2,0)</f>
        <v>3</v>
      </c>
      <c r="S1614" s="7">
        <f>VLOOKUP(P1614,Table!$A$2:$C$121,3,0)</f>
        <v>6</v>
      </c>
      <c r="T1614" s="6" t="s">
        <v>4779</v>
      </c>
      <c r="U1614" s="8" t="str">
        <f>LEFT(T1614,MIN(FIND({0,1,2,3,4,5,6,7,8,9},ASC(T1614)&amp;1234567890))-1)</f>
        <v>U</v>
      </c>
      <c r="V1614" s="8">
        <f t="shared" si="128"/>
        <v>2.68</v>
      </c>
      <c r="W1614" s="8">
        <f>VLOOKUP(U1614,Table!$A$2:$C$121,2,0)</f>
        <v>3</v>
      </c>
      <c r="X1614" s="7">
        <f>VLOOKUP(U1614,Table!$A$2:$C$121,3,0)</f>
        <v>7</v>
      </c>
      <c r="Y1614" s="6" t="s">
        <v>2670</v>
      </c>
      <c r="Z1614" s="8" t="str">
        <f>LEFT(Y1614,MIN(FIND({0,1,2,3,4,5,6,7,8,9},ASC(Y1614)&amp;1234567890))-1)</f>
        <v>O</v>
      </c>
      <c r="AA1614" s="8">
        <f t="shared" si="129"/>
        <v>24</v>
      </c>
      <c r="AB1614" s="8">
        <f>VLOOKUP(Z1614,Table!$A$2:$C$121,2,0)</f>
        <v>16</v>
      </c>
      <c r="AC1614" s="7">
        <f>VLOOKUP(Z1614,Table!$A$2:$C$121,3,0)</f>
        <v>2</v>
      </c>
      <c r="AD1614" s="5" t="str">
        <f>VLOOKUP(A1614,Table!$U$1:$V$230,2,0)</f>
        <v>Cubic</v>
      </c>
    </row>
    <row r="1615" spans="1:30" ht="18.75" customHeight="1" x14ac:dyDescent="0.4">
      <c r="A1615" s="5">
        <v>225</v>
      </c>
      <c r="B1615" s="5">
        <v>29174</v>
      </c>
      <c r="C1615" s="5" t="s">
        <v>2080</v>
      </c>
      <c r="D1615" s="5" t="s">
        <v>2107</v>
      </c>
      <c r="E1615" s="6" t="s">
        <v>2966</v>
      </c>
      <c r="F1615" s="8" t="str">
        <f>LEFT(E1615,MIN(FIND({0,1,2,3,4,5,6,7,8,9},ASC(E1615)&amp;1234567890))-1)</f>
        <v>Ba</v>
      </c>
      <c r="G1615" s="8">
        <f t="shared" si="125"/>
        <v>8</v>
      </c>
      <c r="H1615" s="8">
        <f>VLOOKUP(F1615,Table!$A$2:$C$121,2,0)</f>
        <v>2</v>
      </c>
      <c r="I1615" s="7">
        <f>VLOOKUP(F1615,Table!$A$2:$C$121,3,0)</f>
        <v>6</v>
      </c>
      <c r="J1615" s="6" t="s">
        <v>4806</v>
      </c>
      <c r="K1615" s="8" t="str">
        <f>LEFT(J1615,MIN(FIND({0,1,2,3,4,5,6,7,8,9},ASC(J1615)&amp;1234567890))-1)</f>
        <v>Fe</v>
      </c>
      <c r="L1615" s="8">
        <f t="shared" si="126"/>
        <v>4.24</v>
      </c>
      <c r="M1615" s="8">
        <f>VLOOKUP(K1615,Table!$A$2:$C$121,2,0)</f>
        <v>8</v>
      </c>
      <c r="N1615" s="7">
        <f>VLOOKUP(K1615,Table!$A$2:$C$121,3,0)</f>
        <v>4</v>
      </c>
      <c r="O1615" s="6" t="s">
        <v>4807</v>
      </c>
      <c r="P1615" s="8" t="str">
        <f>LEFT(O1615,MIN(FIND({0,1,2,3,4,5,6,7,8,9},ASC(O1615)&amp;1234567890))-1)</f>
        <v>Lu</v>
      </c>
      <c r="Q1615" s="8">
        <f t="shared" si="127"/>
        <v>1.0680000000000001</v>
      </c>
      <c r="R1615" s="8">
        <f>VLOOKUP(P1615,Table!$A$2:$C$121,2,0)</f>
        <v>3</v>
      </c>
      <c r="S1615" s="7">
        <f>VLOOKUP(P1615,Table!$A$2:$C$121,3,0)</f>
        <v>6</v>
      </c>
      <c r="T1615" s="6" t="s">
        <v>4779</v>
      </c>
      <c r="U1615" s="8" t="str">
        <f>LEFT(T1615,MIN(FIND({0,1,2,3,4,5,6,7,8,9},ASC(T1615)&amp;1234567890))-1)</f>
        <v>U</v>
      </c>
      <c r="V1615" s="8">
        <f t="shared" si="128"/>
        <v>2.68</v>
      </c>
      <c r="W1615" s="8">
        <f>VLOOKUP(U1615,Table!$A$2:$C$121,2,0)</f>
        <v>3</v>
      </c>
      <c r="X1615" s="7">
        <f>VLOOKUP(U1615,Table!$A$2:$C$121,3,0)</f>
        <v>7</v>
      </c>
      <c r="Y1615" s="6" t="s">
        <v>2670</v>
      </c>
      <c r="Z1615" s="8" t="str">
        <f>LEFT(Y1615,MIN(FIND({0,1,2,3,4,5,6,7,8,9},ASC(Y1615)&amp;1234567890))-1)</f>
        <v>O</v>
      </c>
      <c r="AA1615" s="8">
        <f t="shared" si="129"/>
        <v>24</v>
      </c>
      <c r="AB1615" s="8">
        <f>VLOOKUP(Z1615,Table!$A$2:$C$121,2,0)</f>
        <v>16</v>
      </c>
      <c r="AC1615" s="7">
        <f>VLOOKUP(Z1615,Table!$A$2:$C$121,3,0)</f>
        <v>2</v>
      </c>
      <c r="AD1615" s="5" t="str">
        <f>VLOOKUP(A1615,Table!$U$1:$V$230,2,0)</f>
        <v>Cubic</v>
      </c>
    </row>
    <row r="1616" spans="1:30" ht="18.75" customHeight="1" x14ac:dyDescent="0.4">
      <c r="A1616" s="5">
        <v>225</v>
      </c>
      <c r="B1616" s="5">
        <v>29175</v>
      </c>
      <c r="C1616" s="5" t="s">
        <v>2080</v>
      </c>
      <c r="D1616" s="5" t="s">
        <v>2108</v>
      </c>
      <c r="E1616" s="6" t="s">
        <v>4808</v>
      </c>
      <c r="F1616" s="8" t="str">
        <f>LEFT(E1616,MIN(FIND({0,1,2,3,4,5,6,7,8,9},ASC(E1616)&amp;1234567890))-1)</f>
        <v>Ba</v>
      </c>
      <c r="G1616" s="8">
        <f t="shared" si="125"/>
        <v>8.0399999999999991</v>
      </c>
      <c r="H1616" s="8">
        <f>VLOOKUP(F1616,Table!$A$2:$C$121,2,0)</f>
        <v>2</v>
      </c>
      <c r="I1616" s="7">
        <f>VLOOKUP(F1616,Table!$A$2:$C$121,3,0)</f>
        <v>6</v>
      </c>
      <c r="J1616" s="6" t="s">
        <v>4809</v>
      </c>
      <c r="K1616" s="8" t="str">
        <f>LEFT(J1616,MIN(FIND({0,1,2,3,4,5,6,7,8,9},ASC(J1616)&amp;1234567890))-1)</f>
        <v>Fe</v>
      </c>
      <c r="L1616" s="8">
        <f t="shared" si="126"/>
        <v>3.72</v>
      </c>
      <c r="M1616" s="8">
        <f>VLOOKUP(K1616,Table!$A$2:$C$121,2,0)</f>
        <v>8</v>
      </c>
      <c r="N1616" s="7">
        <f>VLOOKUP(K1616,Table!$A$2:$C$121,3,0)</f>
        <v>4</v>
      </c>
      <c r="O1616" s="6" t="s">
        <v>4810</v>
      </c>
      <c r="P1616" s="8" t="str">
        <f>LEFT(O1616,MIN(FIND({0,1,2,3,4,5,6,7,8,9},ASC(O1616)&amp;1234567890))-1)</f>
        <v>Lu</v>
      </c>
      <c r="Q1616" s="8">
        <f t="shared" si="127"/>
        <v>1.56</v>
      </c>
      <c r="R1616" s="8">
        <f>VLOOKUP(P1616,Table!$A$2:$C$121,2,0)</f>
        <v>3</v>
      </c>
      <c r="S1616" s="7">
        <f>VLOOKUP(P1616,Table!$A$2:$C$121,3,0)</f>
        <v>6</v>
      </c>
      <c r="T1616" s="6" t="s">
        <v>4779</v>
      </c>
      <c r="U1616" s="8" t="str">
        <f>LEFT(T1616,MIN(FIND({0,1,2,3,4,5,6,7,8,9},ASC(T1616)&amp;1234567890))-1)</f>
        <v>U</v>
      </c>
      <c r="V1616" s="8">
        <f t="shared" si="128"/>
        <v>2.68</v>
      </c>
      <c r="W1616" s="8">
        <f>VLOOKUP(U1616,Table!$A$2:$C$121,2,0)</f>
        <v>3</v>
      </c>
      <c r="X1616" s="7">
        <f>VLOOKUP(U1616,Table!$A$2:$C$121,3,0)</f>
        <v>7</v>
      </c>
      <c r="Y1616" s="6" t="s">
        <v>2670</v>
      </c>
      <c r="Z1616" s="8" t="str">
        <f>LEFT(Y1616,MIN(FIND({0,1,2,3,4,5,6,7,8,9},ASC(Y1616)&amp;1234567890))-1)</f>
        <v>O</v>
      </c>
      <c r="AA1616" s="8">
        <f t="shared" si="129"/>
        <v>24</v>
      </c>
      <c r="AB1616" s="8">
        <f>VLOOKUP(Z1616,Table!$A$2:$C$121,2,0)</f>
        <v>16</v>
      </c>
      <c r="AC1616" s="7">
        <f>VLOOKUP(Z1616,Table!$A$2:$C$121,3,0)</f>
        <v>2</v>
      </c>
      <c r="AD1616" s="5" t="str">
        <f>VLOOKUP(A1616,Table!$U$1:$V$230,2,0)</f>
        <v>Cubic</v>
      </c>
    </row>
    <row r="1617" spans="1:30" ht="18.75" customHeight="1" x14ac:dyDescent="0.4">
      <c r="A1617" s="5">
        <v>225</v>
      </c>
      <c r="B1617" s="5">
        <v>29176</v>
      </c>
      <c r="C1617" s="5" t="s">
        <v>2080</v>
      </c>
      <c r="D1617" s="5" t="s">
        <v>2109</v>
      </c>
      <c r="E1617" s="6" t="s">
        <v>4808</v>
      </c>
      <c r="F1617" s="8" t="str">
        <f>LEFT(E1617,MIN(FIND({0,1,2,3,4,5,6,7,8,9},ASC(E1617)&amp;1234567890))-1)</f>
        <v>Ba</v>
      </c>
      <c r="G1617" s="8">
        <f t="shared" si="125"/>
        <v>8.0399999999999991</v>
      </c>
      <c r="H1617" s="8">
        <f>VLOOKUP(F1617,Table!$A$2:$C$121,2,0)</f>
        <v>2</v>
      </c>
      <c r="I1617" s="7">
        <f>VLOOKUP(F1617,Table!$A$2:$C$121,3,0)</f>
        <v>6</v>
      </c>
      <c r="J1617" s="6" t="s">
        <v>4798</v>
      </c>
      <c r="K1617" s="8" t="str">
        <f>LEFT(J1617,MIN(FIND({0,1,2,3,4,5,6,7,8,9},ASC(J1617)&amp;1234567890))-1)</f>
        <v>Fe</v>
      </c>
      <c r="L1617" s="8">
        <f t="shared" si="126"/>
        <v>3.2</v>
      </c>
      <c r="M1617" s="8">
        <f>VLOOKUP(K1617,Table!$A$2:$C$121,2,0)</f>
        <v>8</v>
      </c>
      <c r="N1617" s="7">
        <f>VLOOKUP(K1617,Table!$A$2:$C$121,3,0)</f>
        <v>4</v>
      </c>
      <c r="O1617" s="6" t="s">
        <v>4811</v>
      </c>
      <c r="P1617" s="8" t="str">
        <f>LEFT(O1617,MIN(FIND({0,1,2,3,4,5,6,7,8,9},ASC(O1617)&amp;1234567890))-1)</f>
        <v>Lu</v>
      </c>
      <c r="Q1617" s="8">
        <f t="shared" si="127"/>
        <v>2.12</v>
      </c>
      <c r="R1617" s="8">
        <f>VLOOKUP(P1617,Table!$A$2:$C$121,2,0)</f>
        <v>3</v>
      </c>
      <c r="S1617" s="7">
        <f>VLOOKUP(P1617,Table!$A$2:$C$121,3,0)</f>
        <v>6</v>
      </c>
      <c r="T1617" s="6" t="s">
        <v>4779</v>
      </c>
      <c r="U1617" s="8" t="str">
        <f>LEFT(T1617,MIN(FIND({0,1,2,3,4,5,6,7,8,9},ASC(T1617)&amp;1234567890))-1)</f>
        <v>U</v>
      </c>
      <c r="V1617" s="8">
        <f t="shared" si="128"/>
        <v>2.68</v>
      </c>
      <c r="W1617" s="8">
        <f>VLOOKUP(U1617,Table!$A$2:$C$121,2,0)</f>
        <v>3</v>
      </c>
      <c r="X1617" s="7">
        <f>VLOOKUP(U1617,Table!$A$2:$C$121,3,0)</f>
        <v>7</v>
      </c>
      <c r="Y1617" s="6" t="s">
        <v>2670</v>
      </c>
      <c r="Z1617" s="8" t="str">
        <f>LEFT(Y1617,MIN(FIND({0,1,2,3,4,5,6,7,8,9},ASC(Y1617)&amp;1234567890))-1)</f>
        <v>O</v>
      </c>
      <c r="AA1617" s="8">
        <f t="shared" si="129"/>
        <v>24</v>
      </c>
      <c r="AB1617" s="8">
        <f>VLOOKUP(Z1617,Table!$A$2:$C$121,2,0)</f>
        <v>16</v>
      </c>
      <c r="AC1617" s="7">
        <f>VLOOKUP(Z1617,Table!$A$2:$C$121,3,0)</f>
        <v>2</v>
      </c>
      <c r="AD1617" s="5" t="str">
        <f>VLOOKUP(A1617,Table!$U$1:$V$230,2,0)</f>
        <v>Cubic</v>
      </c>
    </row>
    <row r="1618" spans="1:30" ht="18.75" customHeight="1" x14ac:dyDescent="0.4">
      <c r="A1618" s="5">
        <v>225</v>
      </c>
      <c r="B1618" s="5">
        <v>29177</v>
      </c>
      <c r="C1618" s="5" t="s">
        <v>2080</v>
      </c>
      <c r="D1618" s="5" t="s">
        <v>2110</v>
      </c>
      <c r="E1618" s="6" t="s">
        <v>4808</v>
      </c>
      <c r="F1618" s="8" t="str">
        <f>LEFT(E1618,MIN(FIND({0,1,2,3,4,5,6,7,8,9},ASC(E1618)&amp;1234567890))-1)</f>
        <v>Ba</v>
      </c>
      <c r="G1618" s="8">
        <f t="shared" si="125"/>
        <v>8.0399999999999991</v>
      </c>
      <c r="H1618" s="8">
        <f>VLOOKUP(F1618,Table!$A$2:$C$121,2,0)</f>
        <v>2</v>
      </c>
      <c r="I1618" s="7">
        <f>VLOOKUP(F1618,Table!$A$2:$C$121,3,0)</f>
        <v>6</v>
      </c>
      <c r="J1618" s="6" t="s">
        <v>4812</v>
      </c>
      <c r="K1618" s="8" t="str">
        <f>LEFT(J1618,MIN(FIND({0,1,2,3,4,5,6,7,8,9},ASC(J1618)&amp;1234567890))-1)</f>
        <v>Fe</v>
      </c>
      <c r="L1618" s="8">
        <f t="shared" si="126"/>
        <v>2.64</v>
      </c>
      <c r="M1618" s="8">
        <f>VLOOKUP(K1618,Table!$A$2:$C$121,2,0)</f>
        <v>8</v>
      </c>
      <c r="N1618" s="7">
        <f>VLOOKUP(K1618,Table!$A$2:$C$121,3,0)</f>
        <v>4</v>
      </c>
      <c r="O1618" s="6" t="s">
        <v>4813</v>
      </c>
      <c r="P1618" s="8" t="str">
        <f>LEFT(O1618,MIN(FIND({0,1,2,3,4,5,6,7,8,9},ASC(O1618)&amp;1234567890))-1)</f>
        <v>Lu</v>
      </c>
      <c r="Q1618" s="8">
        <f t="shared" si="127"/>
        <v>2.64</v>
      </c>
      <c r="R1618" s="8">
        <f>VLOOKUP(P1618,Table!$A$2:$C$121,2,0)</f>
        <v>3</v>
      </c>
      <c r="S1618" s="7">
        <f>VLOOKUP(P1618,Table!$A$2:$C$121,3,0)</f>
        <v>6</v>
      </c>
      <c r="T1618" s="6" t="s">
        <v>4779</v>
      </c>
      <c r="U1618" s="8" t="str">
        <f>LEFT(T1618,MIN(FIND({0,1,2,3,4,5,6,7,8,9},ASC(T1618)&amp;1234567890))-1)</f>
        <v>U</v>
      </c>
      <c r="V1618" s="8">
        <f t="shared" si="128"/>
        <v>2.68</v>
      </c>
      <c r="W1618" s="8">
        <f>VLOOKUP(U1618,Table!$A$2:$C$121,2,0)</f>
        <v>3</v>
      </c>
      <c r="X1618" s="7">
        <f>VLOOKUP(U1618,Table!$A$2:$C$121,3,0)</f>
        <v>7</v>
      </c>
      <c r="Y1618" s="6" t="s">
        <v>2670</v>
      </c>
      <c r="Z1618" s="8" t="str">
        <f>LEFT(Y1618,MIN(FIND({0,1,2,3,4,5,6,7,8,9},ASC(Y1618)&amp;1234567890))-1)</f>
        <v>O</v>
      </c>
      <c r="AA1618" s="8">
        <f t="shared" si="129"/>
        <v>24</v>
      </c>
      <c r="AB1618" s="8">
        <f>VLOOKUP(Z1618,Table!$A$2:$C$121,2,0)</f>
        <v>16</v>
      </c>
      <c r="AC1618" s="7">
        <f>VLOOKUP(Z1618,Table!$A$2:$C$121,3,0)</f>
        <v>2</v>
      </c>
      <c r="AD1618" s="5" t="str">
        <f>VLOOKUP(A1618,Table!$U$1:$V$230,2,0)</f>
        <v>Cubic</v>
      </c>
    </row>
    <row r="1619" spans="1:30" ht="18.75" customHeight="1" x14ac:dyDescent="0.4">
      <c r="A1619" s="5">
        <v>225</v>
      </c>
      <c r="B1619" s="5">
        <v>29178</v>
      </c>
      <c r="C1619" s="5" t="s">
        <v>2080</v>
      </c>
      <c r="D1619" s="5" t="s">
        <v>2111</v>
      </c>
      <c r="E1619" s="6" t="s">
        <v>4814</v>
      </c>
      <c r="F1619" s="8" t="str">
        <f>LEFT(E1619,MIN(FIND({0,1,2,3,4,5,6,7,8,9},ASC(E1619)&amp;1234567890))-1)</f>
        <v>Ba</v>
      </c>
      <c r="G1619" s="8">
        <f t="shared" si="125"/>
        <v>7.96</v>
      </c>
      <c r="H1619" s="8">
        <f>VLOOKUP(F1619,Table!$A$2:$C$121,2,0)</f>
        <v>2</v>
      </c>
      <c r="I1619" s="7">
        <f>VLOOKUP(F1619,Table!$A$2:$C$121,3,0)</f>
        <v>6</v>
      </c>
      <c r="J1619" s="6" t="s">
        <v>4815</v>
      </c>
      <c r="K1619" s="8" t="str">
        <f>LEFT(J1619,MIN(FIND({0,1,2,3,4,5,6,7,8,9},ASC(J1619)&amp;1234567890))-1)</f>
        <v>Fe</v>
      </c>
      <c r="L1619" s="8">
        <f t="shared" si="126"/>
        <v>2.12</v>
      </c>
      <c r="M1619" s="8">
        <f>VLOOKUP(K1619,Table!$A$2:$C$121,2,0)</f>
        <v>8</v>
      </c>
      <c r="N1619" s="7">
        <f>VLOOKUP(K1619,Table!$A$2:$C$121,3,0)</f>
        <v>4</v>
      </c>
      <c r="O1619" s="6" t="s">
        <v>4816</v>
      </c>
      <c r="P1619" s="8" t="str">
        <f>LEFT(O1619,MIN(FIND({0,1,2,3,4,5,6,7,8,9},ASC(O1619)&amp;1234567890))-1)</f>
        <v>Lu</v>
      </c>
      <c r="Q1619" s="8">
        <f t="shared" si="127"/>
        <v>3.24</v>
      </c>
      <c r="R1619" s="8">
        <f>VLOOKUP(P1619,Table!$A$2:$C$121,2,0)</f>
        <v>3</v>
      </c>
      <c r="S1619" s="7">
        <f>VLOOKUP(P1619,Table!$A$2:$C$121,3,0)</f>
        <v>6</v>
      </c>
      <c r="T1619" s="6" t="s">
        <v>4779</v>
      </c>
      <c r="U1619" s="8" t="str">
        <f>LEFT(T1619,MIN(FIND({0,1,2,3,4,5,6,7,8,9},ASC(T1619)&amp;1234567890))-1)</f>
        <v>U</v>
      </c>
      <c r="V1619" s="8">
        <f t="shared" si="128"/>
        <v>2.68</v>
      </c>
      <c r="W1619" s="8">
        <f>VLOOKUP(U1619,Table!$A$2:$C$121,2,0)</f>
        <v>3</v>
      </c>
      <c r="X1619" s="7">
        <f>VLOOKUP(U1619,Table!$A$2:$C$121,3,0)</f>
        <v>7</v>
      </c>
      <c r="Y1619" s="6" t="s">
        <v>2670</v>
      </c>
      <c r="Z1619" s="8" t="str">
        <f>LEFT(Y1619,MIN(FIND({0,1,2,3,4,5,6,7,8,9},ASC(Y1619)&amp;1234567890))-1)</f>
        <v>O</v>
      </c>
      <c r="AA1619" s="8">
        <f t="shared" si="129"/>
        <v>24</v>
      </c>
      <c r="AB1619" s="8">
        <f>VLOOKUP(Z1619,Table!$A$2:$C$121,2,0)</f>
        <v>16</v>
      </c>
      <c r="AC1619" s="7">
        <f>VLOOKUP(Z1619,Table!$A$2:$C$121,3,0)</f>
        <v>2</v>
      </c>
      <c r="AD1619" s="5" t="str">
        <f>VLOOKUP(A1619,Table!$U$1:$V$230,2,0)</f>
        <v>Cubic</v>
      </c>
    </row>
    <row r="1620" spans="1:30" ht="18.75" customHeight="1" x14ac:dyDescent="0.4">
      <c r="A1620" s="5">
        <v>225</v>
      </c>
      <c r="B1620" s="5">
        <v>29179</v>
      </c>
      <c r="C1620" s="5" t="s">
        <v>2080</v>
      </c>
      <c r="D1620" s="5" t="s">
        <v>2112</v>
      </c>
      <c r="E1620" s="6" t="s">
        <v>4814</v>
      </c>
      <c r="F1620" s="8" t="str">
        <f>LEFT(E1620,MIN(FIND({0,1,2,3,4,5,6,7,8,9},ASC(E1620)&amp;1234567890))-1)</f>
        <v>Ba</v>
      </c>
      <c r="G1620" s="8">
        <f t="shared" si="125"/>
        <v>7.96</v>
      </c>
      <c r="H1620" s="8">
        <f>VLOOKUP(F1620,Table!$A$2:$C$121,2,0)</f>
        <v>2</v>
      </c>
      <c r="I1620" s="7">
        <f>VLOOKUP(F1620,Table!$A$2:$C$121,3,0)</f>
        <v>6</v>
      </c>
      <c r="J1620" s="6" t="s">
        <v>4803</v>
      </c>
      <c r="K1620" s="8" t="str">
        <f>LEFT(J1620,MIN(FIND({0,1,2,3,4,5,6,7,8,9},ASC(J1620)&amp;1234567890))-1)</f>
        <v>Fe</v>
      </c>
      <c r="L1620" s="8">
        <f t="shared" si="126"/>
        <v>1.6</v>
      </c>
      <c r="M1620" s="8">
        <f>VLOOKUP(K1620,Table!$A$2:$C$121,2,0)</f>
        <v>8</v>
      </c>
      <c r="N1620" s="7">
        <f>VLOOKUP(K1620,Table!$A$2:$C$121,3,0)</f>
        <v>4</v>
      </c>
      <c r="O1620" s="6" t="s">
        <v>4817</v>
      </c>
      <c r="P1620" s="8" t="str">
        <f>LEFT(O1620,MIN(FIND({0,1,2,3,4,5,6,7,8,9},ASC(O1620)&amp;1234567890))-1)</f>
        <v>Lu</v>
      </c>
      <c r="Q1620" s="8">
        <f t="shared" si="127"/>
        <v>3.76</v>
      </c>
      <c r="R1620" s="8">
        <f>VLOOKUP(P1620,Table!$A$2:$C$121,2,0)</f>
        <v>3</v>
      </c>
      <c r="S1620" s="7">
        <f>VLOOKUP(P1620,Table!$A$2:$C$121,3,0)</f>
        <v>6</v>
      </c>
      <c r="T1620" s="6" t="s">
        <v>4779</v>
      </c>
      <c r="U1620" s="8" t="str">
        <f>LEFT(T1620,MIN(FIND({0,1,2,3,4,5,6,7,8,9},ASC(T1620)&amp;1234567890))-1)</f>
        <v>U</v>
      </c>
      <c r="V1620" s="8">
        <f t="shared" si="128"/>
        <v>2.68</v>
      </c>
      <c r="W1620" s="8">
        <f>VLOOKUP(U1620,Table!$A$2:$C$121,2,0)</f>
        <v>3</v>
      </c>
      <c r="X1620" s="7">
        <f>VLOOKUP(U1620,Table!$A$2:$C$121,3,0)</f>
        <v>7</v>
      </c>
      <c r="Y1620" s="6" t="s">
        <v>2670</v>
      </c>
      <c r="Z1620" s="8" t="str">
        <f>LEFT(Y1620,MIN(FIND({0,1,2,3,4,5,6,7,8,9},ASC(Y1620)&amp;1234567890))-1)</f>
        <v>O</v>
      </c>
      <c r="AA1620" s="8">
        <f t="shared" si="129"/>
        <v>24</v>
      </c>
      <c r="AB1620" s="8">
        <f>VLOOKUP(Z1620,Table!$A$2:$C$121,2,0)</f>
        <v>16</v>
      </c>
      <c r="AC1620" s="7">
        <f>VLOOKUP(Z1620,Table!$A$2:$C$121,3,0)</f>
        <v>2</v>
      </c>
      <c r="AD1620" s="5" t="str">
        <f>VLOOKUP(A1620,Table!$U$1:$V$230,2,0)</f>
        <v>Cubic</v>
      </c>
    </row>
    <row r="1621" spans="1:30" ht="18.75" customHeight="1" x14ac:dyDescent="0.4">
      <c r="A1621" s="5">
        <v>225</v>
      </c>
      <c r="B1621" s="5">
        <v>29180</v>
      </c>
      <c r="C1621" s="5" t="s">
        <v>2080</v>
      </c>
      <c r="D1621" s="5" t="s">
        <v>2113</v>
      </c>
      <c r="E1621" s="6" t="s">
        <v>4818</v>
      </c>
      <c r="F1621" s="8" t="str">
        <f>LEFT(E1621,MIN(FIND({0,1,2,3,4,5,6,7,8,9},ASC(E1621)&amp;1234567890))-1)</f>
        <v>Ba</v>
      </c>
      <c r="G1621" s="8">
        <f t="shared" si="125"/>
        <v>7.9720000000000004</v>
      </c>
      <c r="H1621" s="8">
        <f>VLOOKUP(F1621,Table!$A$2:$C$121,2,0)</f>
        <v>2</v>
      </c>
      <c r="I1621" s="7">
        <f>VLOOKUP(F1621,Table!$A$2:$C$121,3,0)</f>
        <v>6</v>
      </c>
      <c r="J1621" s="6" t="s">
        <v>4780</v>
      </c>
      <c r="K1621" s="8" t="str">
        <f>LEFT(J1621,MIN(FIND({0,1,2,3,4,5,6,7,8,9},ASC(J1621)&amp;1234567890))-1)</f>
        <v>Fe</v>
      </c>
      <c r="L1621" s="8">
        <f t="shared" si="126"/>
        <v>4.7880000000000003</v>
      </c>
      <c r="M1621" s="8">
        <f>VLOOKUP(K1621,Table!$A$2:$C$121,2,0)</f>
        <v>8</v>
      </c>
      <c r="N1621" s="7">
        <f>VLOOKUP(K1621,Table!$A$2:$C$121,3,0)</f>
        <v>4</v>
      </c>
      <c r="O1621" s="6" t="s">
        <v>4819</v>
      </c>
      <c r="P1621" s="8" t="str">
        <f>LEFT(O1621,MIN(FIND({0,1,2,3,4,5,6,7,8,9},ASC(O1621)&amp;1234567890))-1)</f>
        <v>Tm</v>
      </c>
      <c r="Q1621" s="8">
        <f t="shared" si="127"/>
        <v>0.56000000000000005</v>
      </c>
      <c r="R1621" s="8">
        <f>VLOOKUP(P1621,Table!$A$2:$C$121,2,0)</f>
        <v>3</v>
      </c>
      <c r="S1621" s="7">
        <f>VLOOKUP(P1621,Table!$A$2:$C$121,3,0)</f>
        <v>6</v>
      </c>
      <c r="T1621" s="6" t="s">
        <v>4779</v>
      </c>
      <c r="U1621" s="8" t="str">
        <f>LEFT(T1621,MIN(FIND({0,1,2,3,4,5,6,7,8,9},ASC(T1621)&amp;1234567890))-1)</f>
        <v>U</v>
      </c>
      <c r="V1621" s="8">
        <f t="shared" si="128"/>
        <v>2.68</v>
      </c>
      <c r="W1621" s="8">
        <f>VLOOKUP(U1621,Table!$A$2:$C$121,2,0)</f>
        <v>3</v>
      </c>
      <c r="X1621" s="7">
        <f>VLOOKUP(U1621,Table!$A$2:$C$121,3,0)</f>
        <v>7</v>
      </c>
      <c r="Y1621" s="6" t="s">
        <v>2670</v>
      </c>
      <c r="Z1621" s="8" t="str">
        <f>LEFT(Y1621,MIN(FIND({0,1,2,3,4,5,6,7,8,9},ASC(Y1621)&amp;1234567890))-1)</f>
        <v>O</v>
      </c>
      <c r="AA1621" s="8">
        <f t="shared" si="129"/>
        <v>24</v>
      </c>
      <c r="AB1621" s="8">
        <f>VLOOKUP(Z1621,Table!$A$2:$C$121,2,0)</f>
        <v>16</v>
      </c>
      <c r="AC1621" s="7">
        <f>VLOOKUP(Z1621,Table!$A$2:$C$121,3,0)</f>
        <v>2</v>
      </c>
      <c r="AD1621" s="5" t="str">
        <f>VLOOKUP(A1621,Table!$U$1:$V$230,2,0)</f>
        <v>Cubic</v>
      </c>
    </row>
    <row r="1622" spans="1:30" ht="18.75" customHeight="1" x14ac:dyDescent="0.4">
      <c r="A1622" s="5">
        <v>225</v>
      </c>
      <c r="B1622" s="5">
        <v>29181</v>
      </c>
      <c r="C1622" s="5" t="s">
        <v>2080</v>
      </c>
      <c r="D1622" s="5" t="s">
        <v>2114</v>
      </c>
      <c r="E1622" s="6" t="s">
        <v>4818</v>
      </c>
      <c r="F1622" s="8" t="str">
        <f>LEFT(E1622,MIN(FIND({0,1,2,3,4,5,6,7,8,9},ASC(E1622)&amp;1234567890))-1)</f>
        <v>Ba</v>
      </c>
      <c r="G1622" s="8">
        <f t="shared" si="125"/>
        <v>7.9720000000000004</v>
      </c>
      <c r="H1622" s="8">
        <f>VLOOKUP(F1622,Table!$A$2:$C$121,2,0)</f>
        <v>2</v>
      </c>
      <c r="I1622" s="7">
        <f>VLOOKUP(F1622,Table!$A$2:$C$121,3,0)</f>
        <v>6</v>
      </c>
      <c r="J1622" s="6" t="s">
        <v>4820</v>
      </c>
      <c r="K1622" s="8" t="str">
        <f>LEFT(J1622,MIN(FIND({0,1,2,3,4,5,6,7,8,9},ASC(J1622)&amp;1234567890))-1)</f>
        <v>Fe</v>
      </c>
      <c r="L1622" s="8">
        <f t="shared" si="126"/>
        <v>4.2519999999999998</v>
      </c>
      <c r="M1622" s="8">
        <f>VLOOKUP(K1622,Table!$A$2:$C$121,2,0)</f>
        <v>8</v>
      </c>
      <c r="N1622" s="7">
        <f>VLOOKUP(K1622,Table!$A$2:$C$121,3,0)</f>
        <v>4</v>
      </c>
      <c r="O1622" s="6" t="s">
        <v>4821</v>
      </c>
      <c r="P1622" s="8" t="str">
        <f>LEFT(O1622,MIN(FIND({0,1,2,3,4,5,6,7,8,9},ASC(O1622)&amp;1234567890))-1)</f>
        <v>Tm</v>
      </c>
      <c r="Q1622" s="8">
        <f t="shared" si="127"/>
        <v>1.0920000000000001</v>
      </c>
      <c r="R1622" s="8">
        <f>VLOOKUP(P1622,Table!$A$2:$C$121,2,0)</f>
        <v>3</v>
      </c>
      <c r="S1622" s="7">
        <f>VLOOKUP(P1622,Table!$A$2:$C$121,3,0)</f>
        <v>6</v>
      </c>
      <c r="T1622" s="6" t="s">
        <v>4779</v>
      </c>
      <c r="U1622" s="8" t="str">
        <f>LEFT(T1622,MIN(FIND({0,1,2,3,4,5,6,7,8,9},ASC(T1622)&amp;1234567890))-1)</f>
        <v>U</v>
      </c>
      <c r="V1622" s="8">
        <f t="shared" si="128"/>
        <v>2.68</v>
      </c>
      <c r="W1622" s="8">
        <f>VLOOKUP(U1622,Table!$A$2:$C$121,2,0)</f>
        <v>3</v>
      </c>
      <c r="X1622" s="7">
        <f>VLOOKUP(U1622,Table!$A$2:$C$121,3,0)</f>
        <v>7</v>
      </c>
      <c r="Y1622" s="6" t="s">
        <v>2670</v>
      </c>
      <c r="Z1622" s="8" t="str">
        <f>LEFT(Y1622,MIN(FIND({0,1,2,3,4,5,6,7,8,9},ASC(Y1622)&amp;1234567890))-1)</f>
        <v>O</v>
      </c>
      <c r="AA1622" s="8">
        <f t="shared" si="129"/>
        <v>24</v>
      </c>
      <c r="AB1622" s="8">
        <f>VLOOKUP(Z1622,Table!$A$2:$C$121,2,0)</f>
        <v>16</v>
      </c>
      <c r="AC1622" s="7">
        <f>VLOOKUP(Z1622,Table!$A$2:$C$121,3,0)</f>
        <v>2</v>
      </c>
      <c r="AD1622" s="5" t="str">
        <f>VLOOKUP(A1622,Table!$U$1:$V$230,2,0)</f>
        <v>Cubic</v>
      </c>
    </row>
    <row r="1623" spans="1:30" ht="18.75" customHeight="1" x14ac:dyDescent="0.4">
      <c r="A1623" s="5">
        <v>225</v>
      </c>
      <c r="B1623" s="5">
        <v>29182</v>
      </c>
      <c r="C1623" s="5" t="s">
        <v>2080</v>
      </c>
      <c r="D1623" s="5" t="s">
        <v>2115</v>
      </c>
      <c r="E1623" s="6" t="s">
        <v>2966</v>
      </c>
      <c r="F1623" s="8" t="str">
        <f>LEFT(E1623,MIN(FIND({0,1,2,3,4,5,6,7,8,9},ASC(E1623)&amp;1234567890))-1)</f>
        <v>Ba</v>
      </c>
      <c r="G1623" s="8">
        <f t="shared" si="125"/>
        <v>8</v>
      </c>
      <c r="H1623" s="8">
        <f>VLOOKUP(F1623,Table!$A$2:$C$121,2,0)</f>
        <v>2</v>
      </c>
      <c r="I1623" s="7">
        <f>VLOOKUP(F1623,Table!$A$2:$C$121,3,0)</f>
        <v>6</v>
      </c>
      <c r="J1623" s="6" t="s">
        <v>4809</v>
      </c>
      <c r="K1623" s="8" t="str">
        <f>LEFT(J1623,MIN(FIND({0,1,2,3,4,5,6,7,8,9},ASC(J1623)&amp;1234567890))-1)</f>
        <v>Fe</v>
      </c>
      <c r="L1623" s="8">
        <f t="shared" si="126"/>
        <v>3.72</v>
      </c>
      <c r="M1623" s="8">
        <f>VLOOKUP(K1623,Table!$A$2:$C$121,2,0)</f>
        <v>8</v>
      </c>
      <c r="N1623" s="7">
        <f>VLOOKUP(K1623,Table!$A$2:$C$121,3,0)</f>
        <v>4</v>
      </c>
      <c r="O1623" s="6" t="s">
        <v>4822</v>
      </c>
      <c r="P1623" s="8" t="str">
        <f>LEFT(O1623,MIN(FIND({0,1,2,3,4,5,6,7,8,9},ASC(O1623)&amp;1234567890))-1)</f>
        <v>Tm</v>
      </c>
      <c r="Q1623" s="8">
        <f t="shared" si="127"/>
        <v>1.6</v>
      </c>
      <c r="R1623" s="8">
        <f>VLOOKUP(P1623,Table!$A$2:$C$121,2,0)</f>
        <v>3</v>
      </c>
      <c r="S1623" s="7">
        <f>VLOOKUP(P1623,Table!$A$2:$C$121,3,0)</f>
        <v>6</v>
      </c>
      <c r="T1623" s="6" t="s">
        <v>4779</v>
      </c>
      <c r="U1623" s="8" t="str">
        <f>LEFT(T1623,MIN(FIND({0,1,2,3,4,5,6,7,8,9},ASC(T1623)&amp;1234567890))-1)</f>
        <v>U</v>
      </c>
      <c r="V1623" s="8">
        <f t="shared" si="128"/>
        <v>2.68</v>
      </c>
      <c r="W1623" s="8">
        <f>VLOOKUP(U1623,Table!$A$2:$C$121,2,0)</f>
        <v>3</v>
      </c>
      <c r="X1623" s="7">
        <f>VLOOKUP(U1623,Table!$A$2:$C$121,3,0)</f>
        <v>7</v>
      </c>
      <c r="Y1623" s="6" t="s">
        <v>2670</v>
      </c>
      <c r="Z1623" s="8" t="str">
        <f>LEFT(Y1623,MIN(FIND({0,1,2,3,4,5,6,7,8,9},ASC(Y1623)&amp;1234567890))-1)</f>
        <v>O</v>
      </c>
      <c r="AA1623" s="8">
        <f t="shared" si="129"/>
        <v>24</v>
      </c>
      <c r="AB1623" s="8">
        <f>VLOOKUP(Z1623,Table!$A$2:$C$121,2,0)</f>
        <v>16</v>
      </c>
      <c r="AC1623" s="7">
        <f>VLOOKUP(Z1623,Table!$A$2:$C$121,3,0)</f>
        <v>2</v>
      </c>
      <c r="AD1623" s="5" t="str">
        <f>VLOOKUP(A1623,Table!$U$1:$V$230,2,0)</f>
        <v>Cubic</v>
      </c>
    </row>
    <row r="1624" spans="1:30" ht="18.75" customHeight="1" x14ac:dyDescent="0.4">
      <c r="A1624" s="5">
        <v>225</v>
      </c>
      <c r="B1624" s="5">
        <v>29183</v>
      </c>
      <c r="C1624" s="5" t="s">
        <v>2080</v>
      </c>
      <c r="D1624" s="5" t="s">
        <v>2116</v>
      </c>
      <c r="E1624" s="6" t="s">
        <v>4818</v>
      </c>
      <c r="F1624" s="8" t="str">
        <f>LEFT(E1624,MIN(FIND({0,1,2,3,4,5,6,7,8,9},ASC(E1624)&amp;1234567890))-1)</f>
        <v>Ba</v>
      </c>
      <c r="G1624" s="8">
        <f t="shared" si="125"/>
        <v>7.9720000000000004</v>
      </c>
      <c r="H1624" s="8">
        <f>VLOOKUP(F1624,Table!$A$2:$C$121,2,0)</f>
        <v>2</v>
      </c>
      <c r="I1624" s="7">
        <f>VLOOKUP(F1624,Table!$A$2:$C$121,3,0)</f>
        <v>6</v>
      </c>
      <c r="J1624" s="6" t="s">
        <v>4823</v>
      </c>
      <c r="K1624" s="8" t="str">
        <f>LEFT(J1624,MIN(FIND({0,1,2,3,4,5,6,7,8,9},ASC(J1624)&amp;1234567890))-1)</f>
        <v>Fe</v>
      </c>
      <c r="L1624" s="8">
        <f t="shared" si="126"/>
        <v>3.1880000000000002</v>
      </c>
      <c r="M1624" s="8">
        <f>VLOOKUP(K1624,Table!$A$2:$C$121,2,0)</f>
        <v>8</v>
      </c>
      <c r="N1624" s="7">
        <f>VLOOKUP(K1624,Table!$A$2:$C$121,3,0)</f>
        <v>4</v>
      </c>
      <c r="O1624" s="6" t="s">
        <v>4824</v>
      </c>
      <c r="P1624" s="8" t="str">
        <f>LEFT(O1624,MIN(FIND({0,1,2,3,4,5,6,7,8,9},ASC(O1624)&amp;1234567890))-1)</f>
        <v>Tm</v>
      </c>
      <c r="Q1624" s="8">
        <f t="shared" si="127"/>
        <v>2.16</v>
      </c>
      <c r="R1624" s="8">
        <f>VLOOKUP(P1624,Table!$A$2:$C$121,2,0)</f>
        <v>3</v>
      </c>
      <c r="S1624" s="7">
        <f>VLOOKUP(P1624,Table!$A$2:$C$121,3,0)</f>
        <v>6</v>
      </c>
      <c r="T1624" s="6" t="s">
        <v>4779</v>
      </c>
      <c r="U1624" s="8" t="str">
        <f>LEFT(T1624,MIN(FIND({0,1,2,3,4,5,6,7,8,9},ASC(T1624)&amp;1234567890))-1)</f>
        <v>U</v>
      </c>
      <c r="V1624" s="8">
        <f t="shared" si="128"/>
        <v>2.68</v>
      </c>
      <c r="W1624" s="8">
        <f>VLOOKUP(U1624,Table!$A$2:$C$121,2,0)</f>
        <v>3</v>
      </c>
      <c r="X1624" s="7">
        <f>VLOOKUP(U1624,Table!$A$2:$C$121,3,0)</f>
        <v>7</v>
      </c>
      <c r="Y1624" s="6" t="s">
        <v>2670</v>
      </c>
      <c r="Z1624" s="8" t="str">
        <f>LEFT(Y1624,MIN(FIND({0,1,2,3,4,5,6,7,8,9},ASC(Y1624)&amp;1234567890))-1)</f>
        <v>O</v>
      </c>
      <c r="AA1624" s="8">
        <f t="shared" si="129"/>
        <v>24</v>
      </c>
      <c r="AB1624" s="8">
        <f>VLOOKUP(Z1624,Table!$A$2:$C$121,2,0)</f>
        <v>16</v>
      </c>
      <c r="AC1624" s="7">
        <f>VLOOKUP(Z1624,Table!$A$2:$C$121,3,0)</f>
        <v>2</v>
      </c>
      <c r="AD1624" s="5" t="str">
        <f>VLOOKUP(A1624,Table!$U$1:$V$230,2,0)</f>
        <v>Cubic</v>
      </c>
    </row>
    <row r="1625" spans="1:30" ht="18.75" customHeight="1" x14ac:dyDescent="0.4">
      <c r="A1625" s="5">
        <v>225</v>
      </c>
      <c r="B1625" s="5">
        <v>29184</v>
      </c>
      <c r="C1625" s="5" t="s">
        <v>2080</v>
      </c>
      <c r="D1625" s="5" t="s">
        <v>2117</v>
      </c>
      <c r="E1625" s="6" t="s">
        <v>4818</v>
      </c>
      <c r="F1625" s="8" t="str">
        <f>LEFT(E1625,MIN(FIND({0,1,2,3,4,5,6,7,8,9},ASC(E1625)&amp;1234567890))-1)</f>
        <v>Ba</v>
      </c>
      <c r="G1625" s="8">
        <f t="shared" si="125"/>
        <v>7.9720000000000004</v>
      </c>
      <c r="H1625" s="8">
        <f>VLOOKUP(F1625,Table!$A$2:$C$121,2,0)</f>
        <v>2</v>
      </c>
      <c r="I1625" s="7">
        <f>VLOOKUP(F1625,Table!$A$2:$C$121,3,0)</f>
        <v>6</v>
      </c>
      <c r="J1625" s="6" t="s">
        <v>4825</v>
      </c>
      <c r="K1625" s="8" t="str">
        <f>LEFT(J1625,MIN(FIND({0,1,2,3,4,5,6,7,8,9},ASC(J1625)&amp;1234567890))-1)</f>
        <v>Fe</v>
      </c>
      <c r="L1625" s="8">
        <f t="shared" si="126"/>
        <v>2.6520000000000001</v>
      </c>
      <c r="M1625" s="8">
        <f>VLOOKUP(K1625,Table!$A$2:$C$121,2,0)</f>
        <v>8</v>
      </c>
      <c r="N1625" s="7">
        <f>VLOOKUP(K1625,Table!$A$2:$C$121,3,0)</f>
        <v>4</v>
      </c>
      <c r="O1625" s="6" t="s">
        <v>4826</v>
      </c>
      <c r="P1625" s="8" t="str">
        <f>LEFT(O1625,MIN(FIND({0,1,2,3,4,5,6,7,8,9},ASC(O1625)&amp;1234567890))-1)</f>
        <v>Tm</v>
      </c>
      <c r="Q1625" s="8">
        <f t="shared" si="127"/>
        <v>2.6920000000000002</v>
      </c>
      <c r="R1625" s="8">
        <f>VLOOKUP(P1625,Table!$A$2:$C$121,2,0)</f>
        <v>3</v>
      </c>
      <c r="S1625" s="7">
        <f>VLOOKUP(P1625,Table!$A$2:$C$121,3,0)</f>
        <v>6</v>
      </c>
      <c r="T1625" s="6" t="s">
        <v>4779</v>
      </c>
      <c r="U1625" s="8" t="str">
        <f>LEFT(T1625,MIN(FIND({0,1,2,3,4,5,6,7,8,9},ASC(T1625)&amp;1234567890))-1)</f>
        <v>U</v>
      </c>
      <c r="V1625" s="8">
        <f t="shared" si="128"/>
        <v>2.68</v>
      </c>
      <c r="W1625" s="8">
        <f>VLOOKUP(U1625,Table!$A$2:$C$121,2,0)</f>
        <v>3</v>
      </c>
      <c r="X1625" s="7">
        <f>VLOOKUP(U1625,Table!$A$2:$C$121,3,0)</f>
        <v>7</v>
      </c>
      <c r="Y1625" s="6" t="s">
        <v>2670</v>
      </c>
      <c r="Z1625" s="8" t="str">
        <f>LEFT(Y1625,MIN(FIND({0,1,2,3,4,5,6,7,8,9},ASC(Y1625)&amp;1234567890))-1)</f>
        <v>O</v>
      </c>
      <c r="AA1625" s="8">
        <f t="shared" si="129"/>
        <v>24</v>
      </c>
      <c r="AB1625" s="8">
        <f>VLOOKUP(Z1625,Table!$A$2:$C$121,2,0)</f>
        <v>16</v>
      </c>
      <c r="AC1625" s="7">
        <f>VLOOKUP(Z1625,Table!$A$2:$C$121,3,0)</f>
        <v>2</v>
      </c>
      <c r="AD1625" s="5" t="str">
        <f>VLOOKUP(A1625,Table!$U$1:$V$230,2,0)</f>
        <v>Cubic</v>
      </c>
    </row>
    <row r="1626" spans="1:30" ht="18.75" customHeight="1" x14ac:dyDescent="0.4">
      <c r="A1626" s="5">
        <v>225</v>
      </c>
      <c r="B1626" s="5">
        <v>29185</v>
      </c>
      <c r="C1626" s="5" t="s">
        <v>2080</v>
      </c>
      <c r="D1626" s="5" t="s">
        <v>2118</v>
      </c>
      <c r="E1626" s="6" t="s">
        <v>2966</v>
      </c>
      <c r="F1626" s="8" t="str">
        <f>LEFT(E1626,MIN(FIND({0,1,2,3,4,5,6,7,8,9},ASC(E1626)&amp;1234567890))-1)</f>
        <v>Ba</v>
      </c>
      <c r="G1626" s="8">
        <f t="shared" si="125"/>
        <v>8</v>
      </c>
      <c r="H1626" s="8">
        <f>VLOOKUP(F1626,Table!$A$2:$C$121,2,0)</f>
        <v>2</v>
      </c>
      <c r="I1626" s="7">
        <f>VLOOKUP(F1626,Table!$A$2:$C$121,3,0)</f>
        <v>6</v>
      </c>
      <c r="J1626" s="6" t="s">
        <v>4815</v>
      </c>
      <c r="K1626" s="8" t="str">
        <f>LEFT(J1626,MIN(FIND({0,1,2,3,4,5,6,7,8,9},ASC(J1626)&amp;1234567890))-1)</f>
        <v>Fe</v>
      </c>
      <c r="L1626" s="8">
        <f t="shared" si="126"/>
        <v>2.12</v>
      </c>
      <c r="M1626" s="8">
        <f>VLOOKUP(K1626,Table!$A$2:$C$121,2,0)</f>
        <v>8</v>
      </c>
      <c r="N1626" s="7">
        <f>VLOOKUP(K1626,Table!$A$2:$C$121,3,0)</f>
        <v>4</v>
      </c>
      <c r="O1626" s="6" t="s">
        <v>4827</v>
      </c>
      <c r="P1626" s="8" t="str">
        <f>LEFT(O1626,MIN(FIND({0,1,2,3,4,5,6,7,8,9},ASC(O1626)&amp;1234567890))-1)</f>
        <v>Tm</v>
      </c>
      <c r="Q1626" s="8">
        <f t="shared" si="127"/>
        <v>3.2</v>
      </c>
      <c r="R1626" s="8">
        <f>VLOOKUP(P1626,Table!$A$2:$C$121,2,0)</f>
        <v>3</v>
      </c>
      <c r="S1626" s="7">
        <f>VLOOKUP(P1626,Table!$A$2:$C$121,3,0)</f>
        <v>6</v>
      </c>
      <c r="T1626" s="6" t="s">
        <v>4779</v>
      </c>
      <c r="U1626" s="8" t="str">
        <f>LEFT(T1626,MIN(FIND({0,1,2,3,4,5,6,7,8,9},ASC(T1626)&amp;1234567890))-1)</f>
        <v>U</v>
      </c>
      <c r="V1626" s="8">
        <f t="shared" si="128"/>
        <v>2.68</v>
      </c>
      <c r="W1626" s="8">
        <f>VLOOKUP(U1626,Table!$A$2:$C$121,2,0)</f>
        <v>3</v>
      </c>
      <c r="X1626" s="7">
        <f>VLOOKUP(U1626,Table!$A$2:$C$121,3,0)</f>
        <v>7</v>
      </c>
      <c r="Y1626" s="6" t="s">
        <v>2670</v>
      </c>
      <c r="Z1626" s="8" t="str">
        <f>LEFT(Y1626,MIN(FIND({0,1,2,3,4,5,6,7,8,9},ASC(Y1626)&amp;1234567890))-1)</f>
        <v>O</v>
      </c>
      <c r="AA1626" s="8">
        <f t="shared" si="129"/>
        <v>24</v>
      </c>
      <c r="AB1626" s="8">
        <f>VLOOKUP(Z1626,Table!$A$2:$C$121,2,0)</f>
        <v>16</v>
      </c>
      <c r="AC1626" s="7">
        <f>VLOOKUP(Z1626,Table!$A$2:$C$121,3,0)</f>
        <v>2</v>
      </c>
      <c r="AD1626" s="5" t="str">
        <f>VLOOKUP(A1626,Table!$U$1:$V$230,2,0)</f>
        <v>Cubic</v>
      </c>
    </row>
    <row r="1627" spans="1:30" ht="18.75" customHeight="1" x14ac:dyDescent="0.4">
      <c r="A1627" s="5">
        <v>225</v>
      </c>
      <c r="B1627" s="5">
        <v>29186</v>
      </c>
      <c r="C1627" s="5" t="s">
        <v>2080</v>
      </c>
      <c r="D1627" s="5" t="s">
        <v>2119</v>
      </c>
      <c r="E1627" s="6" t="s">
        <v>4818</v>
      </c>
      <c r="F1627" s="8" t="str">
        <f>LEFT(E1627,MIN(FIND({0,1,2,3,4,5,6,7,8,9},ASC(E1627)&amp;1234567890))-1)</f>
        <v>Ba</v>
      </c>
      <c r="G1627" s="8">
        <f t="shared" si="125"/>
        <v>7.9720000000000004</v>
      </c>
      <c r="H1627" s="8">
        <f>VLOOKUP(F1627,Table!$A$2:$C$121,2,0)</f>
        <v>2</v>
      </c>
      <c r="I1627" s="7">
        <f>VLOOKUP(F1627,Table!$A$2:$C$121,3,0)</f>
        <v>6</v>
      </c>
      <c r="J1627" s="6" t="s">
        <v>4780</v>
      </c>
      <c r="K1627" s="8" t="str">
        <f>LEFT(J1627,MIN(FIND({0,1,2,3,4,5,6,7,8,9},ASC(J1627)&amp;1234567890))-1)</f>
        <v>Fe</v>
      </c>
      <c r="L1627" s="8">
        <f t="shared" si="126"/>
        <v>4.7880000000000003</v>
      </c>
      <c r="M1627" s="8">
        <f>VLOOKUP(K1627,Table!$A$2:$C$121,2,0)</f>
        <v>8</v>
      </c>
      <c r="N1627" s="7">
        <f>VLOOKUP(K1627,Table!$A$2:$C$121,3,0)</f>
        <v>4</v>
      </c>
      <c r="O1627" s="6" t="s">
        <v>4828</v>
      </c>
      <c r="P1627" s="8" t="str">
        <f>LEFT(O1627,MIN(FIND({0,1,2,3,4,5,6,7,8,9},ASC(O1627)&amp;1234567890))-1)</f>
        <v>Dy</v>
      </c>
      <c r="Q1627" s="8">
        <f t="shared" si="127"/>
        <v>0.56000000000000005</v>
      </c>
      <c r="R1627" s="8">
        <f>VLOOKUP(P1627,Table!$A$2:$C$121,2,0)</f>
        <v>3</v>
      </c>
      <c r="S1627" s="7">
        <f>VLOOKUP(P1627,Table!$A$2:$C$121,3,0)</f>
        <v>6</v>
      </c>
      <c r="T1627" s="6" t="s">
        <v>4779</v>
      </c>
      <c r="U1627" s="8" t="str">
        <f>LEFT(T1627,MIN(FIND({0,1,2,3,4,5,6,7,8,9},ASC(T1627)&amp;1234567890))-1)</f>
        <v>U</v>
      </c>
      <c r="V1627" s="8">
        <f t="shared" si="128"/>
        <v>2.68</v>
      </c>
      <c r="W1627" s="8">
        <f>VLOOKUP(U1627,Table!$A$2:$C$121,2,0)</f>
        <v>3</v>
      </c>
      <c r="X1627" s="7">
        <f>VLOOKUP(U1627,Table!$A$2:$C$121,3,0)</f>
        <v>7</v>
      </c>
      <c r="Y1627" s="6" t="s">
        <v>2670</v>
      </c>
      <c r="Z1627" s="8" t="str">
        <f>LEFT(Y1627,MIN(FIND({0,1,2,3,4,5,6,7,8,9},ASC(Y1627)&amp;1234567890))-1)</f>
        <v>O</v>
      </c>
      <c r="AA1627" s="8">
        <f t="shared" si="129"/>
        <v>24</v>
      </c>
      <c r="AB1627" s="8">
        <f>VLOOKUP(Z1627,Table!$A$2:$C$121,2,0)</f>
        <v>16</v>
      </c>
      <c r="AC1627" s="7">
        <f>VLOOKUP(Z1627,Table!$A$2:$C$121,3,0)</f>
        <v>2</v>
      </c>
      <c r="AD1627" s="5" t="str">
        <f>VLOOKUP(A1627,Table!$U$1:$V$230,2,0)</f>
        <v>Cubic</v>
      </c>
    </row>
    <row r="1628" spans="1:30" ht="18.75" customHeight="1" x14ac:dyDescent="0.4">
      <c r="A1628" s="5">
        <v>225</v>
      </c>
      <c r="B1628" s="5">
        <v>29187</v>
      </c>
      <c r="C1628" s="5" t="s">
        <v>2080</v>
      </c>
      <c r="D1628" s="5" t="s">
        <v>2120</v>
      </c>
      <c r="E1628" s="6" t="s">
        <v>4829</v>
      </c>
      <c r="F1628" s="8" t="str">
        <f>LEFT(E1628,MIN(FIND({0,1,2,3,4,5,6,7,8,9},ASC(E1628)&amp;1234567890))-1)</f>
        <v>Ba</v>
      </c>
      <c r="G1628" s="8">
        <f t="shared" si="125"/>
        <v>8.0280000000000005</v>
      </c>
      <c r="H1628" s="8">
        <f>VLOOKUP(F1628,Table!$A$2:$C$121,2,0)</f>
        <v>2</v>
      </c>
      <c r="I1628" s="7">
        <f>VLOOKUP(F1628,Table!$A$2:$C$121,3,0)</f>
        <v>6</v>
      </c>
      <c r="J1628" s="6" t="s">
        <v>4784</v>
      </c>
      <c r="K1628" s="8" t="str">
        <f>LEFT(J1628,MIN(FIND({0,1,2,3,4,5,6,7,8,9},ASC(J1628)&amp;1234567890))-1)</f>
        <v>Fe</v>
      </c>
      <c r="L1628" s="8">
        <f t="shared" si="126"/>
        <v>4.2640000000000002</v>
      </c>
      <c r="M1628" s="8">
        <f>VLOOKUP(K1628,Table!$A$2:$C$121,2,0)</f>
        <v>8</v>
      </c>
      <c r="N1628" s="7">
        <f>VLOOKUP(K1628,Table!$A$2:$C$121,3,0)</f>
        <v>4</v>
      </c>
      <c r="O1628" s="6" t="s">
        <v>4830</v>
      </c>
      <c r="P1628" s="8" t="str">
        <f>LEFT(O1628,MIN(FIND({0,1,2,3,4,5,6,7,8,9},ASC(O1628)&amp;1234567890))-1)</f>
        <v>Dy</v>
      </c>
      <c r="Q1628" s="8">
        <f t="shared" si="127"/>
        <v>1.04</v>
      </c>
      <c r="R1628" s="8">
        <f>VLOOKUP(P1628,Table!$A$2:$C$121,2,0)</f>
        <v>3</v>
      </c>
      <c r="S1628" s="7">
        <f>VLOOKUP(P1628,Table!$A$2:$C$121,3,0)</f>
        <v>6</v>
      </c>
      <c r="T1628" s="6" t="s">
        <v>4640</v>
      </c>
      <c r="U1628" s="8" t="str">
        <f>LEFT(T1628,MIN(FIND({0,1,2,3,4,5,6,7,8,9},ASC(T1628)&amp;1234567890))-1)</f>
        <v>U</v>
      </c>
      <c r="V1628" s="8">
        <f t="shared" si="128"/>
        <v>2.6680000000000001</v>
      </c>
      <c r="W1628" s="8">
        <f>VLOOKUP(U1628,Table!$A$2:$C$121,2,0)</f>
        <v>3</v>
      </c>
      <c r="X1628" s="7">
        <f>VLOOKUP(U1628,Table!$A$2:$C$121,3,0)</f>
        <v>7</v>
      </c>
      <c r="Y1628" s="6" t="s">
        <v>2670</v>
      </c>
      <c r="Z1628" s="8" t="str">
        <f>LEFT(Y1628,MIN(FIND({0,1,2,3,4,5,6,7,8,9},ASC(Y1628)&amp;1234567890))-1)</f>
        <v>O</v>
      </c>
      <c r="AA1628" s="8">
        <f t="shared" si="129"/>
        <v>24</v>
      </c>
      <c r="AB1628" s="8">
        <f>VLOOKUP(Z1628,Table!$A$2:$C$121,2,0)</f>
        <v>16</v>
      </c>
      <c r="AC1628" s="7">
        <f>VLOOKUP(Z1628,Table!$A$2:$C$121,3,0)</f>
        <v>2</v>
      </c>
      <c r="AD1628" s="5" t="str">
        <f>VLOOKUP(A1628,Table!$U$1:$V$230,2,0)</f>
        <v>Cubic</v>
      </c>
    </row>
    <row r="1629" spans="1:30" ht="18.75" customHeight="1" x14ac:dyDescent="0.4">
      <c r="A1629" s="5">
        <v>225</v>
      </c>
      <c r="B1629" s="5">
        <v>29188</v>
      </c>
      <c r="C1629" s="5" t="s">
        <v>2080</v>
      </c>
      <c r="D1629" s="5" t="s">
        <v>2121</v>
      </c>
      <c r="E1629" s="6" t="s">
        <v>2966</v>
      </c>
      <c r="F1629" s="8" t="str">
        <f>LEFT(E1629,MIN(FIND({0,1,2,3,4,5,6,7,8,9},ASC(E1629)&amp;1234567890))-1)</f>
        <v>Ba</v>
      </c>
      <c r="G1629" s="8">
        <f t="shared" si="125"/>
        <v>8</v>
      </c>
      <c r="H1629" s="8">
        <f>VLOOKUP(F1629,Table!$A$2:$C$121,2,0)</f>
        <v>2</v>
      </c>
      <c r="I1629" s="7">
        <f>VLOOKUP(F1629,Table!$A$2:$C$121,3,0)</f>
        <v>6</v>
      </c>
      <c r="J1629" s="6" t="s">
        <v>4809</v>
      </c>
      <c r="K1629" s="8" t="str">
        <f>LEFT(J1629,MIN(FIND({0,1,2,3,4,5,6,7,8,9},ASC(J1629)&amp;1234567890))-1)</f>
        <v>Fe</v>
      </c>
      <c r="L1629" s="8">
        <f t="shared" si="126"/>
        <v>3.72</v>
      </c>
      <c r="M1629" s="8">
        <f>VLOOKUP(K1629,Table!$A$2:$C$121,2,0)</f>
        <v>8</v>
      </c>
      <c r="N1629" s="7">
        <f>VLOOKUP(K1629,Table!$A$2:$C$121,3,0)</f>
        <v>4</v>
      </c>
      <c r="O1629" s="6" t="s">
        <v>4831</v>
      </c>
      <c r="P1629" s="8" t="str">
        <f>LEFT(O1629,MIN(FIND({0,1,2,3,4,5,6,7,8,9},ASC(O1629)&amp;1234567890))-1)</f>
        <v>Dy</v>
      </c>
      <c r="Q1629" s="8">
        <f t="shared" si="127"/>
        <v>1.6</v>
      </c>
      <c r="R1629" s="8">
        <f>VLOOKUP(P1629,Table!$A$2:$C$121,2,0)</f>
        <v>3</v>
      </c>
      <c r="S1629" s="7">
        <f>VLOOKUP(P1629,Table!$A$2:$C$121,3,0)</f>
        <v>6</v>
      </c>
      <c r="T1629" s="6" t="s">
        <v>4779</v>
      </c>
      <c r="U1629" s="8" t="str">
        <f>LEFT(T1629,MIN(FIND({0,1,2,3,4,5,6,7,8,9},ASC(T1629)&amp;1234567890))-1)</f>
        <v>U</v>
      </c>
      <c r="V1629" s="8">
        <f t="shared" si="128"/>
        <v>2.68</v>
      </c>
      <c r="W1629" s="8">
        <f>VLOOKUP(U1629,Table!$A$2:$C$121,2,0)</f>
        <v>3</v>
      </c>
      <c r="X1629" s="7">
        <f>VLOOKUP(U1629,Table!$A$2:$C$121,3,0)</f>
        <v>7</v>
      </c>
      <c r="Y1629" s="6" t="s">
        <v>2670</v>
      </c>
      <c r="Z1629" s="8" t="str">
        <f>LEFT(Y1629,MIN(FIND({0,1,2,3,4,5,6,7,8,9},ASC(Y1629)&amp;1234567890))-1)</f>
        <v>O</v>
      </c>
      <c r="AA1629" s="8">
        <f t="shared" si="129"/>
        <v>24</v>
      </c>
      <c r="AB1629" s="8">
        <f>VLOOKUP(Z1629,Table!$A$2:$C$121,2,0)</f>
        <v>16</v>
      </c>
      <c r="AC1629" s="7">
        <f>VLOOKUP(Z1629,Table!$A$2:$C$121,3,0)</f>
        <v>2</v>
      </c>
      <c r="AD1629" s="5" t="str">
        <f>VLOOKUP(A1629,Table!$U$1:$V$230,2,0)</f>
        <v>Cubic</v>
      </c>
    </row>
    <row r="1630" spans="1:30" ht="18.75" customHeight="1" x14ac:dyDescent="0.4">
      <c r="A1630" s="5">
        <v>225</v>
      </c>
      <c r="B1630" s="5">
        <v>29189</v>
      </c>
      <c r="C1630" s="5" t="s">
        <v>2080</v>
      </c>
      <c r="D1630" s="5" t="s">
        <v>2122</v>
      </c>
      <c r="E1630" s="6" t="s">
        <v>4814</v>
      </c>
      <c r="F1630" s="8" t="str">
        <f>LEFT(E1630,MIN(FIND({0,1,2,3,4,5,6,7,8,9},ASC(E1630)&amp;1234567890))-1)</f>
        <v>Ba</v>
      </c>
      <c r="G1630" s="8">
        <f t="shared" si="125"/>
        <v>7.96</v>
      </c>
      <c r="H1630" s="8">
        <f>VLOOKUP(F1630,Table!$A$2:$C$121,2,0)</f>
        <v>2</v>
      </c>
      <c r="I1630" s="7">
        <f>VLOOKUP(F1630,Table!$A$2:$C$121,3,0)</f>
        <v>6</v>
      </c>
      <c r="J1630" s="6" t="s">
        <v>4798</v>
      </c>
      <c r="K1630" s="8" t="str">
        <f>LEFT(J1630,MIN(FIND({0,1,2,3,4,5,6,7,8,9},ASC(J1630)&amp;1234567890))-1)</f>
        <v>Fe</v>
      </c>
      <c r="L1630" s="8">
        <f t="shared" si="126"/>
        <v>3.2</v>
      </c>
      <c r="M1630" s="8">
        <f>VLOOKUP(K1630,Table!$A$2:$C$121,2,0)</f>
        <v>8</v>
      </c>
      <c r="N1630" s="7">
        <f>VLOOKUP(K1630,Table!$A$2:$C$121,3,0)</f>
        <v>4</v>
      </c>
      <c r="O1630" s="6" t="s">
        <v>4832</v>
      </c>
      <c r="P1630" s="8" t="str">
        <f>LEFT(O1630,MIN(FIND({0,1,2,3,4,5,6,7,8,9},ASC(O1630)&amp;1234567890))-1)</f>
        <v>Dy</v>
      </c>
      <c r="Q1630" s="8">
        <f t="shared" si="127"/>
        <v>2.16</v>
      </c>
      <c r="R1630" s="8">
        <f>VLOOKUP(P1630,Table!$A$2:$C$121,2,0)</f>
        <v>3</v>
      </c>
      <c r="S1630" s="7">
        <f>VLOOKUP(P1630,Table!$A$2:$C$121,3,0)</f>
        <v>6</v>
      </c>
      <c r="T1630" s="6" t="s">
        <v>4779</v>
      </c>
      <c r="U1630" s="8" t="str">
        <f>LEFT(T1630,MIN(FIND({0,1,2,3,4,5,6,7,8,9},ASC(T1630)&amp;1234567890))-1)</f>
        <v>U</v>
      </c>
      <c r="V1630" s="8">
        <f t="shared" si="128"/>
        <v>2.68</v>
      </c>
      <c r="W1630" s="8">
        <f>VLOOKUP(U1630,Table!$A$2:$C$121,2,0)</f>
        <v>3</v>
      </c>
      <c r="X1630" s="7">
        <f>VLOOKUP(U1630,Table!$A$2:$C$121,3,0)</f>
        <v>7</v>
      </c>
      <c r="Y1630" s="6" t="s">
        <v>2670</v>
      </c>
      <c r="Z1630" s="8" t="str">
        <f>LEFT(Y1630,MIN(FIND({0,1,2,3,4,5,6,7,8,9},ASC(Y1630)&amp;1234567890))-1)</f>
        <v>O</v>
      </c>
      <c r="AA1630" s="8">
        <f t="shared" si="129"/>
        <v>24</v>
      </c>
      <c r="AB1630" s="8">
        <f>VLOOKUP(Z1630,Table!$A$2:$C$121,2,0)</f>
        <v>16</v>
      </c>
      <c r="AC1630" s="7">
        <f>VLOOKUP(Z1630,Table!$A$2:$C$121,3,0)</f>
        <v>2</v>
      </c>
      <c r="AD1630" s="5" t="str">
        <f>VLOOKUP(A1630,Table!$U$1:$V$230,2,0)</f>
        <v>Cubic</v>
      </c>
    </row>
    <row r="1631" spans="1:30" ht="18.75" customHeight="1" x14ac:dyDescent="0.4">
      <c r="A1631" s="5">
        <v>225</v>
      </c>
      <c r="B1631" s="5">
        <v>29190</v>
      </c>
      <c r="C1631" s="5" t="s">
        <v>2080</v>
      </c>
      <c r="D1631" s="5" t="s">
        <v>2123</v>
      </c>
      <c r="E1631" s="6" t="s">
        <v>4808</v>
      </c>
      <c r="F1631" s="8" t="str">
        <f>LEFT(E1631,MIN(FIND({0,1,2,3,4,5,6,7,8,9},ASC(E1631)&amp;1234567890))-1)</f>
        <v>Ba</v>
      </c>
      <c r="G1631" s="8">
        <f t="shared" si="125"/>
        <v>8.0399999999999991</v>
      </c>
      <c r="H1631" s="8">
        <f>VLOOKUP(F1631,Table!$A$2:$C$121,2,0)</f>
        <v>2</v>
      </c>
      <c r="I1631" s="7">
        <f>VLOOKUP(F1631,Table!$A$2:$C$121,3,0)</f>
        <v>6</v>
      </c>
      <c r="J1631" s="6" t="s">
        <v>4812</v>
      </c>
      <c r="K1631" s="8" t="str">
        <f>LEFT(J1631,MIN(FIND({0,1,2,3,4,5,6,7,8,9},ASC(J1631)&amp;1234567890))-1)</f>
        <v>Fe</v>
      </c>
      <c r="L1631" s="8">
        <f t="shared" si="126"/>
        <v>2.64</v>
      </c>
      <c r="M1631" s="8">
        <f>VLOOKUP(K1631,Table!$A$2:$C$121,2,0)</f>
        <v>8</v>
      </c>
      <c r="N1631" s="7">
        <f>VLOOKUP(K1631,Table!$A$2:$C$121,3,0)</f>
        <v>4</v>
      </c>
      <c r="O1631" s="6" t="s">
        <v>4833</v>
      </c>
      <c r="P1631" s="8" t="str">
        <f>LEFT(O1631,MIN(FIND({0,1,2,3,4,5,6,7,8,9},ASC(O1631)&amp;1234567890))-1)</f>
        <v>Dy</v>
      </c>
      <c r="Q1631" s="8">
        <f t="shared" si="127"/>
        <v>2.64</v>
      </c>
      <c r="R1631" s="8">
        <f>VLOOKUP(P1631,Table!$A$2:$C$121,2,0)</f>
        <v>3</v>
      </c>
      <c r="S1631" s="7">
        <f>VLOOKUP(P1631,Table!$A$2:$C$121,3,0)</f>
        <v>6</v>
      </c>
      <c r="T1631" s="6" t="s">
        <v>4779</v>
      </c>
      <c r="U1631" s="8" t="str">
        <f>LEFT(T1631,MIN(FIND({0,1,2,3,4,5,6,7,8,9},ASC(T1631)&amp;1234567890))-1)</f>
        <v>U</v>
      </c>
      <c r="V1631" s="8">
        <f t="shared" si="128"/>
        <v>2.68</v>
      </c>
      <c r="W1631" s="8">
        <f>VLOOKUP(U1631,Table!$A$2:$C$121,2,0)</f>
        <v>3</v>
      </c>
      <c r="X1631" s="7">
        <f>VLOOKUP(U1631,Table!$A$2:$C$121,3,0)</f>
        <v>7</v>
      </c>
      <c r="Y1631" s="6" t="s">
        <v>2670</v>
      </c>
      <c r="Z1631" s="8" t="str">
        <f>LEFT(Y1631,MIN(FIND({0,1,2,3,4,5,6,7,8,9},ASC(Y1631)&amp;1234567890))-1)</f>
        <v>O</v>
      </c>
      <c r="AA1631" s="8">
        <f t="shared" si="129"/>
        <v>24</v>
      </c>
      <c r="AB1631" s="8">
        <f>VLOOKUP(Z1631,Table!$A$2:$C$121,2,0)</f>
        <v>16</v>
      </c>
      <c r="AC1631" s="7">
        <f>VLOOKUP(Z1631,Table!$A$2:$C$121,3,0)</f>
        <v>2</v>
      </c>
      <c r="AD1631" s="5" t="str">
        <f>VLOOKUP(A1631,Table!$U$1:$V$230,2,0)</f>
        <v>Cubic</v>
      </c>
    </row>
    <row r="1632" spans="1:30" ht="18.75" customHeight="1" x14ac:dyDescent="0.4">
      <c r="A1632" s="5">
        <v>225</v>
      </c>
      <c r="B1632" s="5">
        <v>29191</v>
      </c>
      <c r="C1632" s="5" t="s">
        <v>2080</v>
      </c>
      <c r="D1632" s="5" t="s">
        <v>2124</v>
      </c>
      <c r="E1632" s="6" t="s">
        <v>2966</v>
      </c>
      <c r="F1632" s="8" t="str">
        <f>LEFT(E1632,MIN(FIND({0,1,2,3,4,5,6,7,8,9},ASC(E1632)&amp;1234567890))-1)</f>
        <v>Ba</v>
      </c>
      <c r="G1632" s="8">
        <f t="shared" si="125"/>
        <v>8</v>
      </c>
      <c r="H1632" s="8">
        <f>VLOOKUP(F1632,Table!$A$2:$C$121,2,0)</f>
        <v>2</v>
      </c>
      <c r="I1632" s="7">
        <f>VLOOKUP(F1632,Table!$A$2:$C$121,3,0)</f>
        <v>6</v>
      </c>
      <c r="J1632" s="6" t="s">
        <v>4815</v>
      </c>
      <c r="K1632" s="8" t="str">
        <f>LEFT(J1632,MIN(FIND({0,1,2,3,4,5,6,7,8,9},ASC(J1632)&amp;1234567890))-1)</f>
        <v>Fe</v>
      </c>
      <c r="L1632" s="8">
        <f t="shared" si="126"/>
        <v>2.12</v>
      </c>
      <c r="M1632" s="8">
        <f>VLOOKUP(K1632,Table!$A$2:$C$121,2,0)</f>
        <v>8</v>
      </c>
      <c r="N1632" s="7">
        <f>VLOOKUP(K1632,Table!$A$2:$C$121,3,0)</f>
        <v>4</v>
      </c>
      <c r="O1632" s="6" t="s">
        <v>4834</v>
      </c>
      <c r="P1632" s="8" t="str">
        <f>LEFT(O1632,MIN(FIND({0,1,2,3,4,5,6,7,8,9},ASC(O1632)&amp;1234567890))-1)</f>
        <v>Dy</v>
      </c>
      <c r="Q1632" s="8">
        <f t="shared" si="127"/>
        <v>3.2</v>
      </c>
      <c r="R1632" s="8">
        <f>VLOOKUP(P1632,Table!$A$2:$C$121,2,0)</f>
        <v>3</v>
      </c>
      <c r="S1632" s="7">
        <f>VLOOKUP(P1632,Table!$A$2:$C$121,3,0)</f>
        <v>6</v>
      </c>
      <c r="T1632" s="6" t="s">
        <v>4779</v>
      </c>
      <c r="U1632" s="8" t="str">
        <f>LEFT(T1632,MIN(FIND({0,1,2,3,4,5,6,7,8,9},ASC(T1632)&amp;1234567890))-1)</f>
        <v>U</v>
      </c>
      <c r="V1632" s="8">
        <f t="shared" si="128"/>
        <v>2.68</v>
      </c>
      <c r="W1632" s="8">
        <f>VLOOKUP(U1632,Table!$A$2:$C$121,2,0)</f>
        <v>3</v>
      </c>
      <c r="X1632" s="7">
        <f>VLOOKUP(U1632,Table!$A$2:$C$121,3,0)</f>
        <v>7</v>
      </c>
      <c r="Y1632" s="6" t="s">
        <v>2670</v>
      </c>
      <c r="Z1632" s="8" t="str">
        <f>LEFT(Y1632,MIN(FIND({0,1,2,3,4,5,6,7,8,9},ASC(Y1632)&amp;1234567890))-1)</f>
        <v>O</v>
      </c>
      <c r="AA1632" s="8">
        <f t="shared" si="129"/>
        <v>24</v>
      </c>
      <c r="AB1632" s="8">
        <f>VLOOKUP(Z1632,Table!$A$2:$C$121,2,0)</f>
        <v>16</v>
      </c>
      <c r="AC1632" s="7">
        <f>VLOOKUP(Z1632,Table!$A$2:$C$121,3,0)</f>
        <v>2</v>
      </c>
      <c r="AD1632" s="5" t="str">
        <f>VLOOKUP(A1632,Table!$U$1:$V$230,2,0)</f>
        <v>Cubic</v>
      </c>
    </row>
    <row r="1633" spans="1:30" ht="18.75" customHeight="1" x14ac:dyDescent="0.4">
      <c r="A1633" s="5">
        <v>225</v>
      </c>
      <c r="B1633" s="5">
        <v>29192</v>
      </c>
      <c r="C1633" s="5" t="s">
        <v>2080</v>
      </c>
      <c r="D1633" s="5" t="s">
        <v>2125</v>
      </c>
      <c r="E1633" s="6" t="s">
        <v>4814</v>
      </c>
      <c r="F1633" s="8" t="str">
        <f>LEFT(E1633,MIN(FIND({0,1,2,3,4,5,6,7,8,9},ASC(E1633)&amp;1234567890))-1)</f>
        <v>Ba</v>
      </c>
      <c r="G1633" s="8">
        <f t="shared" si="125"/>
        <v>7.96</v>
      </c>
      <c r="H1633" s="8">
        <f>VLOOKUP(F1633,Table!$A$2:$C$121,2,0)</f>
        <v>2</v>
      </c>
      <c r="I1633" s="7">
        <f>VLOOKUP(F1633,Table!$A$2:$C$121,3,0)</f>
        <v>6</v>
      </c>
      <c r="J1633" s="6" t="s">
        <v>4803</v>
      </c>
      <c r="K1633" s="8" t="str">
        <f>LEFT(J1633,MIN(FIND({0,1,2,3,4,5,6,7,8,9},ASC(J1633)&amp;1234567890))-1)</f>
        <v>Fe</v>
      </c>
      <c r="L1633" s="8">
        <f t="shared" si="126"/>
        <v>1.6</v>
      </c>
      <c r="M1633" s="8">
        <f>VLOOKUP(K1633,Table!$A$2:$C$121,2,0)</f>
        <v>8</v>
      </c>
      <c r="N1633" s="7">
        <f>VLOOKUP(K1633,Table!$A$2:$C$121,3,0)</f>
        <v>4</v>
      </c>
      <c r="O1633" s="6" t="s">
        <v>4835</v>
      </c>
      <c r="P1633" s="8" t="str">
        <f>LEFT(O1633,MIN(FIND({0,1,2,3,4,5,6,7,8,9},ASC(O1633)&amp;1234567890))-1)</f>
        <v>Dy</v>
      </c>
      <c r="Q1633" s="8">
        <f t="shared" si="127"/>
        <v>3.76</v>
      </c>
      <c r="R1633" s="8">
        <f>VLOOKUP(P1633,Table!$A$2:$C$121,2,0)</f>
        <v>3</v>
      </c>
      <c r="S1633" s="7">
        <f>VLOOKUP(P1633,Table!$A$2:$C$121,3,0)</f>
        <v>6</v>
      </c>
      <c r="T1633" s="6" t="s">
        <v>4779</v>
      </c>
      <c r="U1633" s="8" t="str">
        <f>LEFT(T1633,MIN(FIND({0,1,2,3,4,5,6,7,8,9},ASC(T1633)&amp;1234567890))-1)</f>
        <v>U</v>
      </c>
      <c r="V1633" s="8">
        <f t="shared" si="128"/>
        <v>2.68</v>
      </c>
      <c r="W1633" s="8">
        <f>VLOOKUP(U1633,Table!$A$2:$C$121,2,0)</f>
        <v>3</v>
      </c>
      <c r="X1633" s="7">
        <f>VLOOKUP(U1633,Table!$A$2:$C$121,3,0)</f>
        <v>7</v>
      </c>
      <c r="Y1633" s="6" t="s">
        <v>2670</v>
      </c>
      <c r="Z1633" s="8" t="str">
        <f>LEFT(Y1633,MIN(FIND({0,1,2,3,4,5,6,7,8,9},ASC(Y1633)&amp;1234567890))-1)</f>
        <v>O</v>
      </c>
      <c r="AA1633" s="8">
        <f t="shared" si="129"/>
        <v>24</v>
      </c>
      <c r="AB1633" s="8">
        <f>VLOOKUP(Z1633,Table!$A$2:$C$121,2,0)</f>
        <v>16</v>
      </c>
      <c r="AC1633" s="7">
        <f>VLOOKUP(Z1633,Table!$A$2:$C$121,3,0)</f>
        <v>2</v>
      </c>
      <c r="AD1633" s="5" t="str">
        <f>VLOOKUP(A1633,Table!$U$1:$V$230,2,0)</f>
        <v>Cubic</v>
      </c>
    </row>
    <row r="1634" spans="1:30" ht="18.75" customHeight="1" x14ac:dyDescent="0.4">
      <c r="A1634" s="5">
        <v>225</v>
      </c>
      <c r="B1634" s="5">
        <v>29198</v>
      </c>
      <c r="C1634" s="5" t="s">
        <v>2080</v>
      </c>
      <c r="D1634" s="5" t="s">
        <v>2126</v>
      </c>
      <c r="E1634" s="6" t="s">
        <v>2966</v>
      </c>
      <c r="F1634" s="8" t="str">
        <f>LEFT(E1634,MIN(FIND({0,1,2,3,4,5,6,7,8,9},ASC(E1634)&amp;1234567890))-1)</f>
        <v>Ba</v>
      </c>
      <c r="G1634" s="8">
        <f t="shared" si="125"/>
        <v>8</v>
      </c>
      <c r="H1634" s="8">
        <f>VLOOKUP(F1634,Table!$A$2:$C$121,2,0)</f>
        <v>2</v>
      </c>
      <c r="I1634" s="7">
        <f>VLOOKUP(F1634,Table!$A$2:$C$121,3,0)</f>
        <v>6</v>
      </c>
      <c r="J1634" s="6" t="s">
        <v>4836</v>
      </c>
      <c r="K1634" s="8" t="str">
        <f>LEFT(J1634,MIN(FIND({0,1,2,3,4,5,6,7,8,9},ASC(J1634)&amp;1234567890))-1)</f>
        <v>Fe</v>
      </c>
      <c r="L1634" s="8">
        <f t="shared" si="126"/>
        <v>2.6680000000000001</v>
      </c>
      <c r="M1634" s="8">
        <f>VLOOKUP(K1634,Table!$A$2:$C$121,2,0)</f>
        <v>8</v>
      </c>
      <c r="N1634" s="7">
        <f>VLOOKUP(K1634,Table!$A$2:$C$121,3,0)</f>
        <v>4</v>
      </c>
      <c r="O1634" s="6" t="s">
        <v>4837</v>
      </c>
      <c r="P1634" s="8" t="str">
        <f>LEFT(O1634,MIN(FIND({0,1,2,3,4,5,6,7,8,9},ASC(O1634)&amp;1234567890))-1)</f>
        <v>In</v>
      </c>
      <c r="Q1634" s="8">
        <f t="shared" si="127"/>
        <v>2.6640000000000001</v>
      </c>
      <c r="R1634" s="8">
        <f>VLOOKUP(P1634,Table!$A$2:$C$121,2,0)</f>
        <v>13</v>
      </c>
      <c r="S1634" s="7">
        <f>VLOOKUP(P1634,Table!$A$2:$C$121,3,0)</f>
        <v>5</v>
      </c>
      <c r="T1634" s="6" t="s">
        <v>4640</v>
      </c>
      <c r="U1634" s="8" t="str">
        <f>LEFT(T1634,MIN(FIND({0,1,2,3,4,5,6,7,8,9},ASC(T1634)&amp;1234567890))-1)</f>
        <v>U</v>
      </c>
      <c r="V1634" s="8">
        <f t="shared" si="128"/>
        <v>2.6680000000000001</v>
      </c>
      <c r="W1634" s="8">
        <f>VLOOKUP(U1634,Table!$A$2:$C$121,2,0)</f>
        <v>3</v>
      </c>
      <c r="X1634" s="7">
        <f>VLOOKUP(U1634,Table!$A$2:$C$121,3,0)</f>
        <v>7</v>
      </c>
      <c r="Y1634" s="6" t="s">
        <v>2670</v>
      </c>
      <c r="Z1634" s="8" t="str">
        <f>LEFT(Y1634,MIN(FIND({0,1,2,3,4,5,6,7,8,9},ASC(Y1634)&amp;1234567890))-1)</f>
        <v>O</v>
      </c>
      <c r="AA1634" s="8">
        <f t="shared" si="129"/>
        <v>24</v>
      </c>
      <c r="AB1634" s="8">
        <f>VLOOKUP(Z1634,Table!$A$2:$C$121,2,0)</f>
        <v>16</v>
      </c>
      <c r="AC1634" s="7">
        <f>VLOOKUP(Z1634,Table!$A$2:$C$121,3,0)</f>
        <v>2</v>
      </c>
      <c r="AD1634" s="5" t="str">
        <f>VLOOKUP(A1634,Table!$U$1:$V$230,2,0)</f>
        <v>Cubic</v>
      </c>
    </row>
    <row r="1635" spans="1:30" ht="18.75" customHeight="1" x14ac:dyDescent="0.4">
      <c r="A1635" s="5">
        <v>225</v>
      </c>
      <c r="B1635" s="5">
        <v>29199</v>
      </c>
      <c r="C1635" s="5" t="s">
        <v>2080</v>
      </c>
      <c r="D1635" s="5" t="s">
        <v>2127</v>
      </c>
      <c r="E1635" s="6" t="s">
        <v>2966</v>
      </c>
      <c r="F1635" s="8" t="str">
        <f>LEFT(E1635,MIN(FIND({0,1,2,3,4,5,6,7,8,9},ASC(E1635)&amp;1234567890))-1)</f>
        <v>Ba</v>
      </c>
      <c r="G1635" s="8">
        <f t="shared" si="125"/>
        <v>8</v>
      </c>
      <c r="H1635" s="8">
        <f>VLOOKUP(F1635,Table!$A$2:$C$121,2,0)</f>
        <v>2</v>
      </c>
      <c r="I1635" s="7">
        <f>VLOOKUP(F1635,Table!$A$2:$C$121,3,0)</f>
        <v>6</v>
      </c>
      <c r="J1635" s="6" t="s">
        <v>2668</v>
      </c>
      <c r="K1635" s="8" t="str">
        <f>LEFT(J1635,MIN(FIND({0,1,2,3,4,5,6,7,8,9},ASC(J1635)&amp;1234567890))-1)</f>
        <v>Fe</v>
      </c>
      <c r="L1635" s="8">
        <f t="shared" si="126"/>
        <v>2</v>
      </c>
      <c r="M1635" s="8">
        <f>VLOOKUP(K1635,Table!$A$2:$C$121,2,0)</f>
        <v>8</v>
      </c>
      <c r="N1635" s="7">
        <f>VLOOKUP(K1635,Table!$A$2:$C$121,3,0)</f>
        <v>4</v>
      </c>
      <c r="O1635" s="6" t="s">
        <v>4838</v>
      </c>
      <c r="P1635" s="8" t="str">
        <f>LEFT(O1635,MIN(FIND({0,1,2,3,4,5,6,7,8,9},ASC(O1635)&amp;1234567890))-1)</f>
        <v>In</v>
      </c>
      <c r="Q1635" s="8">
        <f t="shared" si="127"/>
        <v>3.3319999999999999</v>
      </c>
      <c r="R1635" s="8">
        <f>VLOOKUP(P1635,Table!$A$2:$C$121,2,0)</f>
        <v>13</v>
      </c>
      <c r="S1635" s="7">
        <f>VLOOKUP(P1635,Table!$A$2:$C$121,3,0)</f>
        <v>5</v>
      </c>
      <c r="T1635" s="6" t="s">
        <v>4640</v>
      </c>
      <c r="U1635" s="8" t="str">
        <f>LEFT(T1635,MIN(FIND({0,1,2,3,4,5,6,7,8,9},ASC(T1635)&amp;1234567890))-1)</f>
        <v>U</v>
      </c>
      <c r="V1635" s="8">
        <f t="shared" si="128"/>
        <v>2.6680000000000001</v>
      </c>
      <c r="W1635" s="8">
        <f>VLOOKUP(U1635,Table!$A$2:$C$121,2,0)</f>
        <v>3</v>
      </c>
      <c r="X1635" s="7">
        <f>VLOOKUP(U1635,Table!$A$2:$C$121,3,0)</f>
        <v>7</v>
      </c>
      <c r="Y1635" s="6" t="s">
        <v>2670</v>
      </c>
      <c r="Z1635" s="8" t="str">
        <f>LEFT(Y1635,MIN(FIND({0,1,2,3,4,5,6,7,8,9},ASC(Y1635)&amp;1234567890))-1)</f>
        <v>O</v>
      </c>
      <c r="AA1635" s="8">
        <f t="shared" si="129"/>
        <v>24</v>
      </c>
      <c r="AB1635" s="8">
        <f>VLOOKUP(Z1635,Table!$A$2:$C$121,2,0)</f>
        <v>16</v>
      </c>
      <c r="AC1635" s="7">
        <f>VLOOKUP(Z1635,Table!$A$2:$C$121,3,0)</f>
        <v>2</v>
      </c>
      <c r="AD1635" s="5" t="str">
        <f>VLOOKUP(A1635,Table!$U$1:$V$230,2,0)</f>
        <v>Cubic</v>
      </c>
    </row>
    <row r="1636" spans="1:30" ht="18.75" customHeight="1" x14ac:dyDescent="0.4">
      <c r="A1636" s="5">
        <v>225</v>
      </c>
      <c r="B1636" s="5">
        <v>29200</v>
      </c>
      <c r="C1636" s="5" t="s">
        <v>2080</v>
      </c>
      <c r="D1636" s="5" t="s">
        <v>2128</v>
      </c>
      <c r="E1636" s="6" t="s">
        <v>2966</v>
      </c>
      <c r="F1636" s="8" t="str">
        <f>LEFT(E1636,MIN(FIND({0,1,2,3,4,5,6,7,8,9},ASC(E1636)&amp;1234567890))-1)</f>
        <v>Ba</v>
      </c>
      <c r="G1636" s="8">
        <f t="shared" si="125"/>
        <v>8</v>
      </c>
      <c r="H1636" s="8">
        <f>VLOOKUP(F1636,Table!$A$2:$C$121,2,0)</f>
        <v>2</v>
      </c>
      <c r="I1636" s="7">
        <f>VLOOKUP(F1636,Table!$A$2:$C$121,3,0)</f>
        <v>6</v>
      </c>
      <c r="J1636" s="6" t="s">
        <v>4793</v>
      </c>
      <c r="K1636" s="8" t="str">
        <f>LEFT(J1636,MIN(FIND({0,1,2,3,4,5,6,7,8,9},ASC(J1636)&amp;1234567890))-1)</f>
        <v>Fe</v>
      </c>
      <c r="L1636" s="8">
        <f t="shared" si="126"/>
        <v>1.3320000000000001</v>
      </c>
      <c r="M1636" s="8">
        <f>VLOOKUP(K1636,Table!$A$2:$C$121,2,0)</f>
        <v>8</v>
      </c>
      <c r="N1636" s="7">
        <f>VLOOKUP(K1636,Table!$A$2:$C$121,3,0)</f>
        <v>4</v>
      </c>
      <c r="O1636" s="6" t="s">
        <v>2580</v>
      </c>
      <c r="P1636" s="8" t="str">
        <f>LEFT(O1636,MIN(FIND({0,1,2,3,4,5,6,7,8,9},ASC(O1636)&amp;1234567890))-1)</f>
        <v>In</v>
      </c>
      <c r="Q1636" s="8">
        <f t="shared" si="127"/>
        <v>4</v>
      </c>
      <c r="R1636" s="8">
        <f>VLOOKUP(P1636,Table!$A$2:$C$121,2,0)</f>
        <v>13</v>
      </c>
      <c r="S1636" s="7">
        <f>VLOOKUP(P1636,Table!$A$2:$C$121,3,0)</f>
        <v>5</v>
      </c>
      <c r="T1636" s="6" t="s">
        <v>4640</v>
      </c>
      <c r="U1636" s="8" t="str">
        <f>LEFT(T1636,MIN(FIND({0,1,2,3,4,5,6,7,8,9},ASC(T1636)&amp;1234567890))-1)</f>
        <v>U</v>
      </c>
      <c r="V1636" s="8">
        <f t="shared" si="128"/>
        <v>2.6680000000000001</v>
      </c>
      <c r="W1636" s="8">
        <f>VLOOKUP(U1636,Table!$A$2:$C$121,2,0)</f>
        <v>3</v>
      </c>
      <c r="X1636" s="7">
        <f>VLOOKUP(U1636,Table!$A$2:$C$121,3,0)</f>
        <v>7</v>
      </c>
      <c r="Y1636" s="6" t="s">
        <v>2670</v>
      </c>
      <c r="Z1636" s="8" t="str">
        <f>LEFT(Y1636,MIN(FIND({0,1,2,3,4,5,6,7,8,9},ASC(Y1636)&amp;1234567890))-1)</f>
        <v>O</v>
      </c>
      <c r="AA1636" s="8">
        <f t="shared" si="129"/>
        <v>24</v>
      </c>
      <c r="AB1636" s="8">
        <f>VLOOKUP(Z1636,Table!$A$2:$C$121,2,0)</f>
        <v>16</v>
      </c>
      <c r="AC1636" s="7">
        <f>VLOOKUP(Z1636,Table!$A$2:$C$121,3,0)</f>
        <v>2</v>
      </c>
      <c r="AD1636" s="5" t="str">
        <f>VLOOKUP(A1636,Table!$U$1:$V$230,2,0)</f>
        <v>Cubic</v>
      </c>
    </row>
    <row r="1637" spans="1:30" ht="18.75" customHeight="1" x14ac:dyDescent="0.4">
      <c r="A1637" s="5">
        <v>225</v>
      </c>
      <c r="B1637" s="5">
        <v>29201</v>
      </c>
      <c r="C1637" s="5" t="s">
        <v>2080</v>
      </c>
      <c r="D1637" s="5" t="s">
        <v>2129</v>
      </c>
      <c r="E1637" s="6" t="s">
        <v>2966</v>
      </c>
      <c r="F1637" s="8" t="str">
        <f>LEFT(E1637,MIN(FIND({0,1,2,3,4,5,6,7,8,9},ASC(E1637)&amp;1234567890))-1)</f>
        <v>Ba</v>
      </c>
      <c r="G1637" s="8">
        <f t="shared" si="125"/>
        <v>8</v>
      </c>
      <c r="H1637" s="8">
        <f>VLOOKUP(F1637,Table!$A$2:$C$121,2,0)</f>
        <v>2</v>
      </c>
      <c r="I1637" s="7">
        <f>VLOOKUP(F1637,Table!$A$2:$C$121,3,0)</f>
        <v>6</v>
      </c>
      <c r="J1637" s="6" t="s">
        <v>4839</v>
      </c>
      <c r="K1637" s="8" t="str">
        <f>LEFT(J1637,MIN(FIND({0,1,2,3,4,5,6,7,8,9},ASC(J1637)&amp;1234567890))-1)</f>
        <v>Fe</v>
      </c>
      <c r="L1637" s="8">
        <f t="shared" si="126"/>
        <v>0.66800000000000004</v>
      </c>
      <c r="M1637" s="8">
        <f>VLOOKUP(K1637,Table!$A$2:$C$121,2,0)</f>
        <v>8</v>
      </c>
      <c r="N1637" s="7">
        <f>VLOOKUP(K1637,Table!$A$2:$C$121,3,0)</f>
        <v>4</v>
      </c>
      <c r="O1637" s="6" t="s">
        <v>4840</v>
      </c>
      <c r="P1637" s="8" t="str">
        <f>LEFT(O1637,MIN(FIND({0,1,2,3,4,5,6,7,8,9},ASC(O1637)&amp;1234567890))-1)</f>
        <v>In</v>
      </c>
      <c r="Q1637" s="8">
        <f t="shared" si="127"/>
        <v>4.6639999999999997</v>
      </c>
      <c r="R1637" s="8">
        <f>VLOOKUP(P1637,Table!$A$2:$C$121,2,0)</f>
        <v>13</v>
      </c>
      <c r="S1637" s="7">
        <f>VLOOKUP(P1637,Table!$A$2:$C$121,3,0)</f>
        <v>5</v>
      </c>
      <c r="T1637" s="6" t="s">
        <v>4640</v>
      </c>
      <c r="U1637" s="8" t="str">
        <f>LEFT(T1637,MIN(FIND({0,1,2,3,4,5,6,7,8,9},ASC(T1637)&amp;1234567890))-1)</f>
        <v>U</v>
      </c>
      <c r="V1637" s="8">
        <f t="shared" si="128"/>
        <v>2.6680000000000001</v>
      </c>
      <c r="W1637" s="8">
        <f>VLOOKUP(U1637,Table!$A$2:$C$121,2,0)</f>
        <v>3</v>
      </c>
      <c r="X1637" s="7">
        <f>VLOOKUP(U1637,Table!$A$2:$C$121,3,0)</f>
        <v>7</v>
      </c>
      <c r="Y1637" s="6" t="s">
        <v>2670</v>
      </c>
      <c r="Z1637" s="8" t="str">
        <f>LEFT(Y1637,MIN(FIND({0,1,2,3,4,5,6,7,8,9},ASC(Y1637)&amp;1234567890))-1)</f>
        <v>O</v>
      </c>
      <c r="AA1637" s="8">
        <f t="shared" si="129"/>
        <v>24</v>
      </c>
      <c r="AB1637" s="8">
        <f>VLOOKUP(Z1637,Table!$A$2:$C$121,2,0)</f>
        <v>16</v>
      </c>
      <c r="AC1637" s="7">
        <f>VLOOKUP(Z1637,Table!$A$2:$C$121,3,0)</f>
        <v>2</v>
      </c>
      <c r="AD1637" s="5" t="str">
        <f>VLOOKUP(A1637,Table!$U$1:$V$230,2,0)</f>
        <v>Cubic</v>
      </c>
    </row>
    <row r="1638" spans="1:30" ht="18.75" customHeight="1" x14ac:dyDescent="0.4">
      <c r="A1638" s="5">
        <v>225</v>
      </c>
      <c r="B1638" s="5">
        <v>33570</v>
      </c>
      <c r="C1638" s="5" t="s">
        <v>2080</v>
      </c>
      <c r="D1638" s="5" t="s">
        <v>2130</v>
      </c>
      <c r="E1638" s="6" t="s">
        <v>2294</v>
      </c>
      <c r="F1638" s="8" t="str">
        <f>LEFT(E1638,MIN(FIND({0,1,2,3,4,5,6,7,8,9},ASC(E1638)&amp;1234567890))-1)</f>
        <v>Ba</v>
      </c>
      <c r="G1638" s="8">
        <f t="shared" si="125"/>
        <v>2</v>
      </c>
      <c r="H1638" s="8">
        <f>VLOOKUP(F1638,Table!$A$2:$C$121,2,0)</f>
        <v>2</v>
      </c>
      <c r="I1638" s="7">
        <f>VLOOKUP(F1638,Table!$A$2:$C$121,3,0)</f>
        <v>6</v>
      </c>
      <c r="J1638" s="6" t="s">
        <v>2357</v>
      </c>
      <c r="K1638" s="8" t="str">
        <f>LEFT(J1638,MIN(FIND({0,1,2,3,4,5,6,7,8,9},ASC(J1638)&amp;1234567890))-1)</f>
        <v>Zn</v>
      </c>
      <c r="L1638" s="8">
        <f t="shared" si="126"/>
        <v>0.8</v>
      </c>
      <c r="M1638" s="8">
        <f>VLOOKUP(K1638,Table!$A$2:$C$121,2,0)</f>
        <v>12</v>
      </c>
      <c r="N1638" s="7">
        <f>VLOOKUP(K1638,Table!$A$2:$C$121,3,0)</f>
        <v>4</v>
      </c>
      <c r="O1638" s="6" t="s">
        <v>3346</v>
      </c>
      <c r="P1638" s="8" t="str">
        <f>LEFT(O1638,MIN(FIND({0,1,2,3,4,5,6,7,8,9},ASC(O1638)&amp;1234567890))-1)</f>
        <v>Cu</v>
      </c>
      <c r="Q1638" s="8">
        <f t="shared" si="127"/>
        <v>0.2</v>
      </c>
      <c r="R1638" s="8">
        <f>VLOOKUP(P1638,Table!$A$2:$C$121,2,0)</f>
        <v>11</v>
      </c>
      <c r="S1638" s="7">
        <f>VLOOKUP(P1638,Table!$A$2:$C$121,3,0)</f>
        <v>4</v>
      </c>
      <c r="T1638" s="6" t="s">
        <v>2430</v>
      </c>
      <c r="U1638" s="8" t="str">
        <f>LEFT(T1638,MIN(FIND({0,1,2,3,4,5,6,7,8,9},ASC(T1638)&amp;1234567890))-1)</f>
        <v>W</v>
      </c>
      <c r="V1638" s="8">
        <f t="shared" si="128"/>
        <v>1</v>
      </c>
      <c r="W1638" s="8">
        <f>VLOOKUP(U1638,Table!$A$2:$C$121,2,0)</f>
        <v>6</v>
      </c>
      <c r="X1638" s="7">
        <f>VLOOKUP(U1638,Table!$A$2:$C$121,3,0)</f>
        <v>6</v>
      </c>
      <c r="Y1638" s="6" t="s">
        <v>2332</v>
      </c>
      <c r="Z1638" s="8" t="str">
        <f>LEFT(Y1638,MIN(FIND({0,1,2,3,4,5,6,7,8,9},ASC(Y1638)&amp;1234567890))-1)</f>
        <v>O</v>
      </c>
      <c r="AA1638" s="8">
        <f t="shared" si="129"/>
        <v>6</v>
      </c>
      <c r="AB1638" s="8">
        <f>VLOOKUP(Z1638,Table!$A$2:$C$121,2,0)</f>
        <v>16</v>
      </c>
      <c r="AC1638" s="7">
        <f>VLOOKUP(Z1638,Table!$A$2:$C$121,3,0)</f>
        <v>2</v>
      </c>
      <c r="AD1638" s="5" t="str">
        <f>VLOOKUP(A1638,Table!$U$1:$V$230,2,0)</f>
        <v>Cubic</v>
      </c>
    </row>
    <row r="1639" spans="1:30" ht="18.75" customHeight="1" x14ac:dyDescent="0.4">
      <c r="A1639" s="5">
        <v>225</v>
      </c>
      <c r="B1639" s="5">
        <v>62358</v>
      </c>
      <c r="C1639" s="5" t="s">
        <v>2080</v>
      </c>
      <c r="D1639" s="5" t="s">
        <v>2131</v>
      </c>
      <c r="E1639" s="6" t="s">
        <v>2316</v>
      </c>
      <c r="F1639" s="8" t="str">
        <f>LEFT(E1639,MIN(FIND({0,1,2,3,4,5,6,7,8,9},ASC(E1639)&amp;1234567890))-1)</f>
        <v>K</v>
      </c>
      <c r="G1639" s="8">
        <f t="shared" si="125"/>
        <v>2</v>
      </c>
      <c r="H1639" s="8">
        <f>VLOOKUP(F1639,Table!$A$2:$C$121,2,0)</f>
        <v>1</v>
      </c>
      <c r="I1639" s="7">
        <f>VLOOKUP(F1639,Table!$A$2:$C$121,3,0)</f>
        <v>4</v>
      </c>
      <c r="J1639" s="6" t="s">
        <v>2315</v>
      </c>
      <c r="K1639" s="8" t="str">
        <f>LEFT(J1639,MIN(FIND({0,1,2,3,4,5,6,7,8,9},ASC(J1639)&amp;1234567890))-1)</f>
        <v>Na</v>
      </c>
      <c r="L1639" s="8">
        <f t="shared" si="126"/>
        <v>1</v>
      </c>
      <c r="M1639" s="8">
        <f>VLOOKUP(K1639,Table!$A$2:$C$121,2,0)</f>
        <v>1</v>
      </c>
      <c r="N1639" s="7">
        <f>VLOOKUP(K1639,Table!$A$2:$C$121,3,0)</f>
        <v>3</v>
      </c>
      <c r="O1639" s="6" t="s">
        <v>4841</v>
      </c>
      <c r="P1639" s="8" t="str">
        <f>LEFT(O1639,MIN(FIND({0,1,2,3,4,5,6,7,8,9},ASC(O1639)&amp;1234567890))-1)</f>
        <v>H</v>
      </c>
      <c r="Q1639" s="8">
        <f t="shared" si="127"/>
        <v>1.5</v>
      </c>
      <c r="R1639" s="8">
        <f>VLOOKUP(P1639,Table!$A$2:$C$121,2,0)</f>
        <v>1</v>
      </c>
      <c r="S1639" s="7">
        <f>VLOOKUP(P1639,Table!$A$2:$C$121,3,0)</f>
        <v>1</v>
      </c>
      <c r="T1639" s="6" t="s">
        <v>3057</v>
      </c>
      <c r="U1639" s="8" t="str">
        <f>LEFT(T1639,MIN(FIND({0,1,2,3,4,5,6,7,8,9},ASC(T1639)&amp;1234567890))-1)</f>
        <v>Fe</v>
      </c>
      <c r="V1639" s="8">
        <f t="shared" si="128"/>
        <v>0.5</v>
      </c>
      <c r="W1639" s="8">
        <f>VLOOKUP(U1639,Table!$A$2:$C$121,2,0)</f>
        <v>8</v>
      </c>
      <c r="X1639" s="7">
        <f>VLOOKUP(U1639,Table!$A$2:$C$121,3,0)</f>
        <v>4</v>
      </c>
      <c r="Y1639" s="6" t="s">
        <v>2508</v>
      </c>
      <c r="Z1639" s="8" t="str">
        <f>LEFT(Y1639,MIN(FIND({0,1,2,3,4,5,6,7,8,9},ASC(Y1639)&amp;1234567890))-1)</f>
        <v>F</v>
      </c>
      <c r="AA1639" s="8">
        <f t="shared" si="129"/>
        <v>6</v>
      </c>
      <c r="AB1639" s="8">
        <f>VLOOKUP(Z1639,Table!$A$2:$C$121,2,0)</f>
        <v>17</v>
      </c>
      <c r="AC1639" s="7">
        <f>VLOOKUP(Z1639,Table!$A$2:$C$121,3,0)</f>
        <v>2</v>
      </c>
      <c r="AD1639" s="5" t="str">
        <f>VLOOKUP(A1639,Table!$U$1:$V$230,2,0)</f>
        <v>Cubic</v>
      </c>
    </row>
    <row r="1640" spans="1:30" ht="18.75" customHeight="1" x14ac:dyDescent="0.4">
      <c r="A1640" s="5">
        <v>225</v>
      </c>
      <c r="B1640" s="5">
        <v>68890</v>
      </c>
      <c r="C1640" s="5" t="s">
        <v>2080</v>
      </c>
      <c r="D1640" s="5" t="s">
        <v>2132</v>
      </c>
      <c r="E1640" s="6" t="s">
        <v>2394</v>
      </c>
      <c r="F1640" s="8" t="str">
        <f>LEFT(E1640,MIN(FIND({0,1,2,3,4,5,6,7,8,9},ASC(E1640)&amp;1234567890))-1)</f>
        <v>Ba</v>
      </c>
      <c r="G1640" s="8">
        <f t="shared" si="125"/>
        <v>4</v>
      </c>
      <c r="H1640" s="8">
        <f>VLOOKUP(F1640,Table!$A$2:$C$121,2,0)</f>
        <v>2</v>
      </c>
      <c r="I1640" s="7">
        <f>VLOOKUP(F1640,Table!$A$2:$C$121,3,0)</f>
        <v>6</v>
      </c>
      <c r="J1640" s="6" t="s">
        <v>2296</v>
      </c>
      <c r="K1640" s="8" t="str">
        <f>LEFT(J1640,MIN(FIND({0,1,2,3,4,5,6,7,8,9},ASC(J1640)&amp;1234567890))-1)</f>
        <v>Cu</v>
      </c>
      <c r="L1640" s="8">
        <f t="shared" si="126"/>
        <v>1</v>
      </c>
      <c r="M1640" s="8">
        <f>VLOOKUP(K1640,Table!$A$2:$C$121,2,0)</f>
        <v>11</v>
      </c>
      <c r="N1640" s="7">
        <f>VLOOKUP(K1640,Table!$A$2:$C$121,3,0)</f>
        <v>4</v>
      </c>
      <c r="O1640" s="6" t="s">
        <v>2295</v>
      </c>
      <c r="P1640" s="8" t="str">
        <f>LEFT(O1640,MIN(FIND({0,1,2,3,4,5,6,7,8,9},ASC(O1640)&amp;1234567890))-1)</f>
        <v>Y</v>
      </c>
      <c r="Q1640" s="8">
        <f t="shared" si="127"/>
        <v>1</v>
      </c>
      <c r="R1640" s="8">
        <f>VLOOKUP(P1640,Table!$A$2:$C$121,2,0)</f>
        <v>3</v>
      </c>
      <c r="S1640" s="7">
        <f>VLOOKUP(P1640,Table!$A$2:$C$121,3,0)</f>
        <v>5</v>
      </c>
      <c r="T1640" s="6" t="s">
        <v>2932</v>
      </c>
      <c r="U1640" s="8" t="str">
        <f>LEFT(T1640,MIN(FIND({0,1,2,3,4,5,6,7,8,9},ASC(T1640)&amp;1234567890))-1)</f>
        <v>W</v>
      </c>
      <c r="V1640" s="8">
        <f t="shared" si="128"/>
        <v>2</v>
      </c>
      <c r="W1640" s="8">
        <f>VLOOKUP(U1640,Table!$A$2:$C$121,2,0)</f>
        <v>6</v>
      </c>
      <c r="X1640" s="7">
        <f>VLOOKUP(U1640,Table!$A$2:$C$121,3,0)</f>
        <v>6</v>
      </c>
      <c r="Y1640" s="6" t="s">
        <v>2470</v>
      </c>
      <c r="Z1640" s="8" t="str">
        <f>LEFT(Y1640,MIN(FIND({0,1,2,3,4,5,6,7,8,9},ASC(Y1640)&amp;1234567890))-1)</f>
        <v>O</v>
      </c>
      <c r="AA1640" s="8">
        <f t="shared" si="129"/>
        <v>12</v>
      </c>
      <c r="AB1640" s="8">
        <f>VLOOKUP(Z1640,Table!$A$2:$C$121,2,0)</f>
        <v>16</v>
      </c>
      <c r="AC1640" s="7">
        <f>VLOOKUP(Z1640,Table!$A$2:$C$121,3,0)</f>
        <v>2</v>
      </c>
      <c r="AD1640" s="5" t="str">
        <f>VLOOKUP(A1640,Table!$U$1:$V$230,2,0)</f>
        <v>Cubic</v>
      </c>
    </row>
    <row r="1641" spans="1:30" ht="18.75" customHeight="1" x14ac:dyDescent="0.4">
      <c r="A1641" s="5">
        <v>225</v>
      </c>
      <c r="B1641" s="5">
        <v>67851</v>
      </c>
      <c r="C1641" s="5" t="s">
        <v>2080</v>
      </c>
      <c r="D1641" s="5" t="s">
        <v>2133</v>
      </c>
      <c r="E1641" s="6" t="s">
        <v>2597</v>
      </c>
      <c r="F1641" s="8" t="str">
        <f>LEFT(E1641,MIN(FIND({0,1,2,3,4,5,6,7,8,9},ASC(E1641)&amp;1234567890))-1)</f>
        <v>Ba</v>
      </c>
      <c r="G1641" s="8">
        <f t="shared" si="125"/>
        <v>1</v>
      </c>
      <c r="H1641" s="8">
        <f>VLOOKUP(F1641,Table!$A$2:$C$121,2,0)</f>
        <v>2</v>
      </c>
      <c r="I1641" s="7">
        <f>VLOOKUP(F1641,Table!$A$2:$C$121,3,0)</f>
        <v>6</v>
      </c>
      <c r="J1641" s="6" t="s">
        <v>2363</v>
      </c>
      <c r="K1641" s="8" t="str">
        <f>LEFT(J1641,MIN(FIND({0,1,2,3,4,5,6,7,8,9},ASC(J1641)&amp;1234567890))-1)</f>
        <v>La</v>
      </c>
      <c r="L1641" s="8">
        <f t="shared" si="126"/>
        <v>1</v>
      </c>
      <c r="M1641" s="8">
        <f>VLOOKUP(K1641,Table!$A$2:$C$121,2,0)</f>
        <v>3</v>
      </c>
      <c r="N1641" s="7">
        <f>VLOOKUP(K1641,Table!$A$2:$C$121,3,0)</f>
        <v>6</v>
      </c>
      <c r="O1641" s="6" t="s">
        <v>2329</v>
      </c>
      <c r="P1641" s="8" t="str">
        <f>LEFT(O1641,MIN(FIND({0,1,2,3,4,5,6,7,8,9},ASC(O1641)&amp;1234567890))-1)</f>
        <v>Li</v>
      </c>
      <c r="Q1641" s="8">
        <f t="shared" si="127"/>
        <v>1</v>
      </c>
      <c r="R1641" s="8">
        <f>VLOOKUP(P1641,Table!$A$2:$C$121,2,0)</f>
        <v>1</v>
      </c>
      <c r="S1641" s="7">
        <f>VLOOKUP(P1641,Table!$A$2:$C$121,3,0)</f>
        <v>2</v>
      </c>
      <c r="T1641" s="6" t="s">
        <v>2331</v>
      </c>
      <c r="U1641" s="8" t="str">
        <f>LEFT(T1641,MIN(FIND({0,1,2,3,4,5,6,7,8,9},ASC(T1641)&amp;1234567890))-1)</f>
        <v>Te</v>
      </c>
      <c r="V1641" s="8">
        <f t="shared" si="128"/>
        <v>1</v>
      </c>
      <c r="W1641" s="8">
        <f>VLOOKUP(U1641,Table!$A$2:$C$121,2,0)</f>
        <v>16</v>
      </c>
      <c r="X1641" s="7">
        <f>VLOOKUP(U1641,Table!$A$2:$C$121,3,0)</f>
        <v>5</v>
      </c>
      <c r="Y1641" s="6" t="s">
        <v>2332</v>
      </c>
      <c r="Z1641" s="8" t="str">
        <f>LEFT(Y1641,MIN(FIND({0,1,2,3,4,5,6,7,8,9},ASC(Y1641)&amp;1234567890))-1)</f>
        <v>O</v>
      </c>
      <c r="AA1641" s="8">
        <f t="shared" si="129"/>
        <v>6</v>
      </c>
      <c r="AB1641" s="8">
        <f>VLOOKUP(Z1641,Table!$A$2:$C$121,2,0)</f>
        <v>16</v>
      </c>
      <c r="AC1641" s="7">
        <f>VLOOKUP(Z1641,Table!$A$2:$C$121,3,0)</f>
        <v>2</v>
      </c>
      <c r="AD1641" s="5" t="str">
        <f>VLOOKUP(A1641,Table!$U$1:$V$230,2,0)</f>
        <v>Cubic</v>
      </c>
    </row>
    <row r="1642" spans="1:30" ht="18.75" customHeight="1" x14ac:dyDescent="0.4">
      <c r="A1642" s="5">
        <v>225</v>
      </c>
      <c r="B1642" s="5">
        <v>72211</v>
      </c>
      <c r="C1642" s="5" t="s">
        <v>2080</v>
      </c>
      <c r="D1642" s="5" t="s">
        <v>2134</v>
      </c>
      <c r="E1642" s="6" t="s">
        <v>2315</v>
      </c>
      <c r="F1642" s="8" t="str">
        <f>LEFT(E1642,MIN(FIND({0,1,2,3,4,5,6,7,8,9},ASC(E1642)&amp;1234567890))-1)</f>
        <v>Na</v>
      </c>
      <c r="G1642" s="8">
        <f t="shared" si="125"/>
        <v>1</v>
      </c>
      <c r="H1642" s="8">
        <f>VLOOKUP(F1642,Table!$A$2:$C$121,2,0)</f>
        <v>1</v>
      </c>
      <c r="I1642" s="7">
        <f>VLOOKUP(F1642,Table!$A$2:$C$121,3,0)</f>
        <v>3</v>
      </c>
      <c r="J1642" s="6" t="s">
        <v>2597</v>
      </c>
      <c r="K1642" s="8" t="str">
        <f>LEFT(J1642,MIN(FIND({0,1,2,3,4,5,6,7,8,9},ASC(J1642)&amp;1234567890))-1)</f>
        <v>Ba</v>
      </c>
      <c r="L1642" s="8">
        <f t="shared" si="126"/>
        <v>1</v>
      </c>
      <c r="M1642" s="8">
        <f>VLOOKUP(K1642,Table!$A$2:$C$121,2,0)</f>
        <v>2</v>
      </c>
      <c r="N1642" s="7">
        <f>VLOOKUP(K1642,Table!$A$2:$C$121,3,0)</f>
        <v>6</v>
      </c>
      <c r="O1642" s="6" t="s">
        <v>2329</v>
      </c>
      <c r="P1642" s="8" t="str">
        <f>LEFT(O1642,MIN(FIND({0,1,2,3,4,5,6,7,8,9},ASC(O1642)&amp;1234567890))-1)</f>
        <v>Li</v>
      </c>
      <c r="Q1642" s="8">
        <f t="shared" si="127"/>
        <v>1</v>
      </c>
      <c r="R1642" s="8">
        <f>VLOOKUP(P1642,Table!$A$2:$C$121,2,0)</f>
        <v>1</v>
      </c>
      <c r="S1642" s="7">
        <f>VLOOKUP(P1642,Table!$A$2:$C$121,3,0)</f>
        <v>2</v>
      </c>
      <c r="T1642" s="6" t="s">
        <v>2634</v>
      </c>
      <c r="U1642" s="8" t="str">
        <f>LEFT(T1642,MIN(FIND({0,1,2,3,4,5,6,7,8,9},ASC(T1642)&amp;1234567890))-1)</f>
        <v>Ni</v>
      </c>
      <c r="V1642" s="8">
        <f t="shared" si="128"/>
        <v>1</v>
      </c>
      <c r="W1642" s="8">
        <f>VLOOKUP(U1642,Table!$A$2:$C$121,2,0)</f>
        <v>10</v>
      </c>
      <c r="X1642" s="7">
        <f>VLOOKUP(U1642,Table!$A$2:$C$121,3,0)</f>
        <v>4</v>
      </c>
      <c r="Y1642" s="6" t="s">
        <v>2508</v>
      </c>
      <c r="Z1642" s="8" t="str">
        <f>LEFT(Y1642,MIN(FIND({0,1,2,3,4,5,6,7,8,9},ASC(Y1642)&amp;1234567890))-1)</f>
        <v>F</v>
      </c>
      <c r="AA1642" s="8">
        <f t="shared" si="129"/>
        <v>6</v>
      </c>
      <c r="AB1642" s="8">
        <f>VLOOKUP(Z1642,Table!$A$2:$C$121,2,0)</f>
        <v>17</v>
      </c>
      <c r="AC1642" s="7">
        <f>VLOOKUP(Z1642,Table!$A$2:$C$121,3,0)</f>
        <v>2</v>
      </c>
      <c r="AD1642" s="5" t="str">
        <f>VLOOKUP(A1642,Table!$U$1:$V$230,2,0)</f>
        <v>Cubic</v>
      </c>
    </row>
    <row r="1643" spans="1:30" ht="18.75" customHeight="1" x14ac:dyDescent="0.4">
      <c r="A1643" s="5">
        <v>225</v>
      </c>
      <c r="B1643" s="5">
        <v>79422</v>
      </c>
      <c r="C1643" s="5" t="s">
        <v>2080</v>
      </c>
      <c r="D1643" s="5" t="s">
        <v>2135</v>
      </c>
      <c r="E1643" s="6" t="s">
        <v>2430</v>
      </c>
      <c r="F1643" s="8" t="str">
        <f>LEFT(E1643,MIN(FIND({0,1,2,3,4,5,6,7,8,9},ASC(E1643)&amp;1234567890))-1)</f>
        <v>W</v>
      </c>
      <c r="G1643" s="8">
        <f t="shared" si="125"/>
        <v>1</v>
      </c>
      <c r="H1643" s="8">
        <f>VLOOKUP(F1643,Table!$A$2:$C$121,2,0)</f>
        <v>6</v>
      </c>
      <c r="I1643" s="7">
        <f>VLOOKUP(F1643,Table!$A$2:$C$121,3,0)</f>
        <v>6</v>
      </c>
      <c r="J1643" s="6" t="s">
        <v>4842</v>
      </c>
      <c r="K1643" s="8" t="str">
        <f>LEFT(J1643,MIN(FIND({0,1,2,3,4,5,6,7,8,9},ASC(J1643)&amp;1234567890))-1)</f>
        <v>Th</v>
      </c>
      <c r="L1643" s="8">
        <f t="shared" si="126"/>
        <v>8</v>
      </c>
      <c r="M1643" s="8">
        <f>VLOOKUP(K1643,Table!$A$2:$C$121,2,0)</f>
        <v>3</v>
      </c>
      <c r="N1643" s="7">
        <f>VLOOKUP(K1643,Table!$A$2:$C$121,3,0)</f>
        <v>7</v>
      </c>
      <c r="O1643" s="6" t="s">
        <v>4843</v>
      </c>
      <c r="P1643" s="8" t="str">
        <f>LEFT(O1643,MIN(FIND({0,1,2,3,4,5,6,7,8,9},ASC(O1643)&amp;1234567890))-1)</f>
        <v>Zr</v>
      </c>
      <c r="Q1643" s="8">
        <f t="shared" si="127"/>
        <v>18</v>
      </c>
      <c r="R1643" s="8">
        <f>VLOOKUP(P1643,Table!$A$2:$C$121,2,0)</f>
        <v>4</v>
      </c>
      <c r="S1643" s="7">
        <f>VLOOKUP(P1643,Table!$A$2:$C$121,3,0)</f>
        <v>5</v>
      </c>
      <c r="T1643" s="6" t="s">
        <v>4844</v>
      </c>
      <c r="U1643" s="8" t="str">
        <f>LEFT(T1643,MIN(FIND({0,1,2,3,4,5,6,7,8,9},ASC(T1643)&amp;1234567890))-1)</f>
        <v>F</v>
      </c>
      <c r="V1643" s="8">
        <f t="shared" si="128"/>
        <v>3.96</v>
      </c>
      <c r="W1643" s="8">
        <f>VLOOKUP(U1643,Table!$A$2:$C$121,2,0)</f>
        <v>17</v>
      </c>
      <c r="X1643" s="7">
        <f>VLOOKUP(U1643,Table!$A$2:$C$121,3,0)</f>
        <v>2</v>
      </c>
      <c r="Y1643" s="6" t="s">
        <v>4845</v>
      </c>
      <c r="Z1643" s="8" t="str">
        <f>LEFT(Y1643,MIN(FIND({0,1,2,3,4,5,6,7,8,9},ASC(Y1643)&amp;1234567890))-1)</f>
        <v>O</v>
      </c>
      <c r="AA1643" s="8">
        <f t="shared" si="129"/>
        <v>52.8</v>
      </c>
      <c r="AB1643" s="8">
        <f>VLOOKUP(Z1643,Table!$A$2:$C$121,2,0)</f>
        <v>16</v>
      </c>
      <c r="AC1643" s="7">
        <f>VLOOKUP(Z1643,Table!$A$2:$C$121,3,0)</f>
        <v>2</v>
      </c>
      <c r="AD1643" s="5" t="str">
        <f>VLOOKUP(A1643,Table!$U$1:$V$230,2,0)</f>
        <v>Cubic</v>
      </c>
    </row>
    <row r="1644" spans="1:30" ht="18.75" customHeight="1" x14ac:dyDescent="0.4">
      <c r="A1644" s="5">
        <v>225</v>
      </c>
      <c r="B1644" s="5">
        <v>86018</v>
      </c>
      <c r="C1644" s="5" t="s">
        <v>2080</v>
      </c>
      <c r="D1644" s="5" t="s">
        <v>2136</v>
      </c>
      <c r="E1644" s="6" t="s">
        <v>2597</v>
      </c>
      <c r="F1644" s="8" t="str">
        <f>LEFT(E1644,MIN(FIND({0,1,2,3,4,5,6,7,8,9},ASC(E1644)&amp;1234567890))-1)</f>
        <v>Ba</v>
      </c>
      <c r="G1644" s="8">
        <f t="shared" si="125"/>
        <v>1</v>
      </c>
      <c r="H1644" s="8">
        <f>VLOOKUP(F1644,Table!$A$2:$C$121,2,0)</f>
        <v>2</v>
      </c>
      <c r="I1644" s="7">
        <f>VLOOKUP(F1644,Table!$A$2:$C$121,3,0)</f>
        <v>6</v>
      </c>
      <c r="J1644" s="6" t="s">
        <v>2363</v>
      </c>
      <c r="K1644" s="8" t="str">
        <f>LEFT(J1644,MIN(FIND({0,1,2,3,4,5,6,7,8,9},ASC(J1644)&amp;1234567890))-1)</f>
        <v>La</v>
      </c>
      <c r="L1644" s="8">
        <f t="shared" si="126"/>
        <v>1</v>
      </c>
      <c r="M1644" s="8">
        <f>VLOOKUP(K1644,Table!$A$2:$C$121,2,0)</f>
        <v>3</v>
      </c>
      <c r="N1644" s="7">
        <f>VLOOKUP(K1644,Table!$A$2:$C$121,3,0)</f>
        <v>6</v>
      </c>
      <c r="O1644" s="6" t="s">
        <v>2598</v>
      </c>
      <c r="P1644" s="8" t="str">
        <f>LEFT(O1644,MIN(FIND({0,1,2,3,4,5,6,7,8,9},ASC(O1644)&amp;1234567890))-1)</f>
        <v>Mn</v>
      </c>
      <c r="Q1644" s="8">
        <f t="shared" si="127"/>
        <v>1</v>
      </c>
      <c r="R1644" s="8">
        <f>VLOOKUP(P1644,Table!$A$2:$C$121,2,0)</f>
        <v>7</v>
      </c>
      <c r="S1644" s="7">
        <f>VLOOKUP(P1644,Table!$A$2:$C$121,3,0)</f>
        <v>4</v>
      </c>
      <c r="T1644" s="6" t="s">
        <v>2416</v>
      </c>
      <c r="U1644" s="8" t="str">
        <f>LEFT(T1644,MIN(FIND({0,1,2,3,4,5,6,7,8,9},ASC(T1644)&amp;1234567890))-1)</f>
        <v>Ta</v>
      </c>
      <c r="V1644" s="8">
        <f t="shared" si="128"/>
        <v>1</v>
      </c>
      <c r="W1644" s="8">
        <f>VLOOKUP(U1644,Table!$A$2:$C$121,2,0)</f>
        <v>5</v>
      </c>
      <c r="X1644" s="7">
        <f>VLOOKUP(U1644,Table!$A$2:$C$121,3,0)</f>
        <v>6</v>
      </c>
      <c r="Y1644" s="6" t="s">
        <v>2332</v>
      </c>
      <c r="Z1644" s="8" t="str">
        <f>LEFT(Y1644,MIN(FIND({0,1,2,3,4,5,6,7,8,9},ASC(Y1644)&amp;1234567890))-1)</f>
        <v>O</v>
      </c>
      <c r="AA1644" s="8">
        <f t="shared" si="129"/>
        <v>6</v>
      </c>
      <c r="AB1644" s="8">
        <f>VLOOKUP(Z1644,Table!$A$2:$C$121,2,0)</f>
        <v>16</v>
      </c>
      <c r="AC1644" s="7">
        <f>VLOOKUP(Z1644,Table!$A$2:$C$121,3,0)</f>
        <v>2</v>
      </c>
      <c r="AD1644" s="5" t="str">
        <f>VLOOKUP(A1644,Table!$U$1:$V$230,2,0)</f>
        <v>Cubic</v>
      </c>
    </row>
    <row r="1645" spans="1:30" ht="18.75" customHeight="1" x14ac:dyDescent="0.4">
      <c r="A1645" s="5">
        <v>225</v>
      </c>
      <c r="B1645" s="5">
        <v>88196</v>
      </c>
      <c r="C1645" s="5" t="s">
        <v>2080</v>
      </c>
      <c r="D1645" s="5" t="s">
        <v>180</v>
      </c>
      <c r="E1645" s="6" t="s">
        <v>2597</v>
      </c>
      <c r="F1645" s="8" t="str">
        <f>LEFT(E1645,MIN(FIND({0,1,2,3,4,5,6,7,8,9},ASC(E1645)&amp;1234567890))-1)</f>
        <v>Ba</v>
      </c>
      <c r="G1645" s="8">
        <f t="shared" si="125"/>
        <v>1</v>
      </c>
      <c r="H1645" s="8">
        <f>VLOOKUP(F1645,Table!$A$2:$C$121,2,0)</f>
        <v>2</v>
      </c>
      <c r="I1645" s="7">
        <f>VLOOKUP(F1645,Table!$A$2:$C$121,3,0)</f>
        <v>6</v>
      </c>
      <c r="J1645" s="6" t="s">
        <v>2363</v>
      </c>
      <c r="K1645" s="8" t="str">
        <f>LEFT(J1645,MIN(FIND({0,1,2,3,4,5,6,7,8,9},ASC(J1645)&amp;1234567890))-1)</f>
        <v>La</v>
      </c>
      <c r="L1645" s="8">
        <f t="shared" si="126"/>
        <v>1</v>
      </c>
      <c r="M1645" s="8">
        <f>VLOOKUP(K1645,Table!$A$2:$C$121,2,0)</f>
        <v>3</v>
      </c>
      <c r="N1645" s="7">
        <f>VLOOKUP(K1645,Table!$A$2:$C$121,3,0)</f>
        <v>6</v>
      </c>
      <c r="O1645" s="6" t="s">
        <v>2598</v>
      </c>
      <c r="P1645" s="8" t="str">
        <f>LEFT(O1645,MIN(FIND({0,1,2,3,4,5,6,7,8,9},ASC(O1645)&amp;1234567890))-1)</f>
        <v>Mn</v>
      </c>
      <c r="Q1645" s="8">
        <f t="shared" si="127"/>
        <v>1</v>
      </c>
      <c r="R1645" s="8">
        <f>VLOOKUP(P1645,Table!$A$2:$C$121,2,0)</f>
        <v>7</v>
      </c>
      <c r="S1645" s="7">
        <f>VLOOKUP(P1645,Table!$A$2:$C$121,3,0)</f>
        <v>4</v>
      </c>
      <c r="T1645" s="6" t="s">
        <v>2355</v>
      </c>
      <c r="U1645" s="8" t="str">
        <f>LEFT(T1645,MIN(FIND({0,1,2,3,4,5,6,7,8,9},ASC(T1645)&amp;1234567890))-1)</f>
        <v>Mo</v>
      </c>
      <c r="V1645" s="8">
        <f t="shared" si="128"/>
        <v>1</v>
      </c>
      <c r="W1645" s="8">
        <f>VLOOKUP(U1645,Table!$A$2:$C$121,2,0)</f>
        <v>6</v>
      </c>
      <c r="X1645" s="7">
        <f>VLOOKUP(U1645,Table!$A$2:$C$121,3,0)</f>
        <v>5</v>
      </c>
      <c r="Y1645" s="6" t="s">
        <v>2332</v>
      </c>
      <c r="Z1645" s="8" t="str">
        <f>LEFT(Y1645,MIN(FIND({0,1,2,3,4,5,6,7,8,9},ASC(Y1645)&amp;1234567890))-1)</f>
        <v>O</v>
      </c>
      <c r="AA1645" s="8">
        <f t="shared" si="129"/>
        <v>6</v>
      </c>
      <c r="AB1645" s="8">
        <f>VLOOKUP(Z1645,Table!$A$2:$C$121,2,0)</f>
        <v>16</v>
      </c>
      <c r="AC1645" s="7">
        <f>VLOOKUP(Z1645,Table!$A$2:$C$121,3,0)</f>
        <v>2</v>
      </c>
      <c r="AD1645" s="5" t="str">
        <f>VLOOKUP(A1645,Table!$U$1:$V$230,2,0)</f>
        <v>Cubic</v>
      </c>
    </row>
    <row r="1646" spans="1:30" ht="18.75" customHeight="1" x14ac:dyDescent="0.4">
      <c r="A1646" s="5">
        <v>225</v>
      </c>
      <c r="B1646" s="5">
        <v>42641</v>
      </c>
      <c r="C1646" s="5" t="s">
        <v>2080</v>
      </c>
      <c r="D1646" s="5" t="s">
        <v>2137</v>
      </c>
      <c r="E1646" s="6" t="s">
        <v>2592</v>
      </c>
      <c r="F1646" s="8" t="str">
        <f>LEFT(E1646,MIN(FIND({0,1,2,3,4,5,6,7,8,9},ASC(E1646)&amp;1234567890))-1)</f>
        <v>Cs</v>
      </c>
      <c r="G1646" s="8">
        <f t="shared" si="125"/>
        <v>2</v>
      </c>
      <c r="H1646" s="8">
        <f>VLOOKUP(F1646,Table!$A$2:$C$121,2,0)</f>
        <v>1</v>
      </c>
      <c r="I1646" s="7">
        <f>VLOOKUP(F1646,Table!$A$2:$C$121,3,0)</f>
        <v>6</v>
      </c>
      <c r="J1646" s="6" t="s">
        <v>2310</v>
      </c>
      <c r="K1646" s="8" t="str">
        <f>LEFT(J1646,MIN(FIND({0,1,2,3,4,5,6,7,8,9},ASC(J1646)&amp;1234567890))-1)</f>
        <v>K</v>
      </c>
      <c r="L1646" s="8">
        <f t="shared" si="126"/>
        <v>1</v>
      </c>
      <c r="M1646" s="8">
        <f>VLOOKUP(K1646,Table!$A$2:$C$121,2,0)</f>
        <v>1</v>
      </c>
      <c r="N1646" s="7">
        <f>VLOOKUP(K1646,Table!$A$2:$C$121,3,0)</f>
        <v>4</v>
      </c>
      <c r="O1646" s="6" t="s">
        <v>2608</v>
      </c>
      <c r="P1646" s="8" t="str">
        <f>LEFT(O1646,MIN(FIND({0,1,2,3,4,5,6,7,8,9},ASC(O1646)&amp;1234567890))-1)</f>
        <v>Ti</v>
      </c>
      <c r="Q1646" s="8">
        <f t="shared" si="127"/>
        <v>1</v>
      </c>
      <c r="R1646" s="8">
        <f>VLOOKUP(P1646,Table!$A$2:$C$121,2,0)</f>
        <v>4</v>
      </c>
      <c r="S1646" s="7">
        <f>VLOOKUP(P1646,Table!$A$2:$C$121,3,0)</f>
        <v>4</v>
      </c>
      <c r="T1646" s="6" t="s">
        <v>2493</v>
      </c>
      <c r="U1646" s="8" t="str">
        <f>LEFT(T1646,MIN(FIND({0,1,2,3,4,5,6,7,8,9},ASC(T1646)&amp;1234567890))-1)</f>
        <v>O</v>
      </c>
      <c r="V1646" s="8">
        <f t="shared" si="128"/>
        <v>2</v>
      </c>
      <c r="W1646" s="8">
        <f>VLOOKUP(U1646,Table!$A$2:$C$121,2,0)</f>
        <v>16</v>
      </c>
      <c r="X1646" s="7">
        <f>VLOOKUP(U1646,Table!$A$2:$C$121,3,0)</f>
        <v>2</v>
      </c>
      <c r="Y1646" s="6" t="s">
        <v>2319</v>
      </c>
      <c r="Z1646" s="8" t="str">
        <f>LEFT(Y1646,MIN(FIND({0,1,2,3,4,5,6,7,8,9},ASC(Y1646)&amp;1234567890))-1)</f>
        <v>F</v>
      </c>
      <c r="AA1646" s="8">
        <f t="shared" si="129"/>
        <v>3</v>
      </c>
      <c r="AB1646" s="8">
        <f>VLOOKUP(Z1646,Table!$A$2:$C$121,2,0)</f>
        <v>17</v>
      </c>
      <c r="AC1646" s="7">
        <f>VLOOKUP(Z1646,Table!$A$2:$C$121,3,0)</f>
        <v>2</v>
      </c>
      <c r="AD1646" s="5" t="str">
        <f>VLOOKUP(A1646,Table!$U$1:$V$230,2,0)</f>
        <v>Cubic</v>
      </c>
    </row>
    <row r="1647" spans="1:30" ht="18.75" customHeight="1" x14ac:dyDescent="0.4">
      <c r="A1647" s="5">
        <v>225</v>
      </c>
      <c r="B1647" s="5">
        <v>411065</v>
      </c>
      <c r="C1647" s="5" t="s">
        <v>2080</v>
      </c>
      <c r="D1647" s="5" t="s">
        <v>2138</v>
      </c>
      <c r="E1647" s="6" t="s">
        <v>4846</v>
      </c>
      <c r="F1647" s="8" t="str">
        <f>LEFT(E1647,MIN(FIND({0,1,2,3,4,5,6,7,8,9},ASC(E1647)&amp;1234567890))-1)</f>
        <v>Pr</v>
      </c>
      <c r="G1647" s="8">
        <f t="shared" si="125"/>
        <v>30</v>
      </c>
      <c r="H1647" s="8">
        <f>VLOOKUP(F1647,Table!$A$2:$C$121,2,0)</f>
        <v>3</v>
      </c>
      <c r="I1647" s="7">
        <f>VLOOKUP(F1647,Table!$A$2:$C$121,3,0)</f>
        <v>6</v>
      </c>
      <c r="J1647" s="6" t="s">
        <v>4847</v>
      </c>
      <c r="K1647" s="8" t="str">
        <f>LEFT(J1647,MIN(FIND({0,1,2,3,4,5,6,7,8,9},ASC(J1647)&amp;1234567890))-1)</f>
        <v>Ti</v>
      </c>
      <c r="L1647" s="8">
        <f t="shared" si="126"/>
        <v>24</v>
      </c>
      <c r="M1647" s="8">
        <f>VLOOKUP(K1647,Table!$A$2:$C$121,2,0)</f>
        <v>4</v>
      </c>
      <c r="N1647" s="7">
        <f>VLOOKUP(K1647,Table!$A$2:$C$121,3,0)</f>
        <v>4</v>
      </c>
      <c r="O1647" s="6" t="s">
        <v>4848</v>
      </c>
      <c r="P1647" s="8" t="str">
        <f>LEFT(O1647,MIN(FIND({0,1,2,3,4,5,6,7,8,9},ASC(O1647)&amp;1234567890))-1)</f>
        <v>I</v>
      </c>
      <c r="Q1647" s="8">
        <f t="shared" si="127"/>
        <v>8</v>
      </c>
      <c r="R1647" s="8">
        <f>VLOOKUP(P1647,Table!$A$2:$C$121,2,0)</f>
        <v>17</v>
      </c>
      <c r="S1647" s="7">
        <f>VLOOKUP(P1647,Table!$A$2:$C$121,3,0)</f>
        <v>5</v>
      </c>
      <c r="T1647" s="6" t="s">
        <v>4503</v>
      </c>
      <c r="U1647" s="8" t="str">
        <f>LEFT(T1647,MIN(FIND({0,1,2,3,4,5,6,7,8,9},ASC(T1647)&amp;1234567890))-1)</f>
        <v>O</v>
      </c>
      <c r="V1647" s="8">
        <f t="shared" si="128"/>
        <v>25</v>
      </c>
      <c r="W1647" s="8">
        <f>VLOOKUP(U1647,Table!$A$2:$C$121,2,0)</f>
        <v>16</v>
      </c>
      <c r="X1647" s="7">
        <f>VLOOKUP(U1647,Table!$A$2:$C$121,3,0)</f>
        <v>2</v>
      </c>
      <c r="Y1647" s="6" t="s">
        <v>4849</v>
      </c>
      <c r="Z1647" s="8" t="str">
        <f>LEFT(Y1647,MIN(FIND({0,1,2,3,4,5,6,7,8,9},ASC(Y1647)&amp;1234567890))-1)</f>
        <v>Se</v>
      </c>
      <c r="AA1647" s="8">
        <f t="shared" si="129"/>
        <v>58</v>
      </c>
      <c r="AB1647" s="8">
        <f>VLOOKUP(Z1647,Table!$A$2:$C$121,2,0)</f>
        <v>16</v>
      </c>
      <c r="AC1647" s="7">
        <f>VLOOKUP(Z1647,Table!$A$2:$C$121,3,0)</f>
        <v>4</v>
      </c>
      <c r="AD1647" s="5" t="str">
        <f>VLOOKUP(A1647,Table!$U$1:$V$230,2,0)</f>
        <v>Cubic</v>
      </c>
    </row>
    <row r="1648" spans="1:30" ht="18.75" customHeight="1" x14ac:dyDescent="0.4">
      <c r="A1648" s="5">
        <v>225</v>
      </c>
      <c r="B1648" s="5">
        <v>90512</v>
      </c>
      <c r="C1648" s="5" t="s">
        <v>2080</v>
      </c>
      <c r="D1648" s="5" t="s">
        <v>2139</v>
      </c>
      <c r="E1648" s="6" t="s">
        <v>2597</v>
      </c>
      <c r="F1648" s="8" t="str">
        <f>LEFT(E1648,MIN(FIND({0,1,2,3,4,5,6,7,8,9},ASC(E1648)&amp;1234567890))-1)</f>
        <v>Ba</v>
      </c>
      <c r="G1648" s="8">
        <f t="shared" si="125"/>
        <v>1</v>
      </c>
      <c r="H1648" s="8">
        <f>VLOOKUP(F1648,Table!$A$2:$C$121,2,0)</f>
        <v>2</v>
      </c>
      <c r="I1648" s="7">
        <f>VLOOKUP(F1648,Table!$A$2:$C$121,3,0)</f>
        <v>6</v>
      </c>
      <c r="J1648" s="6" t="s">
        <v>2320</v>
      </c>
      <c r="K1648" s="8" t="str">
        <f>LEFT(J1648,MIN(FIND({0,1,2,3,4,5,6,7,8,9},ASC(J1648)&amp;1234567890))-1)</f>
        <v>Sr</v>
      </c>
      <c r="L1648" s="8">
        <f t="shared" si="126"/>
        <v>1</v>
      </c>
      <c r="M1648" s="8">
        <f>VLOOKUP(K1648,Table!$A$2:$C$121,2,0)</f>
        <v>2</v>
      </c>
      <c r="N1648" s="7">
        <f>VLOOKUP(K1648,Table!$A$2:$C$121,3,0)</f>
        <v>5</v>
      </c>
      <c r="O1648" s="6" t="s">
        <v>3344</v>
      </c>
      <c r="P1648" s="8" t="str">
        <f>LEFT(O1648,MIN(FIND({0,1,2,3,4,5,6,7,8,9},ASC(O1648)&amp;1234567890))-1)</f>
        <v>Fe</v>
      </c>
      <c r="Q1648" s="8">
        <f t="shared" si="127"/>
        <v>0.95</v>
      </c>
      <c r="R1648" s="8">
        <f>VLOOKUP(P1648,Table!$A$2:$C$121,2,0)</f>
        <v>8</v>
      </c>
      <c r="S1648" s="7">
        <f>VLOOKUP(P1648,Table!$A$2:$C$121,3,0)</f>
        <v>4</v>
      </c>
      <c r="T1648" s="6" t="s">
        <v>4850</v>
      </c>
      <c r="U1648" s="8" t="str">
        <f>LEFT(T1648,MIN(FIND({0,1,2,3,4,5,6,7,8,9},ASC(T1648)&amp;1234567890))-1)</f>
        <v>Mo</v>
      </c>
      <c r="V1648" s="8">
        <f t="shared" si="128"/>
        <v>0.97</v>
      </c>
      <c r="W1648" s="8">
        <f>VLOOKUP(U1648,Table!$A$2:$C$121,2,0)</f>
        <v>6</v>
      </c>
      <c r="X1648" s="7">
        <f>VLOOKUP(U1648,Table!$A$2:$C$121,3,0)</f>
        <v>5</v>
      </c>
      <c r="Y1648" s="6" t="s">
        <v>4851</v>
      </c>
      <c r="Z1648" s="8" t="str">
        <f>LEFT(Y1648,MIN(FIND({0,1,2,3,4,5,6,7,8,9},ASC(Y1648)&amp;1234567890))-1)</f>
        <v>O</v>
      </c>
      <c r="AA1648" s="8">
        <f t="shared" si="129"/>
        <v>5.84</v>
      </c>
      <c r="AB1648" s="8">
        <f>VLOOKUP(Z1648,Table!$A$2:$C$121,2,0)</f>
        <v>16</v>
      </c>
      <c r="AC1648" s="7">
        <f>VLOOKUP(Z1648,Table!$A$2:$C$121,3,0)</f>
        <v>2</v>
      </c>
      <c r="AD1648" s="5" t="str">
        <f>VLOOKUP(A1648,Table!$U$1:$V$230,2,0)</f>
        <v>Cubic</v>
      </c>
    </row>
    <row r="1649" spans="1:30" ht="18.75" customHeight="1" x14ac:dyDescent="0.4">
      <c r="A1649" s="5">
        <v>225</v>
      </c>
      <c r="B1649" s="5">
        <v>93882</v>
      </c>
      <c r="C1649" s="5" t="s">
        <v>2080</v>
      </c>
      <c r="D1649" s="5" t="s">
        <v>2140</v>
      </c>
      <c r="E1649" s="6" t="s">
        <v>2341</v>
      </c>
      <c r="F1649" s="8" t="str">
        <f>LEFT(E1649,MIN(FIND({0,1,2,3,4,5,6,7,8,9},ASC(E1649)&amp;1234567890))-1)</f>
        <v>Ca</v>
      </c>
      <c r="G1649" s="8">
        <f t="shared" si="125"/>
        <v>1</v>
      </c>
      <c r="H1649" s="8">
        <f>VLOOKUP(F1649,Table!$A$2:$C$121,2,0)</f>
        <v>2</v>
      </c>
      <c r="I1649" s="7">
        <f>VLOOKUP(F1649,Table!$A$2:$C$121,3,0)</f>
        <v>4</v>
      </c>
      <c r="J1649" s="6" t="s">
        <v>2363</v>
      </c>
      <c r="K1649" s="8" t="str">
        <f>LEFT(J1649,MIN(FIND({0,1,2,3,4,5,6,7,8,9},ASC(J1649)&amp;1234567890))-1)</f>
        <v>La</v>
      </c>
      <c r="L1649" s="8">
        <f t="shared" si="126"/>
        <v>1</v>
      </c>
      <c r="M1649" s="8">
        <f>VLOOKUP(K1649,Table!$A$2:$C$121,2,0)</f>
        <v>3</v>
      </c>
      <c r="N1649" s="7">
        <f>VLOOKUP(K1649,Table!$A$2:$C$121,3,0)</f>
        <v>6</v>
      </c>
      <c r="O1649" s="6" t="s">
        <v>2330</v>
      </c>
      <c r="P1649" s="8" t="str">
        <f>LEFT(O1649,MIN(FIND({0,1,2,3,4,5,6,7,8,9},ASC(O1649)&amp;1234567890))-1)</f>
        <v>Fe</v>
      </c>
      <c r="Q1649" s="8">
        <f t="shared" si="127"/>
        <v>1</v>
      </c>
      <c r="R1649" s="8">
        <f>VLOOKUP(P1649,Table!$A$2:$C$121,2,0)</f>
        <v>8</v>
      </c>
      <c r="S1649" s="7">
        <f>VLOOKUP(P1649,Table!$A$2:$C$121,3,0)</f>
        <v>4</v>
      </c>
      <c r="T1649" s="6" t="s">
        <v>2954</v>
      </c>
      <c r="U1649" s="8" t="str">
        <f>LEFT(T1649,MIN(FIND({0,1,2,3,4,5,6,7,8,9},ASC(T1649)&amp;1234567890))-1)</f>
        <v>V</v>
      </c>
      <c r="V1649" s="8">
        <f t="shared" si="128"/>
        <v>1</v>
      </c>
      <c r="W1649" s="8">
        <f>VLOOKUP(U1649,Table!$A$2:$C$121,2,0)</f>
        <v>5</v>
      </c>
      <c r="X1649" s="7">
        <f>VLOOKUP(U1649,Table!$A$2:$C$121,3,0)</f>
        <v>4</v>
      </c>
      <c r="Y1649" s="6" t="s">
        <v>2332</v>
      </c>
      <c r="Z1649" s="8" t="str">
        <f>LEFT(Y1649,MIN(FIND({0,1,2,3,4,5,6,7,8,9},ASC(Y1649)&amp;1234567890))-1)</f>
        <v>O</v>
      </c>
      <c r="AA1649" s="8">
        <f t="shared" si="129"/>
        <v>6</v>
      </c>
      <c r="AB1649" s="8">
        <f>VLOOKUP(Z1649,Table!$A$2:$C$121,2,0)</f>
        <v>16</v>
      </c>
      <c r="AC1649" s="7">
        <f>VLOOKUP(Z1649,Table!$A$2:$C$121,3,0)</f>
        <v>2</v>
      </c>
      <c r="AD1649" s="5" t="str">
        <f>VLOOKUP(A1649,Table!$U$1:$V$230,2,0)</f>
        <v>Cubic</v>
      </c>
    </row>
    <row r="1650" spans="1:30" ht="18.75" customHeight="1" x14ac:dyDescent="0.4">
      <c r="A1650" s="5">
        <v>225</v>
      </c>
      <c r="B1650" s="5">
        <v>93883</v>
      </c>
      <c r="C1650" s="5" t="s">
        <v>2080</v>
      </c>
      <c r="D1650" s="5" t="s">
        <v>2141</v>
      </c>
      <c r="E1650" s="6" t="s">
        <v>2320</v>
      </c>
      <c r="F1650" s="8" t="str">
        <f>LEFT(E1650,MIN(FIND({0,1,2,3,4,5,6,7,8,9},ASC(E1650)&amp;1234567890))-1)</f>
        <v>Sr</v>
      </c>
      <c r="G1650" s="8">
        <f t="shared" si="125"/>
        <v>1</v>
      </c>
      <c r="H1650" s="8">
        <f>VLOOKUP(F1650,Table!$A$2:$C$121,2,0)</f>
        <v>2</v>
      </c>
      <c r="I1650" s="7">
        <f>VLOOKUP(F1650,Table!$A$2:$C$121,3,0)</f>
        <v>5</v>
      </c>
      <c r="J1650" s="6" t="s">
        <v>2363</v>
      </c>
      <c r="K1650" s="8" t="str">
        <f>LEFT(J1650,MIN(FIND({0,1,2,3,4,5,6,7,8,9},ASC(J1650)&amp;1234567890))-1)</f>
        <v>La</v>
      </c>
      <c r="L1650" s="8">
        <f t="shared" si="126"/>
        <v>1</v>
      </c>
      <c r="M1650" s="8">
        <f>VLOOKUP(K1650,Table!$A$2:$C$121,2,0)</f>
        <v>3</v>
      </c>
      <c r="N1650" s="7">
        <f>VLOOKUP(K1650,Table!$A$2:$C$121,3,0)</f>
        <v>6</v>
      </c>
      <c r="O1650" s="6" t="s">
        <v>2330</v>
      </c>
      <c r="P1650" s="8" t="str">
        <f>LEFT(O1650,MIN(FIND({0,1,2,3,4,5,6,7,8,9},ASC(O1650)&amp;1234567890))-1)</f>
        <v>Fe</v>
      </c>
      <c r="Q1650" s="8">
        <f t="shared" si="127"/>
        <v>1</v>
      </c>
      <c r="R1650" s="8">
        <f>VLOOKUP(P1650,Table!$A$2:$C$121,2,0)</f>
        <v>8</v>
      </c>
      <c r="S1650" s="7">
        <f>VLOOKUP(P1650,Table!$A$2:$C$121,3,0)</f>
        <v>4</v>
      </c>
      <c r="T1650" s="6" t="s">
        <v>2954</v>
      </c>
      <c r="U1650" s="8" t="str">
        <f>LEFT(T1650,MIN(FIND({0,1,2,3,4,5,6,7,8,9},ASC(T1650)&amp;1234567890))-1)</f>
        <v>V</v>
      </c>
      <c r="V1650" s="8">
        <f t="shared" si="128"/>
        <v>1</v>
      </c>
      <c r="W1650" s="8">
        <f>VLOOKUP(U1650,Table!$A$2:$C$121,2,0)</f>
        <v>5</v>
      </c>
      <c r="X1650" s="7">
        <f>VLOOKUP(U1650,Table!$A$2:$C$121,3,0)</f>
        <v>4</v>
      </c>
      <c r="Y1650" s="6" t="s">
        <v>2332</v>
      </c>
      <c r="Z1650" s="8" t="str">
        <f>LEFT(Y1650,MIN(FIND({0,1,2,3,4,5,6,7,8,9},ASC(Y1650)&amp;1234567890))-1)</f>
        <v>O</v>
      </c>
      <c r="AA1650" s="8">
        <f t="shared" si="129"/>
        <v>6</v>
      </c>
      <c r="AB1650" s="8">
        <f>VLOOKUP(Z1650,Table!$A$2:$C$121,2,0)</f>
        <v>16</v>
      </c>
      <c r="AC1650" s="7">
        <f>VLOOKUP(Z1650,Table!$A$2:$C$121,3,0)</f>
        <v>2</v>
      </c>
      <c r="AD1650" s="5" t="str">
        <f>VLOOKUP(A1650,Table!$U$1:$V$230,2,0)</f>
        <v>Cubic</v>
      </c>
    </row>
    <row r="1651" spans="1:30" ht="18.75" customHeight="1" x14ac:dyDescent="0.4">
      <c r="A1651" s="5">
        <v>225</v>
      </c>
      <c r="B1651" s="5">
        <v>174409</v>
      </c>
      <c r="C1651" s="5" t="s">
        <v>2080</v>
      </c>
      <c r="D1651" s="5" t="s">
        <v>2142</v>
      </c>
      <c r="E1651" s="6" t="s">
        <v>3561</v>
      </c>
      <c r="F1651" s="8" t="str">
        <f>LEFT(E1651,MIN(FIND({0,1,2,3,4,5,6,7,8,9},ASC(E1651)&amp;1234567890))-1)</f>
        <v>Sr</v>
      </c>
      <c r="G1651" s="8">
        <f t="shared" si="125"/>
        <v>1.9</v>
      </c>
      <c r="H1651" s="8">
        <f>VLOOKUP(F1651,Table!$A$2:$C$121,2,0)</f>
        <v>2</v>
      </c>
      <c r="I1651" s="7">
        <f>VLOOKUP(F1651,Table!$A$2:$C$121,3,0)</f>
        <v>5</v>
      </c>
      <c r="J1651" s="6" t="s">
        <v>3307</v>
      </c>
      <c r="K1651" s="8" t="str">
        <f>LEFT(J1651,MIN(FIND({0,1,2,3,4,5,6,7,8,9},ASC(J1651)&amp;1234567890))-1)</f>
        <v>La</v>
      </c>
      <c r="L1651" s="8">
        <f t="shared" si="126"/>
        <v>0.1</v>
      </c>
      <c r="M1651" s="8">
        <f>VLOOKUP(K1651,Table!$A$2:$C$121,2,0)</f>
        <v>3</v>
      </c>
      <c r="N1651" s="7">
        <f>VLOOKUP(K1651,Table!$A$2:$C$121,3,0)</f>
        <v>6</v>
      </c>
      <c r="O1651" s="6" t="s">
        <v>3339</v>
      </c>
      <c r="P1651" s="8" t="str">
        <f>LEFT(O1651,MIN(FIND({0,1,2,3,4,5,6,7,8,9},ASC(O1651)&amp;1234567890))-1)</f>
        <v>Cr</v>
      </c>
      <c r="Q1651" s="8">
        <f t="shared" si="127"/>
        <v>1</v>
      </c>
      <c r="R1651" s="8">
        <f>VLOOKUP(P1651,Table!$A$2:$C$121,2,0)</f>
        <v>6</v>
      </c>
      <c r="S1651" s="7">
        <f>VLOOKUP(P1651,Table!$A$2:$C$121,3,0)</f>
        <v>4</v>
      </c>
      <c r="T1651" s="6" t="s">
        <v>2355</v>
      </c>
      <c r="U1651" s="8" t="str">
        <f>LEFT(T1651,MIN(FIND({0,1,2,3,4,5,6,7,8,9},ASC(T1651)&amp;1234567890))-1)</f>
        <v>Mo</v>
      </c>
      <c r="V1651" s="8">
        <f t="shared" si="128"/>
        <v>1</v>
      </c>
      <c r="W1651" s="8">
        <f>VLOOKUP(U1651,Table!$A$2:$C$121,2,0)</f>
        <v>6</v>
      </c>
      <c r="X1651" s="7">
        <f>VLOOKUP(U1651,Table!$A$2:$C$121,3,0)</f>
        <v>5</v>
      </c>
      <c r="Y1651" s="6" t="s">
        <v>2332</v>
      </c>
      <c r="Z1651" s="8" t="str">
        <f>LEFT(Y1651,MIN(FIND({0,1,2,3,4,5,6,7,8,9},ASC(Y1651)&amp;1234567890))-1)</f>
        <v>O</v>
      </c>
      <c r="AA1651" s="8">
        <f t="shared" si="129"/>
        <v>6</v>
      </c>
      <c r="AB1651" s="8">
        <f>VLOOKUP(Z1651,Table!$A$2:$C$121,2,0)</f>
        <v>16</v>
      </c>
      <c r="AC1651" s="7">
        <f>VLOOKUP(Z1651,Table!$A$2:$C$121,3,0)</f>
        <v>2</v>
      </c>
      <c r="AD1651" s="5" t="str">
        <f>VLOOKUP(A1651,Table!$U$1:$V$230,2,0)</f>
        <v>Cubic</v>
      </c>
    </row>
    <row r="1652" spans="1:30" ht="18.75" customHeight="1" x14ac:dyDescent="0.4">
      <c r="A1652" s="5">
        <v>225</v>
      </c>
      <c r="B1652" s="5">
        <v>153328</v>
      </c>
      <c r="C1652" s="5" t="s">
        <v>2080</v>
      </c>
      <c r="D1652" s="5" t="s">
        <v>2143</v>
      </c>
      <c r="E1652" s="6" t="s">
        <v>2597</v>
      </c>
      <c r="F1652" s="8" t="str">
        <f>LEFT(E1652,MIN(FIND({0,1,2,3,4,5,6,7,8,9},ASC(E1652)&amp;1234567890))-1)</f>
        <v>Ba</v>
      </c>
      <c r="G1652" s="8">
        <f t="shared" si="125"/>
        <v>1</v>
      </c>
      <c r="H1652" s="8">
        <f>VLOOKUP(F1652,Table!$A$2:$C$121,2,0)</f>
        <v>2</v>
      </c>
      <c r="I1652" s="7">
        <f>VLOOKUP(F1652,Table!$A$2:$C$121,3,0)</f>
        <v>6</v>
      </c>
      <c r="J1652" s="6" t="s">
        <v>2320</v>
      </c>
      <c r="K1652" s="8" t="str">
        <f>LEFT(J1652,MIN(FIND({0,1,2,3,4,5,6,7,8,9},ASC(J1652)&amp;1234567890))-1)</f>
        <v>Sr</v>
      </c>
      <c r="L1652" s="8">
        <f t="shared" si="126"/>
        <v>1</v>
      </c>
      <c r="M1652" s="8">
        <f>VLOOKUP(K1652,Table!$A$2:$C$121,2,0)</f>
        <v>2</v>
      </c>
      <c r="N1652" s="7">
        <f>VLOOKUP(K1652,Table!$A$2:$C$121,3,0)</f>
        <v>5</v>
      </c>
      <c r="O1652" s="6" t="s">
        <v>2634</v>
      </c>
      <c r="P1652" s="8" t="str">
        <f>LEFT(O1652,MIN(FIND({0,1,2,3,4,5,6,7,8,9},ASC(O1652)&amp;1234567890))-1)</f>
        <v>Ni</v>
      </c>
      <c r="Q1652" s="8">
        <f t="shared" si="127"/>
        <v>1</v>
      </c>
      <c r="R1652" s="8">
        <f>VLOOKUP(P1652,Table!$A$2:$C$121,2,0)</f>
        <v>10</v>
      </c>
      <c r="S1652" s="7">
        <f>VLOOKUP(P1652,Table!$A$2:$C$121,3,0)</f>
        <v>4</v>
      </c>
      <c r="T1652" s="6" t="s">
        <v>2430</v>
      </c>
      <c r="U1652" s="8" t="str">
        <f>LEFT(T1652,MIN(FIND({0,1,2,3,4,5,6,7,8,9},ASC(T1652)&amp;1234567890))-1)</f>
        <v>W</v>
      </c>
      <c r="V1652" s="8">
        <f t="shared" si="128"/>
        <v>1</v>
      </c>
      <c r="W1652" s="8">
        <f>VLOOKUP(U1652,Table!$A$2:$C$121,2,0)</f>
        <v>6</v>
      </c>
      <c r="X1652" s="7">
        <f>VLOOKUP(U1652,Table!$A$2:$C$121,3,0)</f>
        <v>6</v>
      </c>
      <c r="Y1652" s="6" t="s">
        <v>2332</v>
      </c>
      <c r="Z1652" s="8" t="str">
        <f>LEFT(Y1652,MIN(FIND({0,1,2,3,4,5,6,7,8,9},ASC(Y1652)&amp;1234567890))-1)</f>
        <v>O</v>
      </c>
      <c r="AA1652" s="8">
        <f t="shared" si="129"/>
        <v>6</v>
      </c>
      <c r="AB1652" s="8">
        <f>VLOOKUP(Z1652,Table!$A$2:$C$121,2,0)</f>
        <v>16</v>
      </c>
      <c r="AC1652" s="7">
        <f>VLOOKUP(Z1652,Table!$A$2:$C$121,3,0)</f>
        <v>2</v>
      </c>
      <c r="AD1652" s="5" t="str">
        <f>VLOOKUP(A1652,Table!$U$1:$V$230,2,0)</f>
        <v>Cubic</v>
      </c>
    </row>
    <row r="1653" spans="1:30" ht="18.75" customHeight="1" x14ac:dyDescent="0.4">
      <c r="A1653" s="5">
        <v>225</v>
      </c>
      <c r="B1653" s="5">
        <v>160281</v>
      </c>
      <c r="C1653" s="5" t="s">
        <v>2080</v>
      </c>
      <c r="D1653" s="5" t="s">
        <v>2144</v>
      </c>
      <c r="E1653" s="6" t="s">
        <v>2597</v>
      </c>
      <c r="F1653" s="8" t="str">
        <f>LEFT(E1653,MIN(FIND({0,1,2,3,4,5,6,7,8,9},ASC(E1653)&amp;1234567890))-1)</f>
        <v>Ba</v>
      </c>
      <c r="G1653" s="8">
        <f t="shared" si="125"/>
        <v>1</v>
      </c>
      <c r="H1653" s="8">
        <f>VLOOKUP(F1653,Table!$A$2:$C$121,2,0)</f>
        <v>2</v>
      </c>
      <c r="I1653" s="7">
        <f>VLOOKUP(F1653,Table!$A$2:$C$121,3,0)</f>
        <v>6</v>
      </c>
      <c r="J1653" s="6" t="s">
        <v>2363</v>
      </c>
      <c r="K1653" s="8" t="str">
        <f>LEFT(J1653,MIN(FIND({0,1,2,3,4,5,6,7,8,9},ASC(J1653)&amp;1234567890))-1)</f>
        <v>La</v>
      </c>
      <c r="L1653" s="8">
        <f t="shared" si="126"/>
        <v>1</v>
      </c>
      <c r="M1653" s="8">
        <f>VLOOKUP(K1653,Table!$A$2:$C$121,2,0)</f>
        <v>3</v>
      </c>
      <c r="N1653" s="7">
        <f>VLOOKUP(K1653,Table!$A$2:$C$121,3,0)</f>
        <v>6</v>
      </c>
      <c r="O1653" s="6" t="s">
        <v>2627</v>
      </c>
      <c r="P1653" s="8" t="str">
        <f>LEFT(O1653,MIN(FIND({0,1,2,3,4,5,6,7,8,9},ASC(O1653)&amp;1234567890))-1)</f>
        <v>Mg</v>
      </c>
      <c r="Q1653" s="8">
        <f t="shared" si="127"/>
        <v>1</v>
      </c>
      <c r="R1653" s="8">
        <f>VLOOKUP(P1653,Table!$A$2:$C$121,2,0)</f>
        <v>2</v>
      </c>
      <c r="S1653" s="7">
        <f>VLOOKUP(P1653,Table!$A$2:$C$121,3,0)</f>
        <v>3</v>
      </c>
      <c r="T1653" s="6" t="s">
        <v>2416</v>
      </c>
      <c r="U1653" s="8" t="str">
        <f>LEFT(T1653,MIN(FIND({0,1,2,3,4,5,6,7,8,9},ASC(T1653)&amp;1234567890))-1)</f>
        <v>Ta</v>
      </c>
      <c r="V1653" s="8">
        <f t="shared" si="128"/>
        <v>1</v>
      </c>
      <c r="W1653" s="8">
        <f>VLOOKUP(U1653,Table!$A$2:$C$121,2,0)</f>
        <v>5</v>
      </c>
      <c r="X1653" s="7">
        <f>VLOOKUP(U1653,Table!$A$2:$C$121,3,0)</f>
        <v>6</v>
      </c>
      <c r="Y1653" s="6" t="s">
        <v>2332</v>
      </c>
      <c r="Z1653" s="8" t="str">
        <f>LEFT(Y1653,MIN(FIND({0,1,2,3,4,5,6,7,8,9},ASC(Y1653)&amp;1234567890))-1)</f>
        <v>O</v>
      </c>
      <c r="AA1653" s="8">
        <f t="shared" si="129"/>
        <v>6</v>
      </c>
      <c r="AB1653" s="8">
        <f>VLOOKUP(Z1653,Table!$A$2:$C$121,2,0)</f>
        <v>16</v>
      </c>
      <c r="AC1653" s="7">
        <f>VLOOKUP(Z1653,Table!$A$2:$C$121,3,0)</f>
        <v>2</v>
      </c>
      <c r="AD1653" s="5" t="str">
        <f>VLOOKUP(A1653,Table!$U$1:$V$230,2,0)</f>
        <v>Cubic</v>
      </c>
    </row>
    <row r="1654" spans="1:30" ht="18.75" customHeight="1" x14ac:dyDescent="0.4">
      <c r="A1654" s="5">
        <v>225</v>
      </c>
      <c r="B1654" s="5">
        <v>160389</v>
      </c>
      <c r="C1654" s="5" t="s">
        <v>2080</v>
      </c>
      <c r="D1654" s="5" t="s">
        <v>2145</v>
      </c>
      <c r="E1654" s="6" t="s">
        <v>2394</v>
      </c>
      <c r="F1654" s="8" t="str">
        <f>LEFT(E1654,MIN(FIND({0,1,2,3,4,5,6,7,8,9},ASC(E1654)&amp;1234567890))-1)</f>
        <v>Ba</v>
      </c>
      <c r="G1654" s="8">
        <f t="shared" si="125"/>
        <v>4</v>
      </c>
      <c r="H1654" s="8">
        <f>VLOOKUP(F1654,Table!$A$2:$C$121,2,0)</f>
        <v>2</v>
      </c>
      <c r="I1654" s="7">
        <f>VLOOKUP(F1654,Table!$A$2:$C$121,3,0)</f>
        <v>6</v>
      </c>
      <c r="J1654" s="6" t="s">
        <v>4852</v>
      </c>
      <c r="K1654" s="8" t="str">
        <f>LEFT(J1654,MIN(FIND({0,1,2,3,4,5,6,7,8,9},ASC(J1654)&amp;1234567890))-1)</f>
        <v>Ca</v>
      </c>
      <c r="L1654" s="8">
        <f t="shared" si="126"/>
        <v>1.57</v>
      </c>
      <c r="M1654" s="8">
        <f>VLOOKUP(K1654,Table!$A$2:$C$121,2,0)</f>
        <v>2</v>
      </c>
      <c r="N1654" s="7">
        <f>VLOOKUP(K1654,Table!$A$2:$C$121,3,0)</f>
        <v>4</v>
      </c>
      <c r="O1654" s="6" t="s">
        <v>4853</v>
      </c>
      <c r="P1654" s="8" t="str">
        <f>LEFT(O1654,MIN(FIND({0,1,2,3,4,5,6,7,8,9},ASC(O1654)&amp;1234567890))-1)</f>
        <v>Nb</v>
      </c>
      <c r="Q1654" s="8">
        <f t="shared" si="127"/>
        <v>2.4300000000000002</v>
      </c>
      <c r="R1654" s="8">
        <f>VLOOKUP(P1654,Table!$A$2:$C$121,2,0)</f>
        <v>5</v>
      </c>
      <c r="S1654" s="7">
        <f>VLOOKUP(P1654,Table!$A$2:$C$121,3,0)</f>
        <v>5</v>
      </c>
      <c r="T1654" s="6" t="s">
        <v>4854</v>
      </c>
      <c r="U1654" s="8" t="str">
        <f>LEFT(T1654,MIN(FIND({0,1,2,3,4,5,6,7,8,9},ASC(T1654)&amp;1234567890))-1)</f>
        <v>D</v>
      </c>
      <c r="V1654" s="8">
        <f t="shared" si="128"/>
        <v>0.52</v>
      </c>
      <c r="W1654" s="8">
        <f>VLOOKUP(U1654,Table!$A$2:$C$121,2,0)</f>
        <v>1</v>
      </c>
      <c r="X1654" s="7">
        <f>VLOOKUP(U1654,Table!$A$2:$C$121,3,0)</f>
        <v>1</v>
      </c>
      <c r="Y1654" s="6" t="s">
        <v>4855</v>
      </c>
      <c r="Z1654" s="8" t="str">
        <f>LEFT(Y1654,MIN(FIND({0,1,2,3,4,5,6,7,8,9},ASC(Y1654)&amp;1234567890))-1)</f>
        <v>O</v>
      </c>
      <c r="AA1654" s="8">
        <f t="shared" si="129"/>
        <v>11.9</v>
      </c>
      <c r="AB1654" s="8">
        <f>VLOOKUP(Z1654,Table!$A$2:$C$121,2,0)</f>
        <v>16</v>
      </c>
      <c r="AC1654" s="7">
        <f>VLOOKUP(Z1654,Table!$A$2:$C$121,3,0)</f>
        <v>2</v>
      </c>
      <c r="AD1654" s="5" t="str">
        <f>VLOOKUP(A1654,Table!$U$1:$V$230,2,0)</f>
        <v>Cubic</v>
      </c>
    </row>
    <row r="1655" spans="1:30" ht="18.75" customHeight="1" x14ac:dyDescent="0.4">
      <c r="A1655" s="5">
        <v>225</v>
      </c>
      <c r="B1655" s="5">
        <v>166162</v>
      </c>
      <c r="C1655" s="5" t="s">
        <v>2080</v>
      </c>
      <c r="D1655" s="5" t="s">
        <v>2146</v>
      </c>
      <c r="E1655" s="6" t="s">
        <v>2294</v>
      </c>
      <c r="F1655" s="8" t="str">
        <f>LEFT(E1655,MIN(FIND({0,1,2,3,4,5,6,7,8,9},ASC(E1655)&amp;1234567890))-1)</f>
        <v>Ba</v>
      </c>
      <c r="G1655" s="8">
        <f t="shared" si="125"/>
        <v>2</v>
      </c>
      <c r="H1655" s="8">
        <f>VLOOKUP(F1655,Table!$A$2:$C$121,2,0)</f>
        <v>2</v>
      </c>
      <c r="I1655" s="7">
        <f>VLOOKUP(F1655,Table!$A$2:$C$121,3,0)</f>
        <v>6</v>
      </c>
      <c r="J1655" s="6" t="s">
        <v>2636</v>
      </c>
      <c r="K1655" s="8" t="str">
        <f>LEFT(J1655,MIN(FIND({0,1,2,3,4,5,6,7,8,9},ASC(J1655)&amp;1234567890))-1)</f>
        <v>Co</v>
      </c>
      <c r="L1655" s="8">
        <f t="shared" si="126"/>
        <v>1</v>
      </c>
      <c r="M1655" s="8">
        <f>VLOOKUP(K1655,Table!$A$2:$C$121,2,0)</f>
        <v>9</v>
      </c>
      <c r="N1655" s="7">
        <f>VLOOKUP(K1655,Table!$A$2:$C$121,3,0)</f>
        <v>4</v>
      </c>
      <c r="O1655" s="6" t="s">
        <v>3382</v>
      </c>
      <c r="P1655" s="8" t="str">
        <f>LEFT(O1655,MIN(FIND({0,1,2,3,4,5,6,7,8,9},ASC(O1655)&amp;1234567890))-1)</f>
        <v>Mo</v>
      </c>
      <c r="Q1655" s="8">
        <f t="shared" si="127"/>
        <v>0.5</v>
      </c>
      <c r="R1655" s="8">
        <f>VLOOKUP(P1655,Table!$A$2:$C$121,2,0)</f>
        <v>6</v>
      </c>
      <c r="S1655" s="7">
        <f>VLOOKUP(P1655,Table!$A$2:$C$121,3,0)</f>
        <v>5</v>
      </c>
      <c r="T1655" s="6" t="s">
        <v>3151</v>
      </c>
      <c r="U1655" s="8" t="str">
        <f>LEFT(T1655,MIN(FIND({0,1,2,3,4,5,6,7,8,9},ASC(T1655)&amp;1234567890))-1)</f>
        <v>Nb</v>
      </c>
      <c r="V1655" s="8">
        <f t="shared" si="128"/>
        <v>0.5</v>
      </c>
      <c r="W1655" s="8">
        <f>VLOOKUP(U1655,Table!$A$2:$C$121,2,0)</f>
        <v>5</v>
      </c>
      <c r="X1655" s="7">
        <f>VLOOKUP(U1655,Table!$A$2:$C$121,3,0)</f>
        <v>5</v>
      </c>
      <c r="Y1655" s="6" t="s">
        <v>4856</v>
      </c>
      <c r="Z1655" s="8" t="str">
        <f>LEFT(Y1655,MIN(FIND({0,1,2,3,4,5,6,7,8,9},ASC(Y1655)&amp;1234567890))-1)</f>
        <v>O</v>
      </c>
      <c r="AA1655" s="8">
        <f t="shared" si="129"/>
        <v>5.7</v>
      </c>
      <c r="AB1655" s="8">
        <f>VLOOKUP(Z1655,Table!$A$2:$C$121,2,0)</f>
        <v>16</v>
      </c>
      <c r="AC1655" s="7">
        <f>VLOOKUP(Z1655,Table!$A$2:$C$121,3,0)</f>
        <v>2</v>
      </c>
      <c r="AD1655" s="5" t="str">
        <f>VLOOKUP(A1655,Table!$U$1:$V$230,2,0)</f>
        <v>Cubic</v>
      </c>
    </row>
    <row r="1656" spans="1:30" ht="18.75" customHeight="1" x14ac:dyDescent="0.4">
      <c r="A1656" s="5">
        <v>225</v>
      </c>
      <c r="B1656" s="5">
        <v>262086</v>
      </c>
      <c r="C1656" s="5" t="s">
        <v>2080</v>
      </c>
      <c r="D1656" s="5" t="s">
        <v>2147</v>
      </c>
      <c r="E1656" s="6" t="s">
        <v>2859</v>
      </c>
      <c r="F1656" s="8" t="str">
        <f>LEFT(E1656,MIN(FIND({0,1,2,3,4,5,6,7,8,9},ASC(E1656)&amp;1234567890))-1)</f>
        <v>Rb</v>
      </c>
      <c r="G1656" s="8">
        <f t="shared" si="125"/>
        <v>2</v>
      </c>
      <c r="H1656" s="8">
        <f>VLOOKUP(F1656,Table!$A$2:$C$121,2,0)</f>
        <v>1</v>
      </c>
      <c r="I1656" s="7">
        <f>VLOOKUP(F1656,Table!$A$2:$C$121,3,0)</f>
        <v>5</v>
      </c>
      <c r="J1656" s="6" t="s">
        <v>2310</v>
      </c>
      <c r="K1656" s="8" t="str">
        <f>LEFT(J1656,MIN(FIND({0,1,2,3,4,5,6,7,8,9},ASC(J1656)&amp;1234567890))-1)</f>
        <v>K</v>
      </c>
      <c r="L1656" s="8">
        <f t="shared" si="126"/>
        <v>1</v>
      </c>
      <c r="M1656" s="8">
        <f>VLOOKUP(K1656,Table!$A$2:$C$121,2,0)</f>
        <v>1</v>
      </c>
      <c r="N1656" s="7">
        <f>VLOOKUP(K1656,Table!$A$2:$C$121,3,0)</f>
        <v>4</v>
      </c>
      <c r="O1656" s="6" t="s">
        <v>2608</v>
      </c>
      <c r="P1656" s="8" t="str">
        <f>LEFT(O1656,MIN(FIND({0,1,2,3,4,5,6,7,8,9},ASC(O1656)&amp;1234567890))-1)</f>
        <v>Ti</v>
      </c>
      <c r="Q1656" s="8">
        <f t="shared" si="127"/>
        <v>1</v>
      </c>
      <c r="R1656" s="8">
        <f>VLOOKUP(P1656,Table!$A$2:$C$121,2,0)</f>
        <v>4</v>
      </c>
      <c r="S1656" s="7">
        <f>VLOOKUP(P1656,Table!$A$2:$C$121,3,0)</f>
        <v>4</v>
      </c>
      <c r="T1656" s="6" t="s">
        <v>2305</v>
      </c>
      <c r="U1656" s="8" t="str">
        <f>LEFT(T1656,MIN(FIND({0,1,2,3,4,5,6,7,8,9},ASC(T1656)&amp;1234567890))-1)</f>
        <v>O</v>
      </c>
      <c r="V1656" s="8">
        <f t="shared" si="128"/>
        <v>1</v>
      </c>
      <c r="W1656" s="8">
        <f>VLOOKUP(U1656,Table!$A$2:$C$121,2,0)</f>
        <v>16</v>
      </c>
      <c r="X1656" s="7">
        <f>VLOOKUP(U1656,Table!$A$2:$C$121,3,0)</f>
        <v>2</v>
      </c>
      <c r="Y1656" s="6" t="s">
        <v>2512</v>
      </c>
      <c r="Z1656" s="8" t="str">
        <f>LEFT(Y1656,MIN(FIND({0,1,2,3,4,5,6,7,8,9},ASC(Y1656)&amp;1234567890))-1)</f>
        <v>F</v>
      </c>
      <c r="AA1656" s="8">
        <f t="shared" si="129"/>
        <v>5</v>
      </c>
      <c r="AB1656" s="8">
        <f>VLOOKUP(Z1656,Table!$A$2:$C$121,2,0)</f>
        <v>17</v>
      </c>
      <c r="AC1656" s="7">
        <f>VLOOKUP(Z1656,Table!$A$2:$C$121,3,0)</f>
        <v>2</v>
      </c>
      <c r="AD1656" s="5" t="str">
        <f>VLOOKUP(A1656,Table!$U$1:$V$230,2,0)</f>
        <v>Cubic</v>
      </c>
    </row>
    <row r="1657" spans="1:30" ht="18.75" customHeight="1" x14ac:dyDescent="0.4">
      <c r="A1657" s="5">
        <v>225</v>
      </c>
      <c r="B1657" s="5">
        <v>262285</v>
      </c>
      <c r="C1657" s="5" t="s">
        <v>2080</v>
      </c>
      <c r="D1657" s="5" t="s">
        <v>2148</v>
      </c>
      <c r="E1657" s="6" t="s">
        <v>2859</v>
      </c>
      <c r="F1657" s="8" t="str">
        <f>LEFT(E1657,MIN(FIND({0,1,2,3,4,5,6,7,8,9},ASC(E1657)&amp;1234567890))-1)</f>
        <v>Rb</v>
      </c>
      <c r="G1657" s="8">
        <f t="shared" si="125"/>
        <v>2</v>
      </c>
      <c r="H1657" s="8">
        <f>VLOOKUP(F1657,Table!$A$2:$C$121,2,0)</f>
        <v>1</v>
      </c>
      <c r="I1657" s="7">
        <f>VLOOKUP(F1657,Table!$A$2:$C$121,3,0)</f>
        <v>5</v>
      </c>
      <c r="J1657" s="6" t="s">
        <v>2310</v>
      </c>
      <c r="K1657" s="8" t="str">
        <f>LEFT(J1657,MIN(FIND({0,1,2,3,4,5,6,7,8,9},ASC(J1657)&amp;1234567890))-1)</f>
        <v>K</v>
      </c>
      <c r="L1657" s="8">
        <f t="shared" si="126"/>
        <v>1</v>
      </c>
      <c r="M1657" s="8">
        <f>VLOOKUP(K1657,Table!$A$2:$C$121,2,0)</f>
        <v>1</v>
      </c>
      <c r="N1657" s="7">
        <f>VLOOKUP(K1657,Table!$A$2:$C$121,3,0)</f>
        <v>4</v>
      </c>
      <c r="O1657" s="6" t="s">
        <v>2430</v>
      </c>
      <c r="P1657" s="8" t="str">
        <f>LEFT(O1657,MIN(FIND({0,1,2,3,4,5,6,7,8,9},ASC(O1657)&amp;1234567890))-1)</f>
        <v>W</v>
      </c>
      <c r="Q1657" s="8">
        <f t="shared" si="127"/>
        <v>1</v>
      </c>
      <c r="R1657" s="8">
        <f>VLOOKUP(P1657,Table!$A$2:$C$121,2,0)</f>
        <v>6</v>
      </c>
      <c r="S1657" s="7">
        <f>VLOOKUP(P1657,Table!$A$2:$C$121,3,0)</f>
        <v>6</v>
      </c>
      <c r="T1657" s="6" t="s">
        <v>2312</v>
      </c>
      <c r="U1657" s="8" t="str">
        <f>LEFT(T1657,MIN(FIND({0,1,2,3,4,5,6,7,8,9},ASC(T1657)&amp;1234567890))-1)</f>
        <v>O</v>
      </c>
      <c r="V1657" s="8">
        <f t="shared" si="128"/>
        <v>3</v>
      </c>
      <c r="W1657" s="8">
        <f>VLOOKUP(U1657,Table!$A$2:$C$121,2,0)</f>
        <v>16</v>
      </c>
      <c r="X1657" s="7">
        <f>VLOOKUP(U1657,Table!$A$2:$C$121,3,0)</f>
        <v>2</v>
      </c>
      <c r="Y1657" s="6" t="s">
        <v>2319</v>
      </c>
      <c r="Z1657" s="8" t="str">
        <f>LEFT(Y1657,MIN(FIND({0,1,2,3,4,5,6,7,8,9},ASC(Y1657)&amp;1234567890))-1)</f>
        <v>F</v>
      </c>
      <c r="AA1657" s="8">
        <f t="shared" si="129"/>
        <v>3</v>
      </c>
      <c r="AB1657" s="8">
        <f>VLOOKUP(Z1657,Table!$A$2:$C$121,2,0)</f>
        <v>17</v>
      </c>
      <c r="AC1657" s="7">
        <f>VLOOKUP(Z1657,Table!$A$2:$C$121,3,0)</f>
        <v>2</v>
      </c>
      <c r="AD1657" s="5" t="str">
        <f>VLOOKUP(A1657,Table!$U$1:$V$230,2,0)</f>
        <v>Cubic</v>
      </c>
    </row>
    <row r="1658" spans="1:30" ht="18.75" customHeight="1" x14ac:dyDescent="0.4">
      <c r="A1658" s="5">
        <v>225</v>
      </c>
      <c r="B1658" s="5">
        <v>262286</v>
      </c>
      <c r="C1658" s="5" t="s">
        <v>2080</v>
      </c>
      <c r="D1658" s="5" t="s">
        <v>2149</v>
      </c>
      <c r="E1658" s="6" t="s">
        <v>2859</v>
      </c>
      <c r="F1658" s="8" t="str">
        <f>LEFT(E1658,MIN(FIND({0,1,2,3,4,5,6,7,8,9},ASC(E1658)&amp;1234567890))-1)</f>
        <v>Rb</v>
      </c>
      <c r="G1658" s="8">
        <f t="shared" si="125"/>
        <v>2</v>
      </c>
      <c r="H1658" s="8">
        <f>VLOOKUP(F1658,Table!$A$2:$C$121,2,0)</f>
        <v>1</v>
      </c>
      <c r="I1658" s="7">
        <f>VLOOKUP(F1658,Table!$A$2:$C$121,3,0)</f>
        <v>5</v>
      </c>
      <c r="J1658" s="6" t="s">
        <v>2310</v>
      </c>
      <c r="K1658" s="8" t="str">
        <f>LEFT(J1658,MIN(FIND({0,1,2,3,4,5,6,7,8,9},ASC(J1658)&amp;1234567890))-1)</f>
        <v>K</v>
      </c>
      <c r="L1658" s="8">
        <f t="shared" si="126"/>
        <v>1</v>
      </c>
      <c r="M1658" s="8">
        <f>VLOOKUP(K1658,Table!$A$2:$C$121,2,0)</f>
        <v>1</v>
      </c>
      <c r="N1658" s="7">
        <f>VLOOKUP(K1658,Table!$A$2:$C$121,3,0)</f>
        <v>4</v>
      </c>
      <c r="O1658" s="6" t="s">
        <v>2355</v>
      </c>
      <c r="P1658" s="8" t="str">
        <f>LEFT(O1658,MIN(FIND({0,1,2,3,4,5,6,7,8,9},ASC(O1658)&amp;1234567890))-1)</f>
        <v>Mo</v>
      </c>
      <c r="Q1658" s="8">
        <f t="shared" si="127"/>
        <v>1</v>
      </c>
      <c r="R1658" s="8">
        <f>VLOOKUP(P1658,Table!$A$2:$C$121,2,0)</f>
        <v>6</v>
      </c>
      <c r="S1658" s="7">
        <f>VLOOKUP(P1658,Table!$A$2:$C$121,3,0)</f>
        <v>5</v>
      </c>
      <c r="T1658" s="6" t="s">
        <v>2312</v>
      </c>
      <c r="U1658" s="8" t="str">
        <f>LEFT(T1658,MIN(FIND({0,1,2,3,4,5,6,7,8,9},ASC(T1658)&amp;1234567890))-1)</f>
        <v>O</v>
      </c>
      <c r="V1658" s="8">
        <f t="shared" si="128"/>
        <v>3</v>
      </c>
      <c r="W1658" s="8">
        <f>VLOOKUP(U1658,Table!$A$2:$C$121,2,0)</f>
        <v>16</v>
      </c>
      <c r="X1658" s="7">
        <f>VLOOKUP(U1658,Table!$A$2:$C$121,3,0)</f>
        <v>2</v>
      </c>
      <c r="Y1658" s="6" t="s">
        <v>2319</v>
      </c>
      <c r="Z1658" s="8" t="str">
        <f>LEFT(Y1658,MIN(FIND({0,1,2,3,4,5,6,7,8,9},ASC(Y1658)&amp;1234567890))-1)</f>
        <v>F</v>
      </c>
      <c r="AA1658" s="8">
        <f t="shared" si="129"/>
        <v>3</v>
      </c>
      <c r="AB1658" s="8">
        <f>VLOOKUP(Z1658,Table!$A$2:$C$121,2,0)</f>
        <v>17</v>
      </c>
      <c r="AC1658" s="7">
        <f>VLOOKUP(Z1658,Table!$A$2:$C$121,3,0)</f>
        <v>2</v>
      </c>
      <c r="AD1658" s="5" t="str">
        <f>VLOOKUP(A1658,Table!$U$1:$V$230,2,0)</f>
        <v>Cubic</v>
      </c>
    </row>
    <row r="1659" spans="1:30" ht="18.75" customHeight="1" x14ac:dyDescent="0.4">
      <c r="A1659" s="5">
        <v>225</v>
      </c>
      <c r="B1659" s="5">
        <v>193016</v>
      </c>
      <c r="C1659" s="5" t="s">
        <v>2080</v>
      </c>
      <c r="D1659" s="5" t="s">
        <v>2150</v>
      </c>
      <c r="E1659" s="6" t="s">
        <v>2597</v>
      </c>
      <c r="F1659" s="8" t="str">
        <f>LEFT(E1659,MIN(FIND({0,1,2,3,4,5,6,7,8,9},ASC(E1659)&amp;1234567890))-1)</f>
        <v>Ba</v>
      </c>
      <c r="G1659" s="8">
        <f t="shared" si="125"/>
        <v>1</v>
      </c>
      <c r="H1659" s="8">
        <f>VLOOKUP(F1659,Table!$A$2:$C$121,2,0)</f>
        <v>2</v>
      </c>
      <c r="I1659" s="7">
        <f>VLOOKUP(F1659,Table!$A$2:$C$121,3,0)</f>
        <v>6</v>
      </c>
      <c r="J1659" s="6" t="s">
        <v>2363</v>
      </c>
      <c r="K1659" s="8" t="str">
        <f>LEFT(J1659,MIN(FIND({0,1,2,3,4,5,6,7,8,9},ASC(J1659)&amp;1234567890))-1)</f>
        <v>La</v>
      </c>
      <c r="L1659" s="8">
        <f t="shared" si="126"/>
        <v>1</v>
      </c>
      <c r="M1659" s="8">
        <f>VLOOKUP(K1659,Table!$A$2:$C$121,2,0)</f>
        <v>3</v>
      </c>
      <c r="N1659" s="7">
        <f>VLOOKUP(K1659,Table!$A$2:$C$121,3,0)</f>
        <v>6</v>
      </c>
      <c r="O1659" s="6" t="s">
        <v>2330</v>
      </c>
      <c r="P1659" s="8" t="str">
        <f>LEFT(O1659,MIN(FIND({0,1,2,3,4,5,6,7,8,9},ASC(O1659)&amp;1234567890))-1)</f>
        <v>Fe</v>
      </c>
      <c r="Q1659" s="8">
        <f t="shared" si="127"/>
        <v>1</v>
      </c>
      <c r="R1659" s="8">
        <f>VLOOKUP(P1659,Table!$A$2:$C$121,2,0)</f>
        <v>8</v>
      </c>
      <c r="S1659" s="7">
        <f>VLOOKUP(P1659,Table!$A$2:$C$121,3,0)</f>
        <v>4</v>
      </c>
      <c r="T1659" s="6" t="s">
        <v>2608</v>
      </c>
      <c r="U1659" s="8" t="str">
        <f>LEFT(T1659,MIN(FIND({0,1,2,3,4,5,6,7,8,9},ASC(T1659)&amp;1234567890))-1)</f>
        <v>Ti</v>
      </c>
      <c r="V1659" s="8">
        <f t="shared" si="128"/>
        <v>1</v>
      </c>
      <c r="W1659" s="8">
        <f>VLOOKUP(U1659,Table!$A$2:$C$121,2,0)</f>
        <v>4</v>
      </c>
      <c r="X1659" s="7">
        <f>VLOOKUP(U1659,Table!$A$2:$C$121,3,0)</f>
        <v>4</v>
      </c>
      <c r="Y1659" s="6" t="s">
        <v>2332</v>
      </c>
      <c r="Z1659" s="8" t="str">
        <f>LEFT(Y1659,MIN(FIND({0,1,2,3,4,5,6,7,8,9},ASC(Y1659)&amp;1234567890))-1)</f>
        <v>O</v>
      </c>
      <c r="AA1659" s="8">
        <f t="shared" si="129"/>
        <v>6</v>
      </c>
      <c r="AB1659" s="8">
        <f>VLOOKUP(Z1659,Table!$A$2:$C$121,2,0)</f>
        <v>16</v>
      </c>
      <c r="AC1659" s="7">
        <f>VLOOKUP(Z1659,Table!$A$2:$C$121,3,0)</f>
        <v>2</v>
      </c>
      <c r="AD1659" s="5" t="str">
        <f>VLOOKUP(A1659,Table!$U$1:$V$230,2,0)</f>
        <v>Cubic</v>
      </c>
    </row>
    <row r="1660" spans="1:30" x14ac:dyDescent="0.4">
      <c r="A1660" s="5">
        <v>225</v>
      </c>
      <c r="B1660" s="5">
        <v>5251</v>
      </c>
      <c r="C1660" s="5" t="s">
        <v>2080</v>
      </c>
      <c r="D1660" s="5" t="s">
        <v>5636</v>
      </c>
      <c r="E1660" s="6" t="s">
        <v>5374</v>
      </c>
      <c r="F1660" s="8" t="str">
        <f>LEFT(E1660,MIN(FIND({0,1,2,3,4,5,6,7,8,9},ASC(E1660)&amp;1234567890))-1)</f>
        <v>Fe</v>
      </c>
      <c r="G1660" s="8">
        <f t="shared" si="125"/>
        <v>0.44</v>
      </c>
      <c r="H1660" s="8">
        <f>VLOOKUP(F1660,Table!$A$2:$C$121,2,0)</f>
        <v>8</v>
      </c>
      <c r="I1660" s="7">
        <f>VLOOKUP(F1660,Table!$A$2:$C$121,3,0)</f>
        <v>4</v>
      </c>
      <c r="J1660" s="6" t="s">
        <v>5415</v>
      </c>
      <c r="K1660" s="8" t="str">
        <f>LEFT(J1660,MIN(FIND({0,1,2,3,4,5,6,7,8,9},ASC(J1660)&amp;1234567890))-1)</f>
        <v>Mn</v>
      </c>
      <c r="L1660" s="8">
        <f t="shared" si="126"/>
        <v>0.36</v>
      </c>
      <c r="M1660" s="8">
        <f>VLOOKUP(K1660,Table!$A$2:$C$121,2,0)</f>
        <v>7</v>
      </c>
      <c r="N1660" s="7">
        <f>VLOOKUP(K1660,Table!$A$2:$C$121,3,0)</f>
        <v>4</v>
      </c>
      <c r="O1660" s="6" t="s">
        <v>5467</v>
      </c>
      <c r="P1660" s="8" t="str">
        <f>LEFT(O1660,MIN(FIND({0,1,2,3,4,5,6,7,8,9},ASC(O1660)&amp;1234567890))-1)</f>
        <v>Mg</v>
      </c>
      <c r="Q1660" s="8">
        <f t="shared" si="127"/>
        <v>0.16</v>
      </c>
      <c r="R1660" s="8">
        <f>VLOOKUP(P1660,Table!$A$2:$C$121,2,0)</f>
        <v>2</v>
      </c>
      <c r="S1660" s="7">
        <f>VLOOKUP(P1660,Table!$A$2:$C$121,3,0)</f>
        <v>3</v>
      </c>
      <c r="T1660" s="6" t="s">
        <v>3078</v>
      </c>
      <c r="U1660" s="8" t="str">
        <f>LEFT(T1660,MIN(FIND({0,1,2,3,4,5,6,7,8,9},ASC(T1660)&amp;1234567890))-1)</f>
        <v>Ca</v>
      </c>
      <c r="V1660" s="8">
        <f t="shared" si="128"/>
        <v>0.04</v>
      </c>
      <c r="W1660" s="8">
        <f>VLOOKUP(U1660,Table!$A$2:$C$121,2,0)</f>
        <v>2</v>
      </c>
      <c r="X1660" s="7">
        <f>VLOOKUP(U1660,Table!$A$2:$C$121,3,0)</f>
        <v>4</v>
      </c>
      <c r="Y1660" s="6" t="s">
        <v>2311</v>
      </c>
      <c r="Z1660" s="8" t="str">
        <f>LEFT(Y1660,MIN(FIND({0,1,2,3,4,5,6,7,8,9},ASC(Y1660)&amp;1234567890))-1)</f>
        <v>S</v>
      </c>
      <c r="AA1660" s="8">
        <f t="shared" si="129"/>
        <v>1</v>
      </c>
      <c r="AB1660" s="8">
        <f>VLOOKUP(Z1660,Table!$A$2:$C$121,2,0)</f>
        <v>16</v>
      </c>
      <c r="AC1660" s="7">
        <f>VLOOKUP(Z1660,Table!$A$2:$C$121,3,0)</f>
        <v>3</v>
      </c>
      <c r="AD1660" s="5" t="str">
        <f>VLOOKUP(A1660,Table!$U$1:$V$230,2,0)</f>
        <v>Cubic</v>
      </c>
    </row>
    <row r="1661" spans="1:30" ht="18.75" customHeight="1" x14ac:dyDescent="0.4">
      <c r="A1661" s="5">
        <v>225</v>
      </c>
      <c r="B1661" s="5">
        <v>5260</v>
      </c>
      <c r="C1661" s="5" t="s">
        <v>2080</v>
      </c>
      <c r="D1661" s="5" t="s">
        <v>5637</v>
      </c>
      <c r="E1661" s="6" t="s">
        <v>5375</v>
      </c>
      <c r="F1661" s="8" t="str">
        <f>LEFT(E1661,MIN(FIND({0,1,2,3,4,5,6,7,8,9},ASC(E1661)&amp;1234567890))-1)</f>
        <v>La</v>
      </c>
      <c r="G1661" s="8">
        <f t="shared" si="125"/>
        <v>0.46</v>
      </c>
      <c r="H1661" s="8">
        <f>VLOOKUP(F1661,Table!$A$2:$C$121,2,0)</f>
        <v>3</v>
      </c>
      <c r="I1661" s="7">
        <f>VLOOKUP(F1661,Table!$A$2:$C$121,3,0)</f>
        <v>6</v>
      </c>
      <c r="J1661" s="6" t="s">
        <v>5416</v>
      </c>
      <c r="K1661" s="8" t="str">
        <f>LEFT(J1661,MIN(FIND({0,1,2,3,4,5,6,7,8,9},ASC(J1661)&amp;1234567890))-1)</f>
        <v>Ce</v>
      </c>
      <c r="L1661" s="8">
        <f t="shared" si="126"/>
        <v>0.45</v>
      </c>
      <c r="M1661" s="8">
        <f>VLOOKUP(K1661,Table!$A$2:$C$121,2,0)</f>
        <v>3</v>
      </c>
      <c r="N1661" s="7">
        <f>VLOOKUP(K1661,Table!$A$2:$C$121,3,0)</f>
        <v>6</v>
      </c>
      <c r="O1661" s="6" t="s">
        <v>5468</v>
      </c>
      <c r="P1661" s="8" t="str">
        <f>LEFT(O1661,MIN(FIND({0,1,2,3,4,5,6,7,8,9},ASC(O1661)&amp;1234567890))-1)</f>
        <v>Nd</v>
      </c>
      <c r="Q1661" s="8">
        <f t="shared" si="127"/>
        <v>0.09</v>
      </c>
      <c r="R1661" s="8">
        <f>VLOOKUP(P1661,Table!$A$2:$C$121,2,0)</f>
        <v>3</v>
      </c>
      <c r="S1661" s="7">
        <f>VLOOKUP(P1661,Table!$A$2:$C$121,3,0)</f>
        <v>6</v>
      </c>
      <c r="T1661" s="6" t="s">
        <v>4857</v>
      </c>
      <c r="U1661" s="8" t="str">
        <f>LEFT(T1661,MIN(FIND({0,1,2,3,4,5,6,7,8,9},ASC(T1661)&amp;1234567890))-1)</f>
        <v>O</v>
      </c>
      <c r="V1661" s="8">
        <f t="shared" si="128"/>
        <v>1.1200000000000001</v>
      </c>
      <c r="W1661" s="8">
        <f>VLOOKUP(U1661,Table!$A$2:$C$121,2,0)</f>
        <v>16</v>
      </c>
      <c r="X1661" s="7">
        <f>VLOOKUP(U1661,Table!$A$2:$C$121,3,0)</f>
        <v>2</v>
      </c>
      <c r="Y1661" s="6" t="s">
        <v>5520</v>
      </c>
      <c r="Z1661" s="8" t="str">
        <f>LEFT(Y1661,MIN(FIND({0,1,2,3,4,5,6,7,8,9},ASC(Y1661)&amp;1234567890))-1)</f>
        <v>F</v>
      </c>
      <c r="AA1661" s="8">
        <f t="shared" si="129"/>
        <v>0.88</v>
      </c>
      <c r="AB1661" s="8">
        <f>VLOOKUP(Z1661,Table!$A$2:$C$121,2,0)</f>
        <v>17</v>
      </c>
      <c r="AC1661" s="7">
        <f>VLOOKUP(Z1661,Table!$A$2:$C$121,3,0)</f>
        <v>2</v>
      </c>
      <c r="AD1661" s="5" t="str">
        <f>VLOOKUP(A1661,Table!$U$1:$V$230,2,0)</f>
        <v>Cubic</v>
      </c>
    </row>
    <row r="1662" spans="1:30" x14ac:dyDescent="0.4">
      <c r="A1662" s="5">
        <v>225</v>
      </c>
      <c r="B1662" s="5">
        <v>5279</v>
      </c>
      <c r="C1662" s="5" t="s">
        <v>2080</v>
      </c>
      <c r="D1662" s="5" t="s">
        <v>5638</v>
      </c>
      <c r="E1662" s="6" t="s">
        <v>5376</v>
      </c>
      <c r="F1662" s="8" t="str">
        <f>LEFT(E1662,MIN(FIND({0,1,2,3,4,5,6,7,8,9},ASC(E1662)&amp;1234567890))-1)</f>
        <v>Bi</v>
      </c>
      <c r="G1662" s="8">
        <f t="shared" si="125"/>
        <v>0.75</v>
      </c>
      <c r="H1662" s="8">
        <f>VLOOKUP(F1662,Table!$A$2:$C$121,2,0)</f>
        <v>15</v>
      </c>
      <c r="I1662" s="7">
        <f>VLOOKUP(F1662,Table!$A$2:$C$121,3,0)</f>
        <v>6</v>
      </c>
      <c r="J1662" s="6" t="s">
        <v>5417</v>
      </c>
      <c r="K1662" s="8" t="str">
        <f>LEFT(J1662,MIN(FIND({0,1,2,3,4,5,6,7,8,9},ASC(J1662)&amp;1234567890))-1)</f>
        <v>Pt</v>
      </c>
      <c r="L1662" s="8">
        <f t="shared" si="126"/>
        <v>0.125</v>
      </c>
      <c r="M1662" s="8">
        <f>VLOOKUP(K1662,Table!$A$2:$C$121,2,0)</f>
        <v>10</v>
      </c>
      <c r="N1662" s="7">
        <f>VLOOKUP(K1662,Table!$A$2:$C$121,3,0)</f>
        <v>6</v>
      </c>
      <c r="O1662" s="6" t="s">
        <v>5469</v>
      </c>
      <c r="P1662" s="8" t="str">
        <f>LEFT(O1662,MIN(FIND({0,1,2,3,4,5,6,7,8,9},ASC(O1662)&amp;1234567890))-1)</f>
        <v>Pb</v>
      </c>
      <c r="Q1662" s="8">
        <f t="shared" si="127"/>
        <v>0.125</v>
      </c>
      <c r="R1662" s="8">
        <f>VLOOKUP(P1662,Table!$A$2:$C$121,2,0)</f>
        <v>14</v>
      </c>
      <c r="S1662" s="7">
        <f>VLOOKUP(P1662,Table!$A$2:$C$121,3,0)</f>
        <v>6</v>
      </c>
      <c r="T1662" s="6" t="s">
        <v>5503</v>
      </c>
      <c r="U1662" s="8" t="str">
        <f>LEFT(T1662,MIN(FIND({0,1,2,3,4,5,6,7,8,9},ASC(T1662)&amp;1234567890))-1)</f>
        <v>S</v>
      </c>
      <c r="V1662" s="8">
        <f t="shared" si="128"/>
        <v>0.79600000000000004</v>
      </c>
      <c r="W1662" s="8">
        <f>VLOOKUP(U1662,Table!$A$2:$C$121,2,0)</f>
        <v>16</v>
      </c>
      <c r="X1662" s="7">
        <f>VLOOKUP(U1662,Table!$A$2:$C$121,3,0)</f>
        <v>3</v>
      </c>
      <c r="Y1662" s="6" t="s">
        <v>5514</v>
      </c>
      <c r="Z1662" s="8" t="str">
        <f>LEFT(Y1662,MIN(FIND({0,1,2,3,4,5,6,7,8,9},ASC(Y1662)&amp;1234567890))-1)</f>
        <v>Se</v>
      </c>
      <c r="AA1662" s="8">
        <f t="shared" si="129"/>
        <v>2.5999999999999999E-2</v>
      </c>
      <c r="AB1662" s="8">
        <f>VLOOKUP(Z1662,Table!$A$2:$C$121,2,0)</f>
        <v>16</v>
      </c>
      <c r="AC1662" s="7">
        <f>VLOOKUP(Z1662,Table!$A$2:$C$121,3,0)</f>
        <v>4</v>
      </c>
      <c r="AD1662" s="5" t="str">
        <f>VLOOKUP(A1662,Table!$U$1:$V$230,2,0)</f>
        <v>Cubic</v>
      </c>
    </row>
    <row r="1663" spans="1:30" x14ac:dyDescent="0.4">
      <c r="A1663" s="5">
        <v>225</v>
      </c>
      <c r="B1663" s="5">
        <v>5288</v>
      </c>
      <c r="C1663" s="5" t="s">
        <v>2080</v>
      </c>
      <c r="D1663" s="5" t="s">
        <v>5639</v>
      </c>
      <c r="E1663" s="6" t="s">
        <v>4207</v>
      </c>
      <c r="F1663" s="8" t="str">
        <f>LEFT(E1663,MIN(FIND({0,1,2,3,4,5,6,7,8,9},ASC(E1663)&amp;1234567890))-1)</f>
        <v>Sr</v>
      </c>
      <c r="G1663" s="8">
        <f t="shared" si="125"/>
        <v>0.88</v>
      </c>
      <c r="H1663" s="8">
        <f>VLOOKUP(F1663,Table!$A$2:$C$121,2,0)</f>
        <v>2</v>
      </c>
      <c r="I1663" s="7">
        <f>VLOOKUP(F1663,Table!$A$2:$C$121,3,0)</f>
        <v>5</v>
      </c>
      <c r="J1663" s="6" t="s">
        <v>5418</v>
      </c>
      <c r="K1663" s="8" t="str">
        <f>LEFT(J1663,MIN(FIND({0,1,2,3,4,5,6,7,8,9},ASC(J1663)&amp;1234567890))-1)</f>
        <v>Ca</v>
      </c>
      <c r="L1663" s="8">
        <f t="shared" si="126"/>
        <v>0.08</v>
      </c>
      <c r="M1663" s="8">
        <f>VLOOKUP(K1663,Table!$A$2:$C$121,2,0)</f>
        <v>2</v>
      </c>
      <c r="N1663" s="7">
        <f>VLOOKUP(K1663,Table!$A$2:$C$121,3,0)</f>
        <v>4</v>
      </c>
      <c r="O1663" s="6" t="s">
        <v>5470</v>
      </c>
      <c r="P1663" s="8" t="str">
        <f>LEFT(O1663,MIN(FIND({0,1,2,3,4,5,6,7,8,9},ASC(O1663)&amp;1234567890))-1)</f>
        <v>Na</v>
      </c>
      <c r="Q1663" s="8">
        <f t="shared" si="127"/>
        <v>0.02</v>
      </c>
      <c r="R1663" s="8">
        <f>VLOOKUP(P1663,Table!$A$2:$C$121,2,0)</f>
        <v>1</v>
      </c>
      <c r="S1663" s="7">
        <f>VLOOKUP(P1663,Table!$A$2:$C$121,3,0)</f>
        <v>3</v>
      </c>
      <c r="T1663" s="6" t="s">
        <v>5504</v>
      </c>
      <c r="U1663" s="8" t="str">
        <f>LEFT(T1663,MIN(FIND({0,1,2,3,4,5,6,7,8,9},ASC(T1663)&amp;1234567890))-1)</f>
        <v>Fe</v>
      </c>
      <c r="V1663" s="8">
        <f t="shared" si="128"/>
        <v>0.02</v>
      </c>
      <c r="W1663" s="8">
        <f>VLOOKUP(U1663,Table!$A$2:$C$121,2,0)</f>
        <v>8</v>
      </c>
      <c r="X1663" s="7">
        <f>VLOOKUP(U1663,Table!$A$2:$C$121,3,0)</f>
        <v>4</v>
      </c>
      <c r="Y1663" s="6" t="s">
        <v>2439</v>
      </c>
      <c r="Z1663" s="8" t="str">
        <f>LEFT(Y1663,MIN(FIND({0,1,2,3,4,5,6,7,8,9},ASC(Y1663)&amp;1234567890))-1)</f>
        <v>F</v>
      </c>
      <c r="AA1663" s="8">
        <f t="shared" si="129"/>
        <v>2</v>
      </c>
      <c r="AB1663" s="8">
        <f>VLOOKUP(Z1663,Table!$A$2:$C$121,2,0)</f>
        <v>17</v>
      </c>
      <c r="AC1663" s="7">
        <f>VLOOKUP(Z1663,Table!$A$2:$C$121,3,0)</f>
        <v>2</v>
      </c>
      <c r="AD1663" s="5" t="str">
        <f>VLOOKUP(A1663,Table!$U$1:$V$230,2,0)</f>
        <v>Cubic</v>
      </c>
    </row>
    <row r="1664" spans="1:30" ht="18.75" customHeight="1" x14ac:dyDescent="0.4">
      <c r="A1664" s="5">
        <v>225</v>
      </c>
      <c r="B1664" s="5">
        <v>251716</v>
      </c>
      <c r="C1664" s="5" t="s">
        <v>2080</v>
      </c>
      <c r="D1664" s="5" t="s">
        <v>2151</v>
      </c>
      <c r="E1664" s="6" t="s">
        <v>4858</v>
      </c>
      <c r="F1664" s="8" t="str">
        <f>LEFT(E1664,MIN(FIND({0,1,2,3,4,5,6,7,8,9},ASC(E1664)&amp;1234567890))-1)</f>
        <v>Y</v>
      </c>
      <c r="G1664" s="8">
        <f t="shared" si="125"/>
        <v>2.67</v>
      </c>
      <c r="H1664" s="8">
        <f>VLOOKUP(F1664,Table!$A$2:$C$121,2,0)</f>
        <v>3</v>
      </c>
      <c r="I1664" s="7">
        <f>VLOOKUP(F1664,Table!$A$2:$C$121,3,0)</f>
        <v>5</v>
      </c>
      <c r="J1664" s="6" t="s">
        <v>4859</v>
      </c>
      <c r="K1664" s="8" t="str">
        <f>LEFT(J1664,MIN(FIND({0,1,2,3,4,5,6,7,8,9},ASC(J1664)&amp;1234567890))-1)</f>
        <v>Al</v>
      </c>
      <c r="L1664" s="8">
        <f t="shared" si="126"/>
        <v>0.27</v>
      </c>
      <c r="M1664" s="8">
        <f>VLOOKUP(K1664,Table!$A$2:$C$121,2,0)</f>
        <v>13</v>
      </c>
      <c r="N1664" s="7">
        <f>VLOOKUP(K1664,Table!$A$2:$C$121,3,0)</f>
        <v>3</v>
      </c>
      <c r="O1664" s="6" t="s">
        <v>4860</v>
      </c>
      <c r="P1664" s="8" t="str">
        <f>LEFT(O1664,MIN(FIND({0,1,2,3,4,5,6,7,8,9},ASC(O1664)&amp;1234567890))-1)</f>
        <v>Yb</v>
      </c>
      <c r="Q1664" s="8">
        <f t="shared" si="127"/>
        <v>0.33</v>
      </c>
      <c r="R1664" s="8">
        <f>VLOOKUP(P1664,Table!$A$2:$C$121,2,0)</f>
        <v>3</v>
      </c>
      <c r="S1664" s="7">
        <f>VLOOKUP(P1664,Table!$A$2:$C$121,3,0)</f>
        <v>6</v>
      </c>
      <c r="T1664" s="6" t="s">
        <v>4861</v>
      </c>
      <c r="U1664" s="8" t="str">
        <f>LEFT(T1664,MIN(FIND({0,1,2,3,4,5,6,7,8,9},ASC(T1664)&amp;1234567890))-1)</f>
        <v>Er</v>
      </c>
      <c r="V1664" s="8">
        <f t="shared" si="128"/>
        <v>6.7000000000000004E-2</v>
      </c>
      <c r="W1664" s="8">
        <f>VLOOKUP(U1664,Table!$A$2:$C$121,2,0)</f>
        <v>3</v>
      </c>
      <c r="X1664" s="7">
        <f>VLOOKUP(U1664,Table!$A$2:$C$121,3,0)</f>
        <v>6</v>
      </c>
      <c r="Y1664" s="6" t="s">
        <v>3217</v>
      </c>
      <c r="Z1664" s="8" t="str">
        <f>LEFT(Y1664,MIN(FIND({0,1,2,3,4,5,6,7,8,9},ASC(Y1664)&amp;1234567890))-1)</f>
        <v>F</v>
      </c>
      <c r="AA1664" s="8">
        <f t="shared" si="129"/>
        <v>10</v>
      </c>
      <c r="AB1664" s="8">
        <f>VLOOKUP(Z1664,Table!$A$2:$C$121,2,0)</f>
        <v>17</v>
      </c>
      <c r="AC1664" s="7">
        <f>VLOOKUP(Z1664,Table!$A$2:$C$121,3,0)</f>
        <v>2</v>
      </c>
      <c r="AD1664" s="5" t="str">
        <f>VLOOKUP(A1664,Table!$U$1:$V$230,2,0)</f>
        <v>Cubic</v>
      </c>
    </row>
    <row r="1665" spans="1:30" ht="18.75" customHeight="1" x14ac:dyDescent="0.4">
      <c r="A1665" s="5">
        <v>225</v>
      </c>
      <c r="B1665" s="5">
        <v>239118</v>
      </c>
      <c r="C1665" s="5" t="s">
        <v>2080</v>
      </c>
      <c r="D1665" s="5" t="s">
        <v>2152</v>
      </c>
      <c r="E1665" s="6" t="s">
        <v>3062</v>
      </c>
      <c r="F1665" s="8" t="str">
        <f>LEFT(E1665,MIN(FIND({0,1,2,3,4,5,6,7,8,9},ASC(E1665)&amp;1234567890))-1)</f>
        <v>Ba</v>
      </c>
      <c r="G1665" s="8">
        <f t="shared" si="125"/>
        <v>1.8</v>
      </c>
      <c r="H1665" s="8">
        <f>VLOOKUP(F1665,Table!$A$2:$C$121,2,0)</f>
        <v>2</v>
      </c>
      <c r="I1665" s="7">
        <f>VLOOKUP(F1665,Table!$A$2:$C$121,3,0)</f>
        <v>6</v>
      </c>
      <c r="J1665" s="6" t="s">
        <v>2607</v>
      </c>
      <c r="K1665" s="8" t="str">
        <f>LEFT(J1665,MIN(FIND({0,1,2,3,4,5,6,7,8,9},ASC(J1665)&amp;1234567890))-1)</f>
        <v>Sr</v>
      </c>
      <c r="L1665" s="8">
        <f t="shared" si="126"/>
        <v>0.2</v>
      </c>
      <c r="M1665" s="8">
        <f>VLOOKUP(K1665,Table!$A$2:$C$121,2,0)</f>
        <v>2</v>
      </c>
      <c r="N1665" s="7">
        <f>VLOOKUP(K1665,Table!$A$2:$C$121,3,0)</f>
        <v>5</v>
      </c>
      <c r="O1665" s="6" t="s">
        <v>2295</v>
      </c>
      <c r="P1665" s="8" t="str">
        <f>LEFT(O1665,MIN(FIND({0,1,2,3,4,5,6,7,8,9},ASC(O1665)&amp;1234567890))-1)</f>
        <v>Y</v>
      </c>
      <c r="Q1665" s="8">
        <f t="shared" si="127"/>
        <v>1</v>
      </c>
      <c r="R1665" s="8">
        <f>VLOOKUP(P1665,Table!$A$2:$C$121,2,0)</f>
        <v>3</v>
      </c>
      <c r="S1665" s="7">
        <f>VLOOKUP(P1665,Table!$A$2:$C$121,3,0)</f>
        <v>5</v>
      </c>
      <c r="T1665" s="6" t="s">
        <v>2765</v>
      </c>
      <c r="U1665" s="8" t="str">
        <f>LEFT(T1665,MIN(FIND({0,1,2,3,4,5,6,7,8,9},ASC(T1665)&amp;1234567890))-1)</f>
        <v>Ir</v>
      </c>
      <c r="V1665" s="8">
        <f t="shared" si="128"/>
        <v>1</v>
      </c>
      <c r="W1665" s="8">
        <f>VLOOKUP(U1665,Table!$A$2:$C$121,2,0)</f>
        <v>9</v>
      </c>
      <c r="X1665" s="7">
        <f>VLOOKUP(U1665,Table!$A$2:$C$121,3,0)</f>
        <v>6</v>
      </c>
      <c r="Y1665" s="6" t="s">
        <v>2332</v>
      </c>
      <c r="Z1665" s="8" t="str">
        <f>LEFT(Y1665,MIN(FIND({0,1,2,3,4,5,6,7,8,9},ASC(Y1665)&amp;1234567890))-1)</f>
        <v>O</v>
      </c>
      <c r="AA1665" s="8">
        <f t="shared" si="129"/>
        <v>6</v>
      </c>
      <c r="AB1665" s="8">
        <f>VLOOKUP(Z1665,Table!$A$2:$C$121,2,0)</f>
        <v>16</v>
      </c>
      <c r="AC1665" s="7">
        <f>VLOOKUP(Z1665,Table!$A$2:$C$121,3,0)</f>
        <v>2</v>
      </c>
      <c r="AD1665" s="5" t="str">
        <f>VLOOKUP(A1665,Table!$U$1:$V$230,2,0)</f>
        <v>Cubic</v>
      </c>
    </row>
    <row r="1666" spans="1:30" ht="18.75" customHeight="1" x14ac:dyDescent="0.4">
      <c r="A1666" s="5">
        <v>225</v>
      </c>
      <c r="B1666" s="5">
        <v>239119</v>
      </c>
      <c r="C1666" s="5" t="s">
        <v>2080</v>
      </c>
      <c r="D1666" s="5" t="s">
        <v>2153</v>
      </c>
      <c r="E1666" s="6" t="s">
        <v>4033</v>
      </c>
      <c r="F1666" s="8" t="str">
        <f>LEFT(E1666,MIN(FIND({0,1,2,3,4,5,6,7,8,9},ASC(E1666)&amp;1234567890))-1)</f>
        <v>Ba</v>
      </c>
      <c r="G1666" s="8">
        <f t="shared" ref="G1666:G1729" si="130">IF(SUBSTITUTE(E1666,F1666,"")="",1,SUBSTITUTE(E1666,F1666,""))*1</f>
        <v>1.6</v>
      </c>
      <c r="H1666" s="8">
        <f>VLOOKUP(F1666,Table!$A$2:$C$121,2,0)</f>
        <v>2</v>
      </c>
      <c r="I1666" s="7">
        <f>VLOOKUP(F1666,Table!$A$2:$C$121,3,0)</f>
        <v>6</v>
      </c>
      <c r="J1666" s="6" t="s">
        <v>4024</v>
      </c>
      <c r="K1666" s="8" t="str">
        <f>LEFT(J1666,MIN(FIND({0,1,2,3,4,5,6,7,8,9},ASC(J1666)&amp;1234567890))-1)</f>
        <v>Sr</v>
      </c>
      <c r="L1666" s="8">
        <f t="shared" ref="L1666:L1729" si="131">IF(SUBSTITUTE(J1666,K1666,"")="",1,SUBSTITUTE(J1666,K1666,""))*1</f>
        <v>0.4</v>
      </c>
      <c r="M1666" s="8">
        <f>VLOOKUP(K1666,Table!$A$2:$C$121,2,0)</f>
        <v>2</v>
      </c>
      <c r="N1666" s="7">
        <f>VLOOKUP(K1666,Table!$A$2:$C$121,3,0)</f>
        <v>5</v>
      </c>
      <c r="O1666" s="6" t="s">
        <v>2295</v>
      </c>
      <c r="P1666" s="8" t="str">
        <f>LEFT(O1666,MIN(FIND({0,1,2,3,4,5,6,7,8,9},ASC(O1666)&amp;1234567890))-1)</f>
        <v>Y</v>
      </c>
      <c r="Q1666" s="8">
        <f t="shared" ref="Q1666:Q1729" si="132">IF(SUBSTITUTE(O1666,P1666,"")="",1,SUBSTITUTE(O1666,P1666,""))*1</f>
        <v>1</v>
      </c>
      <c r="R1666" s="8">
        <f>VLOOKUP(P1666,Table!$A$2:$C$121,2,0)</f>
        <v>3</v>
      </c>
      <c r="S1666" s="7">
        <f>VLOOKUP(P1666,Table!$A$2:$C$121,3,0)</f>
        <v>5</v>
      </c>
      <c r="T1666" s="6" t="s">
        <v>2765</v>
      </c>
      <c r="U1666" s="8" t="str">
        <f>LEFT(T1666,MIN(FIND({0,1,2,3,4,5,6,7,8,9},ASC(T1666)&amp;1234567890))-1)</f>
        <v>Ir</v>
      </c>
      <c r="V1666" s="8">
        <f t="shared" ref="V1666:V1729" si="133">IF(SUBSTITUTE(T1666,U1666,"")="",1,SUBSTITUTE(T1666,U1666,""))*1</f>
        <v>1</v>
      </c>
      <c r="W1666" s="8">
        <f>VLOOKUP(U1666,Table!$A$2:$C$121,2,0)</f>
        <v>9</v>
      </c>
      <c r="X1666" s="7">
        <f>VLOOKUP(U1666,Table!$A$2:$C$121,3,0)</f>
        <v>6</v>
      </c>
      <c r="Y1666" s="6" t="s">
        <v>2332</v>
      </c>
      <c r="Z1666" s="8" t="str">
        <f>LEFT(Y1666,MIN(FIND({0,1,2,3,4,5,6,7,8,9},ASC(Y1666)&amp;1234567890))-1)</f>
        <v>O</v>
      </c>
      <c r="AA1666" s="8">
        <f t="shared" ref="AA1666:AA1729" si="134">IF(SUBSTITUTE(Y1666,Z1666,"")="",1,SUBSTITUTE(Y1666,Z1666,""))*1</f>
        <v>6</v>
      </c>
      <c r="AB1666" s="8">
        <f>VLOOKUP(Z1666,Table!$A$2:$C$121,2,0)</f>
        <v>16</v>
      </c>
      <c r="AC1666" s="7">
        <f>VLOOKUP(Z1666,Table!$A$2:$C$121,3,0)</f>
        <v>2</v>
      </c>
      <c r="AD1666" s="5" t="str">
        <f>VLOOKUP(A1666,Table!$U$1:$V$230,2,0)</f>
        <v>Cubic</v>
      </c>
    </row>
    <row r="1667" spans="1:30" ht="18.75" customHeight="1" x14ac:dyDescent="0.4">
      <c r="A1667" s="5">
        <v>226</v>
      </c>
      <c r="B1667" s="5">
        <v>38058</v>
      </c>
      <c r="C1667" s="5" t="s">
        <v>2154</v>
      </c>
      <c r="D1667" s="5" t="s">
        <v>2155</v>
      </c>
      <c r="E1667" s="6" t="s">
        <v>4862</v>
      </c>
      <c r="F1667" s="8" t="str">
        <f>LEFT(E1667,MIN(FIND({0,1,2,3,4,5,6,7,8,9},ASC(E1667)&amp;1234567890))-1)</f>
        <v>Na</v>
      </c>
      <c r="G1667" s="8">
        <f t="shared" si="130"/>
        <v>35.4</v>
      </c>
      <c r="H1667" s="8">
        <f>VLOOKUP(F1667,Table!$A$2:$C$121,2,0)</f>
        <v>1</v>
      </c>
      <c r="I1667" s="7">
        <f>VLOOKUP(F1667,Table!$A$2:$C$121,3,0)</f>
        <v>3</v>
      </c>
      <c r="J1667" s="6" t="s">
        <v>4863</v>
      </c>
      <c r="K1667" s="8" t="str">
        <f>LEFT(J1667,MIN(FIND({0,1,2,3,4,5,6,7,8,9},ASC(J1667)&amp;1234567890))-1)</f>
        <v>K</v>
      </c>
      <c r="L1667" s="8">
        <f t="shared" si="131"/>
        <v>60</v>
      </c>
      <c r="M1667" s="8">
        <f>VLOOKUP(K1667,Table!$A$2:$C$121,2,0)</f>
        <v>1</v>
      </c>
      <c r="N1667" s="7">
        <f>VLOOKUP(K1667,Table!$A$2:$C$121,3,0)</f>
        <v>4</v>
      </c>
      <c r="O1667" s="6" t="s">
        <v>4864</v>
      </c>
      <c r="P1667" s="8" t="str">
        <f>LEFT(O1667,MIN(FIND({0,1,2,3,4,5,6,7,8,9},ASC(O1667)&amp;1234567890))-1)</f>
        <v>Al</v>
      </c>
      <c r="Q1667" s="8">
        <f t="shared" si="132"/>
        <v>95.44</v>
      </c>
      <c r="R1667" s="8">
        <f>VLOOKUP(P1667,Table!$A$2:$C$121,2,0)</f>
        <v>13</v>
      </c>
      <c r="S1667" s="7">
        <f>VLOOKUP(P1667,Table!$A$2:$C$121,3,0)</f>
        <v>3</v>
      </c>
      <c r="T1667" s="6" t="s">
        <v>4865</v>
      </c>
      <c r="U1667" s="8" t="str">
        <f>LEFT(T1667,MIN(FIND({0,1,2,3,4,5,6,7,8,9},ASC(T1667)&amp;1234567890))-1)</f>
        <v>Si</v>
      </c>
      <c r="V1667" s="8">
        <f t="shared" si="133"/>
        <v>96.6</v>
      </c>
      <c r="W1667" s="8">
        <f>VLOOKUP(U1667,Table!$A$2:$C$121,2,0)</f>
        <v>14</v>
      </c>
      <c r="X1667" s="7">
        <f>VLOOKUP(U1667,Table!$A$2:$C$121,3,0)</f>
        <v>3</v>
      </c>
      <c r="Y1667" s="6" t="s">
        <v>4618</v>
      </c>
      <c r="Z1667" s="8" t="str">
        <f>LEFT(Y1667,MIN(FIND({0,1,2,3,4,5,6,7,8,9},ASC(Y1667)&amp;1234567890))-1)</f>
        <v>O</v>
      </c>
      <c r="AA1667" s="8">
        <f t="shared" si="134"/>
        <v>384</v>
      </c>
      <c r="AB1667" s="8">
        <f>VLOOKUP(Z1667,Table!$A$2:$C$121,2,0)</f>
        <v>16</v>
      </c>
      <c r="AC1667" s="7">
        <f>VLOOKUP(Z1667,Table!$A$2:$C$121,3,0)</f>
        <v>2</v>
      </c>
      <c r="AD1667" s="5" t="str">
        <f>VLOOKUP(A1667,Table!$U$1:$V$230,2,0)</f>
        <v>Cubic</v>
      </c>
    </row>
    <row r="1668" spans="1:30" ht="18.75" customHeight="1" x14ac:dyDescent="0.4">
      <c r="A1668" s="5">
        <v>226</v>
      </c>
      <c r="B1668" s="5">
        <v>30740</v>
      </c>
      <c r="C1668" s="5" t="s">
        <v>2154</v>
      </c>
      <c r="D1668" s="5" t="s">
        <v>2156</v>
      </c>
      <c r="E1668" s="6" t="s">
        <v>4866</v>
      </c>
      <c r="F1668" s="8" t="str">
        <f>LEFT(E1668,MIN(FIND({0,1,2,3,4,5,6,7,8,9},ASC(E1668)&amp;1234567890))-1)</f>
        <v>Ag</v>
      </c>
      <c r="G1668" s="8">
        <f t="shared" si="130"/>
        <v>66.31</v>
      </c>
      <c r="H1668" s="8">
        <f>VLOOKUP(F1668,Table!$A$2:$C$121,2,0)</f>
        <v>11</v>
      </c>
      <c r="I1668" s="7">
        <f>VLOOKUP(F1668,Table!$A$2:$C$121,3,0)</f>
        <v>5</v>
      </c>
      <c r="J1668" s="6" t="s">
        <v>4867</v>
      </c>
      <c r="K1668" s="8" t="str">
        <f>LEFT(J1668,MIN(FIND({0,1,2,3,4,5,6,7,8,9},ASC(J1668)&amp;1234567890))-1)</f>
        <v>Si</v>
      </c>
      <c r="L1668" s="8">
        <f t="shared" si="131"/>
        <v>96</v>
      </c>
      <c r="M1668" s="8">
        <f>VLOOKUP(K1668,Table!$A$2:$C$121,2,0)</f>
        <v>14</v>
      </c>
      <c r="N1668" s="7">
        <f>VLOOKUP(K1668,Table!$A$2:$C$121,3,0)</f>
        <v>3</v>
      </c>
      <c r="O1668" s="6" t="s">
        <v>4868</v>
      </c>
      <c r="P1668" s="8" t="str">
        <f>LEFT(O1668,MIN(FIND({0,1,2,3,4,5,6,7,8,9},ASC(O1668)&amp;1234567890))-1)</f>
        <v>Al</v>
      </c>
      <c r="Q1668" s="8">
        <f t="shared" si="132"/>
        <v>96.9</v>
      </c>
      <c r="R1668" s="8">
        <f>VLOOKUP(P1668,Table!$A$2:$C$121,2,0)</f>
        <v>13</v>
      </c>
      <c r="S1668" s="7">
        <f>VLOOKUP(P1668,Table!$A$2:$C$121,3,0)</f>
        <v>3</v>
      </c>
      <c r="T1668" s="6" t="s">
        <v>4618</v>
      </c>
      <c r="U1668" s="8" t="str">
        <f>LEFT(T1668,MIN(FIND({0,1,2,3,4,5,6,7,8,9},ASC(T1668)&amp;1234567890))-1)</f>
        <v>O</v>
      </c>
      <c r="V1668" s="8">
        <f t="shared" si="133"/>
        <v>384</v>
      </c>
      <c r="W1668" s="8">
        <f>VLOOKUP(U1668,Table!$A$2:$C$121,2,0)</f>
        <v>16</v>
      </c>
      <c r="X1668" s="7">
        <f>VLOOKUP(U1668,Table!$A$2:$C$121,3,0)</f>
        <v>2</v>
      </c>
      <c r="Y1668" s="6" t="s">
        <v>4869</v>
      </c>
      <c r="Z1668" s="8" t="str">
        <f>LEFT(Y1668,MIN(FIND({0,1,2,3,4,5,6,7,8,9},ASC(Y1668)&amp;1234567890))-1)</f>
        <v>H</v>
      </c>
      <c r="AA1668" s="8">
        <f t="shared" si="134"/>
        <v>27</v>
      </c>
      <c r="AB1668" s="8">
        <f>VLOOKUP(Z1668,Table!$A$2:$C$121,2,0)</f>
        <v>1</v>
      </c>
      <c r="AC1668" s="7">
        <f>VLOOKUP(Z1668,Table!$A$2:$C$121,3,0)</f>
        <v>1</v>
      </c>
      <c r="AD1668" s="5" t="str">
        <f>VLOOKUP(A1668,Table!$U$1:$V$230,2,0)</f>
        <v>Cubic</v>
      </c>
    </row>
    <row r="1669" spans="1:30" ht="18.75" customHeight="1" x14ac:dyDescent="0.4">
      <c r="A1669" s="5">
        <v>226</v>
      </c>
      <c r="B1669" s="5">
        <v>47160</v>
      </c>
      <c r="C1669" s="5" t="s">
        <v>2154</v>
      </c>
      <c r="D1669" s="5" t="s">
        <v>2157</v>
      </c>
      <c r="E1669" s="6" t="s">
        <v>4870</v>
      </c>
      <c r="F1669" s="8" t="str">
        <f>LEFT(E1669,MIN(FIND({0,1,2,3,4,5,6,7,8,9},ASC(E1669)&amp;1234567890))-1)</f>
        <v>Na</v>
      </c>
      <c r="G1669" s="8">
        <f t="shared" si="130"/>
        <v>3.69</v>
      </c>
      <c r="H1669" s="8">
        <f>VLOOKUP(F1669,Table!$A$2:$C$121,2,0)</f>
        <v>1</v>
      </c>
      <c r="I1669" s="7">
        <f>VLOOKUP(F1669,Table!$A$2:$C$121,3,0)</f>
        <v>3</v>
      </c>
      <c r="J1669" s="6" t="s">
        <v>4871</v>
      </c>
      <c r="K1669" s="8" t="str">
        <f>LEFT(J1669,MIN(FIND({0,1,2,3,4,5,6,7,8,9},ASC(J1669)&amp;1234567890))-1)</f>
        <v>Tl</v>
      </c>
      <c r="L1669" s="8">
        <f t="shared" si="131"/>
        <v>7.26</v>
      </c>
      <c r="M1669" s="8">
        <f>VLOOKUP(K1669,Table!$A$2:$C$121,2,0)</f>
        <v>13</v>
      </c>
      <c r="N1669" s="7">
        <f>VLOOKUP(K1669,Table!$A$2:$C$121,3,0)</f>
        <v>6</v>
      </c>
      <c r="O1669" s="6" t="s">
        <v>3278</v>
      </c>
      <c r="P1669" s="8" t="str">
        <f>LEFT(O1669,MIN(FIND({0,1,2,3,4,5,6,7,8,9},ASC(O1669)&amp;1234567890))-1)</f>
        <v>Si</v>
      </c>
      <c r="Q1669" s="8">
        <f t="shared" si="132"/>
        <v>12</v>
      </c>
      <c r="R1669" s="8">
        <f>VLOOKUP(P1669,Table!$A$2:$C$121,2,0)</f>
        <v>14</v>
      </c>
      <c r="S1669" s="7">
        <f>VLOOKUP(P1669,Table!$A$2:$C$121,3,0)</f>
        <v>3</v>
      </c>
      <c r="T1669" s="6" t="s">
        <v>3869</v>
      </c>
      <c r="U1669" s="8" t="str">
        <f>LEFT(T1669,MIN(FIND({0,1,2,3,4,5,6,7,8,9},ASC(T1669)&amp;1234567890))-1)</f>
        <v>Al</v>
      </c>
      <c r="V1669" s="8">
        <f t="shared" si="133"/>
        <v>12</v>
      </c>
      <c r="W1669" s="8">
        <f>VLOOKUP(U1669,Table!$A$2:$C$121,2,0)</f>
        <v>13</v>
      </c>
      <c r="X1669" s="7">
        <f>VLOOKUP(U1669,Table!$A$2:$C$121,3,0)</f>
        <v>3</v>
      </c>
      <c r="Y1669" s="6" t="s">
        <v>4698</v>
      </c>
      <c r="Z1669" s="8" t="str">
        <f>LEFT(Y1669,MIN(FIND({0,1,2,3,4,5,6,7,8,9},ASC(Y1669)&amp;1234567890))-1)</f>
        <v>O</v>
      </c>
      <c r="AA1669" s="8">
        <f t="shared" si="134"/>
        <v>48</v>
      </c>
      <c r="AB1669" s="8">
        <f>VLOOKUP(Z1669,Table!$A$2:$C$121,2,0)</f>
        <v>16</v>
      </c>
      <c r="AC1669" s="7">
        <f>VLOOKUP(Z1669,Table!$A$2:$C$121,3,0)</f>
        <v>2</v>
      </c>
      <c r="AD1669" s="5" t="str">
        <f>VLOOKUP(A1669,Table!$U$1:$V$230,2,0)</f>
        <v>Cubic</v>
      </c>
    </row>
    <row r="1670" spans="1:30" ht="18.75" customHeight="1" x14ac:dyDescent="0.4">
      <c r="A1670" s="5">
        <v>226</v>
      </c>
      <c r="B1670" s="5">
        <v>201403</v>
      </c>
      <c r="C1670" s="5" t="s">
        <v>2154</v>
      </c>
      <c r="D1670" s="5" t="s">
        <v>2158</v>
      </c>
      <c r="E1670" s="6" t="s">
        <v>4872</v>
      </c>
      <c r="F1670" s="8" t="str">
        <f>LEFT(E1670,MIN(FIND({0,1,2,3,4,5,6,7,8,9},ASC(E1670)&amp;1234567890))-1)</f>
        <v>Sr</v>
      </c>
      <c r="G1670" s="8">
        <f t="shared" si="130"/>
        <v>45.44</v>
      </c>
      <c r="H1670" s="8">
        <f>VLOOKUP(F1670,Table!$A$2:$C$121,2,0)</f>
        <v>2</v>
      </c>
      <c r="I1670" s="7">
        <f>VLOOKUP(F1670,Table!$A$2:$C$121,3,0)</f>
        <v>5</v>
      </c>
      <c r="J1670" s="6" t="s">
        <v>4873</v>
      </c>
      <c r="K1670" s="8" t="str">
        <f>LEFT(J1670,MIN(FIND({0,1,2,3,4,5,6,7,8,9},ASC(J1670)&amp;1234567890))-1)</f>
        <v>Al</v>
      </c>
      <c r="L1670" s="8">
        <f t="shared" si="131"/>
        <v>90.884</v>
      </c>
      <c r="M1670" s="8">
        <f>VLOOKUP(K1670,Table!$A$2:$C$121,2,0)</f>
        <v>13</v>
      </c>
      <c r="N1670" s="7">
        <f>VLOOKUP(K1670,Table!$A$2:$C$121,3,0)</f>
        <v>3</v>
      </c>
      <c r="O1670" s="6" t="s">
        <v>4874</v>
      </c>
      <c r="P1670" s="8" t="str">
        <f>LEFT(O1670,MIN(FIND({0,1,2,3,4,5,6,7,8,9},ASC(O1670)&amp;1234567890))-1)</f>
        <v>Si</v>
      </c>
      <c r="Q1670" s="8">
        <f t="shared" si="132"/>
        <v>101.52</v>
      </c>
      <c r="R1670" s="8">
        <f>VLOOKUP(P1670,Table!$A$2:$C$121,2,0)</f>
        <v>14</v>
      </c>
      <c r="S1670" s="7">
        <f>VLOOKUP(P1670,Table!$A$2:$C$121,3,0)</f>
        <v>3</v>
      </c>
      <c r="T1670" s="6" t="s">
        <v>4875</v>
      </c>
      <c r="U1670" s="8" t="str">
        <f>LEFT(T1670,MIN(FIND({0,1,2,3,4,5,6,7,8,9},ASC(T1670)&amp;1234567890))-1)</f>
        <v>O</v>
      </c>
      <c r="V1670" s="8">
        <f t="shared" si="133"/>
        <v>386</v>
      </c>
      <c r="W1670" s="8">
        <f>VLOOKUP(U1670,Table!$A$2:$C$121,2,0)</f>
        <v>16</v>
      </c>
      <c r="X1670" s="7">
        <f>VLOOKUP(U1670,Table!$A$2:$C$121,3,0)</f>
        <v>2</v>
      </c>
      <c r="Y1670" s="6" t="s">
        <v>4876</v>
      </c>
      <c r="Z1670" s="8" t="str">
        <f>LEFT(Y1670,MIN(FIND({0,1,2,3,4,5,6,7,8,9},ASC(Y1670)&amp;1234567890))-1)</f>
        <v>H</v>
      </c>
      <c r="AA1670" s="8">
        <f t="shared" si="134"/>
        <v>2.25</v>
      </c>
      <c r="AB1670" s="8">
        <f>VLOOKUP(Z1670,Table!$A$2:$C$121,2,0)</f>
        <v>1</v>
      </c>
      <c r="AC1670" s="7">
        <f>VLOOKUP(Z1670,Table!$A$2:$C$121,3,0)</f>
        <v>1</v>
      </c>
      <c r="AD1670" s="5" t="str">
        <f>VLOOKUP(A1670,Table!$U$1:$V$230,2,0)</f>
        <v>Cubic</v>
      </c>
    </row>
    <row r="1671" spans="1:30" ht="18.75" customHeight="1" x14ac:dyDescent="0.4">
      <c r="A1671" s="5">
        <v>226</v>
      </c>
      <c r="B1671" s="5">
        <v>201404</v>
      </c>
      <c r="C1671" s="5" t="s">
        <v>2154</v>
      </c>
      <c r="D1671" s="5" t="s">
        <v>2159</v>
      </c>
      <c r="E1671" s="6" t="s">
        <v>4877</v>
      </c>
      <c r="F1671" s="8" t="str">
        <f>LEFT(E1671,MIN(FIND({0,1,2,3,4,5,6,7,8,9},ASC(E1671)&amp;1234567890))-1)</f>
        <v>Sr</v>
      </c>
      <c r="G1671" s="8">
        <f t="shared" si="130"/>
        <v>46.72</v>
      </c>
      <c r="H1671" s="8">
        <f>VLOOKUP(F1671,Table!$A$2:$C$121,2,0)</f>
        <v>2</v>
      </c>
      <c r="I1671" s="7">
        <f>VLOOKUP(F1671,Table!$A$2:$C$121,3,0)</f>
        <v>5</v>
      </c>
      <c r="J1671" s="6" t="s">
        <v>4878</v>
      </c>
      <c r="K1671" s="8" t="str">
        <f>LEFT(J1671,MIN(FIND({0,1,2,3,4,5,6,7,8,9},ASC(J1671)&amp;1234567890))-1)</f>
        <v>Al</v>
      </c>
      <c r="L1671" s="8">
        <f t="shared" si="131"/>
        <v>94.73</v>
      </c>
      <c r="M1671" s="8">
        <f>VLOOKUP(K1671,Table!$A$2:$C$121,2,0)</f>
        <v>13</v>
      </c>
      <c r="N1671" s="7">
        <f>VLOOKUP(K1671,Table!$A$2:$C$121,3,0)</f>
        <v>3</v>
      </c>
      <c r="O1671" s="6" t="s">
        <v>4879</v>
      </c>
      <c r="P1671" s="8" t="str">
        <f>LEFT(O1671,MIN(FIND({0,1,2,3,4,5,6,7,8,9},ASC(O1671)&amp;1234567890))-1)</f>
        <v>Si</v>
      </c>
      <c r="Q1671" s="8">
        <f t="shared" si="132"/>
        <v>98.55</v>
      </c>
      <c r="R1671" s="8">
        <f>VLOOKUP(P1671,Table!$A$2:$C$121,2,0)</f>
        <v>14</v>
      </c>
      <c r="S1671" s="7">
        <f>VLOOKUP(P1671,Table!$A$2:$C$121,3,0)</f>
        <v>3</v>
      </c>
      <c r="T1671" s="6" t="s">
        <v>4880</v>
      </c>
      <c r="U1671" s="8" t="str">
        <f>LEFT(T1671,MIN(FIND({0,1,2,3,4,5,6,7,8,9},ASC(T1671)&amp;1234567890))-1)</f>
        <v>O</v>
      </c>
      <c r="V1671" s="8">
        <f t="shared" si="133"/>
        <v>390</v>
      </c>
      <c r="W1671" s="8">
        <f>VLOOKUP(U1671,Table!$A$2:$C$121,2,0)</f>
        <v>16</v>
      </c>
      <c r="X1671" s="7">
        <f>VLOOKUP(U1671,Table!$A$2:$C$121,3,0)</f>
        <v>2</v>
      </c>
      <c r="Y1671" s="6" t="s">
        <v>4881</v>
      </c>
      <c r="Z1671" s="8" t="str">
        <f>LEFT(Y1671,MIN(FIND({0,1,2,3,4,5,6,7,8,9},ASC(Y1671)&amp;1234567890))-1)</f>
        <v>H</v>
      </c>
      <c r="AA1671" s="8">
        <f t="shared" si="134"/>
        <v>8.17</v>
      </c>
      <c r="AB1671" s="8">
        <f>VLOOKUP(Z1671,Table!$A$2:$C$121,2,0)</f>
        <v>1</v>
      </c>
      <c r="AC1671" s="7">
        <f>VLOOKUP(Z1671,Table!$A$2:$C$121,3,0)</f>
        <v>1</v>
      </c>
      <c r="AD1671" s="5" t="str">
        <f>VLOOKUP(A1671,Table!$U$1:$V$230,2,0)</f>
        <v>Cubic</v>
      </c>
    </row>
    <row r="1672" spans="1:30" ht="18.75" customHeight="1" x14ac:dyDescent="0.4">
      <c r="A1672" s="5">
        <v>227</v>
      </c>
      <c r="B1672" s="5">
        <v>16185</v>
      </c>
      <c r="C1672" s="5" t="s">
        <v>2160</v>
      </c>
      <c r="D1672" s="5" t="s">
        <v>2162</v>
      </c>
      <c r="E1672" s="6" t="s">
        <v>2320</v>
      </c>
      <c r="F1672" s="8" t="str">
        <f>LEFT(E1672,MIN(FIND({0,1,2,3,4,5,6,7,8,9},ASC(E1672)&amp;1234567890))-1)</f>
        <v>Sr</v>
      </c>
      <c r="G1672" s="8">
        <f t="shared" si="130"/>
        <v>1</v>
      </c>
      <c r="H1672" s="8">
        <f>VLOOKUP(F1672,Table!$A$2:$C$121,2,0)</f>
        <v>2</v>
      </c>
      <c r="I1672" s="7">
        <f>VLOOKUP(F1672,Table!$A$2:$C$121,3,0)</f>
        <v>5</v>
      </c>
      <c r="J1672" s="6" t="s">
        <v>2329</v>
      </c>
      <c r="K1672" s="8" t="str">
        <f>LEFT(J1672,MIN(FIND({0,1,2,3,4,5,6,7,8,9},ASC(J1672)&amp;1234567890))-1)</f>
        <v>Li</v>
      </c>
      <c r="L1672" s="8">
        <f t="shared" si="131"/>
        <v>1</v>
      </c>
      <c r="M1672" s="8">
        <f>VLOOKUP(K1672,Table!$A$2:$C$121,2,0)</f>
        <v>1</v>
      </c>
      <c r="N1672" s="7">
        <f>VLOOKUP(K1672,Table!$A$2:$C$121,3,0)</f>
        <v>2</v>
      </c>
      <c r="O1672" s="6" t="s">
        <v>2931</v>
      </c>
      <c r="P1672" s="8" t="str">
        <f>LEFT(O1672,MIN(FIND({0,1,2,3,4,5,6,7,8,9},ASC(O1672)&amp;1234567890))-1)</f>
        <v>Ta</v>
      </c>
      <c r="Q1672" s="8">
        <f t="shared" si="132"/>
        <v>2</v>
      </c>
      <c r="R1672" s="8">
        <f>VLOOKUP(P1672,Table!$A$2:$C$121,2,0)</f>
        <v>5</v>
      </c>
      <c r="S1672" s="7">
        <f>VLOOKUP(P1672,Table!$A$2:$C$121,3,0)</f>
        <v>6</v>
      </c>
      <c r="T1672" s="6" t="s">
        <v>2332</v>
      </c>
      <c r="U1672" s="8" t="str">
        <f>LEFT(T1672,MIN(FIND({0,1,2,3,4,5,6,7,8,9},ASC(T1672)&amp;1234567890))-1)</f>
        <v>O</v>
      </c>
      <c r="V1672" s="8">
        <f t="shared" si="133"/>
        <v>6</v>
      </c>
      <c r="W1672" s="8">
        <f>VLOOKUP(U1672,Table!$A$2:$C$121,2,0)</f>
        <v>16</v>
      </c>
      <c r="X1672" s="7">
        <f>VLOOKUP(U1672,Table!$A$2:$C$121,3,0)</f>
        <v>2</v>
      </c>
      <c r="Y1672" s="6" t="s">
        <v>2492</v>
      </c>
      <c r="Z1672" s="8" t="str">
        <f>LEFT(Y1672,MIN(FIND({0,1,2,3,4,5,6,7,8,9},ASC(Y1672)&amp;1234567890))-1)</f>
        <v>F</v>
      </c>
      <c r="AA1672" s="8">
        <f t="shared" si="134"/>
        <v>1</v>
      </c>
      <c r="AB1672" s="8">
        <f>VLOOKUP(Z1672,Table!$A$2:$C$121,2,0)</f>
        <v>17</v>
      </c>
      <c r="AC1672" s="7">
        <f>VLOOKUP(Z1672,Table!$A$2:$C$121,3,0)</f>
        <v>2</v>
      </c>
      <c r="AD1672" s="5" t="str">
        <f>VLOOKUP(A1672,Table!$U$1:$V$230,2,0)</f>
        <v>Cubic</v>
      </c>
    </row>
    <row r="1673" spans="1:30" ht="18.75" customHeight="1" x14ac:dyDescent="0.4">
      <c r="A1673" s="5">
        <v>227</v>
      </c>
      <c r="B1673" s="5">
        <v>18066</v>
      </c>
      <c r="C1673" s="5" t="s">
        <v>2161</v>
      </c>
      <c r="D1673" s="5" t="s">
        <v>2163</v>
      </c>
      <c r="E1673" s="6" t="s">
        <v>2333</v>
      </c>
      <c r="F1673" s="8" t="str">
        <f>LEFT(E1673,MIN(FIND({0,1,2,3,4,5,6,7,8,9},ASC(E1673)&amp;1234567890))-1)</f>
        <v>Rb</v>
      </c>
      <c r="G1673" s="8">
        <f t="shared" si="130"/>
        <v>1</v>
      </c>
      <c r="H1673" s="8">
        <f>VLOOKUP(F1673,Table!$A$2:$C$121,2,0)</f>
        <v>1</v>
      </c>
      <c r="I1673" s="7">
        <f>VLOOKUP(F1673,Table!$A$2:$C$121,3,0)</f>
        <v>5</v>
      </c>
      <c r="J1673" s="6" t="s">
        <v>2379</v>
      </c>
      <c r="K1673" s="8" t="str">
        <f>LEFT(J1673,MIN(FIND({0,1,2,3,4,5,6,7,8,9},ASC(J1673)&amp;1234567890))-1)</f>
        <v>Zn</v>
      </c>
      <c r="L1673" s="8">
        <f t="shared" si="131"/>
        <v>1</v>
      </c>
      <c r="M1673" s="8">
        <f>VLOOKUP(K1673,Table!$A$2:$C$121,2,0)</f>
        <v>12</v>
      </c>
      <c r="N1673" s="7">
        <f>VLOOKUP(K1673,Table!$A$2:$C$121,3,0)</f>
        <v>4</v>
      </c>
      <c r="O1673" s="6" t="s">
        <v>2608</v>
      </c>
      <c r="P1673" s="8" t="str">
        <f>LEFT(O1673,MIN(FIND({0,1,2,3,4,5,6,7,8,9},ASC(O1673)&amp;1234567890))-1)</f>
        <v>Ti</v>
      </c>
      <c r="Q1673" s="8">
        <f t="shared" si="132"/>
        <v>1</v>
      </c>
      <c r="R1673" s="8">
        <f>VLOOKUP(P1673,Table!$A$2:$C$121,2,0)</f>
        <v>4</v>
      </c>
      <c r="S1673" s="7">
        <f>VLOOKUP(P1673,Table!$A$2:$C$121,3,0)</f>
        <v>4</v>
      </c>
      <c r="T1673" s="6" t="s">
        <v>2305</v>
      </c>
      <c r="U1673" s="8" t="str">
        <f>LEFT(T1673,MIN(FIND({0,1,2,3,4,5,6,7,8,9},ASC(T1673)&amp;1234567890))-1)</f>
        <v>O</v>
      </c>
      <c r="V1673" s="8">
        <f t="shared" si="133"/>
        <v>1</v>
      </c>
      <c r="W1673" s="8">
        <f>VLOOKUP(U1673,Table!$A$2:$C$121,2,0)</f>
        <v>16</v>
      </c>
      <c r="X1673" s="7">
        <f>VLOOKUP(U1673,Table!$A$2:$C$121,3,0)</f>
        <v>2</v>
      </c>
      <c r="Y1673" s="6" t="s">
        <v>2512</v>
      </c>
      <c r="Z1673" s="8" t="str">
        <f>LEFT(Y1673,MIN(FIND({0,1,2,3,4,5,6,7,8,9},ASC(Y1673)&amp;1234567890))-1)</f>
        <v>F</v>
      </c>
      <c r="AA1673" s="8">
        <f t="shared" si="134"/>
        <v>5</v>
      </c>
      <c r="AB1673" s="8">
        <f>VLOOKUP(Z1673,Table!$A$2:$C$121,2,0)</f>
        <v>17</v>
      </c>
      <c r="AC1673" s="7">
        <f>VLOOKUP(Z1673,Table!$A$2:$C$121,3,0)</f>
        <v>2</v>
      </c>
      <c r="AD1673" s="5" t="str">
        <f>VLOOKUP(A1673,Table!$U$1:$V$230,2,0)</f>
        <v>Cubic</v>
      </c>
    </row>
    <row r="1674" spans="1:30" ht="18.75" customHeight="1" x14ac:dyDescent="0.4">
      <c r="A1674" s="5">
        <v>227</v>
      </c>
      <c r="B1674" s="5">
        <v>18067</v>
      </c>
      <c r="C1674" s="5" t="s">
        <v>2161</v>
      </c>
      <c r="D1674" s="5" t="s">
        <v>2164</v>
      </c>
      <c r="E1674" s="6" t="s">
        <v>2333</v>
      </c>
      <c r="F1674" s="8" t="str">
        <f>LEFT(E1674,MIN(FIND({0,1,2,3,4,5,6,7,8,9},ASC(E1674)&amp;1234567890))-1)</f>
        <v>Rb</v>
      </c>
      <c r="G1674" s="8">
        <f t="shared" si="130"/>
        <v>1</v>
      </c>
      <c r="H1674" s="8">
        <f>VLOOKUP(F1674,Table!$A$2:$C$121,2,0)</f>
        <v>1</v>
      </c>
      <c r="I1674" s="7">
        <f>VLOOKUP(F1674,Table!$A$2:$C$121,3,0)</f>
        <v>5</v>
      </c>
      <c r="J1674" s="6" t="s">
        <v>2634</v>
      </c>
      <c r="K1674" s="8" t="str">
        <f>LEFT(J1674,MIN(FIND({0,1,2,3,4,5,6,7,8,9},ASC(J1674)&amp;1234567890))-1)</f>
        <v>Ni</v>
      </c>
      <c r="L1674" s="8">
        <f t="shared" si="131"/>
        <v>1</v>
      </c>
      <c r="M1674" s="8">
        <f>VLOOKUP(K1674,Table!$A$2:$C$121,2,0)</f>
        <v>10</v>
      </c>
      <c r="N1674" s="7">
        <f>VLOOKUP(K1674,Table!$A$2:$C$121,3,0)</f>
        <v>4</v>
      </c>
      <c r="O1674" s="6" t="s">
        <v>2430</v>
      </c>
      <c r="P1674" s="8" t="str">
        <f>LEFT(O1674,MIN(FIND({0,1,2,3,4,5,6,7,8,9},ASC(O1674)&amp;1234567890))-1)</f>
        <v>W</v>
      </c>
      <c r="Q1674" s="8">
        <f t="shared" si="132"/>
        <v>1</v>
      </c>
      <c r="R1674" s="8">
        <f>VLOOKUP(P1674,Table!$A$2:$C$121,2,0)</f>
        <v>6</v>
      </c>
      <c r="S1674" s="7">
        <f>VLOOKUP(P1674,Table!$A$2:$C$121,3,0)</f>
        <v>6</v>
      </c>
      <c r="T1674" s="6" t="s">
        <v>2312</v>
      </c>
      <c r="U1674" s="8" t="str">
        <f>LEFT(T1674,MIN(FIND({0,1,2,3,4,5,6,7,8,9},ASC(T1674)&amp;1234567890))-1)</f>
        <v>O</v>
      </c>
      <c r="V1674" s="8">
        <f t="shared" si="133"/>
        <v>3</v>
      </c>
      <c r="W1674" s="8">
        <f>VLOOKUP(U1674,Table!$A$2:$C$121,2,0)</f>
        <v>16</v>
      </c>
      <c r="X1674" s="7">
        <f>VLOOKUP(U1674,Table!$A$2:$C$121,3,0)</f>
        <v>2</v>
      </c>
      <c r="Y1674" s="6" t="s">
        <v>2319</v>
      </c>
      <c r="Z1674" s="8" t="str">
        <f>LEFT(Y1674,MIN(FIND({0,1,2,3,4,5,6,7,8,9},ASC(Y1674)&amp;1234567890))-1)</f>
        <v>F</v>
      </c>
      <c r="AA1674" s="8">
        <f t="shared" si="134"/>
        <v>3</v>
      </c>
      <c r="AB1674" s="8">
        <f>VLOOKUP(Z1674,Table!$A$2:$C$121,2,0)</f>
        <v>17</v>
      </c>
      <c r="AC1674" s="7">
        <f>VLOOKUP(Z1674,Table!$A$2:$C$121,3,0)</f>
        <v>2</v>
      </c>
      <c r="AD1674" s="5" t="str">
        <f>VLOOKUP(A1674,Table!$U$1:$V$230,2,0)</f>
        <v>Cubic</v>
      </c>
    </row>
    <row r="1675" spans="1:30" ht="18.75" customHeight="1" x14ac:dyDescent="0.4">
      <c r="A1675" s="5">
        <v>227</v>
      </c>
      <c r="B1675" s="5">
        <v>18072</v>
      </c>
      <c r="C1675" s="5" t="s">
        <v>2161</v>
      </c>
      <c r="D1675" s="5" t="s">
        <v>2165</v>
      </c>
      <c r="E1675" s="6" t="s">
        <v>2337</v>
      </c>
      <c r="F1675" s="8" t="str">
        <f>LEFT(E1675,MIN(FIND({0,1,2,3,4,5,6,7,8,9},ASC(E1675)&amp;1234567890))-1)</f>
        <v>Cs</v>
      </c>
      <c r="G1675" s="8">
        <f t="shared" si="130"/>
        <v>1</v>
      </c>
      <c r="H1675" s="8">
        <f>VLOOKUP(F1675,Table!$A$2:$C$121,2,0)</f>
        <v>1</v>
      </c>
      <c r="I1675" s="7">
        <f>VLOOKUP(F1675,Table!$A$2:$C$121,3,0)</f>
        <v>6</v>
      </c>
      <c r="J1675" s="6" t="s">
        <v>2634</v>
      </c>
      <c r="K1675" s="8" t="str">
        <f>LEFT(J1675,MIN(FIND({0,1,2,3,4,5,6,7,8,9},ASC(J1675)&amp;1234567890))-1)</f>
        <v>Ni</v>
      </c>
      <c r="L1675" s="8">
        <f t="shared" si="131"/>
        <v>1</v>
      </c>
      <c r="M1675" s="8">
        <f>VLOOKUP(K1675,Table!$A$2:$C$121,2,0)</f>
        <v>10</v>
      </c>
      <c r="N1675" s="7">
        <f>VLOOKUP(K1675,Table!$A$2:$C$121,3,0)</f>
        <v>4</v>
      </c>
      <c r="O1675" s="6" t="s">
        <v>2608</v>
      </c>
      <c r="P1675" s="8" t="str">
        <f>LEFT(O1675,MIN(FIND({0,1,2,3,4,5,6,7,8,9},ASC(O1675)&amp;1234567890))-1)</f>
        <v>Ti</v>
      </c>
      <c r="Q1675" s="8">
        <f t="shared" si="132"/>
        <v>1</v>
      </c>
      <c r="R1675" s="8">
        <f>VLOOKUP(P1675,Table!$A$2:$C$121,2,0)</f>
        <v>4</v>
      </c>
      <c r="S1675" s="7">
        <f>VLOOKUP(P1675,Table!$A$2:$C$121,3,0)</f>
        <v>4</v>
      </c>
      <c r="T1675" s="6" t="s">
        <v>2305</v>
      </c>
      <c r="U1675" s="8" t="str">
        <f>LEFT(T1675,MIN(FIND({0,1,2,3,4,5,6,7,8,9},ASC(T1675)&amp;1234567890))-1)</f>
        <v>O</v>
      </c>
      <c r="V1675" s="8">
        <f t="shared" si="133"/>
        <v>1</v>
      </c>
      <c r="W1675" s="8">
        <f>VLOOKUP(U1675,Table!$A$2:$C$121,2,0)</f>
        <v>16</v>
      </c>
      <c r="X1675" s="7">
        <f>VLOOKUP(U1675,Table!$A$2:$C$121,3,0)</f>
        <v>2</v>
      </c>
      <c r="Y1675" s="6" t="s">
        <v>2512</v>
      </c>
      <c r="Z1675" s="8" t="str">
        <f>LEFT(Y1675,MIN(FIND({0,1,2,3,4,5,6,7,8,9},ASC(Y1675)&amp;1234567890))-1)</f>
        <v>F</v>
      </c>
      <c r="AA1675" s="8">
        <f t="shared" si="134"/>
        <v>5</v>
      </c>
      <c r="AB1675" s="8">
        <f>VLOOKUP(Z1675,Table!$A$2:$C$121,2,0)</f>
        <v>17</v>
      </c>
      <c r="AC1675" s="7">
        <f>VLOOKUP(Z1675,Table!$A$2:$C$121,3,0)</f>
        <v>2</v>
      </c>
      <c r="AD1675" s="5" t="str">
        <f>VLOOKUP(A1675,Table!$U$1:$V$230,2,0)</f>
        <v>Cubic</v>
      </c>
    </row>
    <row r="1676" spans="1:30" ht="18.75" customHeight="1" x14ac:dyDescent="0.4">
      <c r="A1676" s="5">
        <v>227</v>
      </c>
      <c r="B1676" s="5">
        <v>18073</v>
      </c>
      <c r="C1676" s="5" t="s">
        <v>2161</v>
      </c>
      <c r="D1676" s="5" t="s">
        <v>2166</v>
      </c>
      <c r="E1676" s="6" t="s">
        <v>2337</v>
      </c>
      <c r="F1676" s="8" t="str">
        <f>LEFT(E1676,MIN(FIND({0,1,2,3,4,5,6,7,8,9},ASC(E1676)&amp;1234567890))-1)</f>
        <v>Cs</v>
      </c>
      <c r="G1676" s="8">
        <f t="shared" si="130"/>
        <v>1</v>
      </c>
      <c r="H1676" s="8">
        <f>VLOOKUP(F1676,Table!$A$2:$C$121,2,0)</f>
        <v>1</v>
      </c>
      <c r="I1676" s="7">
        <f>VLOOKUP(F1676,Table!$A$2:$C$121,3,0)</f>
        <v>6</v>
      </c>
      <c r="J1676" s="6" t="s">
        <v>2296</v>
      </c>
      <c r="K1676" s="8" t="str">
        <f>LEFT(J1676,MIN(FIND({0,1,2,3,4,5,6,7,8,9},ASC(J1676)&amp;1234567890))-1)</f>
        <v>Cu</v>
      </c>
      <c r="L1676" s="8">
        <f t="shared" si="131"/>
        <v>1</v>
      </c>
      <c r="M1676" s="8">
        <f>VLOOKUP(K1676,Table!$A$2:$C$121,2,0)</f>
        <v>11</v>
      </c>
      <c r="N1676" s="7">
        <f>VLOOKUP(K1676,Table!$A$2:$C$121,3,0)</f>
        <v>4</v>
      </c>
      <c r="O1676" s="6" t="s">
        <v>2608</v>
      </c>
      <c r="P1676" s="8" t="str">
        <f>LEFT(O1676,MIN(FIND({0,1,2,3,4,5,6,7,8,9},ASC(O1676)&amp;1234567890))-1)</f>
        <v>Ti</v>
      </c>
      <c r="Q1676" s="8">
        <f t="shared" si="132"/>
        <v>1</v>
      </c>
      <c r="R1676" s="8">
        <f>VLOOKUP(P1676,Table!$A$2:$C$121,2,0)</f>
        <v>4</v>
      </c>
      <c r="S1676" s="7">
        <f>VLOOKUP(P1676,Table!$A$2:$C$121,3,0)</f>
        <v>4</v>
      </c>
      <c r="T1676" s="6" t="s">
        <v>2305</v>
      </c>
      <c r="U1676" s="8" t="str">
        <f>LEFT(T1676,MIN(FIND({0,1,2,3,4,5,6,7,8,9},ASC(T1676)&amp;1234567890))-1)</f>
        <v>O</v>
      </c>
      <c r="V1676" s="8">
        <f t="shared" si="133"/>
        <v>1</v>
      </c>
      <c r="W1676" s="8">
        <f>VLOOKUP(U1676,Table!$A$2:$C$121,2,0)</f>
        <v>16</v>
      </c>
      <c r="X1676" s="7">
        <f>VLOOKUP(U1676,Table!$A$2:$C$121,3,0)</f>
        <v>2</v>
      </c>
      <c r="Y1676" s="6" t="s">
        <v>2512</v>
      </c>
      <c r="Z1676" s="8" t="str">
        <f>LEFT(Y1676,MIN(FIND({0,1,2,3,4,5,6,7,8,9},ASC(Y1676)&amp;1234567890))-1)</f>
        <v>F</v>
      </c>
      <c r="AA1676" s="8">
        <f t="shared" si="134"/>
        <v>5</v>
      </c>
      <c r="AB1676" s="8">
        <f>VLOOKUP(Z1676,Table!$A$2:$C$121,2,0)</f>
        <v>17</v>
      </c>
      <c r="AC1676" s="7">
        <f>VLOOKUP(Z1676,Table!$A$2:$C$121,3,0)</f>
        <v>2</v>
      </c>
      <c r="AD1676" s="5" t="str">
        <f>VLOOKUP(A1676,Table!$U$1:$V$230,2,0)</f>
        <v>Cubic</v>
      </c>
    </row>
    <row r="1677" spans="1:30" ht="18.75" customHeight="1" x14ac:dyDescent="0.4">
      <c r="A1677" s="5">
        <v>227</v>
      </c>
      <c r="B1677" s="5">
        <v>18074</v>
      </c>
      <c r="C1677" s="5" t="s">
        <v>2161</v>
      </c>
      <c r="D1677" s="5" t="s">
        <v>2167</v>
      </c>
      <c r="E1677" s="6" t="s">
        <v>2337</v>
      </c>
      <c r="F1677" s="8" t="str">
        <f>LEFT(E1677,MIN(FIND({0,1,2,3,4,5,6,7,8,9},ASC(E1677)&amp;1234567890))-1)</f>
        <v>Cs</v>
      </c>
      <c r="G1677" s="8">
        <f t="shared" si="130"/>
        <v>1</v>
      </c>
      <c r="H1677" s="8">
        <f>VLOOKUP(F1677,Table!$A$2:$C$121,2,0)</f>
        <v>1</v>
      </c>
      <c r="I1677" s="7">
        <f>VLOOKUP(F1677,Table!$A$2:$C$121,3,0)</f>
        <v>6</v>
      </c>
      <c r="J1677" s="6" t="s">
        <v>2379</v>
      </c>
      <c r="K1677" s="8" t="str">
        <f>LEFT(J1677,MIN(FIND({0,1,2,3,4,5,6,7,8,9},ASC(J1677)&amp;1234567890))-1)</f>
        <v>Zn</v>
      </c>
      <c r="L1677" s="8">
        <f t="shared" si="131"/>
        <v>1</v>
      </c>
      <c r="M1677" s="8">
        <f>VLOOKUP(K1677,Table!$A$2:$C$121,2,0)</f>
        <v>12</v>
      </c>
      <c r="N1677" s="7">
        <f>VLOOKUP(K1677,Table!$A$2:$C$121,3,0)</f>
        <v>4</v>
      </c>
      <c r="O1677" s="6" t="s">
        <v>2608</v>
      </c>
      <c r="P1677" s="8" t="str">
        <f>LEFT(O1677,MIN(FIND({0,1,2,3,4,5,6,7,8,9},ASC(O1677)&amp;1234567890))-1)</f>
        <v>Ti</v>
      </c>
      <c r="Q1677" s="8">
        <f t="shared" si="132"/>
        <v>1</v>
      </c>
      <c r="R1677" s="8">
        <f>VLOOKUP(P1677,Table!$A$2:$C$121,2,0)</f>
        <v>4</v>
      </c>
      <c r="S1677" s="7">
        <f>VLOOKUP(P1677,Table!$A$2:$C$121,3,0)</f>
        <v>4</v>
      </c>
      <c r="T1677" s="6" t="s">
        <v>2305</v>
      </c>
      <c r="U1677" s="8" t="str">
        <f>LEFT(T1677,MIN(FIND({0,1,2,3,4,5,6,7,8,9},ASC(T1677)&amp;1234567890))-1)</f>
        <v>O</v>
      </c>
      <c r="V1677" s="8">
        <f t="shared" si="133"/>
        <v>1</v>
      </c>
      <c r="W1677" s="8">
        <f>VLOOKUP(U1677,Table!$A$2:$C$121,2,0)</f>
        <v>16</v>
      </c>
      <c r="X1677" s="7">
        <f>VLOOKUP(U1677,Table!$A$2:$C$121,3,0)</f>
        <v>2</v>
      </c>
      <c r="Y1677" s="6" t="s">
        <v>2512</v>
      </c>
      <c r="Z1677" s="8" t="str">
        <f>LEFT(Y1677,MIN(FIND({0,1,2,3,4,5,6,7,8,9},ASC(Y1677)&amp;1234567890))-1)</f>
        <v>F</v>
      </c>
      <c r="AA1677" s="8">
        <f t="shared" si="134"/>
        <v>5</v>
      </c>
      <c r="AB1677" s="8">
        <f>VLOOKUP(Z1677,Table!$A$2:$C$121,2,0)</f>
        <v>17</v>
      </c>
      <c r="AC1677" s="7">
        <f>VLOOKUP(Z1677,Table!$A$2:$C$121,3,0)</f>
        <v>2</v>
      </c>
      <c r="AD1677" s="5" t="str">
        <f>VLOOKUP(A1677,Table!$U$1:$V$230,2,0)</f>
        <v>Cubic</v>
      </c>
    </row>
    <row r="1678" spans="1:30" ht="18.75" customHeight="1" x14ac:dyDescent="0.4">
      <c r="A1678" s="5">
        <v>227</v>
      </c>
      <c r="B1678" s="5">
        <v>18075</v>
      </c>
      <c r="C1678" s="5" t="s">
        <v>2161</v>
      </c>
      <c r="D1678" s="5" t="s">
        <v>2168</v>
      </c>
      <c r="E1678" s="6" t="s">
        <v>2337</v>
      </c>
      <c r="F1678" s="8" t="str">
        <f>LEFT(E1678,MIN(FIND({0,1,2,3,4,5,6,7,8,9},ASC(E1678)&amp;1234567890))-1)</f>
        <v>Cs</v>
      </c>
      <c r="G1678" s="8">
        <f t="shared" si="130"/>
        <v>1</v>
      </c>
      <c r="H1678" s="8">
        <f>VLOOKUP(F1678,Table!$A$2:$C$121,2,0)</f>
        <v>1</v>
      </c>
      <c r="I1678" s="7">
        <f>VLOOKUP(F1678,Table!$A$2:$C$121,3,0)</f>
        <v>6</v>
      </c>
      <c r="J1678" s="6" t="s">
        <v>2636</v>
      </c>
      <c r="K1678" s="8" t="str">
        <f>LEFT(J1678,MIN(FIND({0,1,2,3,4,5,6,7,8,9},ASC(J1678)&amp;1234567890))-1)</f>
        <v>Co</v>
      </c>
      <c r="L1678" s="8">
        <f t="shared" si="131"/>
        <v>1</v>
      </c>
      <c r="M1678" s="8">
        <f>VLOOKUP(K1678,Table!$A$2:$C$121,2,0)</f>
        <v>9</v>
      </c>
      <c r="N1678" s="7">
        <f>VLOOKUP(K1678,Table!$A$2:$C$121,3,0)</f>
        <v>4</v>
      </c>
      <c r="O1678" s="6" t="s">
        <v>2608</v>
      </c>
      <c r="P1678" s="8" t="str">
        <f>LEFT(O1678,MIN(FIND({0,1,2,3,4,5,6,7,8,9},ASC(O1678)&amp;1234567890))-1)</f>
        <v>Ti</v>
      </c>
      <c r="Q1678" s="8">
        <f t="shared" si="132"/>
        <v>1</v>
      </c>
      <c r="R1678" s="8">
        <f>VLOOKUP(P1678,Table!$A$2:$C$121,2,0)</f>
        <v>4</v>
      </c>
      <c r="S1678" s="7">
        <f>VLOOKUP(P1678,Table!$A$2:$C$121,3,0)</f>
        <v>4</v>
      </c>
      <c r="T1678" s="6" t="s">
        <v>2305</v>
      </c>
      <c r="U1678" s="8" t="str">
        <f>LEFT(T1678,MIN(FIND({0,1,2,3,4,5,6,7,8,9},ASC(T1678)&amp;1234567890))-1)</f>
        <v>O</v>
      </c>
      <c r="V1678" s="8">
        <f t="shared" si="133"/>
        <v>1</v>
      </c>
      <c r="W1678" s="8">
        <f>VLOOKUP(U1678,Table!$A$2:$C$121,2,0)</f>
        <v>16</v>
      </c>
      <c r="X1678" s="7">
        <f>VLOOKUP(U1678,Table!$A$2:$C$121,3,0)</f>
        <v>2</v>
      </c>
      <c r="Y1678" s="6" t="s">
        <v>2512</v>
      </c>
      <c r="Z1678" s="8" t="str">
        <f>LEFT(Y1678,MIN(FIND({0,1,2,3,4,5,6,7,8,9},ASC(Y1678)&amp;1234567890))-1)</f>
        <v>F</v>
      </c>
      <c r="AA1678" s="8">
        <f t="shared" si="134"/>
        <v>5</v>
      </c>
      <c r="AB1678" s="8">
        <f>VLOOKUP(Z1678,Table!$A$2:$C$121,2,0)</f>
        <v>17</v>
      </c>
      <c r="AC1678" s="7">
        <f>VLOOKUP(Z1678,Table!$A$2:$C$121,3,0)</f>
        <v>2</v>
      </c>
      <c r="AD1678" s="5" t="str">
        <f>VLOOKUP(A1678,Table!$U$1:$V$230,2,0)</f>
        <v>Cubic</v>
      </c>
    </row>
    <row r="1679" spans="1:30" ht="18.75" customHeight="1" x14ac:dyDescent="0.4">
      <c r="A1679" s="5">
        <v>227</v>
      </c>
      <c r="B1679" s="5">
        <v>18076</v>
      </c>
      <c r="C1679" s="5" t="s">
        <v>2161</v>
      </c>
      <c r="D1679" s="5" t="s">
        <v>2169</v>
      </c>
      <c r="E1679" s="6" t="s">
        <v>2337</v>
      </c>
      <c r="F1679" s="8" t="str">
        <f>LEFT(E1679,MIN(FIND({0,1,2,3,4,5,6,7,8,9},ASC(E1679)&amp;1234567890))-1)</f>
        <v>Cs</v>
      </c>
      <c r="G1679" s="8">
        <f t="shared" si="130"/>
        <v>1</v>
      </c>
      <c r="H1679" s="8">
        <f>VLOOKUP(F1679,Table!$A$2:$C$121,2,0)</f>
        <v>1</v>
      </c>
      <c r="I1679" s="7">
        <f>VLOOKUP(F1679,Table!$A$2:$C$121,3,0)</f>
        <v>6</v>
      </c>
      <c r="J1679" s="6" t="s">
        <v>2598</v>
      </c>
      <c r="K1679" s="8" t="str">
        <f>LEFT(J1679,MIN(FIND({0,1,2,3,4,5,6,7,8,9},ASC(J1679)&amp;1234567890))-1)</f>
        <v>Mn</v>
      </c>
      <c r="L1679" s="8">
        <f t="shared" si="131"/>
        <v>1</v>
      </c>
      <c r="M1679" s="8">
        <f>VLOOKUP(K1679,Table!$A$2:$C$121,2,0)</f>
        <v>7</v>
      </c>
      <c r="N1679" s="7">
        <f>VLOOKUP(K1679,Table!$A$2:$C$121,3,0)</f>
        <v>4</v>
      </c>
      <c r="O1679" s="6" t="s">
        <v>2608</v>
      </c>
      <c r="P1679" s="8" t="str">
        <f>LEFT(O1679,MIN(FIND({0,1,2,3,4,5,6,7,8,9},ASC(O1679)&amp;1234567890))-1)</f>
        <v>Ti</v>
      </c>
      <c r="Q1679" s="8">
        <f t="shared" si="132"/>
        <v>1</v>
      </c>
      <c r="R1679" s="8">
        <f>VLOOKUP(P1679,Table!$A$2:$C$121,2,0)</f>
        <v>4</v>
      </c>
      <c r="S1679" s="7">
        <f>VLOOKUP(P1679,Table!$A$2:$C$121,3,0)</f>
        <v>4</v>
      </c>
      <c r="T1679" s="6" t="s">
        <v>2305</v>
      </c>
      <c r="U1679" s="8" t="str">
        <f>LEFT(T1679,MIN(FIND({0,1,2,3,4,5,6,7,8,9},ASC(T1679)&amp;1234567890))-1)</f>
        <v>O</v>
      </c>
      <c r="V1679" s="8">
        <f t="shared" si="133"/>
        <v>1</v>
      </c>
      <c r="W1679" s="8">
        <f>VLOOKUP(U1679,Table!$A$2:$C$121,2,0)</f>
        <v>16</v>
      </c>
      <c r="X1679" s="7">
        <f>VLOOKUP(U1679,Table!$A$2:$C$121,3,0)</f>
        <v>2</v>
      </c>
      <c r="Y1679" s="6" t="s">
        <v>2512</v>
      </c>
      <c r="Z1679" s="8" t="str">
        <f>LEFT(Y1679,MIN(FIND({0,1,2,3,4,5,6,7,8,9},ASC(Y1679)&amp;1234567890))-1)</f>
        <v>F</v>
      </c>
      <c r="AA1679" s="8">
        <f t="shared" si="134"/>
        <v>5</v>
      </c>
      <c r="AB1679" s="8">
        <f>VLOOKUP(Z1679,Table!$A$2:$C$121,2,0)</f>
        <v>17</v>
      </c>
      <c r="AC1679" s="7">
        <f>VLOOKUP(Z1679,Table!$A$2:$C$121,3,0)</f>
        <v>2</v>
      </c>
      <c r="AD1679" s="5" t="str">
        <f>VLOOKUP(A1679,Table!$U$1:$V$230,2,0)</f>
        <v>Cubic</v>
      </c>
    </row>
    <row r="1680" spans="1:30" ht="18.75" customHeight="1" x14ac:dyDescent="0.4">
      <c r="A1680" s="5">
        <v>227</v>
      </c>
      <c r="B1680" s="5">
        <v>18077</v>
      </c>
      <c r="C1680" s="5" t="s">
        <v>2161</v>
      </c>
      <c r="D1680" s="5" t="s">
        <v>2170</v>
      </c>
      <c r="E1680" s="6" t="s">
        <v>2337</v>
      </c>
      <c r="F1680" s="8" t="str">
        <f>LEFT(E1680,MIN(FIND({0,1,2,3,4,5,6,7,8,9},ASC(E1680)&amp;1234567890))-1)</f>
        <v>Cs</v>
      </c>
      <c r="G1680" s="8">
        <f t="shared" si="130"/>
        <v>1</v>
      </c>
      <c r="H1680" s="8">
        <f>VLOOKUP(F1680,Table!$A$2:$C$121,2,0)</f>
        <v>1</v>
      </c>
      <c r="I1680" s="7">
        <f>VLOOKUP(F1680,Table!$A$2:$C$121,3,0)</f>
        <v>6</v>
      </c>
      <c r="J1680" s="6" t="s">
        <v>2634</v>
      </c>
      <c r="K1680" s="8" t="str">
        <f>LEFT(J1680,MIN(FIND({0,1,2,3,4,5,6,7,8,9},ASC(J1680)&amp;1234567890))-1)</f>
        <v>Ni</v>
      </c>
      <c r="L1680" s="8">
        <f t="shared" si="131"/>
        <v>1</v>
      </c>
      <c r="M1680" s="8">
        <f>VLOOKUP(K1680,Table!$A$2:$C$121,2,0)</f>
        <v>10</v>
      </c>
      <c r="N1680" s="7">
        <f>VLOOKUP(K1680,Table!$A$2:$C$121,3,0)</f>
        <v>4</v>
      </c>
      <c r="O1680" s="6" t="s">
        <v>2416</v>
      </c>
      <c r="P1680" s="8" t="str">
        <f>LEFT(O1680,MIN(FIND({0,1,2,3,4,5,6,7,8,9},ASC(O1680)&amp;1234567890))-1)</f>
        <v>Ta</v>
      </c>
      <c r="Q1680" s="8">
        <f t="shared" si="132"/>
        <v>1</v>
      </c>
      <c r="R1680" s="8">
        <f>VLOOKUP(P1680,Table!$A$2:$C$121,2,0)</f>
        <v>5</v>
      </c>
      <c r="S1680" s="7">
        <f>VLOOKUP(P1680,Table!$A$2:$C$121,3,0)</f>
        <v>6</v>
      </c>
      <c r="T1680" s="6" t="s">
        <v>2493</v>
      </c>
      <c r="U1680" s="8" t="str">
        <f>LEFT(T1680,MIN(FIND({0,1,2,3,4,5,6,7,8,9},ASC(T1680)&amp;1234567890))-1)</f>
        <v>O</v>
      </c>
      <c r="V1680" s="8">
        <f t="shared" si="133"/>
        <v>2</v>
      </c>
      <c r="W1680" s="8">
        <f>VLOOKUP(U1680,Table!$A$2:$C$121,2,0)</f>
        <v>16</v>
      </c>
      <c r="X1680" s="7">
        <f>VLOOKUP(U1680,Table!$A$2:$C$121,3,0)</f>
        <v>2</v>
      </c>
      <c r="Y1680" s="6" t="s">
        <v>2860</v>
      </c>
      <c r="Z1680" s="8" t="str">
        <f>LEFT(Y1680,MIN(FIND({0,1,2,3,4,5,6,7,8,9},ASC(Y1680)&amp;1234567890))-1)</f>
        <v>F</v>
      </c>
      <c r="AA1680" s="8">
        <f t="shared" si="134"/>
        <v>4</v>
      </c>
      <c r="AB1680" s="8">
        <f>VLOOKUP(Z1680,Table!$A$2:$C$121,2,0)</f>
        <v>17</v>
      </c>
      <c r="AC1680" s="7">
        <f>VLOOKUP(Z1680,Table!$A$2:$C$121,3,0)</f>
        <v>2</v>
      </c>
      <c r="AD1680" s="5" t="str">
        <f>VLOOKUP(A1680,Table!$U$1:$V$230,2,0)</f>
        <v>Cubic</v>
      </c>
    </row>
    <row r="1681" spans="1:30" ht="18.75" customHeight="1" x14ac:dyDescent="0.4">
      <c r="A1681" s="5">
        <v>227</v>
      </c>
      <c r="B1681" s="5">
        <v>18078</v>
      </c>
      <c r="C1681" s="5" t="s">
        <v>2161</v>
      </c>
      <c r="D1681" s="5" t="s">
        <v>2171</v>
      </c>
      <c r="E1681" s="6" t="s">
        <v>2337</v>
      </c>
      <c r="F1681" s="8" t="str">
        <f>LEFT(E1681,MIN(FIND({0,1,2,3,4,5,6,7,8,9},ASC(E1681)&amp;1234567890))-1)</f>
        <v>Cs</v>
      </c>
      <c r="G1681" s="8">
        <f t="shared" si="130"/>
        <v>1</v>
      </c>
      <c r="H1681" s="8">
        <f>VLOOKUP(F1681,Table!$A$2:$C$121,2,0)</f>
        <v>1</v>
      </c>
      <c r="I1681" s="7">
        <f>VLOOKUP(F1681,Table!$A$2:$C$121,3,0)</f>
        <v>6</v>
      </c>
      <c r="J1681" s="6" t="s">
        <v>2636</v>
      </c>
      <c r="K1681" s="8" t="str">
        <f>LEFT(J1681,MIN(FIND({0,1,2,3,4,5,6,7,8,9},ASC(J1681)&amp;1234567890))-1)</f>
        <v>Co</v>
      </c>
      <c r="L1681" s="8">
        <f t="shared" si="131"/>
        <v>1</v>
      </c>
      <c r="M1681" s="8">
        <f>VLOOKUP(K1681,Table!$A$2:$C$121,2,0)</f>
        <v>9</v>
      </c>
      <c r="N1681" s="7">
        <f>VLOOKUP(K1681,Table!$A$2:$C$121,3,0)</f>
        <v>4</v>
      </c>
      <c r="O1681" s="6" t="s">
        <v>2416</v>
      </c>
      <c r="P1681" s="8" t="str">
        <f>LEFT(O1681,MIN(FIND({0,1,2,3,4,5,6,7,8,9},ASC(O1681)&amp;1234567890))-1)</f>
        <v>Ta</v>
      </c>
      <c r="Q1681" s="8">
        <f t="shared" si="132"/>
        <v>1</v>
      </c>
      <c r="R1681" s="8">
        <f>VLOOKUP(P1681,Table!$A$2:$C$121,2,0)</f>
        <v>5</v>
      </c>
      <c r="S1681" s="7">
        <f>VLOOKUP(P1681,Table!$A$2:$C$121,3,0)</f>
        <v>6</v>
      </c>
      <c r="T1681" s="6" t="s">
        <v>2493</v>
      </c>
      <c r="U1681" s="8" t="str">
        <f>LEFT(T1681,MIN(FIND({0,1,2,3,4,5,6,7,8,9},ASC(T1681)&amp;1234567890))-1)</f>
        <v>O</v>
      </c>
      <c r="V1681" s="8">
        <f t="shared" si="133"/>
        <v>2</v>
      </c>
      <c r="W1681" s="8">
        <f>VLOOKUP(U1681,Table!$A$2:$C$121,2,0)</f>
        <v>16</v>
      </c>
      <c r="X1681" s="7">
        <f>VLOOKUP(U1681,Table!$A$2:$C$121,3,0)</f>
        <v>2</v>
      </c>
      <c r="Y1681" s="6" t="s">
        <v>2860</v>
      </c>
      <c r="Z1681" s="8" t="str">
        <f>LEFT(Y1681,MIN(FIND({0,1,2,3,4,5,6,7,8,9},ASC(Y1681)&amp;1234567890))-1)</f>
        <v>F</v>
      </c>
      <c r="AA1681" s="8">
        <f t="shared" si="134"/>
        <v>4</v>
      </c>
      <c r="AB1681" s="8">
        <f>VLOOKUP(Z1681,Table!$A$2:$C$121,2,0)</f>
        <v>17</v>
      </c>
      <c r="AC1681" s="7">
        <f>VLOOKUP(Z1681,Table!$A$2:$C$121,3,0)</f>
        <v>2</v>
      </c>
      <c r="AD1681" s="5" t="str">
        <f>VLOOKUP(A1681,Table!$U$1:$V$230,2,0)</f>
        <v>Cubic</v>
      </c>
    </row>
    <row r="1682" spans="1:30" ht="18.75" customHeight="1" x14ac:dyDescent="0.4">
      <c r="A1682" s="5">
        <v>227</v>
      </c>
      <c r="B1682" s="5">
        <v>18079</v>
      </c>
      <c r="C1682" s="5" t="s">
        <v>2161</v>
      </c>
      <c r="D1682" s="5" t="s">
        <v>2172</v>
      </c>
      <c r="E1682" s="6" t="s">
        <v>2337</v>
      </c>
      <c r="F1682" s="8" t="str">
        <f>LEFT(E1682,MIN(FIND({0,1,2,3,4,5,6,7,8,9},ASC(E1682)&amp;1234567890))-1)</f>
        <v>Cs</v>
      </c>
      <c r="G1682" s="8">
        <f t="shared" si="130"/>
        <v>1</v>
      </c>
      <c r="H1682" s="8">
        <f>VLOOKUP(F1682,Table!$A$2:$C$121,2,0)</f>
        <v>1</v>
      </c>
      <c r="I1682" s="7">
        <f>VLOOKUP(F1682,Table!$A$2:$C$121,3,0)</f>
        <v>6</v>
      </c>
      <c r="J1682" s="6" t="s">
        <v>2634</v>
      </c>
      <c r="K1682" s="8" t="str">
        <f>LEFT(J1682,MIN(FIND({0,1,2,3,4,5,6,7,8,9},ASC(J1682)&amp;1234567890))-1)</f>
        <v>Ni</v>
      </c>
      <c r="L1682" s="8">
        <f t="shared" si="131"/>
        <v>1</v>
      </c>
      <c r="M1682" s="8">
        <f>VLOOKUP(K1682,Table!$A$2:$C$121,2,0)</f>
        <v>10</v>
      </c>
      <c r="N1682" s="7">
        <f>VLOOKUP(K1682,Table!$A$2:$C$121,3,0)</f>
        <v>4</v>
      </c>
      <c r="O1682" s="6" t="s">
        <v>2731</v>
      </c>
      <c r="P1682" s="8" t="str">
        <f>LEFT(O1682,MIN(FIND({0,1,2,3,4,5,6,7,8,9},ASC(O1682)&amp;1234567890))-1)</f>
        <v>Nb</v>
      </c>
      <c r="Q1682" s="8">
        <f t="shared" si="132"/>
        <v>1</v>
      </c>
      <c r="R1682" s="8">
        <f>VLOOKUP(P1682,Table!$A$2:$C$121,2,0)</f>
        <v>5</v>
      </c>
      <c r="S1682" s="7">
        <f>VLOOKUP(P1682,Table!$A$2:$C$121,3,0)</f>
        <v>5</v>
      </c>
      <c r="T1682" s="6" t="s">
        <v>2493</v>
      </c>
      <c r="U1682" s="8" t="str">
        <f>LEFT(T1682,MIN(FIND({0,1,2,3,4,5,6,7,8,9},ASC(T1682)&amp;1234567890))-1)</f>
        <v>O</v>
      </c>
      <c r="V1682" s="8">
        <f t="shared" si="133"/>
        <v>2</v>
      </c>
      <c r="W1682" s="8">
        <f>VLOOKUP(U1682,Table!$A$2:$C$121,2,0)</f>
        <v>16</v>
      </c>
      <c r="X1682" s="7">
        <f>VLOOKUP(U1682,Table!$A$2:$C$121,3,0)</f>
        <v>2</v>
      </c>
      <c r="Y1682" s="6" t="s">
        <v>2860</v>
      </c>
      <c r="Z1682" s="8" t="str">
        <f>LEFT(Y1682,MIN(FIND({0,1,2,3,4,5,6,7,8,9},ASC(Y1682)&amp;1234567890))-1)</f>
        <v>F</v>
      </c>
      <c r="AA1682" s="8">
        <f t="shared" si="134"/>
        <v>4</v>
      </c>
      <c r="AB1682" s="8">
        <f>VLOOKUP(Z1682,Table!$A$2:$C$121,2,0)</f>
        <v>17</v>
      </c>
      <c r="AC1682" s="7">
        <f>VLOOKUP(Z1682,Table!$A$2:$C$121,3,0)</f>
        <v>2</v>
      </c>
      <c r="AD1682" s="5" t="str">
        <f>VLOOKUP(A1682,Table!$U$1:$V$230,2,0)</f>
        <v>Cubic</v>
      </c>
    </row>
    <row r="1683" spans="1:30" ht="18.75" customHeight="1" x14ac:dyDescent="0.4">
      <c r="A1683" s="5">
        <v>227</v>
      </c>
      <c r="B1683" s="5">
        <v>18080</v>
      </c>
      <c r="C1683" s="5" t="s">
        <v>2161</v>
      </c>
      <c r="D1683" s="5" t="s">
        <v>2173</v>
      </c>
      <c r="E1683" s="6" t="s">
        <v>2337</v>
      </c>
      <c r="F1683" s="8" t="str">
        <f>LEFT(E1683,MIN(FIND({0,1,2,3,4,5,6,7,8,9},ASC(E1683)&amp;1234567890))-1)</f>
        <v>Cs</v>
      </c>
      <c r="G1683" s="8">
        <f t="shared" si="130"/>
        <v>1</v>
      </c>
      <c r="H1683" s="8">
        <f>VLOOKUP(F1683,Table!$A$2:$C$121,2,0)</f>
        <v>1</v>
      </c>
      <c r="I1683" s="7">
        <f>VLOOKUP(F1683,Table!$A$2:$C$121,3,0)</f>
        <v>6</v>
      </c>
      <c r="J1683" s="6" t="s">
        <v>2379</v>
      </c>
      <c r="K1683" s="8" t="str">
        <f>LEFT(J1683,MIN(FIND({0,1,2,3,4,5,6,7,8,9},ASC(J1683)&amp;1234567890))-1)</f>
        <v>Zn</v>
      </c>
      <c r="L1683" s="8">
        <f t="shared" si="131"/>
        <v>1</v>
      </c>
      <c r="M1683" s="8">
        <f>VLOOKUP(K1683,Table!$A$2:$C$121,2,0)</f>
        <v>12</v>
      </c>
      <c r="N1683" s="7">
        <f>VLOOKUP(K1683,Table!$A$2:$C$121,3,0)</f>
        <v>4</v>
      </c>
      <c r="O1683" s="6" t="s">
        <v>2731</v>
      </c>
      <c r="P1683" s="8" t="str">
        <f>LEFT(O1683,MIN(FIND({0,1,2,3,4,5,6,7,8,9},ASC(O1683)&amp;1234567890))-1)</f>
        <v>Nb</v>
      </c>
      <c r="Q1683" s="8">
        <f t="shared" si="132"/>
        <v>1</v>
      </c>
      <c r="R1683" s="8">
        <f>VLOOKUP(P1683,Table!$A$2:$C$121,2,0)</f>
        <v>5</v>
      </c>
      <c r="S1683" s="7">
        <f>VLOOKUP(P1683,Table!$A$2:$C$121,3,0)</f>
        <v>5</v>
      </c>
      <c r="T1683" s="6" t="s">
        <v>2493</v>
      </c>
      <c r="U1683" s="8" t="str">
        <f>LEFT(T1683,MIN(FIND({0,1,2,3,4,5,6,7,8,9},ASC(T1683)&amp;1234567890))-1)</f>
        <v>O</v>
      </c>
      <c r="V1683" s="8">
        <f t="shared" si="133"/>
        <v>2</v>
      </c>
      <c r="W1683" s="8">
        <f>VLOOKUP(U1683,Table!$A$2:$C$121,2,0)</f>
        <v>16</v>
      </c>
      <c r="X1683" s="7">
        <f>VLOOKUP(U1683,Table!$A$2:$C$121,3,0)</f>
        <v>2</v>
      </c>
      <c r="Y1683" s="6" t="s">
        <v>2860</v>
      </c>
      <c r="Z1683" s="8" t="str">
        <f>LEFT(Y1683,MIN(FIND({0,1,2,3,4,5,6,7,8,9},ASC(Y1683)&amp;1234567890))-1)</f>
        <v>F</v>
      </c>
      <c r="AA1683" s="8">
        <f t="shared" si="134"/>
        <v>4</v>
      </c>
      <c r="AB1683" s="8">
        <f>VLOOKUP(Z1683,Table!$A$2:$C$121,2,0)</f>
        <v>17</v>
      </c>
      <c r="AC1683" s="7">
        <f>VLOOKUP(Z1683,Table!$A$2:$C$121,3,0)</f>
        <v>2</v>
      </c>
      <c r="AD1683" s="5" t="str">
        <f>VLOOKUP(A1683,Table!$U$1:$V$230,2,0)</f>
        <v>Cubic</v>
      </c>
    </row>
    <row r="1684" spans="1:30" ht="18.75" customHeight="1" x14ac:dyDescent="0.4">
      <c r="A1684" s="5">
        <v>227</v>
      </c>
      <c r="B1684" s="5">
        <v>18081</v>
      </c>
      <c r="C1684" s="5" t="s">
        <v>2161</v>
      </c>
      <c r="D1684" s="5" t="s">
        <v>2174</v>
      </c>
      <c r="E1684" s="6" t="s">
        <v>2337</v>
      </c>
      <c r="F1684" s="8" t="str">
        <f>LEFT(E1684,MIN(FIND({0,1,2,3,4,5,6,7,8,9},ASC(E1684)&amp;1234567890))-1)</f>
        <v>Cs</v>
      </c>
      <c r="G1684" s="8">
        <f t="shared" si="130"/>
        <v>1</v>
      </c>
      <c r="H1684" s="8">
        <f>VLOOKUP(F1684,Table!$A$2:$C$121,2,0)</f>
        <v>1</v>
      </c>
      <c r="I1684" s="7">
        <f>VLOOKUP(F1684,Table!$A$2:$C$121,3,0)</f>
        <v>6</v>
      </c>
      <c r="J1684" s="6" t="s">
        <v>2634</v>
      </c>
      <c r="K1684" s="8" t="str">
        <f>LEFT(J1684,MIN(FIND({0,1,2,3,4,5,6,7,8,9},ASC(J1684)&amp;1234567890))-1)</f>
        <v>Ni</v>
      </c>
      <c r="L1684" s="8">
        <f t="shared" si="131"/>
        <v>1</v>
      </c>
      <c r="M1684" s="8">
        <f>VLOOKUP(K1684,Table!$A$2:$C$121,2,0)</f>
        <v>10</v>
      </c>
      <c r="N1684" s="7">
        <f>VLOOKUP(K1684,Table!$A$2:$C$121,3,0)</f>
        <v>4</v>
      </c>
      <c r="O1684" s="6" t="s">
        <v>2355</v>
      </c>
      <c r="P1684" s="8" t="str">
        <f>LEFT(O1684,MIN(FIND({0,1,2,3,4,5,6,7,8,9},ASC(O1684)&amp;1234567890))-1)</f>
        <v>Mo</v>
      </c>
      <c r="Q1684" s="8">
        <f t="shared" si="132"/>
        <v>1</v>
      </c>
      <c r="R1684" s="8">
        <f>VLOOKUP(P1684,Table!$A$2:$C$121,2,0)</f>
        <v>6</v>
      </c>
      <c r="S1684" s="7">
        <f>VLOOKUP(P1684,Table!$A$2:$C$121,3,0)</f>
        <v>5</v>
      </c>
      <c r="T1684" s="6" t="s">
        <v>2312</v>
      </c>
      <c r="U1684" s="8" t="str">
        <f>LEFT(T1684,MIN(FIND({0,1,2,3,4,5,6,7,8,9},ASC(T1684)&amp;1234567890))-1)</f>
        <v>O</v>
      </c>
      <c r="V1684" s="8">
        <f t="shared" si="133"/>
        <v>3</v>
      </c>
      <c r="W1684" s="8">
        <f>VLOOKUP(U1684,Table!$A$2:$C$121,2,0)</f>
        <v>16</v>
      </c>
      <c r="X1684" s="7">
        <f>VLOOKUP(U1684,Table!$A$2:$C$121,3,0)</f>
        <v>2</v>
      </c>
      <c r="Y1684" s="6" t="s">
        <v>2319</v>
      </c>
      <c r="Z1684" s="8" t="str">
        <f>LEFT(Y1684,MIN(FIND({0,1,2,3,4,5,6,7,8,9},ASC(Y1684)&amp;1234567890))-1)</f>
        <v>F</v>
      </c>
      <c r="AA1684" s="8">
        <f t="shared" si="134"/>
        <v>3</v>
      </c>
      <c r="AB1684" s="8">
        <f>VLOOKUP(Z1684,Table!$A$2:$C$121,2,0)</f>
        <v>17</v>
      </c>
      <c r="AC1684" s="7">
        <f>VLOOKUP(Z1684,Table!$A$2:$C$121,3,0)</f>
        <v>2</v>
      </c>
      <c r="AD1684" s="5" t="str">
        <f>VLOOKUP(A1684,Table!$U$1:$V$230,2,0)</f>
        <v>Cubic</v>
      </c>
    </row>
    <row r="1685" spans="1:30" ht="18.75" customHeight="1" x14ac:dyDescent="0.4">
      <c r="A1685" s="5">
        <v>227</v>
      </c>
      <c r="B1685" s="5">
        <v>18082</v>
      </c>
      <c r="C1685" s="5" t="s">
        <v>2161</v>
      </c>
      <c r="D1685" s="5" t="s">
        <v>2175</v>
      </c>
      <c r="E1685" s="6" t="s">
        <v>2337</v>
      </c>
      <c r="F1685" s="8" t="str">
        <f>LEFT(E1685,MIN(FIND({0,1,2,3,4,5,6,7,8,9},ASC(E1685)&amp;1234567890))-1)</f>
        <v>Cs</v>
      </c>
      <c r="G1685" s="8">
        <f t="shared" si="130"/>
        <v>1</v>
      </c>
      <c r="H1685" s="8">
        <f>VLOOKUP(F1685,Table!$A$2:$C$121,2,0)</f>
        <v>1</v>
      </c>
      <c r="I1685" s="7">
        <f>VLOOKUP(F1685,Table!$A$2:$C$121,3,0)</f>
        <v>6</v>
      </c>
      <c r="J1685" s="6" t="s">
        <v>2379</v>
      </c>
      <c r="K1685" s="8" t="str">
        <f>LEFT(J1685,MIN(FIND({0,1,2,3,4,5,6,7,8,9},ASC(J1685)&amp;1234567890))-1)</f>
        <v>Zn</v>
      </c>
      <c r="L1685" s="8">
        <f t="shared" si="131"/>
        <v>1</v>
      </c>
      <c r="M1685" s="8">
        <f>VLOOKUP(K1685,Table!$A$2:$C$121,2,0)</f>
        <v>12</v>
      </c>
      <c r="N1685" s="7">
        <f>VLOOKUP(K1685,Table!$A$2:$C$121,3,0)</f>
        <v>4</v>
      </c>
      <c r="O1685" s="6" t="s">
        <v>2355</v>
      </c>
      <c r="P1685" s="8" t="str">
        <f>LEFT(O1685,MIN(FIND({0,1,2,3,4,5,6,7,8,9},ASC(O1685)&amp;1234567890))-1)</f>
        <v>Mo</v>
      </c>
      <c r="Q1685" s="8">
        <f t="shared" si="132"/>
        <v>1</v>
      </c>
      <c r="R1685" s="8">
        <f>VLOOKUP(P1685,Table!$A$2:$C$121,2,0)</f>
        <v>6</v>
      </c>
      <c r="S1685" s="7">
        <f>VLOOKUP(P1685,Table!$A$2:$C$121,3,0)</f>
        <v>5</v>
      </c>
      <c r="T1685" s="6" t="s">
        <v>2312</v>
      </c>
      <c r="U1685" s="8" t="str">
        <f>LEFT(T1685,MIN(FIND({0,1,2,3,4,5,6,7,8,9},ASC(T1685)&amp;1234567890))-1)</f>
        <v>O</v>
      </c>
      <c r="V1685" s="8">
        <f t="shared" si="133"/>
        <v>3</v>
      </c>
      <c r="W1685" s="8">
        <f>VLOOKUP(U1685,Table!$A$2:$C$121,2,0)</f>
        <v>16</v>
      </c>
      <c r="X1685" s="7">
        <f>VLOOKUP(U1685,Table!$A$2:$C$121,3,0)</f>
        <v>2</v>
      </c>
      <c r="Y1685" s="6" t="s">
        <v>2319</v>
      </c>
      <c r="Z1685" s="8" t="str">
        <f>LEFT(Y1685,MIN(FIND({0,1,2,3,4,5,6,7,8,9},ASC(Y1685)&amp;1234567890))-1)</f>
        <v>F</v>
      </c>
      <c r="AA1685" s="8">
        <f t="shared" si="134"/>
        <v>3</v>
      </c>
      <c r="AB1685" s="8">
        <f>VLOOKUP(Z1685,Table!$A$2:$C$121,2,0)</f>
        <v>17</v>
      </c>
      <c r="AC1685" s="7">
        <f>VLOOKUP(Z1685,Table!$A$2:$C$121,3,0)</f>
        <v>2</v>
      </c>
      <c r="AD1685" s="5" t="str">
        <f>VLOOKUP(A1685,Table!$U$1:$V$230,2,0)</f>
        <v>Cubic</v>
      </c>
    </row>
    <row r="1686" spans="1:30" ht="18.75" customHeight="1" x14ac:dyDescent="0.4">
      <c r="A1686" s="5">
        <v>227</v>
      </c>
      <c r="B1686" s="5">
        <v>18083</v>
      </c>
      <c r="C1686" s="5" t="s">
        <v>2161</v>
      </c>
      <c r="D1686" s="5" t="s">
        <v>2176</v>
      </c>
      <c r="E1686" s="6" t="s">
        <v>2337</v>
      </c>
      <c r="F1686" s="8" t="str">
        <f>LEFT(E1686,MIN(FIND({0,1,2,3,4,5,6,7,8,9},ASC(E1686)&amp;1234567890))-1)</f>
        <v>Cs</v>
      </c>
      <c r="G1686" s="8">
        <f t="shared" si="130"/>
        <v>1</v>
      </c>
      <c r="H1686" s="8">
        <f>VLOOKUP(F1686,Table!$A$2:$C$121,2,0)</f>
        <v>1</v>
      </c>
      <c r="I1686" s="7">
        <f>VLOOKUP(F1686,Table!$A$2:$C$121,3,0)</f>
        <v>6</v>
      </c>
      <c r="J1686" s="6" t="s">
        <v>2598</v>
      </c>
      <c r="K1686" s="8" t="str">
        <f>LEFT(J1686,MIN(FIND({0,1,2,3,4,5,6,7,8,9},ASC(J1686)&amp;1234567890))-1)</f>
        <v>Mn</v>
      </c>
      <c r="L1686" s="8">
        <f t="shared" si="131"/>
        <v>1</v>
      </c>
      <c r="M1686" s="8">
        <f>VLOOKUP(K1686,Table!$A$2:$C$121,2,0)</f>
        <v>7</v>
      </c>
      <c r="N1686" s="7">
        <f>VLOOKUP(K1686,Table!$A$2:$C$121,3,0)</f>
        <v>4</v>
      </c>
      <c r="O1686" s="6" t="s">
        <v>2355</v>
      </c>
      <c r="P1686" s="8" t="str">
        <f>LEFT(O1686,MIN(FIND({0,1,2,3,4,5,6,7,8,9},ASC(O1686)&amp;1234567890))-1)</f>
        <v>Mo</v>
      </c>
      <c r="Q1686" s="8">
        <f t="shared" si="132"/>
        <v>1</v>
      </c>
      <c r="R1686" s="8">
        <f>VLOOKUP(P1686,Table!$A$2:$C$121,2,0)</f>
        <v>6</v>
      </c>
      <c r="S1686" s="7">
        <f>VLOOKUP(P1686,Table!$A$2:$C$121,3,0)</f>
        <v>5</v>
      </c>
      <c r="T1686" s="6" t="s">
        <v>2312</v>
      </c>
      <c r="U1686" s="8" t="str">
        <f>LEFT(T1686,MIN(FIND({0,1,2,3,4,5,6,7,8,9},ASC(T1686)&amp;1234567890))-1)</f>
        <v>O</v>
      </c>
      <c r="V1686" s="8">
        <f t="shared" si="133"/>
        <v>3</v>
      </c>
      <c r="W1686" s="8">
        <f>VLOOKUP(U1686,Table!$A$2:$C$121,2,0)</f>
        <v>16</v>
      </c>
      <c r="X1686" s="7">
        <f>VLOOKUP(U1686,Table!$A$2:$C$121,3,0)</f>
        <v>2</v>
      </c>
      <c r="Y1686" s="6" t="s">
        <v>2319</v>
      </c>
      <c r="Z1686" s="8" t="str">
        <f>LEFT(Y1686,MIN(FIND({0,1,2,3,4,5,6,7,8,9},ASC(Y1686)&amp;1234567890))-1)</f>
        <v>F</v>
      </c>
      <c r="AA1686" s="8">
        <f t="shared" si="134"/>
        <v>3</v>
      </c>
      <c r="AB1686" s="8">
        <f>VLOOKUP(Z1686,Table!$A$2:$C$121,2,0)</f>
        <v>17</v>
      </c>
      <c r="AC1686" s="7">
        <f>VLOOKUP(Z1686,Table!$A$2:$C$121,3,0)</f>
        <v>2</v>
      </c>
      <c r="AD1686" s="5" t="str">
        <f>VLOOKUP(A1686,Table!$U$1:$V$230,2,0)</f>
        <v>Cubic</v>
      </c>
    </row>
    <row r="1687" spans="1:30" ht="18.75" customHeight="1" x14ac:dyDescent="0.4">
      <c r="A1687" s="5">
        <v>227</v>
      </c>
      <c r="B1687" s="5">
        <v>18084</v>
      </c>
      <c r="C1687" s="5" t="s">
        <v>2161</v>
      </c>
      <c r="D1687" s="5" t="s">
        <v>2177</v>
      </c>
      <c r="E1687" s="6" t="s">
        <v>2337</v>
      </c>
      <c r="F1687" s="8" t="str">
        <f>LEFT(E1687,MIN(FIND({0,1,2,3,4,5,6,7,8,9},ASC(E1687)&amp;1234567890))-1)</f>
        <v>Cs</v>
      </c>
      <c r="G1687" s="8">
        <f t="shared" si="130"/>
        <v>1</v>
      </c>
      <c r="H1687" s="8">
        <f>VLOOKUP(F1687,Table!$A$2:$C$121,2,0)</f>
        <v>1</v>
      </c>
      <c r="I1687" s="7">
        <f>VLOOKUP(F1687,Table!$A$2:$C$121,3,0)</f>
        <v>6</v>
      </c>
      <c r="J1687" s="6" t="s">
        <v>2634</v>
      </c>
      <c r="K1687" s="8" t="str">
        <f>LEFT(J1687,MIN(FIND({0,1,2,3,4,5,6,7,8,9},ASC(J1687)&amp;1234567890))-1)</f>
        <v>Ni</v>
      </c>
      <c r="L1687" s="8">
        <f t="shared" si="131"/>
        <v>1</v>
      </c>
      <c r="M1687" s="8">
        <f>VLOOKUP(K1687,Table!$A$2:$C$121,2,0)</f>
        <v>10</v>
      </c>
      <c r="N1687" s="7">
        <f>VLOOKUP(K1687,Table!$A$2:$C$121,3,0)</f>
        <v>4</v>
      </c>
      <c r="O1687" s="6" t="s">
        <v>2430</v>
      </c>
      <c r="P1687" s="8" t="str">
        <f>LEFT(O1687,MIN(FIND({0,1,2,3,4,5,6,7,8,9},ASC(O1687)&amp;1234567890))-1)</f>
        <v>W</v>
      </c>
      <c r="Q1687" s="8">
        <f t="shared" si="132"/>
        <v>1</v>
      </c>
      <c r="R1687" s="8">
        <f>VLOOKUP(P1687,Table!$A$2:$C$121,2,0)</f>
        <v>6</v>
      </c>
      <c r="S1687" s="7">
        <f>VLOOKUP(P1687,Table!$A$2:$C$121,3,0)</f>
        <v>6</v>
      </c>
      <c r="T1687" s="6" t="s">
        <v>2312</v>
      </c>
      <c r="U1687" s="8" t="str">
        <f>LEFT(T1687,MIN(FIND({0,1,2,3,4,5,6,7,8,9},ASC(T1687)&amp;1234567890))-1)</f>
        <v>O</v>
      </c>
      <c r="V1687" s="8">
        <f t="shared" si="133"/>
        <v>3</v>
      </c>
      <c r="W1687" s="8">
        <f>VLOOKUP(U1687,Table!$A$2:$C$121,2,0)</f>
        <v>16</v>
      </c>
      <c r="X1687" s="7">
        <f>VLOOKUP(U1687,Table!$A$2:$C$121,3,0)</f>
        <v>2</v>
      </c>
      <c r="Y1687" s="6" t="s">
        <v>2319</v>
      </c>
      <c r="Z1687" s="8" t="str">
        <f>LEFT(Y1687,MIN(FIND({0,1,2,3,4,5,6,7,8,9},ASC(Y1687)&amp;1234567890))-1)</f>
        <v>F</v>
      </c>
      <c r="AA1687" s="8">
        <f t="shared" si="134"/>
        <v>3</v>
      </c>
      <c r="AB1687" s="8">
        <f>VLOOKUP(Z1687,Table!$A$2:$C$121,2,0)</f>
        <v>17</v>
      </c>
      <c r="AC1687" s="7">
        <f>VLOOKUP(Z1687,Table!$A$2:$C$121,3,0)</f>
        <v>2</v>
      </c>
      <c r="AD1687" s="5" t="str">
        <f>VLOOKUP(A1687,Table!$U$1:$V$230,2,0)</f>
        <v>Cubic</v>
      </c>
    </row>
    <row r="1688" spans="1:30" ht="18.75" customHeight="1" x14ac:dyDescent="0.4">
      <c r="A1688" s="5">
        <v>227</v>
      </c>
      <c r="B1688" s="5">
        <v>18085</v>
      </c>
      <c r="C1688" s="5" t="s">
        <v>2161</v>
      </c>
      <c r="D1688" s="5" t="s">
        <v>2178</v>
      </c>
      <c r="E1688" s="6" t="s">
        <v>2337</v>
      </c>
      <c r="F1688" s="8" t="str">
        <f>LEFT(E1688,MIN(FIND({0,1,2,3,4,5,6,7,8,9},ASC(E1688)&amp;1234567890))-1)</f>
        <v>Cs</v>
      </c>
      <c r="G1688" s="8">
        <f t="shared" si="130"/>
        <v>1</v>
      </c>
      <c r="H1688" s="8">
        <f>VLOOKUP(F1688,Table!$A$2:$C$121,2,0)</f>
        <v>1</v>
      </c>
      <c r="I1688" s="7">
        <f>VLOOKUP(F1688,Table!$A$2:$C$121,3,0)</f>
        <v>6</v>
      </c>
      <c r="J1688" s="6" t="s">
        <v>2379</v>
      </c>
      <c r="K1688" s="8" t="str">
        <f>LEFT(J1688,MIN(FIND({0,1,2,3,4,5,6,7,8,9},ASC(J1688)&amp;1234567890))-1)</f>
        <v>Zn</v>
      </c>
      <c r="L1688" s="8">
        <f t="shared" si="131"/>
        <v>1</v>
      </c>
      <c r="M1688" s="8">
        <f>VLOOKUP(K1688,Table!$A$2:$C$121,2,0)</f>
        <v>12</v>
      </c>
      <c r="N1688" s="7">
        <f>VLOOKUP(K1688,Table!$A$2:$C$121,3,0)</f>
        <v>4</v>
      </c>
      <c r="O1688" s="6" t="s">
        <v>2430</v>
      </c>
      <c r="P1688" s="8" t="str">
        <f>LEFT(O1688,MIN(FIND({0,1,2,3,4,5,6,7,8,9},ASC(O1688)&amp;1234567890))-1)</f>
        <v>W</v>
      </c>
      <c r="Q1688" s="8">
        <f t="shared" si="132"/>
        <v>1</v>
      </c>
      <c r="R1688" s="8">
        <f>VLOOKUP(P1688,Table!$A$2:$C$121,2,0)</f>
        <v>6</v>
      </c>
      <c r="S1688" s="7">
        <f>VLOOKUP(P1688,Table!$A$2:$C$121,3,0)</f>
        <v>6</v>
      </c>
      <c r="T1688" s="6" t="s">
        <v>2312</v>
      </c>
      <c r="U1688" s="8" t="str">
        <f>LEFT(T1688,MIN(FIND({0,1,2,3,4,5,6,7,8,9},ASC(T1688)&amp;1234567890))-1)</f>
        <v>O</v>
      </c>
      <c r="V1688" s="8">
        <f t="shared" si="133"/>
        <v>3</v>
      </c>
      <c r="W1688" s="8">
        <f>VLOOKUP(U1688,Table!$A$2:$C$121,2,0)</f>
        <v>16</v>
      </c>
      <c r="X1688" s="7">
        <f>VLOOKUP(U1688,Table!$A$2:$C$121,3,0)</f>
        <v>2</v>
      </c>
      <c r="Y1688" s="6" t="s">
        <v>2319</v>
      </c>
      <c r="Z1688" s="8" t="str">
        <f>LEFT(Y1688,MIN(FIND({0,1,2,3,4,5,6,7,8,9},ASC(Y1688)&amp;1234567890))-1)</f>
        <v>F</v>
      </c>
      <c r="AA1688" s="8">
        <f t="shared" si="134"/>
        <v>3</v>
      </c>
      <c r="AB1688" s="8">
        <f>VLOOKUP(Z1688,Table!$A$2:$C$121,2,0)</f>
        <v>17</v>
      </c>
      <c r="AC1688" s="7">
        <f>VLOOKUP(Z1688,Table!$A$2:$C$121,3,0)</f>
        <v>2</v>
      </c>
      <c r="AD1688" s="5" t="str">
        <f>VLOOKUP(A1688,Table!$U$1:$V$230,2,0)</f>
        <v>Cubic</v>
      </c>
    </row>
    <row r="1689" spans="1:30" ht="18.75" customHeight="1" x14ac:dyDescent="0.4">
      <c r="A1689" s="5">
        <v>227</v>
      </c>
      <c r="B1689" s="5">
        <v>18086</v>
      </c>
      <c r="C1689" s="5" t="s">
        <v>2161</v>
      </c>
      <c r="D1689" s="5" t="s">
        <v>2179</v>
      </c>
      <c r="E1689" s="6" t="s">
        <v>2337</v>
      </c>
      <c r="F1689" s="8" t="str">
        <f>LEFT(E1689,MIN(FIND({0,1,2,3,4,5,6,7,8,9},ASC(E1689)&amp;1234567890))-1)</f>
        <v>Cs</v>
      </c>
      <c r="G1689" s="8">
        <f t="shared" si="130"/>
        <v>1</v>
      </c>
      <c r="H1689" s="8">
        <f>VLOOKUP(F1689,Table!$A$2:$C$121,2,0)</f>
        <v>1</v>
      </c>
      <c r="I1689" s="7">
        <f>VLOOKUP(F1689,Table!$A$2:$C$121,3,0)</f>
        <v>6</v>
      </c>
      <c r="J1689" s="6" t="s">
        <v>2636</v>
      </c>
      <c r="K1689" s="8" t="str">
        <f>LEFT(J1689,MIN(FIND({0,1,2,3,4,5,6,7,8,9},ASC(J1689)&amp;1234567890))-1)</f>
        <v>Co</v>
      </c>
      <c r="L1689" s="8">
        <f t="shared" si="131"/>
        <v>1</v>
      </c>
      <c r="M1689" s="8">
        <f>VLOOKUP(K1689,Table!$A$2:$C$121,2,0)</f>
        <v>9</v>
      </c>
      <c r="N1689" s="7">
        <f>VLOOKUP(K1689,Table!$A$2:$C$121,3,0)</f>
        <v>4</v>
      </c>
      <c r="O1689" s="6" t="s">
        <v>2430</v>
      </c>
      <c r="P1689" s="8" t="str">
        <f>LEFT(O1689,MIN(FIND({0,1,2,3,4,5,6,7,8,9},ASC(O1689)&amp;1234567890))-1)</f>
        <v>W</v>
      </c>
      <c r="Q1689" s="8">
        <f t="shared" si="132"/>
        <v>1</v>
      </c>
      <c r="R1689" s="8">
        <f>VLOOKUP(P1689,Table!$A$2:$C$121,2,0)</f>
        <v>6</v>
      </c>
      <c r="S1689" s="7">
        <f>VLOOKUP(P1689,Table!$A$2:$C$121,3,0)</f>
        <v>6</v>
      </c>
      <c r="T1689" s="6" t="s">
        <v>2312</v>
      </c>
      <c r="U1689" s="8" t="str">
        <f>LEFT(T1689,MIN(FIND({0,1,2,3,4,5,6,7,8,9},ASC(T1689)&amp;1234567890))-1)</f>
        <v>O</v>
      </c>
      <c r="V1689" s="8">
        <f t="shared" si="133"/>
        <v>3</v>
      </c>
      <c r="W1689" s="8">
        <f>VLOOKUP(U1689,Table!$A$2:$C$121,2,0)</f>
        <v>16</v>
      </c>
      <c r="X1689" s="7">
        <f>VLOOKUP(U1689,Table!$A$2:$C$121,3,0)</f>
        <v>2</v>
      </c>
      <c r="Y1689" s="6" t="s">
        <v>2319</v>
      </c>
      <c r="Z1689" s="8" t="str">
        <f>LEFT(Y1689,MIN(FIND({0,1,2,3,4,5,6,7,8,9},ASC(Y1689)&amp;1234567890))-1)</f>
        <v>F</v>
      </c>
      <c r="AA1689" s="8">
        <f t="shared" si="134"/>
        <v>3</v>
      </c>
      <c r="AB1689" s="8">
        <f>VLOOKUP(Z1689,Table!$A$2:$C$121,2,0)</f>
        <v>17</v>
      </c>
      <c r="AC1689" s="7">
        <f>VLOOKUP(Z1689,Table!$A$2:$C$121,3,0)</f>
        <v>2</v>
      </c>
      <c r="AD1689" s="5" t="str">
        <f>VLOOKUP(A1689,Table!$U$1:$V$230,2,0)</f>
        <v>Cubic</v>
      </c>
    </row>
    <row r="1690" spans="1:30" ht="18.75" customHeight="1" x14ac:dyDescent="0.4">
      <c r="A1690" s="5">
        <v>227</v>
      </c>
      <c r="B1690" s="5">
        <v>18087</v>
      </c>
      <c r="C1690" s="5" t="s">
        <v>2161</v>
      </c>
      <c r="D1690" s="5" t="s">
        <v>2180</v>
      </c>
      <c r="E1690" s="6" t="s">
        <v>2337</v>
      </c>
      <c r="F1690" s="8" t="str">
        <f>LEFT(E1690,MIN(FIND({0,1,2,3,4,5,6,7,8,9},ASC(E1690)&amp;1234567890))-1)</f>
        <v>Cs</v>
      </c>
      <c r="G1690" s="8">
        <f t="shared" si="130"/>
        <v>1</v>
      </c>
      <c r="H1690" s="8">
        <f>VLOOKUP(F1690,Table!$A$2:$C$121,2,0)</f>
        <v>1</v>
      </c>
      <c r="I1690" s="7">
        <f>VLOOKUP(F1690,Table!$A$2:$C$121,3,0)</f>
        <v>6</v>
      </c>
      <c r="J1690" s="6" t="s">
        <v>2608</v>
      </c>
      <c r="K1690" s="8" t="str">
        <f>LEFT(J1690,MIN(FIND({0,1,2,3,4,5,6,7,8,9},ASC(J1690)&amp;1234567890))-1)</f>
        <v>Ti</v>
      </c>
      <c r="L1690" s="8">
        <f t="shared" si="131"/>
        <v>1</v>
      </c>
      <c r="M1690" s="8">
        <f>VLOOKUP(K1690,Table!$A$2:$C$121,2,0)</f>
        <v>4</v>
      </c>
      <c r="N1690" s="7">
        <f>VLOOKUP(K1690,Table!$A$2:$C$121,3,0)</f>
        <v>4</v>
      </c>
      <c r="O1690" s="6" t="s">
        <v>2731</v>
      </c>
      <c r="P1690" s="8" t="str">
        <f>LEFT(O1690,MIN(FIND({0,1,2,3,4,5,6,7,8,9},ASC(O1690)&amp;1234567890))-1)</f>
        <v>Nb</v>
      </c>
      <c r="Q1690" s="8">
        <f t="shared" si="132"/>
        <v>1</v>
      </c>
      <c r="R1690" s="8">
        <f>VLOOKUP(P1690,Table!$A$2:$C$121,2,0)</f>
        <v>5</v>
      </c>
      <c r="S1690" s="7">
        <f>VLOOKUP(P1690,Table!$A$2:$C$121,3,0)</f>
        <v>5</v>
      </c>
      <c r="T1690" s="6" t="s">
        <v>2317</v>
      </c>
      <c r="U1690" s="8" t="str">
        <f>LEFT(T1690,MIN(FIND({0,1,2,3,4,5,6,7,8,9},ASC(T1690)&amp;1234567890))-1)</f>
        <v>O</v>
      </c>
      <c r="V1690" s="8">
        <f t="shared" si="133"/>
        <v>4</v>
      </c>
      <c r="W1690" s="8">
        <f>VLOOKUP(U1690,Table!$A$2:$C$121,2,0)</f>
        <v>16</v>
      </c>
      <c r="X1690" s="7">
        <f>VLOOKUP(U1690,Table!$A$2:$C$121,3,0)</f>
        <v>2</v>
      </c>
      <c r="Y1690" s="6" t="s">
        <v>2439</v>
      </c>
      <c r="Z1690" s="8" t="str">
        <f>LEFT(Y1690,MIN(FIND({0,1,2,3,4,5,6,7,8,9},ASC(Y1690)&amp;1234567890))-1)</f>
        <v>F</v>
      </c>
      <c r="AA1690" s="8">
        <f t="shared" si="134"/>
        <v>2</v>
      </c>
      <c r="AB1690" s="8">
        <f>VLOOKUP(Z1690,Table!$A$2:$C$121,2,0)</f>
        <v>17</v>
      </c>
      <c r="AC1690" s="7">
        <f>VLOOKUP(Z1690,Table!$A$2:$C$121,3,0)</f>
        <v>2</v>
      </c>
      <c r="AD1690" s="5" t="str">
        <f>VLOOKUP(A1690,Table!$U$1:$V$230,2,0)</f>
        <v>Cubic</v>
      </c>
    </row>
    <row r="1691" spans="1:30" ht="18.75" customHeight="1" x14ac:dyDescent="0.4">
      <c r="A1691" s="5">
        <v>227</v>
      </c>
      <c r="B1691" s="5">
        <v>9798</v>
      </c>
      <c r="C1691" s="5" t="s">
        <v>2161</v>
      </c>
      <c r="D1691" s="5" t="s">
        <v>2181</v>
      </c>
      <c r="E1691" s="6" t="s">
        <v>4882</v>
      </c>
      <c r="F1691" s="8" t="str">
        <f>LEFT(E1691,MIN(FIND({0,1,2,3,4,5,6,7,8,9},ASC(E1691)&amp;1234567890))-1)</f>
        <v>Na</v>
      </c>
      <c r="G1691" s="8">
        <f t="shared" si="130"/>
        <v>64</v>
      </c>
      <c r="H1691" s="8">
        <f>VLOOKUP(F1691,Table!$A$2:$C$121,2,0)</f>
        <v>1</v>
      </c>
      <c r="I1691" s="7">
        <f>VLOOKUP(F1691,Table!$A$2:$C$121,3,0)</f>
        <v>3</v>
      </c>
      <c r="J1691" s="6" t="s">
        <v>4883</v>
      </c>
      <c r="K1691" s="8" t="str">
        <f>LEFT(J1691,MIN(FIND({0,1,2,3,4,5,6,7,8,9},ASC(J1691)&amp;1234567890))-1)</f>
        <v>Al</v>
      </c>
      <c r="L1691" s="8">
        <f t="shared" si="131"/>
        <v>54</v>
      </c>
      <c r="M1691" s="8">
        <f>VLOOKUP(K1691,Table!$A$2:$C$121,2,0)</f>
        <v>13</v>
      </c>
      <c r="N1691" s="7">
        <f>VLOOKUP(K1691,Table!$A$2:$C$121,3,0)</f>
        <v>3</v>
      </c>
      <c r="O1691" s="6" t="s">
        <v>4884</v>
      </c>
      <c r="P1691" s="8" t="str">
        <f>LEFT(O1691,MIN(FIND({0,1,2,3,4,5,6,7,8,9},ASC(O1691)&amp;1234567890))-1)</f>
        <v>Si</v>
      </c>
      <c r="Q1691" s="8">
        <f t="shared" si="132"/>
        <v>138</v>
      </c>
      <c r="R1691" s="8">
        <f>VLOOKUP(P1691,Table!$A$2:$C$121,2,0)</f>
        <v>14</v>
      </c>
      <c r="S1691" s="7">
        <f>VLOOKUP(P1691,Table!$A$2:$C$121,3,0)</f>
        <v>3</v>
      </c>
      <c r="T1691" s="6" t="s">
        <v>4618</v>
      </c>
      <c r="U1691" s="8" t="str">
        <f>LEFT(T1691,MIN(FIND({0,1,2,3,4,5,6,7,8,9},ASC(T1691)&amp;1234567890))-1)</f>
        <v>O</v>
      </c>
      <c r="V1691" s="8">
        <f t="shared" si="133"/>
        <v>384</v>
      </c>
      <c r="W1691" s="8">
        <f>VLOOKUP(U1691,Table!$A$2:$C$121,2,0)</f>
        <v>16</v>
      </c>
      <c r="X1691" s="7">
        <f>VLOOKUP(U1691,Table!$A$2:$C$121,3,0)</f>
        <v>2</v>
      </c>
      <c r="Y1691" s="6" t="s">
        <v>2811</v>
      </c>
      <c r="Z1691" s="8" t="str">
        <f>LEFT(Y1691,MIN(FIND({0,1,2,3,4,5,6,7,8,9},ASC(Y1691)&amp;1234567890))-1)</f>
        <v>Te</v>
      </c>
      <c r="AA1691" s="8">
        <f t="shared" si="134"/>
        <v>5</v>
      </c>
      <c r="AB1691" s="8">
        <f>VLOOKUP(Z1691,Table!$A$2:$C$121,2,0)</f>
        <v>16</v>
      </c>
      <c r="AC1691" s="7">
        <f>VLOOKUP(Z1691,Table!$A$2:$C$121,3,0)</f>
        <v>5</v>
      </c>
      <c r="AD1691" s="5" t="str">
        <f>VLOOKUP(A1691,Table!$U$1:$V$230,2,0)</f>
        <v>Cubic</v>
      </c>
    </row>
    <row r="1692" spans="1:30" ht="18.75" customHeight="1" x14ac:dyDescent="0.4">
      <c r="A1692" s="5">
        <v>227</v>
      </c>
      <c r="B1692" s="5">
        <v>23438</v>
      </c>
      <c r="C1692" s="5" t="s">
        <v>2161</v>
      </c>
      <c r="D1692" s="5" t="s">
        <v>2182</v>
      </c>
      <c r="E1692" s="6" t="s">
        <v>2782</v>
      </c>
      <c r="F1692" s="8" t="str">
        <f>LEFT(E1692,MIN(FIND({0,1,2,3,4,5,6,7,8,9},ASC(E1692)&amp;1234567890))-1)</f>
        <v>Tl</v>
      </c>
      <c r="G1692" s="8">
        <f t="shared" si="130"/>
        <v>1</v>
      </c>
      <c r="H1692" s="8">
        <f>VLOOKUP(F1692,Table!$A$2:$C$121,2,0)</f>
        <v>13</v>
      </c>
      <c r="I1692" s="7">
        <f>VLOOKUP(F1692,Table!$A$2:$C$121,3,0)</f>
        <v>6</v>
      </c>
      <c r="J1692" s="6" t="s">
        <v>2608</v>
      </c>
      <c r="K1692" s="8" t="str">
        <f>LEFT(J1692,MIN(FIND({0,1,2,3,4,5,6,7,8,9},ASC(J1692)&amp;1234567890))-1)</f>
        <v>Ti</v>
      </c>
      <c r="L1692" s="8">
        <f t="shared" si="131"/>
        <v>1</v>
      </c>
      <c r="M1692" s="8">
        <f>VLOOKUP(K1692,Table!$A$2:$C$121,2,0)</f>
        <v>4</v>
      </c>
      <c r="N1692" s="7">
        <f>VLOOKUP(K1692,Table!$A$2:$C$121,3,0)</f>
        <v>4</v>
      </c>
      <c r="O1692" s="6" t="s">
        <v>2731</v>
      </c>
      <c r="P1692" s="8" t="str">
        <f>LEFT(O1692,MIN(FIND({0,1,2,3,4,5,6,7,8,9},ASC(O1692)&amp;1234567890))-1)</f>
        <v>Nb</v>
      </c>
      <c r="Q1692" s="8">
        <f t="shared" si="132"/>
        <v>1</v>
      </c>
      <c r="R1692" s="8">
        <f>VLOOKUP(P1692,Table!$A$2:$C$121,2,0)</f>
        <v>5</v>
      </c>
      <c r="S1692" s="7">
        <f>VLOOKUP(P1692,Table!$A$2:$C$121,3,0)</f>
        <v>5</v>
      </c>
      <c r="T1692" s="6" t="s">
        <v>2317</v>
      </c>
      <c r="U1692" s="8" t="str">
        <f>LEFT(T1692,MIN(FIND({0,1,2,3,4,5,6,7,8,9},ASC(T1692)&amp;1234567890))-1)</f>
        <v>O</v>
      </c>
      <c r="V1692" s="8">
        <f t="shared" si="133"/>
        <v>4</v>
      </c>
      <c r="W1692" s="8">
        <f>VLOOKUP(U1692,Table!$A$2:$C$121,2,0)</f>
        <v>16</v>
      </c>
      <c r="X1692" s="7">
        <f>VLOOKUP(U1692,Table!$A$2:$C$121,3,0)</f>
        <v>2</v>
      </c>
      <c r="Y1692" s="6" t="s">
        <v>2439</v>
      </c>
      <c r="Z1692" s="8" t="str">
        <f>LEFT(Y1692,MIN(FIND({0,1,2,3,4,5,6,7,8,9},ASC(Y1692)&amp;1234567890))-1)</f>
        <v>F</v>
      </c>
      <c r="AA1692" s="8">
        <f t="shared" si="134"/>
        <v>2</v>
      </c>
      <c r="AB1692" s="8">
        <f>VLOOKUP(Z1692,Table!$A$2:$C$121,2,0)</f>
        <v>17</v>
      </c>
      <c r="AC1692" s="7">
        <f>VLOOKUP(Z1692,Table!$A$2:$C$121,3,0)</f>
        <v>2</v>
      </c>
      <c r="AD1692" s="5" t="str">
        <f>VLOOKUP(A1692,Table!$U$1:$V$230,2,0)</f>
        <v>Cubic</v>
      </c>
    </row>
    <row r="1693" spans="1:30" ht="18.75" customHeight="1" x14ac:dyDescent="0.4">
      <c r="A1693" s="5">
        <v>227</v>
      </c>
      <c r="B1693" s="5">
        <v>23439</v>
      </c>
      <c r="C1693" s="5" t="s">
        <v>2161</v>
      </c>
      <c r="D1693" s="5" t="s">
        <v>2183</v>
      </c>
      <c r="E1693" s="6" t="s">
        <v>2782</v>
      </c>
      <c r="F1693" s="8" t="str">
        <f>LEFT(E1693,MIN(FIND({0,1,2,3,4,5,6,7,8,9},ASC(E1693)&amp;1234567890))-1)</f>
        <v>Tl</v>
      </c>
      <c r="G1693" s="8">
        <f t="shared" si="130"/>
        <v>1</v>
      </c>
      <c r="H1693" s="8">
        <f>VLOOKUP(F1693,Table!$A$2:$C$121,2,0)</f>
        <v>13</v>
      </c>
      <c r="I1693" s="7">
        <f>VLOOKUP(F1693,Table!$A$2:$C$121,3,0)</f>
        <v>6</v>
      </c>
      <c r="J1693" s="6" t="s">
        <v>2608</v>
      </c>
      <c r="K1693" s="8" t="str">
        <f>LEFT(J1693,MIN(FIND({0,1,2,3,4,5,6,7,8,9},ASC(J1693)&amp;1234567890))-1)</f>
        <v>Ti</v>
      </c>
      <c r="L1693" s="8">
        <f t="shared" si="131"/>
        <v>1</v>
      </c>
      <c r="M1693" s="8">
        <f>VLOOKUP(K1693,Table!$A$2:$C$121,2,0)</f>
        <v>4</v>
      </c>
      <c r="N1693" s="7">
        <f>VLOOKUP(K1693,Table!$A$2:$C$121,3,0)</f>
        <v>4</v>
      </c>
      <c r="O1693" s="6" t="s">
        <v>2430</v>
      </c>
      <c r="P1693" s="8" t="str">
        <f>LEFT(O1693,MIN(FIND({0,1,2,3,4,5,6,7,8,9},ASC(O1693)&amp;1234567890))-1)</f>
        <v>W</v>
      </c>
      <c r="Q1693" s="8">
        <f t="shared" si="132"/>
        <v>1</v>
      </c>
      <c r="R1693" s="8">
        <f>VLOOKUP(P1693,Table!$A$2:$C$121,2,0)</f>
        <v>6</v>
      </c>
      <c r="S1693" s="7">
        <f>VLOOKUP(P1693,Table!$A$2:$C$121,3,0)</f>
        <v>6</v>
      </c>
      <c r="T1693" s="6" t="s">
        <v>2863</v>
      </c>
      <c r="U1693" s="8" t="str">
        <f>LEFT(T1693,MIN(FIND({0,1,2,3,4,5,6,7,8,9},ASC(T1693)&amp;1234567890))-1)</f>
        <v>O</v>
      </c>
      <c r="V1693" s="8">
        <f t="shared" si="133"/>
        <v>5</v>
      </c>
      <c r="W1693" s="8">
        <f>VLOOKUP(U1693,Table!$A$2:$C$121,2,0)</f>
        <v>16</v>
      </c>
      <c r="X1693" s="7">
        <f>VLOOKUP(U1693,Table!$A$2:$C$121,3,0)</f>
        <v>2</v>
      </c>
      <c r="Y1693" s="6" t="s">
        <v>2492</v>
      </c>
      <c r="Z1693" s="8" t="str">
        <f>LEFT(Y1693,MIN(FIND({0,1,2,3,4,5,6,7,8,9},ASC(Y1693)&amp;1234567890))-1)</f>
        <v>F</v>
      </c>
      <c r="AA1693" s="8">
        <f t="shared" si="134"/>
        <v>1</v>
      </c>
      <c r="AB1693" s="8">
        <f>VLOOKUP(Z1693,Table!$A$2:$C$121,2,0)</f>
        <v>17</v>
      </c>
      <c r="AC1693" s="7">
        <f>VLOOKUP(Z1693,Table!$A$2:$C$121,3,0)</f>
        <v>2</v>
      </c>
      <c r="AD1693" s="5" t="str">
        <f>VLOOKUP(A1693,Table!$U$1:$V$230,2,0)</f>
        <v>Cubic</v>
      </c>
    </row>
    <row r="1694" spans="1:30" ht="18.75" customHeight="1" x14ac:dyDescent="0.4">
      <c r="A1694" s="5">
        <v>227</v>
      </c>
      <c r="B1694" s="5">
        <v>26311</v>
      </c>
      <c r="C1694" s="5" t="s">
        <v>2161</v>
      </c>
      <c r="D1694" s="5" t="s">
        <v>2184</v>
      </c>
      <c r="E1694" s="6" t="s">
        <v>2313</v>
      </c>
      <c r="F1694" s="8" t="str">
        <f>LEFT(E1694,MIN(FIND({0,1,2,3,4,5,6,7,8,9},ASC(E1694)&amp;1234567890))-1)</f>
        <v>N</v>
      </c>
      <c r="G1694" s="8">
        <f t="shared" si="130"/>
        <v>1</v>
      </c>
      <c r="H1694" s="8">
        <f>VLOOKUP(F1694,Table!$A$2:$C$121,2,0)</f>
        <v>15</v>
      </c>
      <c r="I1694" s="7">
        <f>VLOOKUP(F1694,Table!$A$2:$C$121,3,0)</f>
        <v>2</v>
      </c>
      <c r="J1694" s="6" t="s">
        <v>2354</v>
      </c>
      <c r="K1694" s="8" t="str">
        <f>LEFT(J1694,MIN(FIND({0,1,2,3,4,5,6,7,8,9},ASC(J1694)&amp;1234567890))-1)</f>
        <v>H</v>
      </c>
      <c r="L1694" s="8">
        <f t="shared" si="131"/>
        <v>4</v>
      </c>
      <c r="M1694" s="8">
        <f>VLOOKUP(K1694,Table!$A$2:$C$121,2,0)</f>
        <v>1</v>
      </c>
      <c r="N1694" s="7">
        <f>VLOOKUP(K1694,Table!$A$2:$C$121,3,0)</f>
        <v>1</v>
      </c>
      <c r="O1694" s="6" t="s">
        <v>2416</v>
      </c>
      <c r="P1694" s="8" t="str">
        <f>LEFT(O1694,MIN(FIND({0,1,2,3,4,5,6,7,8,9},ASC(O1694)&amp;1234567890))-1)</f>
        <v>Ta</v>
      </c>
      <c r="Q1694" s="8">
        <f t="shared" si="132"/>
        <v>1</v>
      </c>
      <c r="R1694" s="8">
        <f>VLOOKUP(P1694,Table!$A$2:$C$121,2,0)</f>
        <v>5</v>
      </c>
      <c r="S1694" s="7">
        <f>VLOOKUP(P1694,Table!$A$2:$C$121,3,0)</f>
        <v>6</v>
      </c>
      <c r="T1694" s="6" t="s">
        <v>2430</v>
      </c>
      <c r="U1694" s="8" t="str">
        <f>LEFT(T1694,MIN(FIND({0,1,2,3,4,5,6,7,8,9},ASC(T1694)&amp;1234567890))-1)</f>
        <v>W</v>
      </c>
      <c r="V1694" s="8">
        <f t="shared" si="133"/>
        <v>1</v>
      </c>
      <c r="W1694" s="8">
        <f>VLOOKUP(U1694,Table!$A$2:$C$121,2,0)</f>
        <v>6</v>
      </c>
      <c r="X1694" s="7">
        <f>VLOOKUP(U1694,Table!$A$2:$C$121,3,0)</f>
        <v>6</v>
      </c>
      <c r="Y1694" s="6" t="s">
        <v>2332</v>
      </c>
      <c r="Z1694" s="8" t="str">
        <f>LEFT(Y1694,MIN(FIND({0,1,2,3,4,5,6,7,8,9},ASC(Y1694)&amp;1234567890))-1)</f>
        <v>O</v>
      </c>
      <c r="AA1694" s="8">
        <f t="shared" si="134"/>
        <v>6</v>
      </c>
      <c r="AB1694" s="8">
        <f>VLOOKUP(Z1694,Table!$A$2:$C$121,2,0)</f>
        <v>16</v>
      </c>
      <c r="AC1694" s="7">
        <f>VLOOKUP(Z1694,Table!$A$2:$C$121,3,0)</f>
        <v>2</v>
      </c>
      <c r="AD1694" s="5" t="str">
        <f>VLOOKUP(A1694,Table!$U$1:$V$230,2,0)</f>
        <v>Cubic</v>
      </c>
    </row>
    <row r="1695" spans="1:30" ht="18.75" customHeight="1" x14ac:dyDescent="0.4">
      <c r="A1695" s="5">
        <v>227</v>
      </c>
      <c r="B1695" s="5">
        <v>32626</v>
      </c>
      <c r="C1695" s="5" t="s">
        <v>2161</v>
      </c>
      <c r="D1695" s="5" t="s">
        <v>5640</v>
      </c>
      <c r="E1695" s="6" t="s">
        <v>5377</v>
      </c>
      <c r="F1695" s="8" t="str">
        <f>LEFT(E1695,MIN(FIND({0,1,2,3,4,5,6,7,8,9},ASC(E1695)&amp;1234567890))-1)</f>
        <v>D</v>
      </c>
      <c r="G1695" s="8">
        <f t="shared" si="130"/>
        <v>0.8</v>
      </c>
      <c r="H1695" s="8">
        <f>VLOOKUP(F1695,Table!$A$2:$C$121,2,0)</f>
        <v>1</v>
      </c>
      <c r="I1695" s="7">
        <f>VLOOKUP(F1695,Table!$A$2:$C$121,3,0)</f>
        <v>1</v>
      </c>
      <c r="J1695" s="6" t="s">
        <v>5419</v>
      </c>
      <c r="K1695" s="8" t="str">
        <f>LEFT(J1695,MIN(FIND({0,1,2,3,4,5,6,7,8,9},ASC(J1695)&amp;1234567890))-1)</f>
        <v>H</v>
      </c>
      <c r="L1695" s="8">
        <f t="shared" si="131"/>
        <v>0.2</v>
      </c>
      <c r="M1695" s="8">
        <f>VLOOKUP(K1695,Table!$A$2:$C$121,2,0)</f>
        <v>1</v>
      </c>
      <c r="N1695" s="7">
        <f>VLOOKUP(K1695,Table!$A$2:$C$121,3,0)</f>
        <v>1</v>
      </c>
      <c r="O1695" s="6" t="s">
        <v>2416</v>
      </c>
      <c r="P1695" s="8" t="str">
        <f>LEFT(O1695,MIN(FIND({0,1,2,3,4,5,6,7,8,9},ASC(O1695)&amp;1234567890))-1)</f>
        <v>Ta</v>
      </c>
      <c r="Q1695" s="8">
        <f t="shared" si="132"/>
        <v>1</v>
      </c>
      <c r="R1695" s="8">
        <f>VLOOKUP(P1695,Table!$A$2:$C$121,2,0)</f>
        <v>5</v>
      </c>
      <c r="S1695" s="7">
        <f>VLOOKUP(P1695,Table!$A$2:$C$121,3,0)</f>
        <v>6</v>
      </c>
      <c r="T1695" s="6" t="s">
        <v>2430</v>
      </c>
      <c r="U1695" s="8" t="str">
        <f>LEFT(T1695,MIN(FIND({0,1,2,3,4,5,6,7,8,9},ASC(T1695)&amp;1234567890))-1)</f>
        <v>W</v>
      </c>
      <c r="V1695" s="8">
        <f t="shared" si="133"/>
        <v>1</v>
      </c>
      <c r="W1695" s="8">
        <f>VLOOKUP(U1695,Table!$A$2:$C$121,2,0)</f>
        <v>6</v>
      </c>
      <c r="X1695" s="7">
        <f>VLOOKUP(U1695,Table!$A$2:$C$121,3,0)</f>
        <v>6</v>
      </c>
      <c r="Y1695" s="6" t="s">
        <v>2332</v>
      </c>
      <c r="Z1695" s="8" t="str">
        <f>LEFT(Y1695,MIN(FIND({0,1,2,3,4,5,6,7,8,9},ASC(Y1695)&amp;1234567890))-1)</f>
        <v>O</v>
      </c>
      <c r="AA1695" s="8">
        <f t="shared" si="134"/>
        <v>6</v>
      </c>
      <c r="AB1695" s="8">
        <f>VLOOKUP(Z1695,Table!$A$2:$C$121,2,0)</f>
        <v>16</v>
      </c>
      <c r="AC1695" s="7">
        <f>VLOOKUP(Z1695,Table!$A$2:$C$121,3,0)</f>
        <v>2</v>
      </c>
      <c r="AD1695" s="5" t="str">
        <f>VLOOKUP(A1695,Table!$U$1:$V$230,2,0)</f>
        <v>Cubic</v>
      </c>
    </row>
    <row r="1696" spans="1:30" ht="18.75" customHeight="1" x14ac:dyDescent="0.4">
      <c r="A1696" s="5">
        <v>227</v>
      </c>
      <c r="B1696" s="5">
        <v>35165</v>
      </c>
      <c r="C1696" s="5" t="s">
        <v>2160</v>
      </c>
      <c r="D1696" s="5" t="s">
        <v>1787</v>
      </c>
      <c r="E1696" s="6" t="s">
        <v>2488</v>
      </c>
      <c r="F1696" s="8" t="str">
        <f>LEFT(E1696,MIN(FIND({0,1,2,3,4,5,6,7,8,9},ASC(E1696)&amp;1234567890))-1)</f>
        <v>Li</v>
      </c>
      <c r="G1696" s="8">
        <f t="shared" si="130"/>
        <v>2</v>
      </c>
      <c r="H1696" s="8">
        <f>VLOOKUP(F1696,Table!$A$2:$C$121,2,0)</f>
        <v>1</v>
      </c>
      <c r="I1696" s="7">
        <f>VLOOKUP(F1696,Table!$A$2:$C$121,3,0)</f>
        <v>2</v>
      </c>
      <c r="J1696" s="6" t="s">
        <v>2795</v>
      </c>
      <c r="K1696" s="8" t="str">
        <f>LEFT(J1696,MIN(FIND({0,1,2,3,4,5,6,7,8,9},ASC(J1696)&amp;1234567890))-1)</f>
        <v>Cr</v>
      </c>
      <c r="L1696" s="8">
        <f t="shared" si="131"/>
        <v>2</v>
      </c>
      <c r="M1696" s="8">
        <f>VLOOKUP(K1696,Table!$A$2:$C$121,2,0)</f>
        <v>6</v>
      </c>
      <c r="N1696" s="7">
        <f>VLOOKUP(K1696,Table!$A$2:$C$121,3,0)</f>
        <v>4</v>
      </c>
      <c r="O1696" s="6" t="s">
        <v>2330</v>
      </c>
      <c r="P1696" s="8" t="str">
        <f>LEFT(O1696,MIN(FIND({0,1,2,3,4,5,6,7,8,9},ASC(O1696)&amp;1234567890))-1)</f>
        <v>Fe</v>
      </c>
      <c r="Q1696" s="8">
        <f t="shared" si="132"/>
        <v>1</v>
      </c>
      <c r="R1696" s="8">
        <f>VLOOKUP(P1696,Table!$A$2:$C$121,2,0)</f>
        <v>8</v>
      </c>
      <c r="S1696" s="7">
        <f>VLOOKUP(P1696,Table!$A$2:$C$121,3,0)</f>
        <v>4</v>
      </c>
      <c r="T1696" s="6" t="s">
        <v>2318</v>
      </c>
      <c r="U1696" s="8" t="str">
        <f>LEFT(T1696,MIN(FIND({0,1,2,3,4,5,6,7,8,9},ASC(T1696)&amp;1234567890))-1)</f>
        <v>Sb</v>
      </c>
      <c r="V1696" s="8">
        <f t="shared" si="133"/>
        <v>1</v>
      </c>
      <c r="W1696" s="8">
        <f>VLOOKUP(U1696,Table!$A$2:$C$121,2,0)</f>
        <v>15</v>
      </c>
      <c r="X1696" s="7">
        <f>VLOOKUP(U1696,Table!$A$2:$C$121,3,0)</f>
        <v>5</v>
      </c>
      <c r="Y1696" s="6" t="s">
        <v>2298</v>
      </c>
      <c r="Z1696" s="8" t="str">
        <f>LEFT(Y1696,MIN(FIND({0,1,2,3,4,5,6,7,8,9},ASC(Y1696)&amp;1234567890))-1)</f>
        <v>O</v>
      </c>
      <c r="AA1696" s="8">
        <f t="shared" si="134"/>
        <v>8</v>
      </c>
      <c r="AB1696" s="8">
        <f>VLOOKUP(Z1696,Table!$A$2:$C$121,2,0)</f>
        <v>16</v>
      </c>
      <c r="AC1696" s="7">
        <f>VLOOKUP(Z1696,Table!$A$2:$C$121,3,0)</f>
        <v>2</v>
      </c>
      <c r="AD1696" s="5" t="str">
        <f>VLOOKUP(A1696,Table!$U$1:$V$230,2,0)</f>
        <v>Cubic</v>
      </c>
    </row>
    <row r="1697" spans="1:30" x14ac:dyDescent="0.4">
      <c r="A1697" s="5">
        <v>227</v>
      </c>
      <c r="B1697" s="5">
        <v>37364</v>
      </c>
      <c r="C1697" s="5" t="s">
        <v>2161</v>
      </c>
      <c r="D1697" s="5" t="s">
        <v>5641</v>
      </c>
      <c r="E1697" s="6" t="s">
        <v>5378</v>
      </c>
      <c r="F1697" s="8" t="str">
        <f>LEFT(E1697,MIN(FIND({0,1,2,3,4,5,6,7,8,9},ASC(E1697)&amp;1234567890))-1)</f>
        <v>Cu</v>
      </c>
      <c r="G1697" s="8">
        <f t="shared" si="130"/>
        <v>0.66249999999999998</v>
      </c>
      <c r="H1697" s="8">
        <f>VLOOKUP(F1697,Table!$A$2:$C$121,2,0)</f>
        <v>11</v>
      </c>
      <c r="I1697" s="7">
        <f>VLOOKUP(F1697,Table!$A$2:$C$121,3,0)</f>
        <v>4</v>
      </c>
      <c r="J1697" s="6" t="s">
        <v>5420</v>
      </c>
      <c r="K1697" s="8" t="str">
        <f>LEFT(J1697,MIN(FIND({0,1,2,3,4,5,6,7,8,9},ASC(J1697)&amp;1234567890))-1)</f>
        <v>Fe</v>
      </c>
      <c r="L1697" s="8">
        <f t="shared" si="131"/>
        <v>0.66249999999999998</v>
      </c>
      <c r="M1697" s="8">
        <f>VLOOKUP(K1697,Table!$A$2:$C$121,2,0)</f>
        <v>8</v>
      </c>
      <c r="N1697" s="7">
        <f>VLOOKUP(K1697,Table!$A$2:$C$121,3,0)</f>
        <v>4</v>
      </c>
      <c r="O1697" s="6" t="s">
        <v>4885</v>
      </c>
      <c r="P1697" s="8" t="str">
        <f>LEFT(O1697,MIN(FIND({0,1,2,3,4,5,6,7,8,9},ASC(O1697)&amp;1234567890))-1)</f>
        <v>Mn</v>
      </c>
      <c r="Q1697" s="8">
        <f t="shared" si="132"/>
        <v>1.0125</v>
      </c>
      <c r="R1697" s="8">
        <f>VLOOKUP(P1697,Table!$A$2:$C$121,2,0)</f>
        <v>7</v>
      </c>
      <c r="S1697" s="7">
        <f>VLOOKUP(P1697,Table!$A$2:$C$121,3,0)</f>
        <v>4</v>
      </c>
      <c r="T1697" s="6" t="s">
        <v>5505</v>
      </c>
      <c r="U1697" s="8" t="str">
        <f>LEFT(T1697,MIN(FIND({0,1,2,3,4,5,6,7,8,9},ASC(T1697)&amp;1234567890))-1)</f>
        <v>Cr</v>
      </c>
      <c r="V1697" s="8">
        <f t="shared" si="133"/>
        <v>0.66249999999999998</v>
      </c>
      <c r="W1697" s="8">
        <f>VLOOKUP(U1697,Table!$A$2:$C$121,2,0)</f>
        <v>6</v>
      </c>
      <c r="X1697" s="7">
        <f>VLOOKUP(U1697,Table!$A$2:$C$121,3,0)</f>
        <v>4</v>
      </c>
      <c r="Y1697" s="6" t="s">
        <v>2317</v>
      </c>
      <c r="Z1697" s="8" t="str">
        <f>LEFT(Y1697,MIN(FIND({0,1,2,3,4,5,6,7,8,9},ASC(Y1697)&amp;1234567890))-1)</f>
        <v>O</v>
      </c>
      <c r="AA1697" s="8">
        <f t="shared" si="134"/>
        <v>4</v>
      </c>
      <c r="AB1697" s="8">
        <f>VLOOKUP(Z1697,Table!$A$2:$C$121,2,0)</f>
        <v>16</v>
      </c>
      <c r="AC1697" s="7">
        <f>VLOOKUP(Z1697,Table!$A$2:$C$121,3,0)</f>
        <v>2</v>
      </c>
      <c r="AD1697" s="5" t="str">
        <f>VLOOKUP(A1697,Table!$U$1:$V$230,2,0)</f>
        <v>Cubic</v>
      </c>
    </row>
    <row r="1698" spans="1:30" ht="18.75" customHeight="1" x14ac:dyDescent="0.4">
      <c r="A1698" s="5">
        <v>227</v>
      </c>
      <c r="B1698" s="5">
        <v>31541</v>
      </c>
      <c r="C1698" s="5" t="s">
        <v>2161</v>
      </c>
      <c r="D1698" s="5" t="s">
        <v>2185</v>
      </c>
      <c r="E1698" s="6" t="s">
        <v>3282</v>
      </c>
      <c r="F1698" s="8" t="str">
        <f>LEFT(E1698,MIN(FIND({0,1,2,3,4,5,6,7,8,9},ASC(E1698)&amp;1234567890))-1)</f>
        <v>Na</v>
      </c>
      <c r="G1698" s="8">
        <f t="shared" si="130"/>
        <v>0.66</v>
      </c>
      <c r="H1698" s="8">
        <f>VLOOKUP(F1698,Table!$A$2:$C$121,2,0)</f>
        <v>1</v>
      </c>
      <c r="I1698" s="7">
        <f>VLOOKUP(F1698,Table!$A$2:$C$121,3,0)</f>
        <v>3</v>
      </c>
      <c r="J1698" s="6" t="s">
        <v>4886</v>
      </c>
      <c r="K1698" s="8" t="str">
        <f>LEFT(J1698,MIN(FIND({0,1,2,3,4,5,6,7,8,9},ASC(J1698)&amp;1234567890))-1)</f>
        <v>H</v>
      </c>
      <c r="L1698" s="8">
        <f t="shared" si="131"/>
        <v>2.84</v>
      </c>
      <c r="M1698" s="8">
        <f>VLOOKUP(K1698,Table!$A$2:$C$121,2,0)</f>
        <v>1</v>
      </c>
      <c r="N1698" s="7">
        <f>VLOOKUP(K1698,Table!$A$2:$C$121,3,0)</f>
        <v>1</v>
      </c>
      <c r="O1698" s="6" t="s">
        <v>2407</v>
      </c>
      <c r="P1698" s="8" t="str">
        <f>LEFT(O1698,MIN(FIND({0,1,2,3,4,5,6,7,8,9},ASC(O1698)&amp;1234567890))-1)</f>
        <v>Al</v>
      </c>
      <c r="Q1698" s="8">
        <f t="shared" si="132"/>
        <v>3.5</v>
      </c>
      <c r="R1698" s="8">
        <f>VLOOKUP(P1698,Table!$A$2:$C$121,2,0)</f>
        <v>13</v>
      </c>
      <c r="S1698" s="7">
        <f>VLOOKUP(P1698,Table!$A$2:$C$121,3,0)</f>
        <v>3</v>
      </c>
      <c r="T1698" s="6" t="s">
        <v>4887</v>
      </c>
      <c r="U1698" s="8" t="str">
        <f>LEFT(T1698,MIN(FIND({0,1,2,3,4,5,6,7,8,9},ASC(T1698)&amp;1234567890))-1)</f>
        <v>Si</v>
      </c>
      <c r="V1698" s="8">
        <f t="shared" si="133"/>
        <v>8.5</v>
      </c>
      <c r="W1698" s="8">
        <f>VLOOKUP(U1698,Table!$A$2:$C$121,2,0)</f>
        <v>14</v>
      </c>
      <c r="X1698" s="7">
        <f>VLOOKUP(U1698,Table!$A$2:$C$121,3,0)</f>
        <v>3</v>
      </c>
      <c r="Y1698" s="6" t="s">
        <v>2670</v>
      </c>
      <c r="Z1698" s="8" t="str">
        <f>LEFT(Y1698,MIN(FIND({0,1,2,3,4,5,6,7,8,9},ASC(Y1698)&amp;1234567890))-1)</f>
        <v>O</v>
      </c>
      <c r="AA1698" s="8">
        <f t="shared" si="134"/>
        <v>24</v>
      </c>
      <c r="AB1698" s="8">
        <f>VLOOKUP(Z1698,Table!$A$2:$C$121,2,0)</f>
        <v>16</v>
      </c>
      <c r="AC1698" s="7">
        <f>VLOOKUP(Z1698,Table!$A$2:$C$121,3,0)</f>
        <v>2</v>
      </c>
      <c r="AD1698" s="5" t="str">
        <f>VLOOKUP(A1698,Table!$U$1:$V$230,2,0)</f>
        <v>Cubic</v>
      </c>
    </row>
    <row r="1699" spans="1:30" ht="18.75" customHeight="1" x14ac:dyDescent="0.4">
      <c r="A1699" s="5">
        <v>227</v>
      </c>
      <c r="B1699" s="5">
        <v>31542</v>
      </c>
      <c r="C1699" s="5" t="s">
        <v>2161</v>
      </c>
      <c r="D1699" s="5" t="s">
        <v>2186</v>
      </c>
      <c r="E1699" s="6" t="s">
        <v>4888</v>
      </c>
      <c r="F1699" s="8" t="str">
        <f>LEFT(E1699,MIN(FIND({0,1,2,3,4,5,6,7,8,9},ASC(E1699)&amp;1234567890))-1)</f>
        <v>Na</v>
      </c>
      <c r="G1699" s="8">
        <f t="shared" si="130"/>
        <v>0.36</v>
      </c>
      <c r="H1699" s="8">
        <f>VLOOKUP(F1699,Table!$A$2:$C$121,2,0)</f>
        <v>1</v>
      </c>
      <c r="I1699" s="7">
        <f>VLOOKUP(F1699,Table!$A$2:$C$121,3,0)</f>
        <v>3</v>
      </c>
      <c r="J1699" s="6" t="s">
        <v>4889</v>
      </c>
      <c r="K1699" s="8" t="str">
        <f>LEFT(J1699,MIN(FIND({0,1,2,3,4,5,6,7,8,9},ASC(J1699)&amp;1234567890))-1)</f>
        <v>H</v>
      </c>
      <c r="L1699" s="8">
        <f t="shared" si="131"/>
        <v>1.3</v>
      </c>
      <c r="M1699" s="8">
        <f>VLOOKUP(K1699,Table!$A$2:$C$121,2,0)</f>
        <v>1</v>
      </c>
      <c r="N1699" s="7">
        <f>VLOOKUP(K1699,Table!$A$2:$C$121,3,0)</f>
        <v>1</v>
      </c>
      <c r="O1699" s="6" t="s">
        <v>4890</v>
      </c>
      <c r="P1699" s="8" t="str">
        <f>LEFT(O1699,MIN(FIND({0,1,2,3,4,5,6,7,8,9},ASC(O1699)&amp;1234567890))-1)</f>
        <v>Al</v>
      </c>
      <c r="Q1699" s="8">
        <f t="shared" si="132"/>
        <v>1.66</v>
      </c>
      <c r="R1699" s="8">
        <f>VLOOKUP(P1699,Table!$A$2:$C$121,2,0)</f>
        <v>13</v>
      </c>
      <c r="S1699" s="7">
        <f>VLOOKUP(P1699,Table!$A$2:$C$121,3,0)</f>
        <v>3</v>
      </c>
      <c r="T1699" s="6" t="s">
        <v>4891</v>
      </c>
      <c r="U1699" s="8" t="str">
        <f>LEFT(T1699,MIN(FIND({0,1,2,3,4,5,6,7,8,9},ASC(T1699)&amp;1234567890))-1)</f>
        <v>Si</v>
      </c>
      <c r="V1699" s="8">
        <f t="shared" si="133"/>
        <v>10.34</v>
      </c>
      <c r="W1699" s="8">
        <f>VLOOKUP(U1699,Table!$A$2:$C$121,2,0)</f>
        <v>14</v>
      </c>
      <c r="X1699" s="7">
        <f>VLOOKUP(U1699,Table!$A$2:$C$121,3,0)</f>
        <v>3</v>
      </c>
      <c r="Y1699" s="6" t="s">
        <v>2670</v>
      </c>
      <c r="Z1699" s="8" t="str">
        <f>LEFT(Y1699,MIN(FIND({0,1,2,3,4,5,6,7,8,9},ASC(Y1699)&amp;1234567890))-1)</f>
        <v>O</v>
      </c>
      <c r="AA1699" s="8">
        <f t="shared" si="134"/>
        <v>24</v>
      </c>
      <c r="AB1699" s="8">
        <f>VLOOKUP(Z1699,Table!$A$2:$C$121,2,0)</f>
        <v>16</v>
      </c>
      <c r="AC1699" s="7">
        <f>VLOOKUP(Z1699,Table!$A$2:$C$121,3,0)</f>
        <v>2</v>
      </c>
      <c r="AD1699" s="5" t="str">
        <f>VLOOKUP(A1699,Table!$U$1:$V$230,2,0)</f>
        <v>Cubic</v>
      </c>
    </row>
    <row r="1700" spans="1:30" ht="18.75" customHeight="1" x14ac:dyDescent="0.4">
      <c r="A1700" s="5">
        <v>227</v>
      </c>
      <c r="B1700" s="5">
        <v>33600</v>
      </c>
      <c r="C1700" s="5" t="s">
        <v>2161</v>
      </c>
      <c r="D1700" s="5" t="s">
        <v>2187</v>
      </c>
      <c r="E1700" s="6" t="s">
        <v>4892</v>
      </c>
      <c r="F1700" s="8" t="str">
        <f>LEFT(E1700,MIN(FIND({0,1,2,3,4,5,6,7,8,9},ASC(E1700)&amp;1234567890))-1)</f>
        <v>Na</v>
      </c>
      <c r="G1700" s="8">
        <f t="shared" si="130"/>
        <v>2.16</v>
      </c>
      <c r="H1700" s="8">
        <f>VLOOKUP(F1700,Table!$A$2:$C$121,2,0)</f>
        <v>1</v>
      </c>
      <c r="I1700" s="7">
        <f>VLOOKUP(F1700,Table!$A$2:$C$121,3,0)</f>
        <v>3</v>
      </c>
      <c r="J1700" s="6" t="s">
        <v>4893</v>
      </c>
      <c r="K1700" s="8" t="str">
        <f>LEFT(J1700,MIN(FIND({0,1,2,3,4,5,6,7,8,9},ASC(J1700)&amp;1234567890))-1)</f>
        <v>H</v>
      </c>
      <c r="L1700" s="8">
        <f t="shared" si="131"/>
        <v>4.84</v>
      </c>
      <c r="M1700" s="8">
        <f>VLOOKUP(K1700,Table!$A$2:$C$121,2,0)</f>
        <v>1</v>
      </c>
      <c r="N1700" s="7">
        <f>VLOOKUP(K1700,Table!$A$2:$C$121,3,0)</f>
        <v>1</v>
      </c>
      <c r="O1700" s="6" t="s">
        <v>4894</v>
      </c>
      <c r="P1700" s="8" t="str">
        <f>LEFT(O1700,MIN(FIND({0,1,2,3,4,5,6,7,8,9},ASC(O1700)&amp;1234567890))-1)</f>
        <v>Al</v>
      </c>
      <c r="Q1700" s="8">
        <f t="shared" si="132"/>
        <v>7</v>
      </c>
      <c r="R1700" s="8">
        <f>VLOOKUP(P1700,Table!$A$2:$C$121,2,0)</f>
        <v>13</v>
      </c>
      <c r="S1700" s="7">
        <f>VLOOKUP(P1700,Table!$A$2:$C$121,3,0)</f>
        <v>3</v>
      </c>
      <c r="T1700" s="6" t="s">
        <v>4895</v>
      </c>
      <c r="U1700" s="8" t="str">
        <f>LEFT(T1700,MIN(FIND({0,1,2,3,4,5,6,7,8,9},ASC(T1700)&amp;1234567890))-1)</f>
        <v>Si</v>
      </c>
      <c r="V1700" s="8">
        <f t="shared" si="133"/>
        <v>17</v>
      </c>
      <c r="W1700" s="8">
        <f>VLOOKUP(U1700,Table!$A$2:$C$121,2,0)</f>
        <v>14</v>
      </c>
      <c r="X1700" s="7">
        <f>VLOOKUP(U1700,Table!$A$2:$C$121,3,0)</f>
        <v>3</v>
      </c>
      <c r="Y1700" s="6" t="s">
        <v>4698</v>
      </c>
      <c r="Z1700" s="8" t="str">
        <f>LEFT(Y1700,MIN(FIND({0,1,2,3,4,5,6,7,8,9},ASC(Y1700)&amp;1234567890))-1)</f>
        <v>O</v>
      </c>
      <c r="AA1700" s="8">
        <f t="shared" si="134"/>
        <v>48</v>
      </c>
      <c r="AB1700" s="8">
        <f>VLOOKUP(Z1700,Table!$A$2:$C$121,2,0)</f>
        <v>16</v>
      </c>
      <c r="AC1700" s="7">
        <f>VLOOKUP(Z1700,Table!$A$2:$C$121,3,0)</f>
        <v>2</v>
      </c>
      <c r="AD1700" s="5" t="str">
        <f>VLOOKUP(A1700,Table!$U$1:$V$230,2,0)</f>
        <v>Cubic</v>
      </c>
    </row>
    <row r="1701" spans="1:30" ht="18.75" customHeight="1" x14ac:dyDescent="0.4">
      <c r="A1701" s="5">
        <v>227</v>
      </c>
      <c r="B1701" s="5">
        <v>33601</v>
      </c>
      <c r="C1701" s="5" t="s">
        <v>2161</v>
      </c>
      <c r="D1701" s="5" t="s">
        <v>2188</v>
      </c>
      <c r="E1701" s="6" t="s">
        <v>4896</v>
      </c>
      <c r="F1701" s="8" t="str">
        <f>LEFT(E1701,MIN(FIND({0,1,2,3,4,5,6,7,8,9},ASC(E1701)&amp;1234567890))-1)</f>
        <v>Na</v>
      </c>
      <c r="G1701" s="8">
        <f t="shared" si="130"/>
        <v>0.86</v>
      </c>
      <c r="H1701" s="8">
        <f>VLOOKUP(F1701,Table!$A$2:$C$121,2,0)</f>
        <v>1</v>
      </c>
      <c r="I1701" s="7">
        <f>VLOOKUP(F1701,Table!$A$2:$C$121,3,0)</f>
        <v>3</v>
      </c>
      <c r="J1701" s="6" t="s">
        <v>4897</v>
      </c>
      <c r="K1701" s="8" t="str">
        <f>LEFT(J1701,MIN(FIND({0,1,2,3,4,5,6,7,8,9},ASC(J1701)&amp;1234567890))-1)</f>
        <v>H</v>
      </c>
      <c r="L1701" s="8">
        <f t="shared" si="131"/>
        <v>6.14</v>
      </c>
      <c r="M1701" s="8">
        <f>VLOOKUP(K1701,Table!$A$2:$C$121,2,0)</f>
        <v>1</v>
      </c>
      <c r="N1701" s="7">
        <f>VLOOKUP(K1701,Table!$A$2:$C$121,3,0)</f>
        <v>1</v>
      </c>
      <c r="O1701" s="6" t="s">
        <v>4894</v>
      </c>
      <c r="P1701" s="8" t="str">
        <f>LEFT(O1701,MIN(FIND({0,1,2,3,4,5,6,7,8,9},ASC(O1701)&amp;1234567890))-1)</f>
        <v>Al</v>
      </c>
      <c r="Q1701" s="8">
        <f t="shared" si="132"/>
        <v>7</v>
      </c>
      <c r="R1701" s="8">
        <f>VLOOKUP(P1701,Table!$A$2:$C$121,2,0)</f>
        <v>13</v>
      </c>
      <c r="S1701" s="7">
        <f>VLOOKUP(P1701,Table!$A$2:$C$121,3,0)</f>
        <v>3</v>
      </c>
      <c r="T1701" s="6" t="s">
        <v>4895</v>
      </c>
      <c r="U1701" s="8" t="str">
        <f>LEFT(T1701,MIN(FIND({0,1,2,3,4,5,6,7,8,9},ASC(T1701)&amp;1234567890))-1)</f>
        <v>Si</v>
      </c>
      <c r="V1701" s="8">
        <f t="shared" si="133"/>
        <v>17</v>
      </c>
      <c r="W1701" s="8">
        <f>VLOOKUP(U1701,Table!$A$2:$C$121,2,0)</f>
        <v>14</v>
      </c>
      <c r="X1701" s="7">
        <f>VLOOKUP(U1701,Table!$A$2:$C$121,3,0)</f>
        <v>3</v>
      </c>
      <c r="Y1701" s="6" t="s">
        <v>4698</v>
      </c>
      <c r="Z1701" s="8" t="str">
        <f>LEFT(Y1701,MIN(FIND({0,1,2,3,4,5,6,7,8,9},ASC(Y1701)&amp;1234567890))-1)</f>
        <v>O</v>
      </c>
      <c r="AA1701" s="8">
        <f t="shared" si="134"/>
        <v>48</v>
      </c>
      <c r="AB1701" s="8">
        <f>VLOOKUP(Z1701,Table!$A$2:$C$121,2,0)</f>
        <v>16</v>
      </c>
      <c r="AC1701" s="7">
        <f>VLOOKUP(Z1701,Table!$A$2:$C$121,3,0)</f>
        <v>2</v>
      </c>
      <c r="AD1701" s="5" t="str">
        <f>VLOOKUP(A1701,Table!$U$1:$V$230,2,0)</f>
        <v>Cubic</v>
      </c>
    </row>
    <row r="1702" spans="1:30" ht="18.75" customHeight="1" x14ac:dyDescent="0.4">
      <c r="A1702" s="5">
        <v>227</v>
      </c>
      <c r="B1702" s="5">
        <v>61189</v>
      </c>
      <c r="C1702" s="5" t="s">
        <v>2161</v>
      </c>
      <c r="D1702" s="5" t="s">
        <v>2189</v>
      </c>
      <c r="E1702" s="6" t="s">
        <v>4898</v>
      </c>
      <c r="F1702" s="8" t="str">
        <f>LEFT(E1702,MIN(FIND({0,1,2,3,4,5,6,7,8,9},ASC(E1702)&amp;1234567890))-1)</f>
        <v>Co</v>
      </c>
      <c r="G1702" s="8">
        <f t="shared" si="130"/>
        <v>19</v>
      </c>
      <c r="H1702" s="8">
        <f>VLOOKUP(F1702,Table!$A$2:$C$121,2,0)</f>
        <v>9</v>
      </c>
      <c r="I1702" s="7">
        <f>VLOOKUP(F1702,Table!$A$2:$C$121,3,0)</f>
        <v>4</v>
      </c>
      <c r="J1702" s="6" t="s">
        <v>4899</v>
      </c>
      <c r="K1702" s="8" t="str">
        <f>LEFT(J1702,MIN(FIND({0,1,2,3,4,5,6,7,8,9},ASC(J1702)&amp;1234567890))-1)</f>
        <v>Na</v>
      </c>
      <c r="L1702" s="8">
        <f t="shared" si="131"/>
        <v>18</v>
      </c>
      <c r="M1702" s="8">
        <f>VLOOKUP(K1702,Table!$A$2:$C$121,2,0)</f>
        <v>1</v>
      </c>
      <c r="N1702" s="7">
        <f>VLOOKUP(K1702,Table!$A$2:$C$121,3,0)</f>
        <v>3</v>
      </c>
      <c r="O1702" s="6" t="s">
        <v>4900</v>
      </c>
      <c r="P1702" s="8" t="str">
        <f>LEFT(O1702,MIN(FIND({0,1,2,3,4,5,6,7,8,9},ASC(O1702)&amp;1234567890))-1)</f>
        <v>Al</v>
      </c>
      <c r="Q1702" s="8">
        <f t="shared" si="132"/>
        <v>56</v>
      </c>
      <c r="R1702" s="8">
        <f>VLOOKUP(P1702,Table!$A$2:$C$121,2,0)</f>
        <v>13</v>
      </c>
      <c r="S1702" s="7">
        <f>VLOOKUP(P1702,Table!$A$2:$C$121,3,0)</f>
        <v>3</v>
      </c>
      <c r="T1702" s="6" t="s">
        <v>4901</v>
      </c>
      <c r="U1702" s="8" t="str">
        <f>LEFT(T1702,MIN(FIND({0,1,2,3,4,5,6,7,8,9},ASC(T1702)&amp;1234567890))-1)</f>
        <v>Si</v>
      </c>
      <c r="V1702" s="8">
        <f t="shared" si="133"/>
        <v>136</v>
      </c>
      <c r="W1702" s="8">
        <f>VLOOKUP(U1702,Table!$A$2:$C$121,2,0)</f>
        <v>14</v>
      </c>
      <c r="X1702" s="7">
        <f>VLOOKUP(U1702,Table!$A$2:$C$121,3,0)</f>
        <v>3</v>
      </c>
      <c r="Y1702" s="6" t="s">
        <v>4618</v>
      </c>
      <c r="Z1702" s="8" t="str">
        <f>LEFT(Y1702,MIN(FIND({0,1,2,3,4,5,6,7,8,9},ASC(Y1702)&amp;1234567890))-1)</f>
        <v>O</v>
      </c>
      <c r="AA1702" s="8">
        <f t="shared" si="134"/>
        <v>384</v>
      </c>
      <c r="AB1702" s="8">
        <f>VLOOKUP(Z1702,Table!$A$2:$C$121,2,0)</f>
        <v>16</v>
      </c>
      <c r="AC1702" s="7">
        <f>VLOOKUP(Z1702,Table!$A$2:$C$121,3,0)</f>
        <v>2</v>
      </c>
      <c r="AD1702" s="5" t="str">
        <f>VLOOKUP(A1702,Table!$U$1:$V$230,2,0)</f>
        <v>Cubic</v>
      </c>
    </row>
    <row r="1703" spans="1:30" ht="18.75" customHeight="1" x14ac:dyDescent="0.4">
      <c r="A1703" s="5">
        <v>227</v>
      </c>
      <c r="B1703" s="5">
        <v>70024</v>
      </c>
      <c r="C1703" s="5" t="s">
        <v>2160</v>
      </c>
      <c r="D1703" s="5" t="s">
        <v>2190</v>
      </c>
      <c r="E1703" s="6" t="s">
        <v>2329</v>
      </c>
      <c r="F1703" s="8" t="str">
        <f>LEFT(E1703,MIN(FIND({0,1,2,3,4,5,6,7,8,9},ASC(E1703)&amp;1234567890))-1)</f>
        <v>Li</v>
      </c>
      <c r="G1703" s="8">
        <f t="shared" si="130"/>
        <v>1</v>
      </c>
      <c r="H1703" s="8">
        <f>VLOOKUP(F1703,Table!$A$2:$C$121,2,0)</f>
        <v>1</v>
      </c>
      <c r="I1703" s="7">
        <f>VLOOKUP(F1703,Table!$A$2:$C$121,3,0)</f>
        <v>2</v>
      </c>
      <c r="J1703" s="6" t="s">
        <v>2771</v>
      </c>
      <c r="K1703" s="8" t="str">
        <f>LEFT(J1703,MIN(FIND({0,1,2,3,4,5,6,7,8,9},ASC(J1703)&amp;1234567890))-1)</f>
        <v>Ni</v>
      </c>
      <c r="L1703" s="8">
        <f t="shared" si="131"/>
        <v>0.3</v>
      </c>
      <c r="M1703" s="8">
        <f>VLOOKUP(K1703,Table!$A$2:$C$121,2,0)</f>
        <v>10</v>
      </c>
      <c r="N1703" s="7">
        <f>VLOOKUP(K1703,Table!$A$2:$C$121,3,0)</f>
        <v>4</v>
      </c>
      <c r="O1703" s="6" t="s">
        <v>2942</v>
      </c>
      <c r="P1703" s="8" t="str">
        <f>LEFT(O1703,MIN(FIND({0,1,2,3,4,5,6,7,8,9},ASC(O1703)&amp;1234567890))-1)</f>
        <v>Mg</v>
      </c>
      <c r="Q1703" s="8">
        <f t="shared" si="132"/>
        <v>0.2</v>
      </c>
      <c r="R1703" s="8">
        <f>VLOOKUP(P1703,Table!$A$2:$C$121,2,0)</f>
        <v>2</v>
      </c>
      <c r="S1703" s="7">
        <f>VLOOKUP(P1703,Table!$A$2:$C$121,3,0)</f>
        <v>3</v>
      </c>
      <c r="T1703" s="6" t="s">
        <v>2485</v>
      </c>
      <c r="U1703" s="8" t="str">
        <f>LEFT(T1703,MIN(FIND({0,1,2,3,4,5,6,7,8,9},ASC(T1703)&amp;1234567890))-1)</f>
        <v>Mn</v>
      </c>
      <c r="V1703" s="8">
        <f t="shared" si="133"/>
        <v>1.5</v>
      </c>
      <c r="W1703" s="8">
        <f>VLOOKUP(U1703,Table!$A$2:$C$121,2,0)</f>
        <v>7</v>
      </c>
      <c r="X1703" s="7">
        <f>VLOOKUP(U1703,Table!$A$2:$C$121,3,0)</f>
        <v>4</v>
      </c>
      <c r="Y1703" s="6" t="s">
        <v>2317</v>
      </c>
      <c r="Z1703" s="8" t="str">
        <f>LEFT(Y1703,MIN(FIND({0,1,2,3,4,5,6,7,8,9},ASC(Y1703)&amp;1234567890))-1)</f>
        <v>O</v>
      </c>
      <c r="AA1703" s="8">
        <f t="shared" si="134"/>
        <v>4</v>
      </c>
      <c r="AB1703" s="8">
        <f>VLOOKUP(Z1703,Table!$A$2:$C$121,2,0)</f>
        <v>16</v>
      </c>
      <c r="AC1703" s="7">
        <f>VLOOKUP(Z1703,Table!$A$2:$C$121,3,0)</f>
        <v>2</v>
      </c>
      <c r="AD1703" s="5" t="str">
        <f>VLOOKUP(A1703,Table!$U$1:$V$230,2,0)</f>
        <v>Cubic</v>
      </c>
    </row>
    <row r="1704" spans="1:30" ht="18.75" customHeight="1" x14ac:dyDescent="0.4">
      <c r="A1704" s="5">
        <v>227</v>
      </c>
      <c r="B1704" s="5">
        <v>70025</v>
      </c>
      <c r="C1704" s="5" t="s">
        <v>2160</v>
      </c>
      <c r="D1704" s="5" t="s">
        <v>2191</v>
      </c>
      <c r="E1704" s="6" t="s">
        <v>2329</v>
      </c>
      <c r="F1704" s="8" t="str">
        <f>LEFT(E1704,MIN(FIND({0,1,2,3,4,5,6,7,8,9},ASC(E1704)&amp;1234567890))-1)</f>
        <v>Li</v>
      </c>
      <c r="G1704" s="8">
        <f t="shared" si="130"/>
        <v>1</v>
      </c>
      <c r="H1704" s="8">
        <f>VLOOKUP(F1704,Table!$A$2:$C$121,2,0)</f>
        <v>1</v>
      </c>
      <c r="I1704" s="7">
        <f>VLOOKUP(F1704,Table!$A$2:$C$121,3,0)</f>
        <v>2</v>
      </c>
      <c r="J1704" s="6" t="s">
        <v>3436</v>
      </c>
      <c r="K1704" s="8" t="str">
        <f>LEFT(J1704,MIN(FIND({0,1,2,3,4,5,6,7,8,9},ASC(J1704)&amp;1234567890))-1)</f>
        <v>Ni</v>
      </c>
      <c r="L1704" s="8">
        <f t="shared" si="131"/>
        <v>0.5</v>
      </c>
      <c r="M1704" s="8">
        <f>VLOOKUP(K1704,Table!$A$2:$C$121,2,0)</f>
        <v>10</v>
      </c>
      <c r="N1704" s="7">
        <f>VLOOKUP(K1704,Table!$A$2:$C$121,3,0)</f>
        <v>4</v>
      </c>
      <c r="O1704" s="6" t="s">
        <v>4902</v>
      </c>
      <c r="P1704" s="8" t="str">
        <f>LEFT(O1704,MIN(FIND({0,1,2,3,4,5,6,7,8,9},ASC(O1704)&amp;1234567890))-1)</f>
        <v>Mn</v>
      </c>
      <c r="Q1704" s="8">
        <f t="shared" si="132"/>
        <v>1.2</v>
      </c>
      <c r="R1704" s="8">
        <f>VLOOKUP(P1704,Table!$A$2:$C$121,2,0)</f>
        <v>7</v>
      </c>
      <c r="S1704" s="7">
        <f>VLOOKUP(P1704,Table!$A$2:$C$121,3,0)</f>
        <v>4</v>
      </c>
      <c r="T1704" s="6" t="s">
        <v>2725</v>
      </c>
      <c r="U1704" s="8" t="str">
        <f>LEFT(T1704,MIN(FIND({0,1,2,3,4,5,6,7,8,9},ASC(T1704)&amp;1234567890))-1)</f>
        <v>Ti</v>
      </c>
      <c r="V1704" s="8">
        <f t="shared" si="133"/>
        <v>0.3</v>
      </c>
      <c r="W1704" s="8">
        <f>VLOOKUP(U1704,Table!$A$2:$C$121,2,0)</f>
        <v>4</v>
      </c>
      <c r="X1704" s="7">
        <f>VLOOKUP(U1704,Table!$A$2:$C$121,3,0)</f>
        <v>4</v>
      </c>
      <c r="Y1704" s="6" t="s">
        <v>2317</v>
      </c>
      <c r="Z1704" s="8" t="str">
        <f>LEFT(Y1704,MIN(FIND({0,1,2,3,4,5,6,7,8,9},ASC(Y1704)&amp;1234567890))-1)</f>
        <v>O</v>
      </c>
      <c r="AA1704" s="8">
        <f t="shared" si="134"/>
        <v>4</v>
      </c>
      <c r="AB1704" s="8">
        <f>VLOOKUP(Z1704,Table!$A$2:$C$121,2,0)</f>
        <v>16</v>
      </c>
      <c r="AC1704" s="7">
        <f>VLOOKUP(Z1704,Table!$A$2:$C$121,3,0)</f>
        <v>2</v>
      </c>
      <c r="AD1704" s="5" t="str">
        <f>VLOOKUP(A1704,Table!$U$1:$V$230,2,0)</f>
        <v>Cubic</v>
      </c>
    </row>
    <row r="1705" spans="1:30" ht="18.75" customHeight="1" x14ac:dyDescent="0.4">
      <c r="A1705" s="5">
        <v>227</v>
      </c>
      <c r="B1705" s="5">
        <v>70026</v>
      </c>
      <c r="C1705" s="5" t="s">
        <v>2160</v>
      </c>
      <c r="D1705" s="5" t="s">
        <v>2192</v>
      </c>
      <c r="E1705" s="6" t="s">
        <v>2329</v>
      </c>
      <c r="F1705" s="8" t="str">
        <f>LEFT(E1705,MIN(FIND({0,1,2,3,4,5,6,7,8,9},ASC(E1705)&amp;1234567890))-1)</f>
        <v>Li</v>
      </c>
      <c r="G1705" s="8">
        <f t="shared" si="130"/>
        <v>1</v>
      </c>
      <c r="H1705" s="8">
        <f>VLOOKUP(F1705,Table!$A$2:$C$121,2,0)</f>
        <v>1</v>
      </c>
      <c r="I1705" s="7">
        <f>VLOOKUP(F1705,Table!$A$2:$C$121,3,0)</f>
        <v>2</v>
      </c>
      <c r="J1705" s="6" t="s">
        <v>3436</v>
      </c>
      <c r="K1705" s="8" t="str">
        <f>LEFT(J1705,MIN(FIND({0,1,2,3,4,5,6,7,8,9},ASC(J1705)&amp;1234567890))-1)</f>
        <v>Ni</v>
      </c>
      <c r="L1705" s="8">
        <f t="shared" si="131"/>
        <v>0.5</v>
      </c>
      <c r="M1705" s="8">
        <f>VLOOKUP(K1705,Table!$A$2:$C$121,2,0)</f>
        <v>10</v>
      </c>
      <c r="N1705" s="7">
        <f>VLOOKUP(K1705,Table!$A$2:$C$121,3,0)</f>
        <v>4</v>
      </c>
      <c r="O1705" s="6" t="s">
        <v>4903</v>
      </c>
      <c r="P1705" s="8" t="str">
        <f>LEFT(O1705,MIN(FIND({0,1,2,3,4,5,6,7,8,9},ASC(O1705)&amp;1234567890))-1)</f>
        <v>Mn</v>
      </c>
      <c r="Q1705" s="8">
        <f t="shared" si="132"/>
        <v>1.1000000000000001</v>
      </c>
      <c r="R1705" s="8">
        <f>VLOOKUP(P1705,Table!$A$2:$C$121,2,0)</f>
        <v>7</v>
      </c>
      <c r="S1705" s="7">
        <f>VLOOKUP(P1705,Table!$A$2:$C$121,3,0)</f>
        <v>4</v>
      </c>
      <c r="T1705" s="6" t="s">
        <v>3593</v>
      </c>
      <c r="U1705" s="8" t="str">
        <f>LEFT(T1705,MIN(FIND({0,1,2,3,4,5,6,7,8,9},ASC(T1705)&amp;1234567890))-1)</f>
        <v>Ti</v>
      </c>
      <c r="V1705" s="8">
        <f t="shared" si="133"/>
        <v>0.4</v>
      </c>
      <c r="W1705" s="8">
        <f>VLOOKUP(U1705,Table!$A$2:$C$121,2,0)</f>
        <v>4</v>
      </c>
      <c r="X1705" s="7">
        <f>VLOOKUP(U1705,Table!$A$2:$C$121,3,0)</f>
        <v>4</v>
      </c>
      <c r="Y1705" s="6" t="s">
        <v>2317</v>
      </c>
      <c r="Z1705" s="8" t="str">
        <f>LEFT(Y1705,MIN(FIND({0,1,2,3,4,5,6,7,8,9},ASC(Y1705)&amp;1234567890))-1)</f>
        <v>O</v>
      </c>
      <c r="AA1705" s="8">
        <f t="shared" si="134"/>
        <v>4</v>
      </c>
      <c r="AB1705" s="8">
        <f>VLOOKUP(Z1705,Table!$A$2:$C$121,2,0)</f>
        <v>16</v>
      </c>
      <c r="AC1705" s="7">
        <f>VLOOKUP(Z1705,Table!$A$2:$C$121,3,0)</f>
        <v>2</v>
      </c>
      <c r="AD1705" s="5" t="str">
        <f>VLOOKUP(A1705,Table!$U$1:$V$230,2,0)</f>
        <v>Cubic</v>
      </c>
    </row>
    <row r="1706" spans="1:30" ht="18.75" customHeight="1" x14ac:dyDescent="0.4">
      <c r="A1706" s="5">
        <v>227</v>
      </c>
      <c r="B1706" s="5">
        <v>70027</v>
      </c>
      <c r="C1706" s="5" t="s">
        <v>2160</v>
      </c>
      <c r="D1706" s="5" t="s">
        <v>2193</v>
      </c>
      <c r="E1706" s="6" t="s">
        <v>2329</v>
      </c>
      <c r="F1706" s="8" t="str">
        <f>LEFT(E1706,MIN(FIND({0,1,2,3,4,5,6,7,8,9},ASC(E1706)&amp;1234567890))-1)</f>
        <v>Li</v>
      </c>
      <c r="G1706" s="8">
        <f t="shared" si="130"/>
        <v>1</v>
      </c>
      <c r="H1706" s="8">
        <f>VLOOKUP(F1706,Table!$A$2:$C$121,2,0)</f>
        <v>1</v>
      </c>
      <c r="I1706" s="7">
        <f>VLOOKUP(F1706,Table!$A$2:$C$121,3,0)</f>
        <v>2</v>
      </c>
      <c r="J1706" s="6" t="s">
        <v>3436</v>
      </c>
      <c r="K1706" s="8" t="str">
        <f>LEFT(J1706,MIN(FIND({0,1,2,3,4,5,6,7,8,9},ASC(J1706)&amp;1234567890))-1)</f>
        <v>Ni</v>
      </c>
      <c r="L1706" s="8">
        <f t="shared" si="131"/>
        <v>0.5</v>
      </c>
      <c r="M1706" s="8">
        <f>VLOOKUP(K1706,Table!$A$2:$C$121,2,0)</f>
        <v>10</v>
      </c>
      <c r="N1706" s="7">
        <f>VLOOKUP(K1706,Table!$A$2:$C$121,3,0)</f>
        <v>4</v>
      </c>
      <c r="O1706" s="6" t="s">
        <v>4904</v>
      </c>
      <c r="P1706" s="8" t="str">
        <f>LEFT(O1706,MIN(FIND({0,1,2,3,4,5,6,7,8,9},ASC(O1706)&amp;1234567890))-1)</f>
        <v>Mn</v>
      </c>
      <c r="Q1706" s="8">
        <f t="shared" si="132"/>
        <v>1</v>
      </c>
      <c r="R1706" s="8">
        <f>VLOOKUP(P1706,Table!$A$2:$C$121,2,0)</f>
        <v>7</v>
      </c>
      <c r="S1706" s="7">
        <f>VLOOKUP(P1706,Table!$A$2:$C$121,3,0)</f>
        <v>4</v>
      </c>
      <c r="T1706" s="6" t="s">
        <v>2369</v>
      </c>
      <c r="U1706" s="8" t="str">
        <f>LEFT(T1706,MIN(FIND({0,1,2,3,4,5,6,7,8,9},ASC(T1706)&amp;1234567890))-1)</f>
        <v>Ti</v>
      </c>
      <c r="V1706" s="8">
        <f t="shared" si="133"/>
        <v>0.5</v>
      </c>
      <c r="W1706" s="8">
        <f>VLOOKUP(U1706,Table!$A$2:$C$121,2,0)</f>
        <v>4</v>
      </c>
      <c r="X1706" s="7">
        <f>VLOOKUP(U1706,Table!$A$2:$C$121,3,0)</f>
        <v>4</v>
      </c>
      <c r="Y1706" s="6" t="s">
        <v>2317</v>
      </c>
      <c r="Z1706" s="8" t="str">
        <f>LEFT(Y1706,MIN(FIND({0,1,2,3,4,5,6,7,8,9},ASC(Y1706)&amp;1234567890))-1)</f>
        <v>O</v>
      </c>
      <c r="AA1706" s="8">
        <f t="shared" si="134"/>
        <v>4</v>
      </c>
      <c r="AB1706" s="8">
        <f>VLOOKUP(Z1706,Table!$A$2:$C$121,2,0)</f>
        <v>16</v>
      </c>
      <c r="AC1706" s="7">
        <f>VLOOKUP(Z1706,Table!$A$2:$C$121,3,0)</f>
        <v>2</v>
      </c>
      <c r="AD1706" s="5" t="str">
        <f>VLOOKUP(A1706,Table!$U$1:$V$230,2,0)</f>
        <v>Cubic</v>
      </c>
    </row>
    <row r="1707" spans="1:30" ht="18.75" customHeight="1" x14ac:dyDescent="0.4">
      <c r="A1707" s="5">
        <v>227</v>
      </c>
      <c r="B1707" s="5">
        <v>70028</v>
      </c>
      <c r="C1707" s="5" t="s">
        <v>2160</v>
      </c>
      <c r="D1707" s="5" t="s">
        <v>2194</v>
      </c>
      <c r="E1707" s="6" t="s">
        <v>2329</v>
      </c>
      <c r="F1707" s="8" t="str">
        <f>LEFT(E1707,MIN(FIND({0,1,2,3,4,5,6,7,8,9},ASC(E1707)&amp;1234567890))-1)</f>
        <v>Li</v>
      </c>
      <c r="G1707" s="8">
        <f t="shared" si="130"/>
        <v>1</v>
      </c>
      <c r="H1707" s="8">
        <f>VLOOKUP(F1707,Table!$A$2:$C$121,2,0)</f>
        <v>1</v>
      </c>
      <c r="I1707" s="7">
        <f>VLOOKUP(F1707,Table!$A$2:$C$121,3,0)</f>
        <v>2</v>
      </c>
      <c r="J1707" s="6" t="s">
        <v>3436</v>
      </c>
      <c r="K1707" s="8" t="str">
        <f>LEFT(J1707,MIN(FIND({0,1,2,3,4,5,6,7,8,9},ASC(J1707)&amp;1234567890))-1)</f>
        <v>Ni</v>
      </c>
      <c r="L1707" s="8">
        <f t="shared" si="131"/>
        <v>0.5</v>
      </c>
      <c r="M1707" s="8">
        <f>VLOOKUP(K1707,Table!$A$2:$C$121,2,0)</f>
        <v>10</v>
      </c>
      <c r="N1707" s="7">
        <f>VLOOKUP(K1707,Table!$A$2:$C$121,3,0)</f>
        <v>4</v>
      </c>
      <c r="O1707" s="6" t="s">
        <v>4905</v>
      </c>
      <c r="P1707" s="8" t="str">
        <f>LEFT(O1707,MIN(FIND({0,1,2,3,4,5,6,7,8,9},ASC(O1707)&amp;1234567890))-1)</f>
        <v>Mn</v>
      </c>
      <c r="Q1707" s="8">
        <f t="shared" si="132"/>
        <v>0.8</v>
      </c>
      <c r="R1707" s="8">
        <f>VLOOKUP(P1707,Table!$A$2:$C$121,2,0)</f>
        <v>7</v>
      </c>
      <c r="S1707" s="7">
        <f>VLOOKUP(P1707,Table!$A$2:$C$121,3,0)</f>
        <v>4</v>
      </c>
      <c r="T1707" s="6" t="s">
        <v>2742</v>
      </c>
      <c r="U1707" s="8" t="str">
        <f>LEFT(T1707,MIN(FIND({0,1,2,3,4,5,6,7,8,9},ASC(T1707)&amp;1234567890))-1)</f>
        <v>Ti</v>
      </c>
      <c r="V1707" s="8">
        <f t="shared" si="133"/>
        <v>0.7</v>
      </c>
      <c r="W1707" s="8">
        <f>VLOOKUP(U1707,Table!$A$2:$C$121,2,0)</f>
        <v>4</v>
      </c>
      <c r="X1707" s="7">
        <f>VLOOKUP(U1707,Table!$A$2:$C$121,3,0)</f>
        <v>4</v>
      </c>
      <c r="Y1707" s="6" t="s">
        <v>2317</v>
      </c>
      <c r="Z1707" s="8" t="str">
        <f>LEFT(Y1707,MIN(FIND({0,1,2,3,4,5,6,7,8,9},ASC(Y1707)&amp;1234567890))-1)</f>
        <v>O</v>
      </c>
      <c r="AA1707" s="8">
        <f t="shared" si="134"/>
        <v>4</v>
      </c>
      <c r="AB1707" s="8">
        <f>VLOOKUP(Z1707,Table!$A$2:$C$121,2,0)</f>
        <v>16</v>
      </c>
      <c r="AC1707" s="7">
        <f>VLOOKUP(Z1707,Table!$A$2:$C$121,3,0)</f>
        <v>2</v>
      </c>
      <c r="AD1707" s="5" t="str">
        <f>VLOOKUP(A1707,Table!$U$1:$V$230,2,0)</f>
        <v>Cubic</v>
      </c>
    </row>
    <row r="1708" spans="1:30" ht="18.75" customHeight="1" x14ac:dyDescent="0.4">
      <c r="A1708" s="5">
        <v>227</v>
      </c>
      <c r="B1708" s="5">
        <v>70029</v>
      </c>
      <c r="C1708" s="5" t="s">
        <v>2160</v>
      </c>
      <c r="D1708" s="5" t="s">
        <v>2195</v>
      </c>
      <c r="E1708" s="6" t="s">
        <v>2329</v>
      </c>
      <c r="F1708" s="8" t="str">
        <f>LEFT(E1708,MIN(FIND({0,1,2,3,4,5,6,7,8,9},ASC(E1708)&amp;1234567890))-1)</f>
        <v>Li</v>
      </c>
      <c r="G1708" s="8">
        <f t="shared" si="130"/>
        <v>1</v>
      </c>
      <c r="H1708" s="8">
        <f>VLOOKUP(F1708,Table!$A$2:$C$121,2,0)</f>
        <v>1</v>
      </c>
      <c r="I1708" s="7">
        <f>VLOOKUP(F1708,Table!$A$2:$C$121,3,0)</f>
        <v>2</v>
      </c>
      <c r="J1708" s="6" t="s">
        <v>3436</v>
      </c>
      <c r="K1708" s="8" t="str">
        <f>LEFT(J1708,MIN(FIND({0,1,2,3,4,5,6,7,8,9},ASC(J1708)&amp;1234567890))-1)</f>
        <v>Ni</v>
      </c>
      <c r="L1708" s="8">
        <f t="shared" si="131"/>
        <v>0.5</v>
      </c>
      <c r="M1708" s="8">
        <f>VLOOKUP(K1708,Table!$A$2:$C$121,2,0)</f>
        <v>10</v>
      </c>
      <c r="N1708" s="7">
        <f>VLOOKUP(K1708,Table!$A$2:$C$121,3,0)</f>
        <v>4</v>
      </c>
      <c r="O1708" s="6" t="s">
        <v>2365</v>
      </c>
      <c r="P1708" s="8" t="str">
        <f>LEFT(O1708,MIN(FIND({0,1,2,3,4,5,6,7,8,9},ASC(O1708)&amp;1234567890))-1)</f>
        <v>Mn</v>
      </c>
      <c r="Q1708" s="8">
        <f t="shared" si="132"/>
        <v>0.5</v>
      </c>
      <c r="R1708" s="8">
        <f>VLOOKUP(P1708,Table!$A$2:$C$121,2,0)</f>
        <v>7</v>
      </c>
      <c r="S1708" s="7">
        <f>VLOOKUP(P1708,Table!$A$2:$C$121,3,0)</f>
        <v>4</v>
      </c>
      <c r="T1708" s="6" t="s">
        <v>4906</v>
      </c>
      <c r="U1708" s="8" t="str">
        <f>LEFT(T1708,MIN(FIND({0,1,2,3,4,5,6,7,8,9},ASC(T1708)&amp;1234567890))-1)</f>
        <v>Ti</v>
      </c>
      <c r="V1708" s="8">
        <f t="shared" si="133"/>
        <v>1</v>
      </c>
      <c r="W1708" s="8">
        <f>VLOOKUP(U1708,Table!$A$2:$C$121,2,0)</f>
        <v>4</v>
      </c>
      <c r="X1708" s="7">
        <f>VLOOKUP(U1708,Table!$A$2:$C$121,3,0)</f>
        <v>4</v>
      </c>
      <c r="Y1708" s="6" t="s">
        <v>2317</v>
      </c>
      <c r="Z1708" s="8" t="str">
        <f>LEFT(Y1708,MIN(FIND({0,1,2,3,4,5,6,7,8,9},ASC(Y1708)&amp;1234567890))-1)</f>
        <v>O</v>
      </c>
      <c r="AA1708" s="8">
        <f t="shared" si="134"/>
        <v>4</v>
      </c>
      <c r="AB1708" s="8">
        <f>VLOOKUP(Z1708,Table!$A$2:$C$121,2,0)</f>
        <v>16</v>
      </c>
      <c r="AC1708" s="7">
        <f>VLOOKUP(Z1708,Table!$A$2:$C$121,3,0)</f>
        <v>2</v>
      </c>
      <c r="AD1708" s="5" t="str">
        <f>VLOOKUP(A1708,Table!$U$1:$V$230,2,0)</f>
        <v>Cubic</v>
      </c>
    </row>
    <row r="1709" spans="1:30" ht="18.75" customHeight="1" x14ac:dyDescent="0.4">
      <c r="A1709" s="5">
        <v>227</v>
      </c>
      <c r="B1709" s="5">
        <v>70030</v>
      </c>
      <c r="C1709" s="5" t="s">
        <v>2160</v>
      </c>
      <c r="D1709" s="5" t="s">
        <v>2196</v>
      </c>
      <c r="E1709" s="6" t="s">
        <v>2329</v>
      </c>
      <c r="F1709" s="8" t="str">
        <f>LEFT(E1709,MIN(FIND({0,1,2,3,4,5,6,7,8,9},ASC(E1709)&amp;1234567890))-1)</f>
        <v>Li</v>
      </c>
      <c r="G1709" s="8">
        <f t="shared" si="130"/>
        <v>1</v>
      </c>
      <c r="H1709" s="8">
        <f>VLOOKUP(F1709,Table!$A$2:$C$121,2,0)</f>
        <v>1</v>
      </c>
      <c r="I1709" s="7">
        <f>VLOOKUP(F1709,Table!$A$2:$C$121,3,0)</f>
        <v>2</v>
      </c>
      <c r="J1709" s="6" t="s">
        <v>3436</v>
      </c>
      <c r="K1709" s="8" t="str">
        <f>LEFT(J1709,MIN(FIND({0,1,2,3,4,5,6,7,8,9},ASC(J1709)&amp;1234567890))-1)</f>
        <v>Ni</v>
      </c>
      <c r="L1709" s="8">
        <f t="shared" si="131"/>
        <v>0.5</v>
      </c>
      <c r="M1709" s="8">
        <f>VLOOKUP(K1709,Table!$A$2:$C$121,2,0)</f>
        <v>10</v>
      </c>
      <c r="N1709" s="7">
        <f>VLOOKUP(K1709,Table!$A$2:$C$121,3,0)</f>
        <v>4</v>
      </c>
      <c r="O1709" s="6" t="s">
        <v>2769</v>
      </c>
      <c r="P1709" s="8" t="str">
        <f>LEFT(O1709,MIN(FIND({0,1,2,3,4,5,6,7,8,9},ASC(O1709)&amp;1234567890))-1)</f>
        <v>Mn</v>
      </c>
      <c r="Q1709" s="8">
        <f t="shared" si="132"/>
        <v>0.3</v>
      </c>
      <c r="R1709" s="8">
        <f>VLOOKUP(P1709,Table!$A$2:$C$121,2,0)</f>
        <v>7</v>
      </c>
      <c r="S1709" s="7">
        <f>VLOOKUP(P1709,Table!$A$2:$C$121,3,0)</f>
        <v>4</v>
      </c>
      <c r="T1709" s="6" t="s">
        <v>3596</v>
      </c>
      <c r="U1709" s="8" t="str">
        <f>LEFT(T1709,MIN(FIND({0,1,2,3,4,5,6,7,8,9},ASC(T1709)&amp;1234567890))-1)</f>
        <v>Ti</v>
      </c>
      <c r="V1709" s="8">
        <f t="shared" si="133"/>
        <v>1.2</v>
      </c>
      <c r="W1709" s="8">
        <f>VLOOKUP(U1709,Table!$A$2:$C$121,2,0)</f>
        <v>4</v>
      </c>
      <c r="X1709" s="7">
        <f>VLOOKUP(U1709,Table!$A$2:$C$121,3,0)</f>
        <v>4</v>
      </c>
      <c r="Y1709" s="6" t="s">
        <v>2317</v>
      </c>
      <c r="Z1709" s="8" t="str">
        <f>LEFT(Y1709,MIN(FIND({0,1,2,3,4,5,6,7,8,9},ASC(Y1709)&amp;1234567890))-1)</f>
        <v>O</v>
      </c>
      <c r="AA1709" s="8">
        <f t="shared" si="134"/>
        <v>4</v>
      </c>
      <c r="AB1709" s="8">
        <f>VLOOKUP(Z1709,Table!$A$2:$C$121,2,0)</f>
        <v>16</v>
      </c>
      <c r="AC1709" s="7">
        <f>VLOOKUP(Z1709,Table!$A$2:$C$121,3,0)</f>
        <v>2</v>
      </c>
      <c r="AD1709" s="5" t="str">
        <f>VLOOKUP(A1709,Table!$U$1:$V$230,2,0)</f>
        <v>Cubic</v>
      </c>
    </row>
    <row r="1710" spans="1:30" ht="18.75" customHeight="1" x14ac:dyDescent="0.4">
      <c r="A1710" s="5">
        <v>227</v>
      </c>
      <c r="B1710" s="5">
        <v>70031</v>
      </c>
      <c r="C1710" s="5" t="s">
        <v>2160</v>
      </c>
      <c r="D1710" s="5" t="s">
        <v>2197</v>
      </c>
      <c r="E1710" s="6" t="s">
        <v>2329</v>
      </c>
      <c r="F1710" s="8" t="str">
        <f>LEFT(E1710,MIN(FIND({0,1,2,3,4,5,6,7,8,9},ASC(E1710)&amp;1234567890))-1)</f>
        <v>Li</v>
      </c>
      <c r="G1710" s="8">
        <f t="shared" si="130"/>
        <v>1</v>
      </c>
      <c r="H1710" s="8">
        <f>VLOOKUP(F1710,Table!$A$2:$C$121,2,0)</f>
        <v>1</v>
      </c>
      <c r="I1710" s="7">
        <f>VLOOKUP(F1710,Table!$A$2:$C$121,3,0)</f>
        <v>2</v>
      </c>
      <c r="J1710" s="6" t="s">
        <v>3436</v>
      </c>
      <c r="K1710" s="8" t="str">
        <f>LEFT(J1710,MIN(FIND({0,1,2,3,4,5,6,7,8,9},ASC(J1710)&amp;1234567890))-1)</f>
        <v>Ni</v>
      </c>
      <c r="L1710" s="8">
        <f t="shared" si="131"/>
        <v>0.5</v>
      </c>
      <c r="M1710" s="8">
        <f>VLOOKUP(K1710,Table!$A$2:$C$121,2,0)</f>
        <v>10</v>
      </c>
      <c r="N1710" s="7">
        <f>VLOOKUP(K1710,Table!$A$2:$C$121,3,0)</f>
        <v>4</v>
      </c>
      <c r="O1710" s="6" t="s">
        <v>4907</v>
      </c>
      <c r="P1710" s="8" t="str">
        <f>LEFT(O1710,MIN(FIND({0,1,2,3,4,5,6,7,8,9},ASC(O1710)&amp;1234567890))-1)</f>
        <v>Mn</v>
      </c>
      <c r="Q1710" s="8">
        <f t="shared" si="132"/>
        <v>0.15</v>
      </c>
      <c r="R1710" s="8">
        <f>VLOOKUP(P1710,Table!$A$2:$C$121,2,0)</f>
        <v>7</v>
      </c>
      <c r="S1710" s="7">
        <f>VLOOKUP(P1710,Table!$A$2:$C$121,3,0)</f>
        <v>4</v>
      </c>
      <c r="T1710" s="6" t="s">
        <v>4908</v>
      </c>
      <c r="U1710" s="8" t="str">
        <f>LEFT(T1710,MIN(FIND({0,1,2,3,4,5,6,7,8,9},ASC(T1710)&amp;1234567890))-1)</f>
        <v>Ti</v>
      </c>
      <c r="V1710" s="8">
        <f t="shared" si="133"/>
        <v>1.35</v>
      </c>
      <c r="W1710" s="8">
        <f>VLOOKUP(U1710,Table!$A$2:$C$121,2,0)</f>
        <v>4</v>
      </c>
      <c r="X1710" s="7">
        <f>VLOOKUP(U1710,Table!$A$2:$C$121,3,0)</f>
        <v>4</v>
      </c>
      <c r="Y1710" s="6" t="s">
        <v>2317</v>
      </c>
      <c r="Z1710" s="8" t="str">
        <f>LEFT(Y1710,MIN(FIND({0,1,2,3,4,5,6,7,8,9},ASC(Y1710)&amp;1234567890))-1)</f>
        <v>O</v>
      </c>
      <c r="AA1710" s="8">
        <f t="shared" si="134"/>
        <v>4</v>
      </c>
      <c r="AB1710" s="8">
        <f>VLOOKUP(Z1710,Table!$A$2:$C$121,2,0)</f>
        <v>16</v>
      </c>
      <c r="AC1710" s="7">
        <f>VLOOKUP(Z1710,Table!$A$2:$C$121,3,0)</f>
        <v>2</v>
      </c>
      <c r="AD1710" s="5" t="str">
        <f>VLOOKUP(A1710,Table!$U$1:$V$230,2,0)</f>
        <v>Cubic</v>
      </c>
    </row>
    <row r="1711" spans="1:30" ht="18.75" customHeight="1" x14ac:dyDescent="0.4">
      <c r="A1711" s="5">
        <v>227</v>
      </c>
      <c r="B1711" s="5">
        <v>201456</v>
      </c>
      <c r="C1711" s="5" t="s">
        <v>2161</v>
      </c>
      <c r="D1711" s="5" t="s">
        <v>2198</v>
      </c>
      <c r="E1711" s="6" t="s">
        <v>4909</v>
      </c>
      <c r="F1711" s="8" t="str">
        <f>LEFT(E1711,MIN(FIND({0,1,2,3,4,5,6,7,8,9},ASC(E1711)&amp;1234567890))-1)</f>
        <v>Li</v>
      </c>
      <c r="G1711" s="8">
        <f t="shared" si="130"/>
        <v>62.4</v>
      </c>
      <c r="H1711" s="8">
        <f>VLOOKUP(F1711,Table!$A$2:$C$121,2,0)</f>
        <v>1</v>
      </c>
      <c r="I1711" s="7">
        <f>VLOOKUP(F1711,Table!$A$2:$C$121,3,0)</f>
        <v>2</v>
      </c>
      <c r="J1711" s="6" t="s">
        <v>4910</v>
      </c>
      <c r="K1711" s="8" t="str">
        <f>LEFT(J1711,MIN(FIND({0,1,2,3,4,5,6,7,8,9},ASC(J1711)&amp;1234567890))-1)</f>
        <v>Al</v>
      </c>
      <c r="L1711" s="8">
        <f t="shared" si="131"/>
        <v>86</v>
      </c>
      <c r="M1711" s="8">
        <f>VLOOKUP(K1711,Table!$A$2:$C$121,2,0)</f>
        <v>13</v>
      </c>
      <c r="N1711" s="7">
        <f>VLOOKUP(K1711,Table!$A$2:$C$121,3,0)</f>
        <v>3</v>
      </c>
      <c r="O1711" s="6" t="s">
        <v>4911</v>
      </c>
      <c r="P1711" s="8" t="str">
        <f>LEFT(O1711,MIN(FIND({0,1,2,3,4,5,6,7,8,9},ASC(O1711)&amp;1234567890))-1)</f>
        <v>Si</v>
      </c>
      <c r="Q1711" s="8">
        <f t="shared" si="132"/>
        <v>106</v>
      </c>
      <c r="R1711" s="8">
        <f>VLOOKUP(P1711,Table!$A$2:$C$121,2,0)</f>
        <v>14</v>
      </c>
      <c r="S1711" s="7">
        <f>VLOOKUP(P1711,Table!$A$2:$C$121,3,0)</f>
        <v>3</v>
      </c>
      <c r="T1711" s="6" t="s">
        <v>4618</v>
      </c>
      <c r="U1711" s="8" t="str">
        <f>LEFT(T1711,MIN(FIND({0,1,2,3,4,5,6,7,8,9},ASC(T1711)&amp;1234567890))-1)</f>
        <v>O</v>
      </c>
      <c r="V1711" s="8">
        <f t="shared" si="133"/>
        <v>384</v>
      </c>
      <c r="W1711" s="8">
        <f>VLOOKUP(U1711,Table!$A$2:$C$121,2,0)</f>
        <v>16</v>
      </c>
      <c r="X1711" s="7">
        <f>VLOOKUP(U1711,Table!$A$2:$C$121,3,0)</f>
        <v>2</v>
      </c>
      <c r="Y1711" s="6" t="s">
        <v>4912</v>
      </c>
      <c r="Z1711" s="8" t="str">
        <f>LEFT(Y1711,MIN(FIND({0,1,2,3,4,5,6,7,8,9},ASC(Y1711)&amp;1234567890))-1)</f>
        <v>H</v>
      </c>
      <c r="AA1711" s="8">
        <f t="shared" si="134"/>
        <v>23.6</v>
      </c>
      <c r="AB1711" s="8">
        <f>VLOOKUP(Z1711,Table!$A$2:$C$121,2,0)</f>
        <v>1</v>
      </c>
      <c r="AC1711" s="7">
        <f>VLOOKUP(Z1711,Table!$A$2:$C$121,3,0)</f>
        <v>1</v>
      </c>
      <c r="AD1711" s="5" t="str">
        <f>VLOOKUP(A1711,Table!$U$1:$V$230,2,0)</f>
        <v>Cubic</v>
      </c>
    </row>
    <row r="1712" spans="1:30" ht="18.75" customHeight="1" x14ac:dyDescent="0.4">
      <c r="A1712" s="5">
        <v>227</v>
      </c>
      <c r="B1712" s="5">
        <v>41717</v>
      </c>
      <c r="C1712" s="5" t="s">
        <v>2161</v>
      </c>
      <c r="D1712" s="5" t="s">
        <v>2199</v>
      </c>
      <c r="E1712" s="6" t="s">
        <v>2295</v>
      </c>
      <c r="F1712" s="8" t="str">
        <f>LEFT(E1712,MIN(FIND({0,1,2,3,4,5,6,7,8,9},ASC(E1712)&amp;1234567890))-1)</f>
        <v>Y</v>
      </c>
      <c r="G1712" s="8">
        <f t="shared" si="130"/>
        <v>1</v>
      </c>
      <c r="H1712" s="8">
        <f>VLOOKUP(F1712,Table!$A$2:$C$121,2,0)</f>
        <v>3</v>
      </c>
      <c r="I1712" s="7">
        <f>VLOOKUP(F1712,Table!$A$2:$C$121,3,0)</f>
        <v>5</v>
      </c>
      <c r="J1712" s="6" t="s">
        <v>2933</v>
      </c>
      <c r="K1712" s="8" t="str">
        <f>LEFT(J1712,MIN(FIND({0,1,2,3,4,5,6,7,8,9},ASC(J1712)&amp;1234567890))-1)</f>
        <v>Gd</v>
      </c>
      <c r="L1712" s="8">
        <f t="shared" si="131"/>
        <v>1</v>
      </c>
      <c r="M1712" s="8">
        <f>VLOOKUP(K1712,Table!$A$2:$C$121,2,0)</f>
        <v>3</v>
      </c>
      <c r="N1712" s="7">
        <f>VLOOKUP(K1712,Table!$A$2:$C$121,3,0)</f>
        <v>6</v>
      </c>
      <c r="O1712" s="6" t="s">
        <v>2730</v>
      </c>
      <c r="P1712" s="8" t="str">
        <f>LEFT(O1712,MIN(FIND({0,1,2,3,4,5,6,7,8,9},ASC(O1712)&amp;1234567890))-1)</f>
        <v>Sc</v>
      </c>
      <c r="Q1712" s="8">
        <f t="shared" si="132"/>
        <v>1</v>
      </c>
      <c r="R1712" s="8">
        <f>VLOOKUP(P1712,Table!$A$2:$C$121,2,0)</f>
        <v>3</v>
      </c>
      <c r="S1712" s="7">
        <f>VLOOKUP(P1712,Table!$A$2:$C$121,3,0)</f>
        <v>4</v>
      </c>
      <c r="T1712" s="6" t="s">
        <v>2318</v>
      </c>
      <c r="U1712" s="8" t="str">
        <f>LEFT(T1712,MIN(FIND({0,1,2,3,4,5,6,7,8,9},ASC(T1712)&amp;1234567890))-1)</f>
        <v>Sb</v>
      </c>
      <c r="V1712" s="8">
        <f t="shared" si="133"/>
        <v>1</v>
      </c>
      <c r="W1712" s="8">
        <f>VLOOKUP(U1712,Table!$A$2:$C$121,2,0)</f>
        <v>15</v>
      </c>
      <c r="X1712" s="7">
        <f>VLOOKUP(U1712,Table!$A$2:$C$121,3,0)</f>
        <v>5</v>
      </c>
      <c r="Y1712" s="6" t="s">
        <v>2381</v>
      </c>
      <c r="Z1712" s="8" t="str">
        <f>LEFT(Y1712,MIN(FIND({0,1,2,3,4,5,6,7,8,9},ASC(Y1712)&amp;1234567890))-1)</f>
        <v>O</v>
      </c>
      <c r="AA1712" s="8">
        <f t="shared" si="134"/>
        <v>7</v>
      </c>
      <c r="AB1712" s="8">
        <f>VLOOKUP(Z1712,Table!$A$2:$C$121,2,0)</f>
        <v>16</v>
      </c>
      <c r="AC1712" s="7">
        <f>VLOOKUP(Z1712,Table!$A$2:$C$121,3,0)</f>
        <v>2</v>
      </c>
      <c r="AD1712" s="5" t="str">
        <f>VLOOKUP(A1712,Table!$U$1:$V$230,2,0)</f>
        <v>Cubic</v>
      </c>
    </row>
    <row r="1713" spans="1:30" ht="18.75" customHeight="1" x14ac:dyDescent="0.4">
      <c r="A1713" s="5">
        <v>227</v>
      </c>
      <c r="B1713" s="5">
        <v>88244</v>
      </c>
      <c r="C1713" s="5" t="s">
        <v>2161</v>
      </c>
      <c r="D1713" s="5" t="s">
        <v>2200</v>
      </c>
      <c r="E1713" s="6" t="s">
        <v>4913</v>
      </c>
      <c r="F1713" s="8" t="str">
        <f>LEFT(E1713,MIN(FIND({0,1,2,3,4,5,6,7,8,9},ASC(E1713)&amp;1234567890))-1)</f>
        <v>Zr</v>
      </c>
      <c r="G1713" s="8">
        <f t="shared" si="130"/>
        <v>1.29</v>
      </c>
      <c r="H1713" s="8">
        <f>VLOOKUP(F1713,Table!$A$2:$C$121,2,0)</f>
        <v>4</v>
      </c>
      <c r="I1713" s="7">
        <f>VLOOKUP(F1713,Table!$A$2:$C$121,3,0)</f>
        <v>5</v>
      </c>
      <c r="J1713" s="6" t="s">
        <v>4914</v>
      </c>
      <c r="K1713" s="8" t="str">
        <f>LEFT(J1713,MIN(FIND({0,1,2,3,4,5,6,7,8,9},ASC(J1713)&amp;1234567890))-1)</f>
        <v>Hf</v>
      </c>
      <c r="L1713" s="8">
        <f t="shared" si="131"/>
        <v>1.71</v>
      </c>
      <c r="M1713" s="8">
        <f>VLOOKUP(K1713,Table!$A$2:$C$121,2,0)</f>
        <v>4</v>
      </c>
      <c r="N1713" s="7">
        <f>VLOOKUP(K1713,Table!$A$2:$C$121,3,0)</f>
        <v>6</v>
      </c>
      <c r="O1713" s="6" t="s">
        <v>2533</v>
      </c>
      <c r="P1713" s="8" t="str">
        <f>LEFT(O1713,MIN(FIND({0,1,2,3,4,5,6,7,8,9},ASC(O1713)&amp;1234567890))-1)</f>
        <v>V</v>
      </c>
      <c r="Q1713" s="8">
        <f t="shared" si="132"/>
        <v>3</v>
      </c>
      <c r="R1713" s="8">
        <f>VLOOKUP(P1713,Table!$A$2:$C$121,2,0)</f>
        <v>5</v>
      </c>
      <c r="S1713" s="7">
        <f>VLOOKUP(P1713,Table!$A$2:$C$121,3,0)</f>
        <v>4</v>
      </c>
      <c r="T1713" s="6" t="s">
        <v>4915</v>
      </c>
      <c r="U1713" s="8" t="str">
        <f>LEFT(T1713,MIN(FIND({0,1,2,3,4,5,6,7,8,9},ASC(T1713)&amp;1234567890))-1)</f>
        <v>O</v>
      </c>
      <c r="V1713" s="8">
        <f t="shared" si="133"/>
        <v>0.28000000000000003</v>
      </c>
      <c r="W1713" s="8">
        <f>VLOOKUP(U1713,Table!$A$2:$C$121,2,0)</f>
        <v>16</v>
      </c>
      <c r="X1713" s="7">
        <f>VLOOKUP(U1713,Table!$A$2:$C$121,3,0)</f>
        <v>2</v>
      </c>
      <c r="Y1713" s="6" t="s">
        <v>4916</v>
      </c>
      <c r="Z1713" s="8" t="str">
        <f>LEFT(Y1713,MIN(FIND({0,1,2,3,4,5,6,7,8,9},ASC(Y1713)&amp;1234567890))-1)</f>
        <v>H</v>
      </c>
      <c r="AA1713" s="8">
        <f t="shared" si="134"/>
        <v>8.6999999999999993</v>
      </c>
      <c r="AB1713" s="8">
        <f>VLOOKUP(Z1713,Table!$A$2:$C$121,2,0)</f>
        <v>1</v>
      </c>
      <c r="AC1713" s="7">
        <f>VLOOKUP(Z1713,Table!$A$2:$C$121,3,0)</f>
        <v>1</v>
      </c>
      <c r="AD1713" s="5" t="str">
        <f>VLOOKUP(A1713,Table!$U$1:$V$230,2,0)</f>
        <v>Cubic</v>
      </c>
    </row>
    <row r="1714" spans="1:30" ht="18.75" customHeight="1" x14ac:dyDescent="0.4">
      <c r="A1714" s="5">
        <v>227</v>
      </c>
      <c r="B1714" s="5">
        <v>52553</v>
      </c>
      <c r="C1714" s="5" t="s">
        <v>2160</v>
      </c>
      <c r="D1714" s="5" t="s">
        <v>2201</v>
      </c>
      <c r="E1714" s="6" t="s">
        <v>2588</v>
      </c>
      <c r="F1714" s="8" t="str">
        <f>LEFT(E1714,MIN(FIND({0,1,2,3,4,5,6,7,8,9},ASC(E1714)&amp;1234567890))-1)</f>
        <v>Ag</v>
      </c>
      <c r="G1714" s="8">
        <f t="shared" si="130"/>
        <v>1</v>
      </c>
      <c r="H1714" s="8">
        <f>VLOOKUP(F1714,Table!$A$2:$C$121,2,0)</f>
        <v>11</v>
      </c>
      <c r="I1714" s="7">
        <f>VLOOKUP(F1714,Table!$A$2:$C$121,3,0)</f>
        <v>5</v>
      </c>
      <c r="J1714" s="6" t="s">
        <v>3339</v>
      </c>
      <c r="K1714" s="8" t="str">
        <f>LEFT(J1714,MIN(FIND({0,1,2,3,4,5,6,7,8,9},ASC(J1714)&amp;1234567890))-1)</f>
        <v>Cr</v>
      </c>
      <c r="L1714" s="8">
        <f t="shared" si="131"/>
        <v>1</v>
      </c>
      <c r="M1714" s="8">
        <f>VLOOKUP(K1714,Table!$A$2:$C$121,2,0)</f>
        <v>6</v>
      </c>
      <c r="N1714" s="7">
        <f>VLOOKUP(K1714,Table!$A$2:$C$121,3,0)</f>
        <v>4</v>
      </c>
      <c r="O1714" s="6" t="s">
        <v>2358</v>
      </c>
      <c r="P1714" s="8" t="str">
        <f>LEFT(O1714,MIN(FIND({0,1,2,3,4,5,6,7,8,9},ASC(O1714)&amp;1234567890))-1)</f>
        <v>Sn</v>
      </c>
      <c r="Q1714" s="8">
        <f t="shared" si="132"/>
        <v>1</v>
      </c>
      <c r="R1714" s="8">
        <f>VLOOKUP(P1714,Table!$A$2:$C$121,2,0)</f>
        <v>14</v>
      </c>
      <c r="S1714" s="7">
        <f>VLOOKUP(P1714,Table!$A$2:$C$121,3,0)</f>
        <v>5</v>
      </c>
      <c r="T1714" s="6" t="s">
        <v>2815</v>
      </c>
      <c r="U1714" s="8" t="str">
        <f>LEFT(T1714,MIN(FIND({0,1,2,3,4,5,6,7,8,9},ASC(T1714)&amp;1234567890))-1)</f>
        <v>S</v>
      </c>
      <c r="V1714" s="8">
        <f t="shared" si="133"/>
        <v>2</v>
      </c>
      <c r="W1714" s="8">
        <f>VLOOKUP(U1714,Table!$A$2:$C$121,2,0)</f>
        <v>16</v>
      </c>
      <c r="X1714" s="7">
        <f>VLOOKUP(U1714,Table!$A$2:$C$121,3,0)</f>
        <v>3</v>
      </c>
      <c r="Y1714" s="6" t="s">
        <v>3251</v>
      </c>
      <c r="Z1714" s="8" t="str">
        <f>LEFT(Y1714,MIN(FIND({0,1,2,3,4,5,6,7,8,9},ASC(Y1714)&amp;1234567890))-1)</f>
        <v>Se</v>
      </c>
      <c r="AA1714" s="8">
        <f t="shared" si="134"/>
        <v>2</v>
      </c>
      <c r="AB1714" s="8">
        <f>VLOOKUP(Z1714,Table!$A$2:$C$121,2,0)</f>
        <v>16</v>
      </c>
      <c r="AC1714" s="7">
        <f>VLOOKUP(Z1714,Table!$A$2:$C$121,3,0)</f>
        <v>4</v>
      </c>
      <c r="AD1714" s="5" t="str">
        <f>VLOOKUP(A1714,Table!$U$1:$V$230,2,0)</f>
        <v>Cubic</v>
      </c>
    </row>
    <row r="1715" spans="1:30" ht="18.75" customHeight="1" x14ac:dyDescent="0.4">
      <c r="A1715" s="5">
        <v>227</v>
      </c>
      <c r="B1715" s="5">
        <v>93253</v>
      </c>
      <c r="C1715" s="5" t="s">
        <v>2161</v>
      </c>
      <c r="D1715" s="5" t="s">
        <v>2202</v>
      </c>
      <c r="E1715" s="6" t="s">
        <v>4917</v>
      </c>
      <c r="F1715" s="8" t="str">
        <f>LEFT(E1715,MIN(FIND({0,1,2,3,4,5,6,7,8,9},ASC(E1715)&amp;1234567890))-1)</f>
        <v>Zr</v>
      </c>
      <c r="G1715" s="8">
        <f t="shared" si="130"/>
        <v>3</v>
      </c>
      <c r="H1715" s="8">
        <f>VLOOKUP(F1715,Table!$A$2:$C$121,2,0)</f>
        <v>4</v>
      </c>
      <c r="I1715" s="7">
        <f>VLOOKUP(F1715,Table!$A$2:$C$121,3,0)</f>
        <v>5</v>
      </c>
      <c r="J1715" s="6" t="s">
        <v>2533</v>
      </c>
      <c r="K1715" s="8" t="str">
        <f>LEFT(J1715,MIN(FIND({0,1,2,3,4,5,6,7,8,9},ASC(J1715)&amp;1234567890))-1)</f>
        <v>V</v>
      </c>
      <c r="L1715" s="8">
        <f t="shared" si="131"/>
        <v>3</v>
      </c>
      <c r="M1715" s="8">
        <f>VLOOKUP(K1715,Table!$A$2:$C$121,2,0)</f>
        <v>5</v>
      </c>
      <c r="N1715" s="7">
        <f>VLOOKUP(K1715,Table!$A$2:$C$121,3,0)</f>
        <v>4</v>
      </c>
      <c r="O1715" s="6" t="s">
        <v>4918</v>
      </c>
      <c r="P1715" s="8" t="str">
        <f>LEFT(O1715,MIN(FIND({0,1,2,3,4,5,6,7,8,9},ASC(O1715)&amp;1234567890))-1)</f>
        <v>B</v>
      </c>
      <c r="Q1715" s="8">
        <f t="shared" si="132"/>
        <v>0.33800000000000002</v>
      </c>
      <c r="R1715" s="8">
        <f>VLOOKUP(P1715,Table!$A$2:$C$121,2,0)</f>
        <v>13</v>
      </c>
      <c r="S1715" s="7">
        <f>VLOOKUP(P1715,Table!$A$2:$C$121,3,0)</f>
        <v>2</v>
      </c>
      <c r="T1715" s="6" t="s">
        <v>4919</v>
      </c>
      <c r="U1715" s="8" t="str">
        <f>LEFT(T1715,MIN(FIND({0,1,2,3,4,5,6,7,8,9},ASC(T1715)&amp;1234567890))-1)</f>
        <v>O</v>
      </c>
      <c r="V1715" s="8">
        <f t="shared" si="133"/>
        <v>0.50700000000000001</v>
      </c>
      <c r="W1715" s="8">
        <f>VLOOKUP(U1715,Table!$A$2:$C$121,2,0)</f>
        <v>16</v>
      </c>
      <c r="X1715" s="7">
        <f>VLOOKUP(U1715,Table!$A$2:$C$121,3,0)</f>
        <v>2</v>
      </c>
      <c r="Y1715" s="6" t="s">
        <v>4920</v>
      </c>
      <c r="Z1715" s="8" t="str">
        <f>LEFT(Y1715,MIN(FIND({0,1,2,3,4,5,6,7,8,9},ASC(Y1715)&amp;1234567890))-1)</f>
        <v>D</v>
      </c>
      <c r="AA1715" s="8">
        <f t="shared" si="134"/>
        <v>8.048</v>
      </c>
      <c r="AB1715" s="8">
        <f>VLOOKUP(Z1715,Table!$A$2:$C$121,2,0)</f>
        <v>1</v>
      </c>
      <c r="AC1715" s="7">
        <f>VLOOKUP(Z1715,Table!$A$2:$C$121,3,0)</f>
        <v>1</v>
      </c>
      <c r="AD1715" s="5" t="str">
        <f>VLOOKUP(A1715,Table!$U$1:$V$230,2,0)</f>
        <v>Cubic</v>
      </c>
    </row>
    <row r="1716" spans="1:30" ht="18.75" customHeight="1" x14ac:dyDescent="0.4">
      <c r="A1716" s="5">
        <v>227</v>
      </c>
      <c r="B1716" s="5">
        <v>93254</v>
      </c>
      <c r="C1716" s="5" t="s">
        <v>2161</v>
      </c>
      <c r="D1716" s="5" t="s">
        <v>2203</v>
      </c>
      <c r="E1716" s="6" t="s">
        <v>4917</v>
      </c>
      <c r="F1716" s="8" t="str">
        <f>LEFT(E1716,MIN(FIND({0,1,2,3,4,5,6,7,8,9},ASC(E1716)&amp;1234567890))-1)</f>
        <v>Zr</v>
      </c>
      <c r="G1716" s="8">
        <f t="shared" si="130"/>
        <v>3</v>
      </c>
      <c r="H1716" s="8">
        <f>VLOOKUP(F1716,Table!$A$2:$C$121,2,0)</f>
        <v>4</v>
      </c>
      <c r="I1716" s="7">
        <f>VLOOKUP(F1716,Table!$A$2:$C$121,3,0)</f>
        <v>5</v>
      </c>
      <c r="J1716" s="6" t="s">
        <v>2533</v>
      </c>
      <c r="K1716" s="8" t="str">
        <f>LEFT(J1716,MIN(FIND({0,1,2,3,4,5,6,7,8,9},ASC(J1716)&amp;1234567890))-1)</f>
        <v>V</v>
      </c>
      <c r="L1716" s="8">
        <f t="shared" si="131"/>
        <v>3</v>
      </c>
      <c r="M1716" s="8">
        <f>VLOOKUP(K1716,Table!$A$2:$C$121,2,0)</f>
        <v>5</v>
      </c>
      <c r="N1716" s="7">
        <f>VLOOKUP(K1716,Table!$A$2:$C$121,3,0)</f>
        <v>4</v>
      </c>
      <c r="O1716" s="6" t="s">
        <v>4921</v>
      </c>
      <c r="P1716" s="8" t="str">
        <f>LEFT(O1716,MIN(FIND({0,1,2,3,4,5,6,7,8,9},ASC(O1716)&amp;1234567890))-1)</f>
        <v>B</v>
      </c>
      <c r="Q1716" s="8">
        <f t="shared" si="132"/>
        <v>0.248</v>
      </c>
      <c r="R1716" s="8">
        <f>VLOOKUP(P1716,Table!$A$2:$C$121,2,0)</f>
        <v>13</v>
      </c>
      <c r="S1716" s="7">
        <f>VLOOKUP(P1716,Table!$A$2:$C$121,3,0)</f>
        <v>2</v>
      </c>
      <c r="T1716" s="6" t="s">
        <v>4922</v>
      </c>
      <c r="U1716" s="8" t="str">
        <f>LEFT(T1716,MIN(FIND({0,1,2,3,4,5,6,7,8,9},ASC(T1716)&amp;1234567890))-1)</f>
        <v>O</v>
      </c>
      <c r="V1716" s="8">
        <f t="shared" si="133"/>
        <v>0.372</v>
      </c>
      <c r="W1716" s="8">
        <f>VLOOKUP(U1716,Table!$A$2:$C$121,2,0)</f>
        <v>16</v>
      </c>
      <c r="X1716" s="7">
        <f>VLOOKUP(U1716,Table!$A$2:$C$121,3,0)</f>
        <v>2</v>
      </c>
      <c r="Y1716" s="6" t="s">
        <v>4923</v>
      </c>
      <c r="Z1716" s="8" t="str">
        <f>LEFT(Y1716,MIN(FIND({0,1,2,3,4,5,6,7,8,9},ASC(Y1716)&amp;1234567890))-1)</f>
        <v>D</v>
      </c>
      <c r="AA1716" s="8">
        <f t="shared" si="134"/>
        <v>7.89</v>
      </c>
      <c r="AB1716" s="8">
        <f>VLOOKUP(Z1716,Table!$A$2:$C$121,2,0)</f>
        <v>1</v>
      </c>
      <c r="AC1716" s="7">
        <f>VLOOKUP(Z1716,Table!$A$2:$C$121,3,0)</f>
        <v>1</v>
      </c>
      <c r="AD1716" s="5" t="str">
        <f>VLOOKUP(A1716,Table!$U$1:$V$230,2,0)</f>
        <v>Cubic</v>
      </c>
    </row>
    <row r="1717" spans="1:30" ht="18.75" customHeight="1" x14ac:dyDescent="0.4">
      <c r="A1717" s="5">
        <v>227</v>
      </c>
      <c r="B1717" s="5">
        <v>93255</v>
      </c>
      <c r="C1717" s="5" t="s">
        <v>2161</v>
      </c>
      <c r="D1717" s="5" t="s">
        <v>2204</v>
      </c>
      <c r="E1717" s="6" t="s">
        <v>4917</v>
      </c>
      <c r="F1717" s="8" t="str">
        <f>LEFT(E1717,MIN(FIND({0,1,2,3,4,5,6,7,8,9},ASC(E1717)&amp;1234567890))-1)</f>
        <v>Zr</v>
      </c>
      <c r="G1717" s="8">
        <f t="shared" si="130"/>
        <v>3</v>
      </c>
      <c r="H1717" s="8">
        <f>VLOOKUP(F1717,Table!$A$2:$C$121,2,0)</f>
        <v>4</v>
      </c>
      <c r="I1717" s="7">
        <f>VLOOKUP(F1717,Table!$A$2:$C$121,3,0)</f>
        <v>5</v>
      </c>
      <c r="J1717" s="6" t="s">
        <v>2533</v>
      </c>
      <c r="K1717" s="8" t="str">
        <f>LEFT(J1717,MIN(FIND({0,1,2,3,4,5,6,7,8,9},ASC(J1717)&amp;1234567890))-1)</f>
        <v>V</v>
      </c>
      <c r="L1717" s="8">
        <f t="shared" si="131"/>
        <v>3</v>
      </c>
      <c r="M1717" s="8">
        <f>VLOOKUP(K1717,Table!$A$2:$C$121,2,0)</f>
        <v>5</v>
      </c>
      <c r="N1717" s="7">
        <f>VLOOKUP(K1717,Table!$A$2:$C$121,3,0)</f>
        <v>4</v>
      </c>
      <c r="O1717" s="6" t="s">
        <v>4924</v>
      </c>
      <c r="P1717" s="8" t="str">
        <f>LEFT(O1717,MIN(FIND({0,1,2,3,4,5,6,7,8,9},ASC(O1717)&amp;1234567890))-1)</f>
        <v>B</v>
      </c>
      <c r="Q1717" s="8">
        <f t="shared" si="132"/>
        <v>0.372</v>
      </c>
      <c r="R1717" s="8">
        <f>VLOOKUP(P1717,Table!$A$2:$C$121,2,0)</f>
        <v>13</v>
      </c>
      <c r="S1717" s="7">
        <f>VLOOKUP(P1717,Table!$A$2:$C$121,3,0)</f>
        <v>2</v>
      </c>
      <c r="T1717" s="6" t="s">
        <v>4925</v>
      </c>
      <c r="U1717" s="8" t="str">
        <f>LEFT(T1717,MIN(FIND({0,1,2,3,4,5,6,7,8,9},ASC(T1717)&amp;1234567890))-1)</f>
        <v>O</v>
      </c>
      <c r="V1717" s="8">
        <f t="shared" si="133"/>
        <v>0.55800000000000005</v>
      </c>
      <c r="W1717" s="8">
        <f>VLOOKUP(U1717,Table!$A$2:$C$121,2,0)</f>
        <v>16</v>
      </c>
      <c r="X1717" s="7">
        <f>VLOOKUP(U1717,Table!$A$2:$C$121,3,0)</f>
        <v>2</v>
      </c>
      <c r="Y1717" s="6" t="s">
        <v>4926</v>
      </c>
      <c r="Z1717" s="8" t="str">
        <f>LEFT(Y1717,MIN(FIND({0,1,2,3,4,5,6,7,8,9},ASC(Y1717)&amp;1234567890))-1)</f>
        <v>D</v>
      </c>
      <c r="AA1717" s="8">
        <f t="shared" si="134"/>
        <v>5.944</v>
      </c>
      <c r="AB1717" s="8">
        <f>VLOOKUP(Z1717,Table!$A$2:$C$121,2,0)</f>
        <v>1</v>
      </c>
      <c r="AC1717" s="7">
        <f>VLOOKUP(Z1717,Table!$A$2:$C$121,3,0)</f>
        <v>1</v>
      </c>
      <c r="AD1717" s="5" t="str">
        <f>VLOOKUP(A1717,Table!$U$1:$V$230,2,0)</f>
        <v>Cubic</v>
      </c>
    </row>
    <row r="1718" spans="1:30" ht="18.75" customHeight="1" x14ac:dyDescent="0.4">
      <c r="A1718" s="5">
        <v>227</v>
      </c>
      <c r="B1718" s="5">
        <v>93256</v>
      </c>
      <c r="C1718" s="5" t="s">
        <v>2161</v>
      </c>
      <c r="D1718" s="5" t="s">
        <v>2205</v>
      </c>
      <c r="E1718" s="6" t="s">
        <v>4917</v>
      </c>
      <c r="F1718" s="8" t="str">
        <f>LEFT(E1718,MIN(FIND({0,1,2,3,4,5,6,7,8,9},ASC(E1718)&amp;1234567890))-1)</f>
        <v>Zr</v>
      </c>
      <c r="G1718" s="8">
        <f t="shared" si="130"/>
        <v>3</v>
      </c>
      <c r="H1718" s="8">
        <f>VLOOKUP(F1718,Table!$A$2:$C$121,2,0)</f>
        <v>4</v>
      </c>
      <c r="I1718" s="7">
        <f>VLOOKUP(F1718,Table!$A$2:$C$121,3,0)</f>
        <v>5</v>
      </c>
      <c r="J1718" s="6" t="s">
        <v>2533</v>
      </c>
      <c r="K1718" s="8" t="str">
        <f>LEFT(J1718,MIN(FIND({0,1,2,3,4,5,6,7,8,9},ASC(J1718)&amp;1234567890))-1)</f>
        <v>V</v>
      </c>
      <c r="L1718" s="8">
        <f t="shared" si="131"/>
        <v>3</v>
      </c>
      <c r="M1718" s="8">
        <f>VLOOKUP(K1718,Table!$A$2:$C$121,2,0)</f>
        <v>5</v>
      </c>
      <c r="N1718" s="7">
        <f>VLOOKUP(K1718,Table!$A$2:$C$121,3,0)</f>
        <v>4</v>
      </c>
      <c r="O1718" s="6" t="s">
        <v>4927</v>
      </c>
      <c r="P1718" s="8" t="str">
        <f>LEFT(O1718,MIN(FIND({0,1,2,3,4,5,6,7,8,9},ASC(O1718)&amp;1234567890))-1)</f>
        <v>B</v>
      </c>
      <c r="Q1718" s="8">
        <f t="shared" si="132"/>
        <v>0.2</v>
      </c>
      <c r="R1718" s="8">
        <f>VLOOKUP(P1718,Table!$A$2:$C$121,2,0)</f>
        <v>13</v>
      </c>
      <c r="S1718" s="7">
        <f>VLOOKUP(P1718,Table!$A$2:$C$121,3,0)</f>
        <v>2</v>
      </c>
      <c r="T1718" s="6" t="s">
        <v>4928</v>
      </c>
      <c r="U1718" s="8" t="str">
        <f>LEFT(T1718,MIN(FIND({0,1,2,3,4,5,6,7,8,9},ASC(T1718)&amp;1234567890))-1)</f>
        <v>O</v>
      </c>
      <c r="V1718" s="8">
        <f t="shared" si="133"/>
        <v>0.3</v>
      </c>
      <c r="W1718" s="8">
        <f>VLOOKUP(U1718,Table!$A$2:$C$121,2,0)</f>
        <v>16</v>
      </c>
      <c r="X1718" s="7">
        <f>VLOOKUP(U1718,Table!$A$2:$C$121,3,0)</f>
        <v>2</v>
      </c>
      <c r="Y1718" s="6" t="s">
        <v>4929</v>
      </c>
      <c r="Z1718" s="8" t="str">
        <f>LEFT(Y1718,MIN(FIND({0,1,2,3,4,5,6,7,8,9},ASC(Y1718)&amp;1234567890))-1)</f>
        <v>D</v>
      </c>
      <c r="AA1718" s="8">
        <f t="shared" si="134"/>
        <v>8.8800000000000008</v>
      </c>
      <c r="AB1718" s="8">
        <f>VLOOKUP(Z1718,Table!$A$2:$C$121,2,0)</f>
        <v>1</v>
      </c>
      <c r="AC1718" s="7">
        <f>VLOOKUP(Z1718,Table!$A$2:$C$121,3,0)</f>
        <v>1</v>
      </c>
      <c r="AD1718" s="5" t="str">
        <f>VLOOKUP(A1718,Table!$U$1:$V$230,2,0)</f>
        <v>Cubic</v>
      </c>
    </row>
    <row r="1719" spans="1:30" ht="18.75" customHeight="1" x14ac:dyDescent="0.4">
      <c r="A1719" s="5">
        <v>227</v>
      </c>
      <c r="B1719" s="5">
        <v>93856</v>
      </c>
      <c r="C1719" s="5" t="s">
        <v>2161</v>
      </c>
      <c r="D1719" s="5" t="s">
        <v>2206</v>
      </c>
      <c r="E1719" s="6" t="s">
        <v>3424</v>
      </c>
      <c r="F1719" s="8" t="str">
        <f>LEFT(E1719,MIN(FIND({0,1,2,3,4,5,6,7,8,9},ASC(E1719)&amp;1234567890))-1)</f>
        <v>Cu</v>
      </c>
      <c r="G1719" s="8">
        <f t="shared" si="130"/>
        <v>5.52</v>
      </c>
      <c r="H1719" s="8">
        <f>VLOOKUP(F1719,Table!$A$2:$C$121,2,0)</f>
        <v>11</v>
      </c>
      <c r="I1719" s="7">
        <f>VLOOKUP(F1719,Table!$A$2:$C$121,3,0)</f>
        <v>4</v>
      </c>
      <c r="J1719" s="6" t="s">
        <v>4930</v>
      </c>
      <c r="K1719" s="8" t="str">
        <f>LEFT(J1719,MIN(FIND({0,1,2,3,4,5,6,7,8,9},ASC(J1719)&amp;1234567890))-1)</f>
        <v>Si</v>
      </c>
      <c r="L1719" s="8">
        <f t="shared" si="131"/>
        <v>1.04</v>
      </c>
      <c r="M1719" s="8">
        <f>VLOOKUP(K1719,Table!$A$2:$C$121,2,0)</f>
        <v>14</v>
      </c>
      <c r="N1719" s="7">
        <f>VLOOKUP(K1719,Table!$A$2:$C$121,3,0)</f>
        <v>3</v>
      </c>
      <c r="O1719" s="6" t="s">
        <v>3169</v>
      </c>
      <c r="P1719" s="8" t="str">
        <f>LEFT(O1719,MIN(FIND({0,1,2,3,4,5,6,7,8,9},ASC(O1719)&amp;1234567890))-1)</f>
        <v>Fe</v>
      </c>
      <c r="Q1719" s="8">
        <f t="shared" si="132"/>
        <v>4</v>
      </c>
      <c r="R1719" s="8">
        <f>VLOOKUP(P1719,Table!$A$2:$C$121,2,0)</f>
        <v>8</v>
      </c>
      <c r="S1719" s="7">
        <f>VLOOKUP(P1719,Table!$A$2:$C$121,3,0)</f>
        <v>4</v>
      </c>
      <c r="T1719" s="6" t="s">
        <v>4931</v>
      </c>
      <c r="U1719" s="8" t="str">
        <f>LEFT(T1719,MIN(FIND({0,1,2,3,4,5,6,7,8,9},ASC(T1719)&amp;1234567890))-1)</f>
        <v>Sn</v>
      </c>
      <c r="V1719" s="8">
        <f t="shared" si="133"/>
        <v>12</v>
      </c>
      <c r="W1719" s="8">
        <f>VLOOKUP(U1719,Table!$A$2:$C$121,2,0)</f>
        <v>14</v>
      </c>
      <c r="X1719" s="7">
        <f>VLOOKUP(U1719,Table!$A$2:$C$121,3,0)</f>
        <v>5</v>
      </c>
      <c r="Y1719" s="6" t="s">
        <v>4419</v>
      </c>
      <c r="Z1719" s="8" t="str">
        <f>LEFT(Y1719,MIN(FIND({0,1,2,3,4,5,6,7,8,9},ASC(Y1719)&amp;1234567890))-1)</f>
        <v>S</v>
      </c>
      <c r="AA1719" s="8">
        <f t="shared" si="134"/>
        <v>32</v>
      </c>
      <c r="AB1719" s="8">
        <f>VLOOKUP(Z1719,Table!$A$2:$C$121,2,0)</f>
        <v>16</v>
      </c>
      <c r="AC1719" s="7">
        <f>VLOOKUP(Z1719,Table!$A$2:$C$121,3,0)</f>
        <v>3</v>
      </c>
      <c r="AD1719" s="5" t="str">
        <f>VLOOKUP(A1719,Table!$U$1:$V$230,2,0)</f>
        <v>Cubic</v>
      </c>
    </row>
    <row r="1720" spans="1:30" ht="18.75" customHeight="1" x14ac:dyDescent="0.4">
      <c r="A1720" s="5">
        <v>227</v>
      </c>
      <c r="B1720" s="5">
        <v>94779</v>
      </c>
      <c r="C1720" s="5" t="s">
        <v>2161</v>
      </c>
      <c r="D1720" s="5" t="s">
        <v>2207</v>
      </c>
      <c r="E1720" s="6" t="s">
        <v>4932</v>
      </c>
      <c r="F1720" s="8" t="str">
        <f>LEFT(E1720,MIN(FIND({0,1,2,3,4,5,6,7,8,9},ASC(E1720)&amp;1234567890))-1)</f>
        <v>Na</v>
      </c>
      <c r="G1720" s="8">
        <f t="shared" si="130"/>
        <v>62</v>
      </c>
      <c r="H1720" s="8">
        <f>VLOOKUP(F1720,Table!$A$2:$C$121,2,0)</f>
        <v>1</v>
      </c>
      <c r="I1720" s="7">
        <f>VLOOKUP(F1720,Table!$A$2:$C$121,3,0)</f>
        <v>3</v>
      </c>
      <c r="J1720" s="6" t="s">
        <v>2304</v>
      </c>
      <c r="K1720" s="8" t="str">
        <f>LEFT(J1720,MIN(FIND({0,1,2,3,4,5,6,7,8,9},ASC(J1720)&amp;1234567890))-1)</f>
        <v>H</v>
      </c>
      <c r="L1720" s="8">
        <f t="shared" si="131"/>
        <v>2</v>
      </c>
      <c r="M1720" s="8">
        <f>VLOOKUP(K1720,Table!$A$2:$C$121,2,0)</f>
        <v>1</v>
      </c>
      <c r="N1720" s="7">
        <f>VLOOKUP(K1720,Table!$A$2:$C$121,3,0)</f>
        <v>1</v>
      </c>
      <c r="O1720" s="6" t="s">
        <v>4933</v>
      </c>
      <c r="P1720" s="8" t="str">
        <f>LEFT(O1720,MIN(FIND({0,1,2,3,4,5,6,7,8,9},ASC(O1720)&amp;1234567890))-1)</f>
        <v>Al</v>
      </c>
      <c r="Q1720" s="8">
        <f t="shared" si="132"/>
        <v>64</v>
      </c>
      <c r="R1720" s="8">
        <f>VLOOKUP(P1720,Table!$A$2:$C$121,2,0)</f>
        <v>13</v>
      </c>
      <c r="S1720" s="7">
        <f>VLOOKUP(P1720,Table!$A$2:$C$121,3,0)</f>
        <v>3</v>
      </c>
      <c r="T1720" s="6" t="s">
        <v>4934</v>
      </c>
      <c r="U1720" s="8" t="str">
        <f>LEFT(T1720,MIN(FIND({0,1,2,3,4,5,6,7,8,9},ASC(T1720)&amp;1234567890))-1)</f>
        <v>Si</v>
      </c>
      <c r="V1720" s="8">
        <f t="shared" si="133"/>
        <v>128</v>
      </c>
      <c r="W1720" s="8">
        <f>VLOOKUP(U1720,Table!$A$2:$C$121,2,0)</f>
        <v>14</v>
      </c>
      <c r="X1720" s="7">
        <f>VLOOKUP(U1720,Table!$A$2:$C$121,3,0)</f>
        <v>3</v>
      </c>
      <c r="Y1720" s="6" t="s">
        <v>4618</v>
      </c>
      <c r="Z1720" s="8" t="str">
        <f>LEFT(Y1720,MIN(FIND({0,1,2,3,4,5,6,7,8,9},ASC(Y1720)&amp;1234567890))-1)</f>
        <v>O</v>
      </c>
      <c r="AA1720" s="8">
        <f t="shared" si="134"/>
        <v>384</v>
      </c>
      <c r="AB1720" s="8">
        <f>VLOOKUP(Z1720,Table!$A$2:$C$121,2,0)</f>
        <v>16</v>
      </c>
      <c r="AC1720" s="7">
        <f>VLOOKUP(Z1720,Table!$A$2:$C$121,3,0)</f>
        <v>2</v>
      </c>
      <c r="AD1720" s="5" t="str">
        <f>VLOOKUP(A1720,Table!$U$1:$V$230,2,0)</f>
        <v>Cubic</v>
      </c>
    </row>
    <row r="1721" spans="1:30" ht="18.75" customHeight="1" x14ac:dyDescent="0.4">
      <c r="A1721" s="5">
        <v>227</v>
      </c>
      <c r="B1721" s="5">
        <v>94783</v>
      </c>
      <c r="C1721" s="5" t="s">
        <v>2161</v>
      </c>
      <c r="D1721" s="5" t="s">
        <v>2208</v>
      </c>
      <c r="E1721" s="6" t="s">
        <v>4935</v>
      </c>
      <c r="F1721" s="8" t="str">
        <f>LEFT(E1721,MIN(FIND({0,1,2,3,4,5,6,7,8,9},ASC(E1721)&amp;1234567890))-1)</f>
        <v>Cu</v>
      </c>
      <c r="G1721" s="8">
        <f t="shared" si="130"/>
        <v>28.1</v>
      </c>
      <c r="H1721" s="8">
        <f>VLOOKUP(F1721,Table!$A$2:$C$121,2,0)</f>
        <v>11</v>
      </c>
      <c r="I1721" s="7">
        <f>VLOOKUP(F1721,Table!$A$2:$C$121,3,0)</f>
        <v>4</v>
      </c>
      <c r="J1721" s="6" t="s">
        <v>4936</v>
      </c>
      <c r="K1721" s="8" t="str">
        <f>LEFT(J1721,MIN(FIND({0,1,2,3,4,5,6,7,8,9},ASC(J1721)&amp;1234567890))-1)</f>
        <v>Na</v>
      </c>
      <c r="L1721" s="8">
        <f t="shared" si="131"/>
        <v>4.8</v>
      </c>
      <c r="M1721" s="8">
        <f>VLOOKUP(K1721,Table!$A$2:$C$121,2,0)</f>
        <v>1</v>
      </c>
      <c r="N1721" s="7">
        <f>VLOOKUP(K1721,Table!$A$2:$C$121,3,0)</f>
        <v>3</v>
      </c>
      <c r="O1721" s="6" t="s">
        <v>4933</v>
      </c>
      <c r="P1721" s="8" t="str">
        <f>LEFT(O1721,MIN(FIND({0,1,2,3,4,5,6,7,8,9},ASC(O1721)&amp;1234567890))-1)</f>
        <v>Al</v>
      </c>
      <c r="Q1721" s="8">
        <f t="shared" si="132"/>
        <v>64</v>
      </c>
      <c r="R1721" s="8">
        <f>VLOOKUP(P1721,Table!$A$2:$C$121,2,0)</f>
        <v>13</v>
      </c>
      <c r="S1721" s="7">
        <f>VLOOKUP(P1721,Table!$A$2:$C$121,3,0)</f>
        <v>3</v>
      </c>
      <c r="T1721" s="6" t="s">
        <v>4934</v>
      </c>
      <c r="U1721" s="8" t="str">
        <f>LEFT(T1721,MIN(FIND({0,1,2,3,4,5,6,7,8,9},ASC(T1721)&amp;1234567890))-1)</f>
        <v>Si</v>
      </c>
      <c r="V1721" s="8">
        <f t="shared" si="133"/>
        <v>128</v>
      </c>
      <c r="W1721" s="8">
        <f>VLOOKUP(U1721,Table!$A$2:$C$121,2,0)</f>
        <v>14</v>
      </c>
      <c r="X1721" s="7">
        <f>VLOOKUP(U1721,Table!$A$2:$C$121,3,0)</f>
        <v>3</v>
      </c>
      <c r="Y1721" s="6" t="s">
        <v>4618</v>
      </c>
      <c r="Z1721" s="8" t="str">
        <f>LEFT(Y1721,MIN(FIND({0,1,2,3,4,5,6,7,8,9},ASC(Y1721)&amp;1234567890))-1)</f>
        <v>O</v>
      </c>
      <c r="AA1721" s="8">
        <f t="shared" si="134"/>
        <v>384</v>
      </c>
      <c r="AB1721" s="8">
        <f>VLOOKUP(Z1721,Table!$A$2:$C$121,2,0)</f>
        <v>16</v>
      </c>
      <c r="AC1721" s="7">
        <f>VLOOKUP(Z1721,Table!$A$2:$C$121,3,0)</f>
        <v>2</v>
      </c>
      <c r="AD1721" s="5" t="str">
        <f>VLOOKUP(A1721,Table!$U$1:$V$230,2,0)</f>
        <v>Cubic</v>
      </c>
    </row>
    <row r="1722" spans="1:30" ht="18.75" customHeight="1" x14ac:dyDescent="0.4">
      <c r="A1722" s="5">
        <v>227</v>
      </c>
      <c r="B1722" s="5">
        <v>622462</v>
      </c>
      <c r="C1722" s="5" t="s">
        <v>2160</v>
      </c>
      <c r="D1722" s="5" t="s">
        <v>2209</v>
      </c>
      <c r="E1722" s="6" t="s">
        <v>2636</v>
      </c>
      <c r="F1722" s="8" t="str">
        <f>LEFT(E1722,MIN(FIND({0,1,2,3,4,5,6,7,8,9},ASC(E1722)&amp;1234567890))-1)</f>
        <v>Co</v>
      </c>
      <c r="G1722" s="8">
        <f t="shared" si="130"/>
        <v>1</v>
      </c>
      <c r="H1722" s="8">
        <f>VLOOKUP(F1722,Table!$A$2:$C$121,2,0)</f>
        <v>9</v>
      </c>
      <c r="I1722" s="7">
        <f>VLOOKUP(F1722,Table!$A$2:$C$121,3,0)</f>
        <v>4</v>
      </c>
      <c r="J1722" s="6" t="s">
        <v>2594</v>
      </c>
      <c r="K1722" s="8" t="str">
        <f>LEFT(J1722,MIN(FIND({0,1,2,3,4,5,6,7,8,9},ASC(J1722)&amp;1234567890))-1)</f>
        <v>Cr</v>
      </c>
      <c r="L1722" s="8">
        <f t="shared" si="131"/>
        <v>4</v>
      </c>
      <c r="M1722" s="8">
        <f>VLOOKUP(K1722,Table!$A$2:$C$121,2,0)</f>
        <v>6</v>
      </c>
      <c r="N1722" s="7">
        <f>VLOOKUP(K1722,Table!$A$2:$C$121,3,0)</f>
        <v>4</v>
      </c>
      <c r="O1722" s="6" t="s">
        <v>2296</v>
      </c>
      <c r="P1722" s="8" t="str">
        <f>LEFT(O1722,MIN(FIND({0,1,2,3,4,5,6,7,8,9},ASC(O1722)&amp;1234567890))-1)</f>
        <v>Cu</v>
      </c>
      <c r="Q1722" s="8">
        <f t="shared" si="132"/>
        <v>1</v>
      </c>
      <c r="R1722" s="8">
        <f>VLOOKUP(P1722,Table!$A$2:$C$121,2,0)</f>
        <v>11</v>
      </c>
      <c r="S1722" s="7">
        <f>VLOOKUP(P1722,Table!$A$2:$C$121,3,0)</f>
        <v>4</v>
      </c>
      <c r="T1722" s="6" t="s">
        <v>2378</v>
      </c>
      <c r="U1722" s="8" t="str">
        <f>LEFT(T1722,MIN(FIND({0,1,2,3,4,5,6,7,8,9},ASC(T1722)&amp;1234567890))-1)</f>
        <v>S</v>
      </c>
      <c r="V1722" s="8">
        <f t="shared" si="133"/>
        <v>6</v>
      </c>
      <c r="W1722" s="8">
        <f>VLOOKUP(U1722,Table!$A$2:$C$121,2,0)</f>
        <v>16</v>
      </c>
      <c r="X1722" s="7">
        <f>VLOOKUP(U1722,Table!$A$2:$C$121,3,0)</f>
        <v>3</v>
      </c>
      <c r="Y1722" s="6" t="s">
        <v>3251</v>
      </c>
      <c r="Z1722" s="8" t="str">
        <f>LEFT(Y1722,MIN(FIND({0,1,2,3,4,5,6,7,8,9},ASC(Y1722)&amp;1234567890))-1)</f>
        <v>Se</v>
      </c>
      <c r="AA1722" s="8">
        <f t="shared" si="134"/>
        <v>2</v>
      </c>
      <c r="AB1722" s="8">
        <f>VLOOKUP(Z1722,Table!$A$2:$C$121,2,0)</f>
        <v>16</v>
      </c>
      <c r="AC1722" s="7">
        <f>VLOOKUP(Z1722,Table!$A$2:$C$121,3,0)</f>
        <v>4</v>
      </c>
      <c r="AD1722" s="5" t="str">
        <f>VLOOKUP(A1722,Table!$U$1:$V$230,2,0)</f>
        <v>Cubic</v>
      </c>
    </row>
    <row r="1723" spans="1:30" x14ac:dyDescent="0.4">
      <c r="A1723" s="5">
        <v>227</v>
      </c>
      <c r="B1723" s="5">
        <v>172078</v>
      </c>
      <c r="C1723" s="5" t="s">
        <v>2161</v>
      </c>
      <c r="D1723" s="5" t="s">
        <v>5642</v>
      </c>
      <c r="E1723" s="6" t="s">
        <v>4937</v>
      </c>
      <c r="F1723" s="8" t="str">
        <f>LEFT(E1723,MIN(FIND({0,1,2,3,4,5,6,7,8,9},ASC(E1723)&amp;1234567890))-1)</f>
        <v>Al</v>
      </c>
      <c r="G1723" s="8">
        <f t="shared" si="130"/>
        <v>1.976</v>
      </c>
      <c r="H1723" s="8">
        <f>VLOOKUP(F1723,Table!$A$2:$C$121,2,0)</f>
        <v>13</v>
      </c>
      <c r="I1723" s="7">
        <f>VLOOKUP(F1723,Table!$A$2:$C$121,3,0)</f>
        <v>3</v>
      </c>
      <c r="J1723" s="6" t="s">
        <v>5421</v>
      </c>
      <c r="K1723" s="8" t="str">
        <f>LEFT(J1723,MIN(FIND({0,1,2,3,4,5,6,7,8,9},ASC(J1723)&amp;1234567890))-1)</f>
        <v>Mg</v>
      </c>
      <c r="L1723" s="8">
        <f t="shared" si="131"/>
        <v>0.99399999999999999</v>
      </c>
      <c r="M1723" s="8">
        <f>VLOOKUP(K1723,Table!$A$2:$C$121,2,0)</f>
        <v>2</v>
      </c>
      <c r="N1723" s="7">
        <f>VLOOKUP(K1723,Table!$A$2:$C$121,3,0)</f>
        <v>3</v>
      </c>
      <c r="O1723" s="6" t="s">
        <v>5471</v>
      </c>
      <c r="P1723" s="8" t="str">
        <f>LEFT(O1723,MIN(FIND({0,1,2,3,4,5,6,7,8,9},ASC(O1723)&amp;1234567890))-1)</f>
        <v>Zn</v>
      </c>
      <c r="Q1723" s="8">
        <f t="shared" si="132"/>
        <v>4.0000000000000001E-3</v>
      </c>
      <c r="R1723" s="8">
        <f>VLOOKUP(P1723,Table!$A$2:$C$121,2,0)</f>
        <v>12</v>
      </c>
      <c r="S1723" s="7">
        <f>VLOOKUP(P1723,Table!$A$2:$C$121,3,0)</f>
        <v>4</v>
      </c>
      <c r="T1723" s="6" t="s">
        <v>5506</v>
      </c>
      <c r="U1723" s="8" t="str">
        <f>LEFT(T1723,MIN(FIND({0,1,2,3,4,5,6,7,8,9},ASC(T1723)&amp;1234567890))-1)</f>
        <v>Cr</v>
      </c>
      <c r="V1723" s="8">
        <f t="shared" si="133"/>
        <v>2.5000000000000001E-2</v>
      </c>
      <c r="W1723" s="8">
        <f>VLOOKUP(U1723,Table!$A$2:$C$121,2,0)</f>
        <v>6</v>
      </c>
      <c r="X1723" s="7">
        <f>VLOOKUP(U1723,Table!$A$2:$C$121,3,0)</f>
        <v>4</v>
      </c>
      <c r="Y1723" s="6" t="s">
        <v>2317</v>
      </c>
      <c r="Z1723" s="8" t="str">
        <f>LEFT(Y1723,MIN(FIND({0,1,2,3,4,5,6,7,8,9},ASC(Y1723)&amp;1234567890))-1)</f>
        <v>O</v>
      </c>
      <c r="AA1723" s="8">
        <f t="shared" si="134"/>
        <v>4</v>
      </c>
      <c r="AB1723" s="8">
        <f>VLOOKUP(Z1723,Table!$A$2:$C$121,2,0)</f>
        <v>16</v>
      </c>
      <c r="AC1723" s="7">
        <f>VLOOKUP(Z1723,Table!$A$2:$C$121,3,0)</f>
        <v>2</v>
      </c>
      <c r="AD1723" s="5" t="str">
        <f>VLOOKUP(A1723,Table!$U$1:$V$230,2,0)</f>
        <v>Cubic</v>
      </c>
    </row>
    <row r="1724" spans="1:30" x14ac:dyDescent="0.4">
      <c r="A1724" s="5">
        <v>227</v>
      </c>
      <c r="B1724" s="5">
        <v>172079</v>
      </c>
      <c r="C1724" s="5" t="s">
        <v>2161</v>
      </c>
      <c r="D1724" s="5" t="s">
        <v>5643</v>
      </c>
      <c r="E1724" s="6" t="s">
        <v>2519</v>
      </c>
      <c r="F1724" s="8" t="str">
        <f>LEFT(E1724,MIN(FIND({0,1,2,3,4,5,6,7,8,9},ASC(E1724)&amp;1234567890))-1)</f>
        <v>Al</v>
      </c>
      <c r="G1724" s="8">
        <f t="shared" si="130"/>
        <v>1.94</v>
      </c>
      <c r="H1724" s="8">
        <f>VLOOKUP(F1724,Table!$A$2:$C$121,2,0)</f>
        <v>13</v>
      </c>
      <c r="I1724" s="7">
        <f>VLOOKUP(F1724,Table!$A$2:$C$121,3,0)</f>
        <v>3</v>
      </c>
      <c r="J1724" s="6" t="s">
        <v>5422</v>
      </c>
      <c r="K1724" s="8" t="str">
        <f>LEFT(J1724,MIN(FIND({0,1,2,3,4,5,6,7,8,9},ASC(J1724)&amp;1234567890))-1)</f>
        <v>Mg</v>
      </c>
      <c r="L1724" s="8">
        <f t="shared" si="131"/>
        <v>0.99</v>
      </c>
      <c r="M1724" s="8">
        <f>VLOOKUP(K1724,Table!$A$2:$C$121,2,0)</f>
        <v>2</v>
      </c>
      <c r="N1724" s="7">
        <f>VLOOKUP(K1724,Table!$A$2:$C$121,3,0)</f>
        <v>3</v>
      </c>
      <c r="O1724" s="6" t="s">
        <v>5472</v>
      </c>
      <c r="P1724" s="8" t="str">
        <f>LEFT(O1724,MIN(FIND({0,1,2,3,4,5,6,7,8,9},ASC(O1724)&amp;1234567890))-1)</f>
        <v>Zn</v>
      </c>
      <c r="Q1724" s="8">
        <f t="shared" si="132"/>
        <v>7.0000000000000001E-3</v>
      </c>
      <c r="R1724" s="8">
        <f>VLOOKUP(P1724,Table!$A$2:$C$121,2,0)</f>
        <v>12</v>
      </c>
      <c r="S1724" s="7">
        <f>VLOOKUP(P1724,Table!$A$2:$C$121,3,0)</f>
        <v>4</v>
      </c>
      <c r="T1724" s="6" t="s">
        <v>5507</v>
      </c>
      <c r="U1724" s="8" t="str">
        <f>LEFT(T1724,MIN(FIND({0,1,2,3,4,5,6,7,8,9},ASC(T1724)&amp;1234567890))-1)</f>
        <v>Cr</v>
      </c>
      <c r="V1724" s="8">
        <f t="shared" si="133"/>
        <v>6.2E-2</v>
      </c>
      <c r="W1724" s="8">
        <f>VLOOKUP(U1724,Table!$A$2:$C$121,2,0)</f>
        <v>6</v>
      </c>
      <c r="X1724" s="7">
        <f>VLOOKUP(U1724,Table!$A$2:$C$121,3,0)</f>
        <v>4</v>
      </c>
      <c r="Y1724" s="6" t="s">
        <v>2317</v>
      </c>
      <c r="Z1724" s="8" t="str">
        <f>LEFT(Y1724,MIN(FIND({0,1,2,3,4,5,6,7,8,9},ASC(Y1724)&amp;1234567890))-1)</f>
        <v>O</v>
      </c>
      <c r="AA1724" s="8">
        <f t="shared" si="134"/>
        <v>4</v>
      </c>
      <c r="AB1724" s="8">
        <f>VLOOKUP(Z1724,Table!$A$2:$C$121,2,0)</f>
        <v>16</v>
      </c>
      <c r="AC1724" s="7">
        <f>VLOOKUP(Z1724,Table!$A$2:$C$121,3,0)</f>
        <v>2</v>
      </c>
      <c r="AD1724" s="5" t="str">
        <f>VLOOKUP(A1724,Table!$U$1:$V$230,2,0)</f>
        <v>Cubic</v>
      </c>
    </row>
    <row r="1725" spans="1:30" x14ac:dyDescent="0.4">
      <c r="A1725" s="5">
        <v>227</v>
      </c>
      <c r="B1725" s="5">
        <v>172080</v>
      </c>
      <c r="C1725" s="5" t="s">
        <v>2161</v>
      </c>
      <c r="D1725" s="5" t="s">
        <v>5644</v>
      </c>
      <c r="E1725" s="6" t="s">
        <v>4938</v>
      </c>
      <c r="F1725" s="8" t="str">
        <f>LEFT(E1725,MIN(FIND({0,1,2,3,4,5,6,7,8,9},ASC(E1725)&amp;1234567890))-1)</f>
        <v>Al</v>
      </c>
      <c r="G1725" s="8">
        <f t="shared" si="130"/>
        <v>1.915</v>
      </c>
      <c r="H1725" s="8">
        <f>VLOOKUP(F1725,Table!$A$2:$C$121,2,0)</f>
        <v>13</v>
      </c>
      <c r="I1725" s="7">
        <f>VLOOKUP(F1725,Table!$A$2:$C$121,3,0)</f>
        <v>3</v>
      </c>
      <c r="J1725" s="6" t="s">
        <v>5423</v>
      </c>
      <c r="K1725" s="8" t="str">
        <f>LEFT(J1725,MIN(FIND({0,1,2,3,4,5,6,7,8,9},ASC(J1725)&amp;1234567890))-1)</f>
        <v>Mg</v>
      </c>
      <c r="L1725" s="8">
        <f t="shared" si="131"/>
        <v>0.99199999999999999</v>
      </c>
      <c r="M1725" s="8">
        <f>VLOOKUP(K1725,Table!$A$2:$C$121,2,0)</f>
        <v>2</v>
      </c>
      <c r="N1725" s="7">
        <f>VLOOKUP(K1725,Table!$A$2:$C$121,3,0)</f>
        <v>3</v>
      </c>
      <c r="O1725" s="6" t="s">
        <v>5473</v>
      </c>
      <c r="P1725" s="8" t="str">
        <f>LEFT(O1725,MIN(FIND({0,1,2,3,4,5,6,7,8,9},ASC(O1725)&amp;1234567890))-1)</f>
        <v>Zn</v>
      </c>
      <c r="Q1725" s="8">
        <f t="shared" si="132"/>
        <v>6.0000000000000001E-3</v>
      </c>
      <c r="R1725" s="8">
        <f>VLOOKUP(P1725,Table!$A$2:$C$121,2,0)</f>
        <v>12</v>
      </c>
      <c r="S1725" s="7">
        <f>VLOOKUP(P1725,Table!$A$2:$C$121,3,0)</f>
        <v>4</v>
      </c>
      <c r="T1725" s="6" t="s">
        <v>5508</v>
      </c>
      <c r="U1725" s="8" t="str">
        <f>LEFT(T1725,MIN(FIND({0,1,2,3,4,5,6,7,8,9},ASC(T1725)&amp;1234567890))-1)</f>
        <v>Cr</v>
      </c>
      <c r="V1725" s="8">
        <f t="shared" si="133"/>
        <v>8.6999999999999994E-2</v>
      </c>
      <c r="W1725" s="8">
        <f>VLOOKUP(U1725,Table!$A$2:$C$121,2,0)</f>
        <v>6</v>
      </c>
      <c r="X1725" s="7">
        <f>VLOOKUP(U1725,Table!$A$2:$C$121,3,0)</f>
        <v>4</v>
      </c>
      <c r="Y1725" s="6" t="s">
        <v>2317</v>
      </c>
      <c r="Z1725" s="8" t="str">
        <f>LEFT(Y1725,MIN(FIND({0,1,2,3,4,5,6,7,8,9},ASC(Y1725)&amp;1234567890))-1)</f>
        <v>O</v>
      </c>
      <c r="AA1725" s="8">
        <f t="shared" si="134"/>
        <v>4</v>
      </c>
      <c r="AB1725" s="8">
        <f>VLOOKUP(Z1725,Table!$A$2:$C$121,2,0)</f>
        <v>16</v>
      </c>
      <c r="AC1725" s="7">
        <f>VLOOKUP(Z1725,Table!$A$2:$C$121,3,0)</f>
        <v>2</v>
      </c>
      <c r="AD1725" s="5" t="str">
        <f>VLOOKUP(A1725,Table!$U$1:$V$230,2,0)</f>
        <v>Cubic</v>
      </c>
    </row>
    <row r="1726" spans="1:30" x14ac:dyDescent="0.4">
      <c r="A1726" s="5">
        <v>227</v>
      </c>
      <c r="B1726" s="5">
        <v>172081</v>
      </c>
      <c r="C1726" s="5" t="s">
        <v>2161</v>
      </c>
      <c r="D1726" s="5" t="s">
        <v>5645</v>
      </c>
      <c r="E1726" s="6" t="s">
        <v>4939</v>
      </c>
      <c r="F1726" s="8" t="str">
        <f>LEFT(E1726,MIN(FIND({0,1,2,3,4,5,6,7,8,9},ASC(E1726)&amp;1234567890))-1)</f>
        <v>Al</v>
      </c>
      <c r="G1726" s="8">
        <f t="shared" si="130"/>
        <v>1.88</v>
      </c>
      <c r="H1726" s="8">
        <f>VLOOKUP(F1726,Table!$A$2:$C$121,2,0)</f>
        <v>13</v>
      </c>
      <c r="I1726" s="7">
        <f>VLOOKUP(F1726,Table!$A$2:$C$121,3,0)</f>
        <v>3</v>
      </c>
      <c r="J1726" s="6" t="s">
        <v>5424</v>
      </c>
      <c r="K1726" s="8" t="str">
        <f>LEFT(J1726,MIN(FIND({0,1,2,3,4,5,6,7,8,9},ASC(J1726)&amp;1234567890))-1)</f>
        <v>Mg</v>
      </c>
      <c r="L1726" s="8">
        <f t="shared" si="131"/>
        <v>0.99299999999999999</v>
      </c>
      <c r="M1726" s="8">
        <f>VLOOKUP(K1726,Table!$A$2:$C$121,2,0)</f>
        <v>2</v>
      </c>
      <c r="N1726" s="7">
        <f>VLOOKUP(K1726,Table!$A$2:$C$121,3,0)</f>
        <v>3</v>
      </c>
      <c r="O1726" s="6" t="s">
        <v>5474</v>
      </c>
      <c r="P1726" s="8" t="str">
        <f>LEFT(O1726,MIN(FIND({0,1,2,3,4,5,6,7,8,9},ASC(O1726)&amp;1234567890))-1)</f>
        <v>Zn</v>
      </c>
      <c r="Q1726" s="8">
        <f t="shared" si="132"/>
        <v>5.0000000000000001E-3</v>
      </c>
      <c r="R1726" s="8">
        <f>VLOOKUP(P1726,Table!$A$2:$C$121,2,0)</f>
        <v>12</v>
      </c>
      <c r="S1726" s="7">
        <f>VLOOKUP(P1726,Table!$A$2:$C$121,3,0)</f>
        <v>4</v>
      </c>
      <c r="T1726" s="6" t="s">
        <v>5509</v>
      </c>
      <c r="U1726" s="8" t="str">
        <f>LEFT(T1726,MIN(FIND({0,1,2,3,4,5,6,7,8,9},ASC(T1726)&amp;1234567890))-1)</f>
        <v>Cr</v>
      </c>
      <c r="V1726" s="8">
        <f t="shared" si="133"/>
        <v>0.12</v>
      </c>
      <c r="W1726" s="8">
        <f>VLOOKUP(U1726,Table!$A$2:$C$121,2,0)</f>
        <v>6</v>
      </c>
      <c r="X1726" s="7">
        <f>VLOOKUP(U1726,Table!$A$2:$C$121,3,0)</f>
        <v>4</v>
      </c>
      <c r="Y1726" s="6" t="s">
        <v>2317</v>
      </c>
      <c r="Z1726" s="8" t="str">
        <f>LEFT(Y1726,MIN(FIND({0,1,2,3,4,5,6,7,8,9},ASC(Y1726)&amp;1234567890))-1)</f>
        <v>O</v>
      </c>
      <c r="AA1726" s="8">
        <f t="shared" si="134"/>
        <v>4</v>
      </c>
      <c r="AB1726" s="8">
        <f>VLOOKUP(Z1726,Table!$A$2:$C$121,2,0)</f>
        <v>16</v>
      </c>
      <c r="AC1726" s="7">
        <f>VLOOKUP(Z1726,Table!$A$2:$C$121,3,0)</f>
        <v>2</v>
      </c>
      <c r="AD1726" s="5" t="str">
        <f>VLOOKUP(A1726,Table!$U$1:$V$230,2,0)</f>
        <v>Cubic</v>
      </c>
    </row>
    <row r="1727" spans="1:30" x14ac:dyDescent="0.4">
      <c r="A1727" s="5">
        <v>227</v>
      </c>
      <c r="B1727" s="5">
        <v>172082</v>
      </c>
      <c r="C1727" s="5" t="s">
        <v>2161</v>
      </c>
      <c r="D1727" s="5" t="s">
        <v>5646</v>
      </c>
      <c r="E1727" s="6" t="s">
        <v>4940</v>
      </c>
      <c r="F1727" s="8" t="str">
        <f>LEFT(E1727,MIN(FIND({0,1,2,3,4,5,6,7,8,9},ASC(E1727)&amp;1234567890))-1)</f>
        <v>Al</v>
      </c>
      <c r="G1727" s="8">
        <f t="shared" si="130"/>
        <v>1.8680000000000001</v>
      </c>
      <c r="H1727" s="8">
        <f>VLOOKUP(F1727,Table!$A$2:$C$121,2,0)</f>
        <v>13</v>
      </c>
      <c r="I1727" s="7">
        <f>VLOOKUP(F1727,Table!$A$2:$C$121,3,0)</f>
        <v>3</v>
      </c>
      <c r="J1727" s="6" t="s">
        <v>5422</v>
      </c>
      <c r="K1727" s="8" t="str">
        <f>LEFT(J1727,MIN(FIND({0,1,2,3,4,5,6,7,8,9},ASC(J1727)&amp;1234567890))-1)</f>
        <v>Mg</v>
      </c>
      <c r="L1727" s="8">
        <f t="shared" si="131"/>
        <v>0.99</v>
      </c>
      <c r="M1727" s="8">
        <f>VLOOKUP(K1727,Table!$A$2:$C$121,2,0)</f>
        <v>2</v>
      </c>
      <c r="N1727" s="7">
        <f>VLOOKUP(K1727,Table!$A$2:$C$121,3,0)</f>
        <v>3</v>
      </c>
      <c r="O1727" s="6" t="s">
        <v>5475</v>
      </c>
      <c r="P1727" s="8" t="str">
        <f>LEFT(O1727,MIN(FIND({0,1,2,3,4,5,6,7,8,9},ASC(O1727)&amp;1234567890))-1)</f>
        <v>Zn</v>
      </c>
      <c r="Q1727" s="8">
        <f t="shared" si="132"/>
        <v>8.0000000000000002E-3</v>
      </c>
      <c r="R1727" s="8">
        <f>VLOOKUP(P1727,Table!$A$2:$C$121,2,0)</f>
        <v>12</v>
      </c>
      <c r="S1727" s="7">
        <f>VLOOKUP(P1727,Table!$A$2:$C$121,3,0)</f>
        <v>4</v>
      </c>
      <c r="T1727" s="6" t="s">
        <v>5510</v>
      </c>
      <c r="U1727" s="8" t="str">
        <f>LEFT(T1727,MIN(FIND({0,1,2,3,4,5,6,7,8,9},ASC(T1727)&amp;1234567890))-1)</f>
        <v>Cr</v>
      </c>
      <c r="V1727" s="8">
        <f t="shared" si="133"/>
        <v>0.13300000000000001</v>
      </c>
      <c r="W1727" s="8">
        <f>VLOOKUP(U1727,Table!$A$2:$C$121,2,0)</f>
        <v>6</v>
      </c>
      <c r="X1727" s="7">
        <f>VLOOKUP(U1727,Table!$A$2:$C$121,3,0)</f>
        <v>4</v>
      </c>
      <c r="Y1727" s="6" t="s">
        <v>2317</v>
      </c>
      <c r="Z1727" s="8" t="str">
        <f>LEFT(Y1727,MIN(FIND({0,1,2,3,4,5,6,7,8,9},ASC(Y1727)&amp;1234567890))-1)</f>
        <v>O</v>
      </c>
      <c r="AA1727" s="8">
        <f t="shared" si="134"/>
        <v>4</v>
      </c>
      <c r="AB1727" s="8">
        <f>VLOOKUP(Z1727,Table!$A$2:$C$121,2,0)</f>
        <v>16</v>
      </c>
      <c r="AC1727" s="7">
        <f>VLOOKUP(Z1727,Table!$A$2:$C$121,3,0)</f>
        <v>2</v>
      </c>
      <c r="AD1727" s="5" t="str">
        <f>VLOOKUP(A1727,Table!$U$1:$V$230,2,0)</f>
        <v>Cubic</v>
      </c>
    </row>
    <row r="1728" spans="1:30" x14ac:dyDescent="0.4">
      <c r="A1728" s="5">
        <v>227</v>
      </c>
      <c r="B1728" s="5">
        <v>172083</v>
      </c>
      <c r="C1728" s="5" t="s">
        <v>2161</v>
      </c>
      <c r="D1728" s="5" t="s">
        <v>5647</v>
      </c>
      <c r="E1728" s="6" t="s">
        <v>4941</v>
      </c>
      <c r="F1728" s="8" t="str">
        <f>LEFT(E1728,MIN(FIND({0,1,2,3,4,5,6,7,8,9},ASC(E1728)&amp;1234567890))-1)</f>
        <v>Al</v>
      </c>
      <c r="G1728" s="8">
        <f t="shared" si="130"/>
        <v>1.835</v>
      </c>
      <c r="H1728" s="8">
        <f>VLOOKUP(F1728,Table!$A$2:$C$121,2,0)</f>
        <v>13</v>
      </c>
      <c r="I1728" s="7">
        <f>VLOOKUP(F1728,Table!$A$2:$C$121,3,0)</f>
        <v>3</v>
      </c>
      <c r="J1728" s="6" t="s">
        <v>5425</v>
      </c>
      <c r="K1728" s="8" t="str">
        <f>LEFT(J1728,MIN(FIND({0,1,2,3,4,5,6,7,8,9},ASC(J1728)&amp;1234567890))-1)</f>
        <v>Mg</v>
      </c>
      <c r="L1728" s="8">
        <f t="shared" si="131"/>
        <v>0.99099999999999999</v>
      </c>
      <c r="M1728" s="8">
        <f>VLOOKUP(K1728,Table!$A$2:$C$121,2,0)</f>
        <v>2</v>
      </c>
      <c r="N1728" s="7">
        <f>VLOOKUP(K1728,Table!$A$2:$C$121,3,0)</f>
        <v>3</v>
      </c>
      <c r="O1728" s="6" t="s">
        <v>5476</v>
      </c>
      <c r="P1728" s="8" t="str">
        <f>LEFT(O1728,MIN(FIND({0,1,2,3,4,5,6,7,8,9},ASC(O1728)&amp;1234567890))-1)</f>
        <v>Zn</v>
      </c>
      <c r="Q1728" s="8">
        <f t="shared" si="132"/>
        <v>8.9999999999999993E-3</v>
      </c>
      <c r="R1728" s="8">
        <f>VLOOKUP(P1728,Table!$A$2:$C$121,2,0)</f>
        <v>12</v>
      </c>
      <c r="S1728" s="7">
        <f>VLOOKUP(P1728,Table!$A$2:$C$121,3,0)</f>
        <v>4</v>
      </c>
      <c r="T1728" s="6" t="s">
        <v>5511</v>
      </c>
      <c r="U1728" s="8" t="str">
        <f>LEFT(T1728,MIN(FIND({0,1,2,3,4,5,6,7,8,9},ASC(T1728)&amp;1234567890))-1)</f>
        <v>Cr</v>
      </c>
      <c r="V1728" s="8">
        <f t="shared" si="133"/>
        <v>0.16600000000000001</v>
      </c>
      <c r="W1728" s="8">
        <f>VLOOKUP(U1728,Table!$A$2:$C$121,2,0)</f>
        <v>6</v>
      </c>
      <c r="X1728" s="7">
        <f>VLOOKUP(U1728,Table!$A$2:$C$121,3,0)</f>
        <v>4</v>
      </c>
      <c r="Y1728" s="6" t="s">
        <v>2317</v>
      </c>
      <c r="Z1728" s="8" t="str">
        <f>LEFT(Y1728,MIN(FIND({0,1,2,3,4,5,6,7,8,9},ASC(Y1728)&amp;1234567890))-1)</f>
        <v>O</v>
      </c>
      <c r="AA1728" s="8">
        <f t="shared" si="134"/>
        <v>4</v>
      </c>
      <c r="AB1728" s="8">
        <f>VLOOKUP(Z1728,Table!$A$2:$C$121,2,0)</f>
        <v>16</v>
      </c>
      <c r="AC1728" s="7">
        <f>VLOOKUP(Z1728,Table!$A$2:$C$121,3,0)</f>
        <v>2</v>
      </c>
      <c r="AD1728" s="5" t="str">
        <f>VLOOKUP(A1728,Table!$U$1:$V$230,2,0)</f>
        <v>Cubic</v>
      </c>
    </row>
    <row r="1729" spans="1:30" x14ac:dyDescent="0.4">
      <c r="A1729" s="5">
        <v>227</v>
      </c>
      <c r="B1729" s="5">
        <v>172084</v>
      </c>
      <c r="C1729" s="5" t="s">
        <v>2161</v>
      </c>
      <c r="D1729" s="5" t="s">
        <v>5648</v>
      </c>
      <c r="E1729" s="6" t="s">
        <v>4942</v>
      </c>
      <c r="F1729" s="8" t="str">
        <f>LEFT(E1729,MIN(FIND({0,1,2,3,4,5,6,7,8,9},ASC(E1729)&amp;1234567890))-1)</f>
        <v>Al</v>
      </c>
      <c r="G1729" s="8">
        <f t="shared" si="130"/>
        <v>1.7729999999999999</v>
      </c>
      <c r="H1729" s="8">
        <f>VLOOKUP(F1729,Table!$A$2:$C$121,2,0)</f>
        <v>13</v>
      </c>
      <c r="I1729" s="7">
        <f>VLOOKUP(F1729,Table!$A$2:$C$121,3,0)</f>
        <v>3</v>
      </c>
      <c r="J1729" s="6" t="s">
        <v>5426</v>
      </c>
      <c r="K1729" s="8" t="str">
        <f>LEFT(J1729,MIN(FIND({0,1,2,3,4,5,6,7,8,9},ASC(J1729)&amp;1234567890))-1)</f>
        <v>Mg</v>
      </c>
      <c r="L1729" s="8">
        <f t="shared" si="131"/>
        <v>0.98799999999999999</v>
      </c>
      <c r="M1729" s="8">
        <f>VLOOKUP(K1729,Table!$A$2:$C$121,2,0)</f>
        <v>2</v>
      </c>
      <c r="N1729" s="7">
        <f>VLOOKUP(K1729,Table!$A$2:$C$121,3,0)</f>
        <v>3</v>
      </c>
      <c r="O1729" s="6" t="s">
        <v>5473</v>
      </c>
      <c r="P1729" s="8" t="str">
        <f>LEFT(O1729,MIN(FIND({0,1,2,3,4,5,6,7,8,9},ASC(O1729)&amp;1234567890))-1)</f>
        <v>Zn</v>
      </c>
      <c r="Q1729" s="8">
        <f t="shared" si="132"/>
        <v>6.0000000000000001E-3</v>
      </c>
      <c r="R1729" s="8">
        <f>VLOOKUP(P1729,Table!$A$2:$C$121,2,0)</f>
        <v>12</v>
      </c>
      <c r="S1729" s="7">
        <f>VLOOKUP(P1729,Table!$A$2:$C$121,3,0)</f>
        <v>4</v>
      </c>
      <c r="T1729" s="6" t="s">
        <v>5512</v>
      </c>
      <c r="U1729" s="8" t="str">
        <f>LEFT(T1729,MIN(FIND({0,1,2,3,4,5,6,7,8,9},ASC(T1729)&amp;1234567890))-1)</f>
        <v>Cr</v>
      </c>
      <c r="V1729" s="8">
        <f t="shared" si="133"/>
        <v>0.23200000000000001</v>
      </c>
      <c r="W1729" s="8">
        <f>VLOOKUP(U1729,Table!$A$2:$C$121,2,0)</f>
        <v>6</v>
      </c>
      <c r="X1729" s="7">
        <f>VLOOKUP(U1729,Table!$A$2:$C$121,3,0)</f>
        <v>4</v>
      </c>
      <c r="Y1729" s="6" t="s">
        <v>2317</v>
      </c>
      <c r="Z1729" s="8" t="str">
        <f>LEFT(Y1729,MIN(FIND({0,1,2,3,4,5,6,7,8,9},ASC(Y1729)&amp;1234567890))-1)</f>
        <v>O</v>
      </c>
      <c r="AA1729" s="8">
        <f t="shared" si="134"/>
        <v>4</v>
      </c>
      <c r="AB1729" s="8">
        <f>VLOOKUP(Z1729,Table!$A$2:$C$121,2,0)</f>
        <v>16</v>
      </c>
      <c r="AC1729" s="7">
        <f>VLOOKUP(Z1729,Table!$A$2:$C$121,3,0)</f>
        <v>2</v>
      </c>
      <c r="AD1729" s="5" t="str">
        <f>VLOOKUP(A1729,Table!$U$1:$V$230,2,0)</f>
        <v>Cubic</v>
      </c>
    </row>
    <row r="1730" spans="1:30" ht="18.75" customHeight="1" x14ac:dyDescent="0.4">
      <c r="A1730" s="5">
        <v>227</v>
      </c>
      <c r="B1730" s="5">
        <v>172162</v>
      </c>
      <c r="C1730" s="5" t="s">
        <v>2161</v>
      </c>
      <c r="D1730" s="5" t="s">
        <v>2210</v>
      </c>
      <c r="E1730" s="6" t="s">
        <v>2337</v>
      </c>
      <c r="F1730" s="8" t="str">
        <f>LEFT(E1730,MIN(FIND({0,1,2,3,4,5,6,7,8,9},ASC(E1730)&amp;1234567890))-1)</f>
        <v>Cs</v>
      </c>
      <c r="G1730" s="8">
        <f t="shared" ref="G1730:G1793" si="135">IF(SUBSTITUTE(E1730,F1730,"")="",1,SUBSTITUTE(E1730,F1730,""))*1</f>
        <v>1</v>
      </c>
      <c r="H1730" s="8">
        <f>VLOOKUP(F1730,Table!$A$2:$C$121,2,0)</f>
        <v>1</v>
      </c>
      <c r="I1730" s="7">
        <f>VLOOKUP(F1730,Table!$A$2:$C$121,3,0)</f>
        <v>6</v>
      </c>
      <c r="J1730" s="6" t="s">
        <v>3420</v>
      </c>
      <c r="K1730" s="8" t="str">
        <f>LEFT(J1730,MIN(FIND({0,1,2,3,4,5,6,7,8,9},ASC(J1730)&amp;1234567890))-1)</f>
        <v>Ti</v>
      </c>
      <c r="L1730" s="8">
        <f t="shared" ref="L1730:L1793" si="136">IF(SUBSTITUTE(J1730,K1730,"")="",1,SUBSTITUTE(J1730,K1730,""))*1</f>
        <v>0.25</v>
      </c>
      <c r="M1730" s="8">
        <f>VLOOKUP(K1730,Table!$A$2:$C$121,2,0)</f>
        <v>4</v>
      </c>
      <c r="N1730" s="7">
        <f>VLOOKUP(K1730,Table!$A$2:$C$121,3,0)</f>
        <v>4</v>
      </c>
      <c r="O1730" s="6" t="s">
        <v>2720</v>
      </c>
      <c r="P1730" s="8" t="str">
        <f>LEFT(O1730,MIN(FIND({0,1,2,3,4,5,6,7,8,9},ASC(O1730)&amp;1234567890))-1)</f>
        <v>Zr</v>
      </c>
      <c r="Q1730" s="8">
        <f t="shared" ref="Q1730:Q1793" si="137">IF(SUBSTITUTE(O1730,P1730,"")="",1,SUBSTITUTE(O1730,P1730,""))*1</f>
        <v>0.25</v>
      </c>
      <c r="R1730" s="8">
        <f>VLOOKUP(P1730,Table!$A$2:$C$121,2,0)</f>
        <v>4</v>
      </c>
      <c r="S1730" s="7">
        <f>VLOOKUP(P1730,Table!$A$2:$C$121,3,0)</f>
        <v>5</v>
      </c>
      <c r="T1730" s="6" t="s">
        <v>4943</v>
      </c>
      <c r="U1730" s="8" t="str">
        <f>LEFT(T1730,MIN(FIND({0,1,2,3,4,5,6,7,8,9},ASC(T1730)&amp;1234567890))-1)</f>
        <v>W</v>
      </c>
      <c r="V1730" s="8">
        <f t="shared" ref="V1730:V1793" si="138">IF(SUBSTITUTE(T1730,U1730,"")="",1,SUBSTITUTE(T1730,U1730,""))*1</f>
        <v>1.5</v>
      </c>
      <c r="W1730" s="8">
        <f>VLOOKUP(U1730,Table!$A$2:$C$121,2,0)</f>
        <v>6</v>
      </c>
      <c r="X1730" s="7">
        <f>VLOOKUP(U1730,Table!$A$2:$C$121,3,0)</f>
        <v>6</v>
      </c>
      <c r="Y1730" s="6" t="s">
        <v>2332</v>
      </c>
      <c r="Z1730" s="8" t="str">
        <f>LEFT(Y1730,MIN(FIND({0,1,2,3,4,5,6,7,8,9},ASC(Y1730)&amp;1234567890))-1)</f>
        <v>O</v>
      </c>
      <c r="AA1730" s="8">
        <f t="shared" ref="AA1730:AA1793" si="139">IF(SUBSTITUTE(Y1730,Z1730,"")="",1,SUBSTITUTE(Y1730,Z1730,""))*1</f>
        <v>6</v>
      </c>
      <c r="AB1730" s="8">
        <f>VLOOKUP(Z1730,Table!$A$2:$C$121,2,0)</f>
        <v>16</v>
      </c>
      <c r="AC1730" s="7">
        <f>VLOOKUP(Z1730,Table!$A$2:$C$121,3,0)</f>
        <v>2</v>
      </c>
      <c r="AD1730" s="5" t="str">
        <f>VLOOKUP(A1730,Table!$U$1:$V$230,2,0)</f>
        <v>Cubic</v>
      </c>
    </row>
    <row r="1731" spans="1:30" ht="18.75" customHeight="1" x14ac:dyDescent="0.4">
      <c r="A1731" s="5">
        <v>227</v>
      </c>
      <c r="B1731" s="5">
        <v>154824</v>
      </c>
      <c r="C1731" s="5" t="s">
        <v>2160</v>
      </c>
      <c r="D1731" s="5" t="s">
        <v>1574</v>
      </c>
      <c r="E1731" s="6" t="s">
        <v>3510</v>
      </c>
      <c r="F1731" s="8" t="str">
        <f>LEFT(E1731,MIN(FIND({0,1,2,3,4,5,6,7,8,9},ASC(E1731)&amp;1234567890))-1)</f>
        <v>Cu</v>
      </c>
      <c r="G1731" s="8">
        <f t="shared" si="135"/>
        <v>0.6</v>
      </c>
      <c r="H1731" s="8">
        <f>VLOOKUP(F1731,Table!$A$2:$C$121,2,0)</f>
        <v>11</v>
      </c>
      <c r="I1731" s="7">
        <f>VLOOKUP(F1731,Table!$A$2:$C$121,3,0)</f>
        <v>4</v>
      </c>
      <c r="J1731" s="6" t="s">
        <v>4230</v>
      </c>
      <c r="K1731" s="8" t="str">
        <f>LEFT(J1731,MIN(FIND({0,1,2,3,4,5,6,7,8,9},ASC(J1731)&amp;1234567890))-1)</f>
        <v>Mn</v>
      </c>
      <c r="L1731" s="8">
        <f t="shared" si="136"/>
        <v>1.68</v>
      </c>
      <c r="M1731" s="8">
        <f>VLOOKUP(K1731,Table!$A$2:$C$121,2,0)</f>
        <v>7</v>
      </c>
      <c r="N1731" s="7">
        <f>VLOOKUP(K1731,Table!$A$2:$C$121,3,0)</f>
        <v>4</v>
      </c>
      <c r="O1731" s="6" t="s">
        <v>4231</v>
      </c>
      <c r="P1731" s="8" t="str">
        <f>LEFT(O1731,MIN(FIND({0,1,2,3,4,5,6,7,8,9},ASC(O1731)&amp;1234567890))-1)</f>
        <v>Ni</v>
      </c>
      <c r="Q1731" s="8">
        <f t="shared" si="137"/>
        <v>0.48</v>
      </c>
      <c r="R1731" s="8">
        <f>VLOOKUP(P1731,Table!$A$2:$C$121,2,0)</f>
        <v>10</v>
      </c>
      <c r="S1731" s="7">
        <f>VLOOKUP(P1731,Table!$A$2:$C$121,3,0)</f>
        <v>4</v>
      </c>
      <c r="T1731" s="6" t="s">
        <v>4232</v>
      </c>
      <c r="U1731" s="8" t="str">
        <f>LEFT(T1731,MIN(FIND({0,1,2,3,4,5,6,7,8,9},ASC(T1731)&amp;1234567890))-1)</f>
        <v>Co</v>
      </c>
      <c r="V1731" s="8">
        <f t="shared" si="138"/>
        <v>0.24</v>
      </c>
      <c r="W1731" s="8">
        <f>VLOOKUP(U1731,Table!$A$2:$C$121,2,0)</f>
        <v>9</v>
      </c>
      <c r="X1731" s="7">
        <f>VLOOKUP(U1731,Table!$A$2:$C$121,3,0)</f>
        <v>4</v>
      </c>
      <c r="Y1731" s="6" t="s">
        <v>2317</v>
      </c>
      <c r="Z1731" s="8" t="str">
        <f>LEFT(Y1731,MIN(FIND({0,1,2,3,4,5,6,7,8,9},ASC(Y1731)&amp;1234567890))-1)</f>
        <v>O</v>
      </c>
      <c r="AA1731" s="8">
        <f t="shared" si="139"/>
        <v>4</v>
      </c>
      <c r="AB1731" s="8">
        <f>VLOOKUP(Z1731,Table!$A$2:$C$121,2,0)</f>
        <v>16</v>
      </c>
      <c r="AC1731" s="7">
        <f>VLOOKUP(Z1731,Table!$A$2:$C$121,3,0)</f>
        <v>2</v>
      </c>
      <c r="AD1731" s="5" t="str">
        <f>VLOOKUP(A1731,Table!$U$1:$V$230,2,0)</f>
        <v>Cubic</v>
      </c>
    </row>
    <row r="1732" spans="1:30" ht="18.75" customHeight="1" x14ac:dyDescent="0.4">
      <c r="A1732" s="5">
        <v>227</v>
      </c>
      <c r="B1732" s="5">
        <v>162781</v>
      </c>
      <c r="C1732" s="5" t="s">
        <v>2160</v>
      </c>
      <c r="D1732" s="5" t="s">
        <v>2211</v>
      </c>
      <c r="E1732" s="6" t="s">
        <v>2886</v>
      </c>
      <c r="F1732" s="8" t="str">
        <f>LEFT(E1732,MIN(FIND({0,1,2,3,4,5,6,7,8,9},ASC(E1732)&amp;1234567890))-1)</f>
        <v>Zn</v>
      </c>
      <c r="G1732" s="8">
        <f t="shared" si="135"/>
        <v>2</v>
      </c>
      <c r="H1732" s="8">
        <f>VLOOKUP(F1732,Table!$A$2:$C$121,2,0)</f>
        <v>12</v>
      </c>
      <c r="I1732" s="7">
        <f>VLOOKUP(F1732,Table!$A$2:$C$121,3,0)</f>
        <v>4</v>
      </c>
      <c r="J1732" s="6" t="s">
        <v>2742</v>
      </c>
      <c r="K1732" s="8" t="str">
        <f>LEFT(J1732,MIN(FIND({0,1,2,3,4,5,6,7,8,9},ASC(J1732)&amp;1234567890))-1)</f>
        <v>Ti</v>
      </c>
      <c r="L1732" s="8">
        <f t="shared" si="136"/>
        <v>0.7</v>
      </c>
      <c r="M1732" s="8">
        <f>VLOOKUP(K1732,Table!$A$2:$C$121,2,0)</f>
        <v>4</v>
      </c>
      <c r="N1732" s="7">
        <f>VLOOKUP(K1732,Table!$A$2:$C$121,3,0)</f>
        <v>4</v>
      </c>
      <c r="O1732" s="6" t="s">
        <v>2459</v>
      </c>
      <c r="P1732" s="8" t="str">
        <f>LEFT(O1732,MIN(FIND({0,1,2,3,4,5,6,7,8,9},ASC(O1732)&amp;1234567890))-1)</f>
        <v>Ta</v>
      </c>
      <c r="Q1732" s="8">
        <f t="shared" si="137"/>
        <v>0.15</v>
      </c>
      <c r="R1732" s="8">
        <f>VLOOKUP(P1732,Table!$A$2:$C$121,2,0)</f>
        <v>5</v>
      </c>
      <c r="S1732" s="7">
        <f>VLOOKUP(P1732,Table!$A$2:$C$121,3,0)</f>
        <v>6</v>
      </c>
      <c r="T1732" s="6" t="s">
        <v>4944</v>
      </c>
      <c r="U1732" s="8" t="str">
        <f>LEFT(T1732,MIN(FIND({0,1,2,3,4,5,6,7,8,9},ASC(T1732)&amp;1234567890))-1)</f>
        <v>Al</v>
      </c>
      <c r="V1732" s="8">
        <f t="shared" si="138"/>
        <v>0.15</v>
      </c>
      <c r="W1732" s="8">
        <f>VLOOKUP(U1732,Table!$A$2:$C$121,2,0)</f>
        <v>13</v>
      </c>
      <c r="X1732" s="7">
        <f>VLOOKUP(U1732,Table!$A$2:$C$121,3,0)</f>
        <v>3</v>
      </c>
      <c r="Y1732" s="6" t="s">
        <v>2317</v>
      </c>
      <c r="Z1732" s="8" t="str">
        <f>LEFT(Y1732,MIN(FIND({0,1,2,3,4,5,6,7,8,9},ASC(Y1732)&amp;1234567890))-1)</f>
        <v>O</v>
      </c>
      <c r="AA1732" s="8">
        <f t="shared" si="139"/>
        <v>4</v>
      </c>
      <c r="AB1732" s="8">
        <f>VLOOKUP(Z1732,Table!$A$2:$C$121,2,0)</f>
        <v>16</v>
      </c>
      <c r="AC1732" s="7">
        <f>VLOOKUP(Z1732,Table!$A$2:$C$121,3,0)</f>
        <v>2</v>
      </c>
      <c r="AD1732" s="5" t="str">
        <f>VLOOKUP(A1732,Table!$U$1:$V$230,2,0)</f>
        <v>Cubic</v>
      </c>
    </row>
    <row r="1733" spans="1:30" ht="18.75" customHeight="1" x14ac:dyDescent="0.4">
      <c r="A1733" s="5">
        <v>227</v>
      </c>
      <c r="B1733" s="5">
        <v>180597</v>
      </c>
      <c r="C1733" s="5" t="s">
        <v>2161</v>
      </c>
      <c r="D1733" s="5" t="s">
        <v>2212</v>
      </c>
      <c r="E1733" s="6" t="s">
        <v>2341</v>
      </c>
      <c r="F1733" s="8" t="str">
        <f>LEFT(E1733,MIN(FIND({0,1,2,3,4,5,6,7,8,9},ASC(E1733)&amp;1234567890))-1)</f>
        <v>Ca</v>
      </c>
      <c r="G1733" s="8">
        <f t="shared" si="135"/>
        <v>1</v>
      </c>
      <c r="H1733" s="8">
        <f>VLOOKUP(F1733,Table!$A$2:$C$121,2,0)</f>
        <v>2</v>
      </c>
      <c r="I1733" s="7">
        <f>VLOOKUP(F1733,Table!$A$2:$C$121,3,0)</f>
        <v>4</v>
      </c>
      <c r="J1733" s="6" t="s">
        <v>4945</v>
      </c>
      <c r="K1733" s="8" t="str">
        <f>LEFT(J1733,MIN(FIND({0,1,2,3,4,5,6,7,8,9},ASC(J1733)&amp;1234567890))-1)</f>
        <v>Ce</v>
      </c>
      <c r="L1733" s="8">
        <f t="shared" si="136"/>
        <v>0.7</v>
      </c>
      <c r="M1733" s="8">
        <f>VLOOKUP(K1733,Table!$A$2:$C$121,2,0)</f>
        <v>3</v>
      </c>
      <c r="N1733" s="7">
        <f>VLOOKUP(K1733,Table!$A$2:$C$121,3,0)</f>
        <v>6</v>
      </c>
      <c r="O1733" s="6" t="s">
        <v>2608</v>
      </c>
      <c r="P1733" s="8" t="str">
        <f>LEFT(O1733,MIN(FIND({0,1,2,3,4,5,6,7,8,9},ASC(O1733)&amp;1234567890))-1)</f>
        <v>Ti</v>
      </c>
      <c r="Q1733" s="8">
        <f t="shared" si="137"/>
        <v>1</v>
      </c>
      <c r="R1733" s="8">
        <f>VLOOKUP(P1733,Table!$A$2:$C$121,2,0)</f>
        <v>4</v>
      </c>
      <c r="S1733" s="7">
        <f>VLOOKUP(P1733,Table!$A$2:$C$121,3,0)</f>
        <v>4</v>
      </c>
      <c r="T1733" s="6" t="s">
        <v>2731</v>
      </c>
      <c r="U1733" s="8" t="str">
        <f>LEFT(T1733,MIN(FIND({0,1,2,3,4,5,6,7,8,9},ASC(T1733)&amp;1234567890))-1)</f>
        <v>Nb</v>
      </c>
      <c r="V1733" s="8">
        <f t="shared" si="138"/>
        <v>1</v>
      </c>
      <c r="W1733" s="8">
        <f>VLOOKUP(U1733,Table!$A$2:$C$121,2,0)</f>
        <v>5</v>
      </c>
      <c r="X1733" s="7">
        <f>VLOOKUP(U1733,Table!$A$2:$C$121,3,0)</f>
        <v>5</v>
      </c>
      <c r="Y1733" s="6" t="s">
        <v>4946</v>
      </c>
      <c r="Z1733" s="8" t="str">
        <f>LEFT(Y1733,MIN(FIND({0,1,2,3,4,5,6,7,8,9},ASC(Y1733)&amp;1234567890))-1)</f>
        <v>O</v>
      </c>
      <c r="AA1733" s="8">
        <f t="shared" si="139"/>
        <v>6.55</v>
      </c>
      <c r="AB1733" s="8">
        <f>VLOOKUP(Z1733,Table!$A$2:$C$121,2,0)</f>
        <v>16</v>
      </c>
      <c r="AC1733" s="7">
        <f>VLOOKUP(Z1733,Table!$A$2:$C$121,3,0)</f>
        <v>2</v>
      </c>
      <c r="AD1733" s="5" t="str">
        <f>VLOOKUP(A1733,Table!$U$1:$V$230,2,0)</f>
        <v>Cubic</v>
      </c>
    </row>
    <row r="1734" spans="1:30" ht="18.75" customHeight="1" x14ac:dyDescent="0.4">
      <c r="A1734" s="5">
        <v>227</v>
      </c>
      <c r="B1734" s="5">
        <v>245807</v>
      </c>
      <c r="C1734" s="5" t="s">
        <v>2161</v>
      </c>
      <c r="D1734" s="5" t="s">
        <v>2213</v>
      </c>
      <c r="E1734" s="6" t="s">
        <v>4947</v>
      </c>
      <c r="F1734" s="8" t="str">
        <f>LEFT(E1734,MIN(FIND({0,1,2,3,4,5,6,7,8,9},ASC(E1734)&amp;1234567890))-1)</f>
        <v>Ca</v>
      </c>
      <c r="G1734" s="8">
        <f t="shared" si="135"/>
        <v>1.51</v>
      </c>
      <c r="H1734" s="8">
        <f>VLOOKUP(F1734,Table!$A$2:$C$121,2,0)</f>
        <v>2</v>
      </c>
      <c r="I1734" s="7">
        <f>VLOOKUP(F1734,Table!$A$2:$C$121,3,0)</f>
        <v>4</v>
      </c>
      <c r="J1734" s="6" t="s">
        <v>4948</v>
      </c>
      <c r="K1734" s="8" t="str">
        <f>LEFT(J1734,MIN(FIND({0,1,2,3,4,5,6,7,8,9},ASC(J1734)&amp;1234567890))-1)</f>
        <v>Ti</v>
      </c>
      <c r="L1734" s="8">
        <f t="shared" si="136"/>
        <v>1.32</v>
      </c>
      <c r="M1734" s="8">
        <f>VLOOKUP(K1734,Table!$A$2:$C$121,2,0)</f>
        <v>4</v>
      </c>
      <c r="N1734" s="7">
        <f>VLOOKUP(K1734,Table!$A$2:$C$121,3,0)</f>
        <v>4</v>
      </c>
      <c r="O1734" s="6" t="s">
        <v>4949</v>
      </c>
      <c r="P1734" s="8" t="str">
        <f>LEFT(O1734,MIN(FIND({0,1,2,3,4,5,6,7,8,9},ASC(O1734)&amp;1234567890))-1)</f>
        <v>V</v>
      </c>
      <c r="Q1734" s="8">
        <f t="shared" si="137"/>
        <v>0.04</v>
      </c>
      <c r="R1734" s="8">
        <f>VLOOKUP(P1734,Table!$A$2:$C$121,2,0)</f>
        <v>5</v>
      </c>
      <c r="S1734" s="7">
        <f>VLOOKUP(P1734,Table!$A$2:$C$121,3,0)</f>
        <v>4</v>
      </c>
      <c r="T1734" s="6" t="s">
        <v>4950</v>
      </c>
      <c r="U1734" s="8" t="str">
        <f>LEFT(T1734,MIN(FIND({0,1,2,3,4,5,6,7,8,9},ASC(T1734)&amp;1234567890))-1)</f>
        <v>Ta</v>
      </c>
      <c r="V1734" s="8">
        <f t="shared" si="138"/>
        <v>1.1000000000000001</v>
      </c>
      <c r="W1734" s="8">
        <f>VLOOKUP(U1734,Table!$A$2:$C$121,2,0)</f>
        <v>5</v>
      </c>
      <c r="X1734" s="7">
        <f>VLOOKUP(U1734,Table!$A$2:$C$121,3,0)</f>
        <v>6</v>
      </c>
      <c r="Y1734" s="6" t="s">
        <v>2381</v>
      </c>
      <c r="Z1734" s="8" t="str">
        <f>LEFT(Y1734,MIN(FIND({0,1,2,3,4,5,6,7,8,9},ASC(Y1734)&amp;1234567890))-1)</f>
        <v>O</v>
      </c>
      <c r="AA1734" s="8">
        <f t="shared" si="139"/>
        <v>7</v>
      </c>
      <c r="AB1734" s="8">
        <f>VLOOKUP(Z1734,Table!$A$2:$C$121,2,0)</f>
        <v>16</v>
      </c>
      <c r="AC1734" s="7">
        <f>VLOOKUP(Z1734,Table!$A$2:$C$121,3,0)</f>
        <v>2</v>
      </c>
      <c r="AD1734" s="5" t="str">
        <f>VLOOKUP(A1734,Table!$U$1:$V$230,2,0)</f>
        <v>Cubic</v>
      </c>
    </row>
    <row r="1735" spans="1:30" ht="18.75" customHeight="1" x14ac:dyDescent="0.4">
      <c r="A1735" s="5">
        <v>227</v>
      </c>
      <c r="B1735" s="5">
        <v>261021</v>
      </c>
      <c r="C1735" s="5" t="s">
        <v>2161</v>
      </c>
      <c r="D1735" s="5" t="s">
        <v>2214</v>
      </c>
      <c r="E1735" s="6" t="s">
        <v>4951</v>
      </c>
      <c r="F1735" s="8" t="str">
        <f>LEFT(E1735,MIN(FIND({0,1,2,3,4,5,6,7,8,9},ASC(E1735)&amp;1234567890))-1)</f>
        <v>Ti</v>
      </c>
      <c r="G1735" s="8">
        <f t="shared" si="135"/>
        <v>1.6</v>
      </c>
      <c r="H1735" s="8">
        <f>VLOOKUP(F1735,Table!$A$2:$C$121,2,0)</f>
        <v>4</v>
      </c>
      <c r="I1735" s="7">
        <f>VLOOKUP(F1735,Table!$A$2:$C$121,3,0)</f>
        <v>4</v>
      </c>
      <c r="J1735" s="6" t="s">
        <v>4952</v>
      </c>
      <c r="K1735" s="8" t="str">
        <f>LEFT(J1735,MIN(FIND({0,1,2,3,4,5,6,7,8,9},ASC(J1735)&amp;1234567890))-1)</f>
        <v>Zr</v>
      </c>
      <c r="L1735" s="8">
        <f t="shared" si="136"/>
        <v>1.6</v>
      </c>
      <c r="M1735" s="8">
        <f>VLOOKUP(K1735,Table!$A$2:$C$121,2,0)</f>
        <v>4</v>
      </c>
      <c r="N1735" s="7">
        <f>VLOOKUP(K1735,Table!$A$2:$C$121,3,0)</f>
        <v>5</v>
      </c>
      <c r="O1735" s="6" t="s">
        <v>4803</v>
      </c>
      <c r="P1735" s="8" t="str">
        <f>LEFT(O1735,MIN(FIND({0,1,2,3,4,5,6,7,8,9},ASC(O1735)&amp;1234567890))-1)</f>
        <v>Fe</v>
      </c>
      <c r="Q1735" s="8">
        <f t="shared" si="137"/>
        <v>1.6</v>
      </c>
      <c r="R1735" s="8">
        <f>VLOOKUP(P1735,Table!$A$2:$C$121,2,0)</f>
        <v>8</v>
      </c>
      <c r="S1735" s="7">
        <f>VLOOKUP(P1735,Table!$A$2:$C$121,3,0)</f>
        <v>4</v>
      </c>
      <c r="T1735" s="6" t="s">
        <v>4953</v>
      </c>
      <c r="U1735" s="8" t="str">
        <f>LEFT(T1735,MIN(FIND({0,1,2,3,4,5,6,7,8,9},ASC(T1735)&amp;1234567890))-1)</f>
        <v>O</v>
      </c>
      <c r="V1735" s="8">
        <f t="shared" si="138"/>
        <v>0.19</v>
      </c>
      <c r="W1735" s="8">
        <f>VLOOKUP(U1735,Table!$A$2:$C$121,2,0)</f>
        <v>16</v>
      </c>
      <c r="X1735" s="7">
        <f>VLOOKUP(U1735,Table!$A$2:$C$121,3,0)</f>
        <v>2</v>
      </c>
      <c r="Y1735" s="6" t="s">
        <v>4954</v>
      </c>
      <c r="Z1735" s="8" t="str">
        <f>LEFT(Y1735,MIN(FIND({0,1,2,3,4,5,6,7,8,9},ASC(Y1735)&amp;1234567890))-1)</f>
        <v>D</v>
      </c>
      <c r="AA1735" s="8">
        <f t="shared" si="139"/>
        <v>5.03</v>
      </c>
      <c r="AB1735" s="8">
        <f>VLOOKUP(Z1735,Table!$A$2:$C$121,2,0)</f>
        <v>1</v>
      </c>
      <c r="AC1735" s="7">
        <f>VLOOKUP(Z1735,Table!$A$2:$C$121,3,0)</f>
        <v>1</v>
      </c>
      <c r="AD1735" s="5" t="str">
        <f>VLOOKUP(A1735,Table!$U$1:$V$230,2,0)</f>
        <v>Cubic</v>
      </c>
    </row>
    <row r="1736" spans="1:30" ht="18.75" customHeight="1" x14ac:dyDescent="0.4">
      <c r="A1736" s="5">
        <v>227</v>
      </c>
      <c r="B1736" s="5">
        <v>261022</v>
      </c>
      <c r="C1736" s="5" t="s">
        <v>2161</v>
      </c>
      <c r="D1736" s="5" t="s">
        <v>2215</v>
      </c>
      <c r="E1736" s="6" t="s">
        <v>4955</v>
      </c>
      <c r="F1736" s="8" t="str">
        <f>LEFT(E1736,MIN(FIND({0,1,2,3,4,5,6,7,8,9},ASC(E1736)&amp;1234567890))-1)</f>
        <v>Ti</v>
      </c>
      <c r="G1736" s="8">
        <f t="shared" si="135"/>
        <v>1.59</v>
      </c>
      <c r="H1736" s="8">
        <f>VLOOKUP(F1736,Table!$A$2:$C$121,2,0)</f>
        <v>4</v>
      </c>
      <c r="I1736" s="7">
        <f>VLOOKUP(F1736,Table!$A$2:$C$121,3,0)</f>
        <v>4</v>
      </c>
      <c r="J1736" s="6" t="s">
        <v>4956</v>
      </c>
      <c r="K1736" s="8" t="str">
        <f>LEFT(J1736,MIN(FIND({0,1,2,3,4,5,6,7,8,9},ASC(J1736)&amp;1234567890))-1)</f>
        <v>Zr</v>
      </c>
      <c r="L1736" s="8">
        <f t="shared" si="136"/>
        <v>1.61</v>
      </c>
      <c r="M1736" s="8">
        <f>VLOOKUP(K1736,Table!$A$2:$C$121,2,0)</f>
        <v>4</v>
      </c>
      <c r="N1736" s="7">
        <f>VLOOKUP(K1736,Table!$A$2:$C$121,3,0)</f>
        <v>5</v>
      </c>
      <c r="O1736" s="6" t="s">
        <v>4803</v>
      </c>
      <c r="P1736" s="8" t="str">
        <f>LEFT(O1736,MIN(FIND({0,1,2,3,4,5,6,7,8,9},ASC(O1736)&amp;1234567890))-1)</f>
        <v>Fe</v>
      </c>
      <c r="Q1736" s="8">
        <f t="shared" si="137"/>
        <v>1.6</v>
      </c>
      <c r="R1736" s="8">
        <f>VLOOKUP(P1736,Table!$A$2:$C$121,2,0)</f>
        <v>8</v>
      </c>
      <c r="S1736" s="7">
        <f>VLOOKUP(P1736,Table!$A$2:$C$121,3,0)</f>
        <v>4</v>
      </c>
      <c r="T1736" s="6" t="s">
        <v>4957</v>
      </c>
      <c r="U1736" s="8" t="str">
        <f>LEFT(T1736,MIN(FIND({0,1,2,3,4,5,6,7,8,9},ASC(T1736)&amp;1234567890))-1)</f>
        <v>O</v>
      </c>
      <c r="V1736" s="8">
        <f t="shared" si="138"/>
        <v>0.43</v>
      </c>
      <c r="W1736" s="8">
        <f>VLOOKUP(U1736,Table!$A$2:$C$121,2,0)</f>
        <v>16</v>
      </c>
      <c r="X1736" s="7">
        <f>VLOOKUP(U1736,Table!$A$2:$C$121,3,0)</f>
        <v>2</v>
      </c>
      <c r="Y1736" s="6" t="s">
        <v>4958</v>
      </c>
      <c r="Z1736" s="8" t="str">
        <f>LEFT(Y1736,MIN(FIND({0,1,2,3,4,5,6,7,8,9},ASC(Y1736)&amp;1234567890))-1)</f>
        <v>D</v>
      </c>
      <c r="AA1736" s="8">
        <f t="shared" si="139"/>
        <v>5.26</v>
      </c>
      <c r="AB1736" s="8">
        <f>VLOOKUP(Z1736,Table!$A$2:$C$121,2,0)</f>
        <v>1</v>
      </c>
      <c r="AC1736" s="7">
        <f>VLOOKUP(Z1736,Table!$A$2:$C$121,3,0)</f>
        <v>1</v>
      </c>
      <c r="AD1736" s="5" t="str">
        <f>VLOOKUP(A1736,Table!$U$1:$V$230,2,0)</f>
        <v>Cubic</v>
      </c>
    </row>
    <row r="1737" spans="1:30" ht="18.75" customHeight="1" x14ac:dyDescent="0.4">
      <c r="A1737" s="5">
        <v>227</v>
      </c>
      <c r="B1737" s="5">
        <v>421959</v>
      </c>
      <c r="C1737" s="5" t="s">
        <v>2161</v>
      </c>
      <c r="D1737" s="5" t="s">
        <v>2216</v>
      </c>
      <c r="E1737" s="6" t="s">
        <v>2329</v>
      </c>
      <c r="F1737" s="8" t="str">
        <f>LEFT(E1737,MIN(FIND({0,1,2,3,4,5,6,7,8,9},ASC(E1737)&amp;1234567890))-1)</f>
        <v>Li</v>
      </c>
      <c r="G1737" s="8">
        <f t="shared" si="135"/>
        <v>1</v>
      </c>
      <c r="H1737" s="8">
        <f>VLOOKUP(F1737,Table!$A$2:$C$121,2,0)</f>
        <v>1</v>
      </c>
      <c r="I1737" s="7">
        <f>VLOOKUP(F1737,Table!$A$2:$C$121,3,0)</f>
        <v>2</v>
      </c>
      <c r="J1737" s="6" t="s">
        <v>4959</v>
      </c>
      <c r="K1737" s="8" t="str">
        <f>LEFT(J1737,MIN(FIND({0,1,2,3,4,5,6,7,8,9},ASC(J1737)&amp;1234567890))-1)</f>
        <v>La</v>
      </c>
      <c r="L1737" s="8">
        <f t="shared" si="136"/>
        <v>0.67</v>
      </c>
      <c r="M1737" s="8">
        <f>VLOOKUP(K1737,Table!$A$2:$C$121,2,0)</f>
        <v>3</v>
      </c>
      <c r="N1737" s="7">
        <f>VLOOKUP(K1737,Table!$A$2:$C$121,3,0)</f>
        <v>6</v>
      </c>
      <c r="O1737" s="6" t="s">
        <v>2931</v>
      </c>
      <c r="P1737" s="8" t="str">
        <f>LEFT(O1737,MIN(FIND({0,1,2,3,4,5,6,7,8,9},ASC(O1737)&amp;1234567890))-1)</f>
        <v>Ta</v>
      </c>
      <c r="Q1737" s="8">
        <f t="shared" si="137"/>
        <v>2</v>
      </c>
      <c r="R1737" s="8">
        <f>VLOOKUP(P1737,Table!$A$2:$C$121,2,0)</f>
        <v>5</v>
      </c>
      <c r="S1737" s="7">
        <f>VLOOKUP(P1737,Table!$A$2:$C$121,3,0)</f>
        <v>6</v>
      </c>
      <c r="T1737" s="6" t="s">
        <v>2332</v>
      </c>
      <c r="U1737" s="8" t="str">
        <f>LEFT(T1737,MIN(FIND({0,1,2,3,4,5,6,7,8,9},ASC(T1737)&amp;1234567890))-1)</f>
        <v>O</v>
      </c>
      <c r="V1737" s="8">
        <f t="shared" si="138"/>
        <v>6</v>
      </c>
      <c r="W1737" s="8">
        <f>VLOOKUP(U1737,Table!$A$2:$C$121,2,0)</f>
        <v>16</v>
      </c>
      <c r="X1737" s="7">
        <f>VLOOKUP(U1737,Table!$A$2:$C$121,3,0)</f>
        <v>2</v>
      </c>
      <c r="Y1737" s="6" t="s">
        <v>2492</v>
      </c>
      <c r="Z1737" s="8" t="str">
        <f>LEFT(Y1737,MIN(FIND({0,1,2,3,4,5,6,7,8,9},ASC(Y1737)&amp;1234567890))-1)</f>
        <v>F</v>
      </c>
      <c r="AA1737" s="8">
        <f t="shared" si="139"/>
        <v>1</v>
      </c>
      <c r="AB1737" s="8">
        <f>VLOOKUP(Z1737,Table!$A$2:$C$121,2,0)</f>
        <v>17</v>
      </c>
      <c r="AC1737" s="7">
        <f>VLOOKUP(Z1737,Table!$A$2:$C$121,3,0)</f>
        <v>2</v>
      </c>
      <c r="AD1737" s="5" t="str">
        <f>VLOOKUP(A1737,Table!$U$1:$V$230,2,0)</f>
        <v>Cubic</v>
      </c>
    </row>
    <row r="1738" spans="1:30" ht="18.75" customHeight="1" x14ac:dyDescent="0.4">
      <c r="A1738" s="5">
        <v>227</v>
      </c>
      <c r="B1738" s="5">
        <v>421960</v>
      </c>
      <c r="C1738" s="5" t="s">
        <v>2161</v>
      </c>
      <c r="D1738" s="5" t="s">
        <v>2217</v>
      </c>
      <c r="E1738" s="6" t="s">
        <v>4960</v>
      </c>
      <c r="F1738" s="8" t="str">
        <f>LEFT(E1738,MIN(FIND({0,1,2,3,4,5,6,7,8,9},ASC(E1738)&amp;1234567890))-1)</f>
        <v>Li</v>
      </c>
      <c r="G1738" s="8">
        <f t="shared" si="135"/>
        <v>1.25</v>
      </c>
      <c r="H1738" s="8">
        <f>VLOOKUP(F1738,Table!$A$2:$C$121,2,0)</f>
        <v>1</v>
      </c>
      <c r="I1738" s="7">
        <f>VLOOKUP(F1738,Table!$A$2:$C$121,3,0)</f>
        <v>2</v>
      </c>
      <c r="J1738" s="6" t="s">
        <v>4961</v>
      </c>
      <c r="K1738" s="8" t="str">
        <f>LEFT(J1738,MIN(FIND({0,1,2,3,4,5,6,7,8,9},ASC(J1738)&amp;1234567890))-1)</f>
        <v>La</v>
      </c>
      <c r="L1738" s="8">
        <f t="shared" si="136"/>
        <v>0.57999999999999996</v>
      </c>
      <c r="M1738" s="8">
        <f>VLOOKUP(K1738,Table!$A$2:$C$121,2,0)</f>
        <v>3</v>
      </c>
      <c r="N1738" s="7">
        <f>VLOOKUP(K1738,Table!$A$2:$C$121,3,0)</f>
        <v>6</v>
      </c>
      <c r="O1738" s="6" t="s">
        <v>2469</v>
      </c>
      <c r="P1738" s="8" t="str">
        <f>LEFT(O1738,MIN(FIND({0,1,2,3,4,5,6,7,8,9},ASC(O1738)&amp;1234567890))-1)</f>
        <v>Nb</v>
      </c>
      <c r="Q1738" s="8">
        <f t="shared" si="137"/>
        <v>2</v>
      </c>
      <c r="R1738" s="8">
        <f>VLOOKUP(P1738,Table!$A$2:$C$121,2,0)</f>
        <v>5</v>
      </c>
      <c r="S1738" s="7">
        <f>VLOOKUP(P1738,Table!$A$2:$C$121,3,0)</f>
        <v>5</v>
      </c>
      <c r="T1738" s="6" t="s">
        <v>2332</v>
      </c>
      <c r="U1738" s="8" t="str">
        <f>LEFT(T1738,MIN(FIND({0,1,2,3,4,5,6,7,8,9},ASC(T1738)&amp;1234567890))-1)</f>
        <v>O</v>
      </c>
      <c r="V1738" s="8">
        <f t="shared" si="138"/>
        <v>6</v>
      </c>
      <c r="W1738" s="8">
        <f>VLOOKUP(U1738,Table!$A$2:$C$121,2,0)</f>
        <v>16</v>
      </c>
      <c r="X1738" s="7">
        <f>VLOOKUP(U1738,Table!$A$2:$C$121,3,0)</f>
        <v>2</v>
      </c>
      <c r="Y1738" s="6" t="s">
        <v>2492</v>
      </c>
      <c r="Z1738" s="8" t="str">
        <f>LEFT(Y1738,MIN(FIND({0,1,2,3,4,5,6,7,8,9},ASC(Y1738)&amp;1234567890))-1)</f>
        <v>F</v>
      </c>
      <c r="AA1738" s="8">
        <f t="shared" si="139"/>
        <v>1</v>
      </c>
      <c r="AB1738" s="8">
        <f>VLOOKUP(Z1738,Table!$A$2:$C$121,2,0)</f>
        <v>17</v>
      </c>
      <c r="AC1738" s="7">
        <f>VLOOKUP(Z1738,Table!$A$2:$C$121,3,0)</f>
        <v>2</v>
      </c>
      <c r="AD1738" s="5" t="str">
        <f>VLOOKUP(A1738,Table!$U$1:$V$230,2,0)</f>
        <v>Cubic</v>
      </c>
    </row>
    <row r="1739" spans="1:30" ht="18.75" customHeight="1" x14ac:dyDescent="0.4">
      <c r="A1739" s="5">
        <v>227</v>
      </c>
      <c r="B1739" s="5">
        <v>422549</v>
      </c>
      <c r="C1739" s="5" t="s">
        <v>2161</v>
      </c>
      <c r="D1739" s="5" t="s">
        <v>2218</v>
      </c>
      <c r="E1739" s="6" t="s">
        <v>2359</v>
      </c>
      <c r="F1739" s="8" t="str">
        <f>LEFT(E1739,MIN(FIND({0,1,2,3,4,5,6,7,8,9},ASC(E1739)&amp;1234567890))-1)</f>
        <v>Ba</v>
      </c>
      <c r="G1739" s="8">
        <f t="shared" si="135"/>
        <v>3</v>
      </c>
      <c r="H1739" s="8">
        <f>VLOOKUP(F1739,Table!$A$2:$C$121,2,0)</f>
        <v>2</v>
      </c>
      <c r="I1739" s="7">
        <f>VLOOKUP(F1739,Table!$A$2:$C$121,3,0)</f>
        <v>6</v>
      </c>
      <c r="J1739" s="6" t="s">
        <v>2808</v>
      </c>
      <c r="K1739" s="8" t="str">
        <f>LEFT(J1739,MIN(FIND({0,1,2,3,4,5,6,7,8,9},ASC(J1739)&amp;1234567890))-1)</f>
        <v>Te</v>
      </c>
      <c r="L1739" s="8">
        <f t="shared" si="136"/>
        <v>2</v>
      </c>
      <c r="M1739" s="8">
        <f>VLOOKUP(K1739,Table!$A$2:$C$121,2,0)</f>
        <v>16</v>
      </c>
      <c r="N1739" s="7">
        <f>VLOOKUP(K1739,Table!$A$2:$C$121,3,0)</f>
        <v>5</v>
      </c>
      <c r="O1739" s="6" t="s">
        <v>2332</v>
      </c>
      <c r="P1739" s="8" t="str">
        <f>LEFT(O1739,MIN(FIND({0,1,2,3,4,5,6,7,8,9},ASC(O1739)&amp;1234567890))-1)</f>
        <v>O</v>
      </c>
      <c r="Q1739" s="8">
        <f t="shared" si="137"/>
        <v>6</v>
      </c>
      <c r="R1739" s="8">
        <f>VLOOKUP(P1739,Table!$A$2:$C$121,2,0)</f>
        <v>16</v>
      </c>
      <c r="S1739" s="7">
        <f>VLOOKUP(P1739,Table!$A$2:$C$121,3,0)</f>
        <v>2</v>
      </c>
      <c r="T1739" s="6" t="s">
        <v>4962</v>
      </c>
      <c r="U1739" s="8" t="str">
        <f>LEFT(T1739,MIN(FIND({0,1,2,3,4,5,6,7,8,9},ASC(T1739)&amp;1234567890))-1)</f>
        <v>Br</v>
      </c>
      <c r="V1739" s="8">
        <f t="shared" si="138"/>
        <v>1.64</v>
      </c>
      <c r="W1739" s="8">
        <f>VLOOKUP(U1739,Table!$A$2:$C$121,2,0)</f>
        <v>17</v>
      </c>
      <c r="X1739" s="7">
        <f>VLOOKUP(U1739,Table!$A$2:$C$121,3,0)</f>
        <v>4</v>
      </c>
      <c r="Y1739" s="6" t="s">
        <v>4963</v>
      </c>
      <c r="Z1739" s="8" t="str">
        <f>LEFT(Y1739,MIN(FIND({0,1,2,3,4,5,6,7,8,9},ASC(Y1739)&amp;1234567890))-1)</f>
        <v>Cl</v>
      </c>
      <c r="AA1739" s="8">
        <f t="shared" si="139"/>
        <v>0.36</v>
      </c>
      <c r="AB1739" s="8">
        <f>VLOOKUP(Z1739,Table!$A$2:$C$121,2,0)</f>
        <v>17</v>
      </c>
      <c r="AC1739" s="7">
        <f>VLOOKUP(Z1739,Table!$A$2:$C$121,3,0)</f>
        <v>3</v>
      </c>
      <c r="AD1739" s="5" t="str">
        <f>VLOOKUP(A1739,Table!$U$1:$V$230,2,0)</f>
        <v>Cubic</v>
      </c>
    </row>
    <row r="1740" spans="1:30" ht="18.75" customHeight="1" x14ac:dyDescent="0.4">
      <c r="A1740" s="5">
        <v>227</v>
      </c>
      <c r="B1740" s="5">
        <v>192292</v>
      </c>
      <c r="C1740" s="5" t="s">
        <v>2161</v>
      </c>
      <c r="D1740" s="5" t="s">
        <v>2219</v>
      </c>
      <c r="E1740" s="6" t="s">
        <v>3436</v>
      </c>
      <c r="F1740" s="8" t="str">
        <f>LEFT(E1740,MIN(FIND({0,1,2,3,4,5,6,7,8,9},ASC(E1740)&amp;1234567890))-1)</f>
        <v>Ni</v>
      </c>
      <c r="G1740" s="8">
        <f t="shared" si="135"/>
        <v>0.5</v>
      </c>
      <c r="H1740" s="8">
        <f>VLOOKUP(F1740,Table!$A$2:$C$121,2,0)</f>
        <v>10</v>
      </c>
      <c r="I1740" s="7">
        <f>VLOOKUP(F1740,Table!$A$2:$C$121,3,0)</f>
        <v>4</v>
      </c>
      <c r="J1740" s="6" t="s">
        <v>3196</v>
      </c>
      <c r="K1740" s="8" t="str">
        <f>LEFT(J1740,MIN(FIND({0,1,2,3,4,5,6,7,8,9},ASC(J1740)&amp;1234567890))-1)</f>
        <v>Zn</v>
      </c>
      <c r="L1740" s="8">
        <f t="shared" si="136"/>
        <v>0.25</v>
      </c>
      <c r="M1740" s="8">
        <f>VLOOKUP(K1740,Table!$A$2:$C$121,2,0)</f>
        <v>12</v>
      </c>
      <c r="N1740" s="7">
        <f>VLOOKUP(K1740,Table!$A$2:$C$121,3,0)</f>
        <v>4</v>
      </c>
      <c r="O1740" s="6" t="s">
        <v>4964</v>
      </c>
      <c r="P1740" s="8" t="str">
        <f>LEFT(O1740,MIN(FIND({0,1,2,3,4,5,6,7,8,9},ASC(O1740)&amp;1234567890))-1)</f>
        <v>Co</v>
      </c>
      <c r="Q1740" s="8">
        <f t="shared" si="137"/>
        <v>0.25</v>
      </c>
      <c r="R1740" s="8">
        <f>VLOOKUP(P1740,Table!$A$2:$C$121,2,0)</f>
        <v>9</v>
      </c>
      <c r="S1740" s="7">
        <f>VLOOKUP(P1740,Table!$A$2:$C$121,3,0)</f>
        <v>4</v>
      </c>
      <c r="T1740" s="6" t="s">
        <v>2668</v>
      </c>
      <c r="U1740" s="8" t="str">
        <f>LEFT(T1740,MIN(FIND({0,1,2,3,4,5,6,7,8,9},ASC(T1740)&amp;1234567890))-1)</f>
        <v>Fe</v>
      </c>
      <c r="V1740" s="8">
        <f t="shared" si="138"/>
        <v>2</v>
      </c>
      <c r="W1740" s="8">
        <f>VLOOKUP(U1740,Table!$A$2:$C$121,2,0)</f>
        <v>8</v>
      </c>
      <c r="X1740" s="7">
        <f>VLOOKUP(U1740,Table!$A$2:$C$121,3,0)</f>
        <v>4</v>
      </c>
      <c r="Y1740" s="6" t="s">
        <v>2317</v>
      </c>
      <c r="Z1740" s="8" t="str">
        <f>LEFT(Y1740,MIN(FIND({0,1,2,3,4,5,6,7,8,9},ASC(Y1740)&amp;1234567890))-1)</f>
        <v>O</v>
      </c>
      <c r="AA1740" s="8">
        <f t="shared" si="139"/>
        <v>4</v>
      </c>
      <c r="AB1740" s="8">
        <f>VLOOKUP(Z1740,Table!$A$2:$C$121,2,0)</f>
        <v>16</v>
      </c>
      <c r="AC1740" s="7">
        <f>VLOOKUP(Z1740,Table!$A$2:$C$121,3,0)</f>
        <v>2</v>
      </c>
      <c r="AD1740" s="5" t="str">
        <f>VLOOKUP(A1740,Table!$U$1:$V$230,2,0)</f>
        <v>Cubic</v>
      </c>
    </row>
    <row r="1741" spans="1:30" ht="18.75" customHeight="1" x14ac:dyDescent="0.4">
      <c r="A1741" s="5">
        <v>227</v>
      </c>
      <c r="B1741" s="5">
        <v>237377</v>
      </c>
      <c r="C1741" s="5" t="s">
        <v>2161</v>
      </c>
      <c r="D1741" s="5" t="s">
        <v>2220</v>
      </c>
      <c r="E1741" s="6" t="s">
        <v>2341</v>
      </c>
      <c r="F1741" s="8" t="str">
        <f>LEFT(E1741,MIN(FIND({0,1,2,3,4,5,6,7,8,9},ASC(E1741)&amp;1234567890))-1)</f>
        <v>Ca</v>
      </c>
      <c r="G1741" s="8">
        <f t="shared" si="135"/>
        <v>1</v>
      </c>
      <c r="H1741" s="8">
        <f>VLOOKUP(F1741,Table!$A$2:$C$121,2,0)</f>
        <v>2</v>
      </c>
      <c r="I1741" s="7">
        <f>VLOOKUP(F1741,Table!$A$2:$C$121,3,0)</f>
        <v>4</v>
      </c>
      <c r="J1741" s="6" t="s">
        <v>4965</v>
      </c>
      <c r="K1741" s="8" t="str">
        <f>LEFT(J1741,MIN(FIND({0,1,2,3,4,5,6,7,8,9},ASC(J1741)&amp;1234567890))-1)</f>
        <v>Gd</v>
      </c>
      <c r="L1741" s="8">
        <f t="shared" si="136"/>
        <v>0.9</v>
      </c>
      <c r="M1741" s="8">
        <f>VLOOKUP(K1741,Table!$A$2:$C$121,2,0)</f>
        <v>3</v>
      </c>
      <c r="N1741" s="7">
        <f>VLOOKUP(K1741,Table!$A$2:$C$121,3,0)</f>
        <v>6</v>
      </c>
      <c r="O1741" s="6" t="s">
        <v>2358</v>
      </c>
      <c r="P1741" s="8" t="str">
        <f>LEFT(O1741,MIN(FIND({0,1,2,3,4,5,6,7,8,9},ASC(O1741)&amp;1234567890))-1)</f>
        <v>Sn</v>
      </c>
      <c r="Q1741" s="8">
        <f t="shared" si="137"/>
        <v>1</v>
      </c>
      <c r="R1741" s="8">
        <f>VLOOKUP(P1741,Table!$A$2:$C$121,2,0)</f>
        <v>14</v>
      </c>
      <c r="S1741" s="7">
        <f>VLOOKUP(P1741,Table!$A$2:$C$121,3,0)</f>
        <v>5</v>
      </c>
      <c r="T1741" s="6" t="s">
        <v>2731</v>
      </c>
      <c r="U1741" s="8" t="str">
        <f>LEFT(T1741,MIN(FIND({0,1,2,3,4,5,6,7,8,9},ASC(T1741)&amp;1234567890))-1)</f>
        <v>Nb</v>
      </c>
      <c r="V1741" s="8">
        <f t="shared" si="138"/>
        <v>1</v>
      </c>
      <c r="W1741" s="8">
        <f>VLOOKUP(U1741,Table!$A$2:$C$121,2,0)</f>
        <v>5</v>
      </c>
      <c r="X1741" s="7">
        <f>VLOOKUP(U1741,Table!$A$2:$C$121,3,0)</f>
        <v>5</v>
      </c>
      <c r="Y1741" s="6" t="s">
        <v>2381</v>
      </c>
      <c r="Z1741" s="8" t="str">
        <f>LEFT(Y1741,MIN(FIND({0,1,2,3,4,5,6,7,8,9},ASC(Y1741)&amp;1234567890))-1)</f>
        <v>O</v>
      </c>
      <c r="AA1741" s="8">
        <f t="shared" si="139"/>
        <v>7</v>
      </c>
      <c r="AB1741" s="8">
        <f>VLOOKUP(Z1741,Table!$A$2:$C$121,2,0)</f>
        <v>16</v>
      </c>
      <c r="AC1741" s="7">
        <f>VLOOKUP(Z1741,Table!$A$2:$C$121,3,0)</f>
        <v>2</v>
      </c>
      <c r="AD1741" s="5" t="str">
        <f>VLOOKUP(A1741,Table!$U$1:$V$230,2,0)</f>
        <v>Cubic</v>
      </c>
    </row>
    <row r="1742" spans="1:30" ht="18.75" customHeight="1" x14ac:dyDescent="0.4">
      <c r="A1742" s="5">
        <v>227</v>
      </c>
      <c r="B1742" s="5">
        <v>192883</v>
      </c>
      <c r="C1742" s="5" t="s">
        <v>2160</v>
      </c>
      <c r="D1742" s="5" t="s">
        <v>2221</v>
      </c>
      <c r="E1742" s="6" t="s">
        <v>3436</v>
      </c>
      <c r="F1742" s="8" t="str">
        <f>LEFT(E1742,MIN(FIND({0,1,2,3,4,5,6,7,8,9},ASC(E1742)&amp;1234567890))-1)</f>
        <v>Ni</v>
      </c>
      <c r="G1742" s="8">
        <f t="shared" si="135"/>
        <v>0.5</v>
      </c>
      <c r="H1742" s="8">
        <f>VLOOKUP(F1742,Table!$A$2:$C$121,2,0)</f>
        <v>10</v>
      </c>
      <c r="I1742" s="7">
        <f>VLOOKUP(F1742,Table!$A$2:$C$121,3,0)</f>
        <v>4</v>
      </c>
      <c r="J1742" s="6" t="s">
        <v>2364</v>
      </c>
      <c r="K1742" s="8" t="str">
        <f>LEFT(J1742,MIN(FIND({0,1,2,3,4,5,6,7,8,9},ASC(J1742)&amp;1234567890))-1)</f>
        <v>Zn</v>
      </c>
      <c r="L1742" s="8">
        <f t="shared" si="136"/>
        <v>0.5</v>
      </c>
      <c r="M1742" s="8">
        <f>VLOOKUP(K1742,Table!$A$2:$C$121,2,0)</f>
        <v>12</v>
      </c>
      <c r="N1742" s="7">
        <f>VLOOKUP(K1742,Table!$A$2:$C$121,3,0)</f>
        <v>4</v>
      </c>
      <c r="O1742" s="6" t="s">
        <v>4966</v>
      </c>
      <c r="P1742" s="8" t="str">
        <f>LEFT(O1742,MIN(FIND({0,1,2,3,4,5,6,7,8,9},ASC(O1742)&amp;1234567890))-1)</f>
        <v>Fe</v>
      </c>
      <c r="Q1742" s="8">
        <f t="shared" si="137"/>
        <v>1.95</v>
      </c>
      <c r="R1742" s="8">
        <f>VLOOKUP(P1742,Table!$A$2:$C$121,2,0)</f>
        <v>8</v>
      </c>
      <c r="S1742" s="7">
        <f>VLOOKUP(P1742,Table!$A$2:$C$121,3,0)</f>
        <v>4</v>
      </c>
      <c r="T1742" s="6" t="s">
        <v>4371</v>
      </c>
      <c r="U1742" s="8" t="str">
        <f>LEFT(T1742,MIN(FIND({0,1,2,3,4,5,6,7,8,9},ASC(T1742)&amp;1234567890))-1)</f>
        <v>Al</v>
      </c>
      <c r="V1742" s="8">
        <f t="shared" si="138"/>
        <v>0.05</v>
      </c>
      <c r="W1742" s="8">
        <f>VLOOKUP(U1742,Table!$A$2:$C$121,2,0)</f>
        <v>13</v>
      </c>
      <c r="X1742" s="7">
        <f>VLOOKUP(U1742,Table!$A$2:$C$121,3,0)</f>
        <v>3</v>
      </c>
      <c r="Y1742" s="6" t="s">
        <v>2317</v>
      </c>
      <c r="Z1742" s="8" t="str">
        <f>LEFT(Y1742,MIN(FIND({0,1,2,3,4,5,6,7,8,9},ASC(Y1742)&amp;1234567890))-1)</f>
        <v>O</v>
      </c>
      <c r="AA1742" s="8">
        <f t="shared" si="139"/>
        <v>4</v>
      </c>
      <c r="AB1742" s="8">
        <f>VLOOKUP(Z1742,Table!$A$2:$C$121,2,0)</f>
        <v>16</v>
      </c>
      <c r="AC1742" s="7">
        <f>VLOOKUP(Z1742,Table!$A$2:$C$121,3,0)</f>
        <v>2</v>
      </c>
      <c r="AD1742" s="5" t="str">
        <f>VLOOKUP(A1742,Table!$U$1:$V$230,2,0)</f>
        <v>Cubic</v>
      </c>
    </row>
    <row r="1743" spans="1:30" ht="18.75" customHeight="1" x14ac:dyDescent="0.4">
      <c r="A1743" s="5">
        <v>227</v>
      </c>
      <c r="B1743" s="5">
        <v>192884</v>
      </c>
      <c r="C1743" s="5" t="s">
        <v>2160</v>
      </c>
      <c r="D1743" s="5" t="s">
        <v>2222</v>
      </c>
      <c r="E1743" s="6" t="s">
        <v>3436</v>
      </c>
      <c r="F1743" s="8" t="str">
        <f>LEFT(E1743,MIN(FIND({0,1,2,3,4,5,6,7,8,9},ASC(E1743)&amp;1234567890))-1)</f>
        <v>Ni</v>
      </c>
      <c r="G1743" s="8">
        <f t="shared" si="135"/>
        <v>0.5</v>
      </c>
      <c r="H1743" s="8">
        <f>VLOOKUP(F1743,Table!$A$2:$C$121,2,0)</f>
        <v>10</v>
      </c>
      <c r="I1743" s="7">
        <f>VLOOKUP(F1743,Table!$A$2:$C$121,3,0)</f>
        <v>4</v>
      </c>
      <c r="J1743" s="6" t="s">
        <v>2364</v>
      </c>
      <c r="K1743" s="8" t="str">
        <f>LEFT(J1743,MIN(FIND({0,1,2,3,4,5,6,7,8,9},ASC(J1743)&amp;1234567890))-1)</f>
        <v>Zn</v>
      </c>
      <c r="L1743" s="8">
        <f t="shared" si="136"/>
        <v>0.5</v>
      </c>
      <c r="M1743" s="8">
        <f>VLOOKUP(K1743,Table!$A$2:$C$121,2,0)</f>
        <v>12</v>
      </c>
      <c r="N1743" s="7">
        <f>VLOOKUP(K1743,Table!$A$2:$C$121,3,0)</f>
        <v>4</v>
      </c>
      <c r="O1743" s="6" t="s">
        <v>4967</v>
      </c>
      <c r="P1743" s="8" t="str">
        <f>LEFT(O1743,MIN(FIND({0,1,2,3,4,5,6,7,8,9},ASC(O1743)&amp;1234567890))-1)</f>
        <v>Fe</v>
      </c>
      <c r="Q1743" s="8">
        <f t="shared" si="137"/>
        <v>1.9</v>
      </c>
      <c r="R1743" s="8">
        <f>VLOOKUP(P1743,Table!$A$2:$C$121,2,0)</f>
        <v>8</v>
      </c>
      <c r="S1743" s="7">
        <f>VLOOKUP(P1743,Table!$A$2:$C$121,3,0)</f>
        <v>4</v>
      </c>
      <c r="T1743" s="6" t="s">
        <v>4355</v>
      </c>
      <c r="U1743" s="8" t="str">
        <f>LEFT(T1743,MIN(FIND({0,1,2,3,4,5,6,7,8,9},ASC(T1743)&amp;1234567890))-1)</f>
        <v>Al</v>
      </c>
      <c r="V1743" s="8">
        <f t="shared" si="138"/>
        <v>0.1</v>
      </c>
      <c r="W1743" s="8">
        <f>VLOOKUP(U1743,Table!$A$2:$C$121,2,0)</f>
        <v>13</v>
      </c>
      <c r="X1743" s="7">
        <f>VLOOKUP(U1743,Table!$A$2:$C$121,3,0)</f>
        <v>3</v>
      </c>
      <c r="Y1743" s="6" t="s">
        <v>2317</v>
      </c>
      <c r="Z1743" s="8" t="str">
        <f>LEFT(Y1743,MIN(FIND({0,1,2,3,4,5,6,7,8,9},ASC(Y1743)&amp;1234567890))-1)</f>
        <v>O</v>
      </c>
      <c r="AA1743" s="8">
        <f t="shared" si="139"/>
        <v>4</v>
      </c>
      <c r="AB1743" s="8">
        <f>VLOOKUP(Z1743,Table!$A$2:$C$121,2,0)</f>
        <v>16</v>
      </c>
      <c r="AC1743" s="7">
        <f>VLOOKUP(Z1743,Table!$A$2:$C$121,3,0)</f>
        <v>2</v>
      </c>
      <c r="AD1743" s="5" t="str">
        <f>VLOOKUP(A1743,Table!$U$1:$V$230,2,0)</f>
        <v>Cubic</v>
      </c>
    </row>
    <row r="1744" spans="1:30" ht="18.75" customHeight="1" x14ac:dyDescent="0.4">
      <c r="A1744" s="5">
        <v>227</v>
      </c>
      <c r="B1744" s="5">
        <v>192885</v>
      </c>
      <c r="C1744" s="5" t="s">
        <v>2160</v>
      </c>
      <c r="D1744" s="5" t="s">
        <v>2223</v>
      </c>
      <c r="E1744" s="6" t="s">
        <v>3436</v>
      </c>
      <c r="F1744" s="8" t="str">
        <f>LEFT(E1744,MIN(FIND({0,1,2,3,4,5,6,7,8,9},ASC(E1744)&amp;1234567890))-1)</f>
        <v>Ni</v>
      </c>
      <c r="G1744" s="8">
        <f t="shared" si="135"/>
        <v>0.5</v>
      </c>
      <c r="H1744" s="8">
        <f>VLOOKUP(F1744,Table!$A$2:$C$121,2,0)</f>
        <v>10</v>
      </c>
      <c r="I1744" s="7">
        <f>VLOOKUP(F1744,Table!$A$2:$C$121,3,0)</f>
        <v>4</v>
      </c>
      <c r="J1744" s="6" t="s">
        <v>2364</v>
      </c>
      <c r="K1744" s="8" t="str">
        <f>LEFT(J1744,MIN(FIND({0,1,2,3,4,5,6,7,8,9},ASC(J1744)&amp;1234567890))-1)</f>
        <v>Zn</v>
      </c>
      <c r="L1744" s="8">
        <f t="shared" si="136"/>
        <v>0.5</v>
      </c>
      <c r="M1744" s="8">
        <f>VLOOKUP(K1744,Table!$A$2:$C$121,2,0)</f>
        <v>12</v>
      </c>
      <c r="N1744" s="7">
        <f>VLOOKUP(K1744,Table!$A$2:$C$121,3,0)</f>
        <v>4</v>
      </c>
      <c r="O1744" s="6" t="s">
        <v>4968</v>
      </c>
      <c r="P1744" s="8" t="str">
        <f>LEFT(O1744,MIN(FIND({0,1,2,3,4,5,6,7,8,9},ASC(O1744)&amp;1234567890))-1)</f>
        <v>Fe</v>
      </c>
      <c r="Q1744" s="8">
        <f t="shared" si="137"/>
        <v>1.85</v>
      </c>
      <c r="R1744" s="8">
        <f>VLOOKUP(P1744,Table!$A$2:$C$121,2,0)</f>
        <v>8</v>
      </c>
      <c r="S1744" s="7">
        <f>VLOOKUP(P1744,Table!$A$2:$C$121,3,0)</f>
        <v>4</v>
      </c>
      <c r="T1744" s="6" t="s">
        <v>4944</v>
      </c>
      <c r="U1744" s="8" t="str">
        <f>LEFT(T1744,MIN(FIND({0,1,2,3,4,5,6,7,8,9},ASC(T1744)&amp;1234567890))-1)</f>
        <v>Al</v>
      </c>
      <c r="V1744" s="8">
        <f t="shared" si="138"/>
        <v>0.15</v>
      </c>
      <c r="W1744" s="8">
        <f>VLOOKUP(U1744,Table!$A$2:$C$121,2,0)</f>
        <v>13</v>
      </c>
      <c r="X1744" s="7">
        <f>VLOOKUP(U1744,Table!$A$2:$C$121,3,0)</f>
        <v>3</v>
      </c>
      <c r="Y1744" s="6" t="s">
        <v>2317</v>
      </c>
      <c r="Z1744" s="8" t="str">
        <f>LEFT(Y1744,MIN(FIND({0,1,2,3,4,5,6,7,8,9},ASC(Y1744)&amp;1234567890))-1)</f>
        <v>O</v>
      </c>
      <c r="AA1744" s="8">
        <f t="shared" si="139"/>
        <v>4</v>
      </c>
      <c r="AB1744" s="8">
        <f>VLOOKUP(Z1744,Table!$A$2:$C$121,2,0)</f>
        <v>16</v>
      </c>
      <c r="AC1744" s="7">
        <f>VLOOKUP(Z1744,Table!$A$2:$C$121,3,0)</f>
        <v>2</v>
      </c>
      <c r="AD1744" s="5" t="str">
        <f>VLOOKUP(A1744,Table!$U$1:$V$230,2,0)</f>
        <v>Cubic</v>
      </c>
    </row>
    <row r="1745" spans="1:30" ht="18.75" customHeight="1" x14ac:dyDescent="0.4">
      <c r="A1745" s="5">
        <v>227</v>
      </c>
      <c r="B1745" s="5">
        <v>192886</v>
      </c>
      <c r="C1745" s="5" t="s">
        <v>2160</v>
      </c>
      <c r="D1745" s="5" t="s">
        <v>2224</v>
      </c>
      <c r="E1745" s="6" t="s">
        <v>3436</v>
      </c>
      <c r="F1745" s="8" t="str">
        <f>LEFT(E1745,MIN(FIND({0,1,2,3,4,5,6,7,8,9},ASC(E1745)&amp;1234567890))-1)</f>
        <v>Ni</v>
      </c>
      <c r="G1745" s="8">
        <f t="shared" si="135"/>
        <v>0.5</v>
      </c>
      <c r="H1745" s="8">
        <f>VLOOKUP(F1745,Table!$A$2:$C$121,2,0)</f>
        <v>10</v>
      </c>
      <c r="I1745" s="7">
        <f>VLOOKUP(F1745,Table!$A$2:$C$121,3,0)</f>
        <v>4</v>
      </c>
      <c r="J1745" s="6" t="s">
        <v>2364</v>
      </c>
      <c r="K1745" s="8" t="str">
        <f>LEFT(J1745,MIN(FIND({0,1,2,3,4,5,6,7,8,9},ASC(J1745)&amp;1234567890))-1)</f>
        <v>Zn</v>
      </c>
      <c r="L1745" s="8">
        <f t="shared" si="136"/>
        <v>0.5</v>
      </c>
      <c r="M1745" s="8">
        <f>VLOOKUP(K1745,Table!$A$2:$C$121,2,0)</f>
        <v>12</v>
      </c>
      <c r="N1745" s="7">
        <f>VLOOKUP(K1745,Table!$A$2:$C$121,3,0)</f>
        <v>4</v>
      </c>
      <c r="O1745" s="6" t="s">
        <v>4154</v>
      </c>
      <c r="P1745" s="8" t="str">
        <f>LEFT(O1745,MIN(FIND({0,1,2,3,4,5,6,7,8,9},ASC(O1745)&amp;1234567890))-1)</f>
        <v>Fe</v>
      </c>
      <c r="Q1745" s="8">
        <f t="shared" si="137"/>
        <v>1.8</v>
      </c>
      <c r="R1745" s="8">
        <f>VLOOKUP(P1745,Table!$A$2:$C$121,2,0)</f>
        <v>8</v>
      </c>
      <c r="S1745" s="7">
        <f>VLOOKUP(P1745,Table!$A$2:$C$121,3,0)</f>
        <v>4</v>
      </c>
      <c r="T1745" s="6" t="s">
        <v>4969</v>
      </c>
      <c r="U1745" s="8" t="str">
        <f>LEFT(T1745,MIN(FIND({0,1,2,3,4,5,6,7,8,9},ASC(T1745)&amp;1234567890))-1)</f>
        <v>Al</v>
      </c>
      <c r="V1745" s="8">
        <f t="shared" si="138"/>
        <v>0.2</v>
      </c>
      <c r="W1745" s="8">
        <f>VLOOKUP(U1745,Table!$A$2:$C$121,2,0)</f>
        <v>13</v>
      </c>
      <c r="X1745" s="7">
        <f>VLOOKUP(U1745,Table!$A$2:$C$121,3,0)</f>
        <v>3</v>
      </c>
      <c r="Y1745" s="6" t="s">
        <v>2317</v>
      </c>
      <c r="Z1745" s="8" t="str">
        <f>LEFT(Y1745,MIN(FIND({0,1,2,3,4,5,6,7,8,9},ASC(Y1745)&amp;1234567890))-1)</f>
        <v>O</v>
      </c>
      <c r="AA1745" s="8">
        <f t="shared" si="139"/>
        <v>4</v>
      </c>
      <c r="AB1745" s="8">
        <f>VLOOKUP(Z1745,Table!$A$2:$C$121,2,0)</f>
        <v>16</v>
      </c>
      <c r="AC1745" s="7">
        <f>VLOOKUP(Z1745,Table!$A$2:$C$121,3,0)</f>
        <v>2</v>
      </c>
      <c r="AD1745" s="5" t="str">
        <f>VLOOKUP(A1745,Table!$U$1:$V$230,2,0)</f>
        <v>Cubic</v>
      </c>
    </row>
    <row r="1746" spans="1:30" ht="18.75" customHeight="1" x14ac:dyDescent="0.4">
      <c r="A1746" s="5">
        <v>227</v>
      </c>
      <c r="B1746" s="5">
        <v>192887</v>
      </c>
      <c r="C1746" s="5" t="s">
        <v>2160</v>
      </c>
      <c r="D1746" s="5" t="s">
        <v>2225</v>
      </c>
      <c r="E1746" s="6" t="s">
        <v>3436</v>
      </c>
      <c r="F1746" s="8" t="str">
        <f>LEFT(E1746,MIN(FIND({0,1,2,3,4,5,6,7,8,9},ASC(E1746)&amp;1234567890))-1)</f>
        <v>Ni</v>
      </c>
      <c r="G1746" s="8">
        <f t="shared" si="135"/>
        <v>0.5</v>
      </c>
      <c r="H1746" s="8">
        <f>VLOOKUP(F1746,Table!$A$2:$C$121,2,0)</f>
        <v>10</v>
      </c>
      <c r="I1746" s="7">
        <f>VLOOKUP(F1746,Table!$A$2:$C$121,3,0)</f>
        <v>4</v>
      </c>
      <c r="J1746" s="6" t="s">
        <v>2364</v>
      </c>
      <c r="K1746" s="8" t="str">
        <f>LEFT(J1746,MIN(FIND({0,1,2,3,4,5,6,7,8,9},ASC(J1746)&amp;1234567890))-1)</f>
        <v>Zn</v>
      </c>
      <c r="L1746" s="8">
        <f t="shared" si="136"/>
        <v>0.5</v>
      </c>
      <c r="M1746" s="8">
        <f>VLOOKUP(K1746,Table!$A$2:$C$121,2,0)</f>
        <v>12</v>
      </c>
      <c r="N1746" s="7">
        <f>VLOOKUP(K1746,Table!$A$2:$C$121,3,0)</f>
        <v>4</v>
      </c>
      <c r="O1746" s="6" t="s">
        <v>4970</v>
      </c>
      <c r="P1746" s="8" t="str">
        <f>LEFT(O1746,MIN(FIND({0,1,2,3,4,5,6,7,8,9},ASC(O1746)&amp;1234567890))-1)</f>
        <v>Fe</v>
      </c>
      <c r="Q1746" s="8">
        <f t="shared" si="137"/>
        <v>1.75</v>
      </c>
      <c r="R1746" s="8">
        <f>VLOOKUP(P1746,Table!$A$2:$C$121,2,0)</f>
        <v>8</v>
      </c>
      <c r="S1746" s="7">
        <f>VLOOKUP(P1746,Table!$A$2:$C$121,3,0)</f>
        <v>4</v>
      </c>
      <c r="T1746" s="6" t="s">
        <v>4971</v>
      </c>
      <c r="U1746" s="8" t="str">
        <f>LEFT(T1746,MIN(FIND({0,1,2,3,4,5,6,7,8,9},ASC(T1746)&amp;1234567890))-1)</f>
        <v>Al</v>
      </c>
      <c r="V1746" s="8">
        <f t="shared" si="138"/>
        <v>0.25</v>
      </c>
      <c r="W1746" s="8">
        <f>VLOOKUP(U1746,Table!$A$2:$C$121,2,0)</f>
        <v>13</v>
      </c>
      <c r="X1746" s="7">
        <f>VLOOKUP(U1746,Table!$A$2:$C$121,3,0)</f>
        <v>3</v>
      </c>
      <c r="Y1746" s="6" t="s">
        <v>2317</v>
      </c>
      <c r="Z1746" s="8" t="str">
        <f>LEFT(Y1746,MIN(FIND({0,1,2,3,4,5,6,7,8,9},ASC(Y1746)&amp;1234567890))-1)</f>
        <v>O</v>
      </c>
      <c r="AA1746" s="8">
        <f t="shared" si="139"/>
        <v>4</v>
      </c>
      <c r="AB1746" s="8">
        <f>VLOOKUP(Z1746,Table!$A$2:$C$121,2,0)</f>
        <v>16</v>
      </c>
      <c r="AC1746" s="7">
        <f>VLOOKUP(Z1746,Table!$A$2:$C$121,3,0)</f>
        <v>2</v>
      </c>
      <c r="AD1746" s="5" t="str">
        <f>VLOOKUP(A1746,Table!$U$1:$V$230,2,0)</f>
        <v>Cubic</v>
      </c>
    </row>
    <row r="1747" spans="1:30" ht="18.75" customHeight="1" x14ac:dyDescent="0.4">
      <c r="A1747" s="5">
        <v>227</v>
      </c>
      <c r="B1747" s="5">
        <v>193030</v>
      </c>
      <c r="C1747" s="5" t="s">
        <v>2161</v>
      </c>
      <c r="D1747" s="5" t="s">
        <v>2226</v>
      </c>
      <c r="E1747" s="6" t="s">
        <v>4044</v>
      </c>
      <c r="F1747" s="8" t="str">
        <f>LEFT(E1747,MIN(FIND({0,1,2,3,4,5,6,7,8,9},ASC(E1747)&amp;1234567890))-1)</f>
        <v>Bi</v>
      </c>
      <c r="G1747" s="8">
        <f t="shared" si="135"/>
        <v>1.5</v>
      </c>
      <c r="H1747" s="8">
        <f>VLOOKUP(F1747,Table!$A$2:$C$121,2,0)</f>
        <v>15</v>
      </c>
      <c r="I1747" s="7">
        <f>VLOOKUP(F1747,Table!$A$2:$C$121,3,0)</f>
        <v>6</v>
      </c>
      <c r="J1747" s="6" t="s">
        <v>4972</v>
      </c>
      <c r="K1747" s="8" t="str">
        <f>LEFT(J1747,MIN(FIND({0,1,2,3,4,5,6,7,8,9},ASC(J1747)&amp;1234567890))-1)</f>
        <v>Sb</v>
      </c>
      <c r="L1747" s="8">
        <f t="shared" si="136"/>
        <v>0.75</v>
      </c>
      <c r="M1747" s="8">
        <f>VLOOKUP(K1747,Table!$A$2:$C$121,2,0)</f>
        <v>15</v>
      </c>
      <c r="N1747" s="7">
        <f>VLOOKUP(K1747,Table!$A$2:$C$121,3,0)</f>
        <v>5</v>
      </c>
      <c r="O1747" s="6" t="s">
        <v>3194</v>
      </c>
      <c r="P1747" s="8" t="str">
        <f>LEFT(O1747,MIN(FIND({0,1,2,3,4,5,6,7,8,9},ASC(O1747)&amp;1234567890))-1)</f>
        <v>Nb</v>
      </c>
      <c r="Q1747" s="8">
        <f t="shared" si="137"/>
        <v>0.75</v>
      </c>
      <c r="R1747" s="8">
        <f>VLOOKUP(P1747,Table!$A$2:$C$121,2,0)</f>
        <v>5</v>
      </c>
      <c r="S1747" s="7">
        <f>VLOOKUP(P1747,Table!$A$2:$C$121,3,0)</f>
        <v>5</v>
      </c>
      <c r="T1747" s="6" t="s">
        <v>2296</v>
      </c>
      <c r="U1747" s="8" t="str">
        <f>LEFT(T1747,MIN(FIND({0,1,2,3,4,5,6,7,8,9},ASC(T1747)&amp;1234567890))-1)</f>
        <v>Cu</v>
      </c>
      <c r="V1747" s="8">
        <f t="shared" si="138"/>
        <v>1</v>
      </c>
      <c r="W1747" s="8">
        <f>VLOOKUP(U1747,Table!$A$2:$C$121,2,0)</f>
        <v>11</v>
      </c>
      <c r="X1747" s="7">
        <f>VLOOKUP(U1747,Table!$A$2:$C$121,3,0)</f>
        <v>4</v>
      </c>
      <c r="Y1747" s="6" t="s">
        <v>2381</v>
      </c>
      <c r="Z1747" s="8" t="str">
        <f>LEFT(Y1747,MIN(FIND({0,1,2,3,4,5,6,7,8,9},ASC(Y1747)&amp;1234567890))-1)</f>
        <v>O</v>
      </c>
      <c r="AA1747" s="8">
        <f t="shared" si="139"/>
        <v>7</v>
      </c>
      <c r="AB1747" s="8">
        <f>VLOOKUP(Z1747,Table!$A$2:$C$121,2,0)</f>
        <v>16</v>
      </c>
      <c r="AC1747" s="7">
        <f>VLOOKUP(Z1747,Table!$A$2:$C$121,3,0)</f>
        <v>2</v>
      </c>
      <c r="AD1747" s="5" t="str">
        <f>VLOOKUP(A1747,Table!$U$1:$V$230,2,0)</f>
        <v>Cubic</v>
      </c>
    </row>
    <row r="1748" spans="1:30" ht="18.75" customHeight="1" x14ac:dyDescent="0.4">
      <c r="A1748" s="5">
        <v>229</v>
      </c>
      <c r="B1748" s="5">
        <v>109101</v>
      </c>
      <c r="C1748" s="5" t="s">
        <v>2227</v>
      </c>
      <c r="D1748" s="5" t="s">
        <v>2228</v>
      </c>
      <c r="E1748" s="6" t="s">
        <v>3370</v>
      </c>
      <c r="F1748" s="8" t="str">
        <f>LEFT(E1748,MIN(FIND({0,1,2,3,4,5,6,7,8,9},ASC(E1748)&amp;1234567890))-1)</f>
        <v>Fe</v>
      </c>
      <c r="G1748" s="8">
        <f t="shared" si="135"/>
        <v>0.51</v>
      </c>
      <c r="H1748" s="8">
        <f>VLOOKUP(F1748,Table!$A$2:$C$121,2,0)</f>
        <v>8</v>
      </c>
      <c r="I1748" s="7">
        <f>VLOOKUP(F1748,Table!$A$2:$C$121,3,0)</f>
        <v>4</v>
      </c>
      <c r="J1748" s="6" t="s">
        <v>4232</v>
      </c>
      <c r="K1748" s="8" t="str">
        <f>LEFT(J1748,MIN(FIND({0,1,2,3,4,5,6,7,8,9},ASC(J1748)&amp;1234567890))-1)</f>
        <v>Co</v>
      </c>
      <c r="L1748" s="8">
        <f t="shared" si="136"/>
        <v>0.24</v>
      </c>
      <c r="M1748" s="8">
        <f>VLOOKUP(K1748,Table!$A$2:$C$121,2,0)</f>
        <v>9</v>
      </c>
      <c r="N1748" s="7">
        <f>VLOOKUP(K1748,Table!$A$2:$C$121,3,0)</f>
        <v>4</v>
      </c>
      <c r="O1748" s="6" t="s">
        <v>4229</v>
      </c>
      <c r="P1748" s="8" t="str">
        <f>LEFT(O1748,MIN(FIND({0,1,2,3,4,5,6,7,8,9},ASC(O1748)&amp;1234567890))-1)</f>
        <v>Ni</v>
      </c>
      <c r="Q1748" s="8">
        <f t="shared" si="137"/>
        <v>0.14000000000000001</v>
      </c>
      <c r="R1748" s="8">
        <f>VLOOKUP(P1748,Table!$A$2:$C$121,2,0)</f>
        <v>10</v>
      </c>
      <c r="S1748" s="7">
        <f>VLOOKUP(P1748,Table!$A$2:$C$121,3,0)</f>
        <v>4</v>
      </c>
      <c r="T1748" s="6" t="s">
        <v>4973</v>
      </c>
      <c r="U1748" s="8" t="str">
        <f>LEFT(T1748,MIN(FIND({0,1,2,3,4,5,6,7,8,9},ASC(T1748)&amp;1234567890))-1)</f>
        <v>Al</v>
      </c>
      <c r="V1748" s="8">
        <f t="shared" si="138"/>
        <v>0.08</v>
      </c>
      <c r="W1748" s="8">
        <f>VLOOKUP(U1748,Table!$A$2:$C$121,2,0)</f>
        <v>13</v>
      </c>
      <c r="X1748" s="7">
        <f>VLOOKUP(U1748,Table!$A$2:$C$121,3,0)</f>
        <v>3</v>
      </c>
      <c r="Y1748" s="6" t="s">
        <v>4974</v>
      </c>
      <c r="Z1748" s="8" t="str">
        <f>LEFT(Y1748,MIN(FIND({0,1,2,3,4,5,6,7,8,9},ASC(Y1748)&amp;1234567890))-1)</f>
        <v>Cu</v>
      </c>
      <c r="AA1748" s="8">
        <f t="shared" si="139"/>
        <v>0.03</v>
      </c>
      <c r="AB1748" s="8">
        <f>VLOOKUP(Z1748,Table!$A$2:$C$121,2,0)</f>
        <v>11</v>
      </c>
      <c r="AC1748" s="7">
        <f>VLOOKUP(Z1748,Table!$A$2:$C$121,3,0)</f>
        <v>4</v>
      </c>
      <c r="AD1748" s="5" t="str">
        <f>VLOOKUP(A1748,Table!$U$1:$V$230,2,0)</f>
        <v>Cubic</v>
      </c>
    </row>
    <row r="1749" spans="1:30" ht="18.75" customHeight="1" x14ac:dyDescent="0.4">
      <c r="A1749" s="5">
        <v>229</v>
      </c>
      <c r="B1749" s="5">
        <v>423442</v>
      </c>
      <c r="C1749" s="5" t="s">
        <v>2227</v>
      </c>
      <c r="D1749" s="5" t="s">
        <v>2229</v>
      </c>
      <c r="E1749" s="6" t="s">
        <v>4975</v>
      </c>
      <c r="F1749" s="8" t="str">
        <f>LEFT(E1749,MIN(FIND({0,1,2,3,4,5,6,7,8,9},ASC(E1749)&amp;1234567890))-1)</f>
        <v>K</v>
      </c>
      <c r="G1749" s="8">
        <f t="shared" si="135"/>
        <v>2.2000000000000002</v>
      </c>
      <c r="H1749" s="8">
        <f>VLOOKUP(F1749,Table!$A$2:$C$121,2,0)</f>
        <v>1</v>
      </c>
      <c r="I1749" s="7">
        <f>VLOOKUP(F1749,Table!$A$2:$C$121,3,0)</f>
        <v>4</v>
      </c>
      <c r="J1749" s="6" t="s">
        <v>4976</v>
      </c>
      <c r="K1749" s="8" t="str">
        <f>LEFT(J1749,MIN(FIND({0,1,2,3,4,5,6,7,8,9},ASC(J1749)&amp;1234567890))-1)</f>
        <v>Na</v>
      </c>
      <c r="L1749" s="8">
        <f t="shared" si="136"/>
        <v>0.8</v>
      </c>
      <c r="M1749" s="8">
        <f>VLOOKUP(K1749,Table!$A$2:$C$121,2,0)</f>
        <v>1</v>
      </c>
      <c r="N1749" s="7">
        <f>VLOOKUP(K1749,Table!$A$2:$C$121,3,0)</f>
        <v>3</v>
      </c>
      <c r="O1749" s="6" t="s">
        <v>2294</v>
      </c>
      <c r="P1749" s="8" t="str">
        <f>LEFT(O1749,MIN(FIND({0,1,2,3,4,5,6,7,8,9},ASC(O1749)&amp;1234567890))-1)</f>
        <v>Ba</v>
      </c>
      <c r="Q1749" s="8">
        <f t="shared" si="137"/>
        <v>2</v>
      </c>
      <c r="R1749" s="8">
        <f>VLOOKUP(P1749,Table!$A$2:$C$121,2,0)</f>
        <v>2</v>
      </c>
      <c r="S1749" s="7">
        <f>VLOOKUP(P1749,Table!$A$2:$C$121,3,0)</f>
        <v>6</v>
      </c>
      <c r="T1749" s="6" t="s">
        <v>4977</v>
      </c>
      <c r="U1749" s="8" t="str">
        <f>LEFT(T1749,MIN(FIND({0,1,2,3,4,5,6,7,8,9},ASC(T1749)&amp;1234567890))-1)</f>
        <v>Th</v>
      </c>
      <c r="V1749" s="8">
        <f t="shared" si="138"/>
        <v>3</v>
      </c>
      <c r="W1749" s="8">
        <f>VLOOKUP(U1749,Table!$A$2:$C$121,2,0)</f>
        <v>3</v>
      </c>
      <c r="X1749" s="7">
        <f>VLOOKUP(U1749,Table!$A$2:$C$121,3,0)</f>
        <v>7</v>
      </c>
      <c r="Y1749" s="6" t="s">
        <v>4978</v>
      </c>
      <c r="Z1749" s="8" t="str">
        <f>LEFT(Y1749,MIN(FIND({0,1,2,3,4,5,6,7,8,9},ASC(Y1749)&amp;1234567890))-1)</f>
        <v>F</v>
      </c>
      <c r="AA1749" s="8">
        <f t="shared" si="139"/>
        <v>19</v>
      </c>
      <c r="AB1749" s="8">
        <f>VLOOKUP(Z1749,Table!$A$2:$C$121,2,0)</f>
        <v>17</v>
      </c>
      <c r="AC1749" s="7">
        <f>VLOOKUP(Z1749,Table!$A$2:$C$121,3,0)</f>
        <v>2</v>
      </c>
      <c r="AD1749" s="5" t="str">
        <f>VLOOKUP(A1749,Table!$U$1:$V$230,2,0)</f>
        <v>Cubic</v>
      </c>
    </row>
    <row r="1750" spans="1:30" ht="18.75" customHeight="1" x14ac:dyDescent="0.4">
      <c r="A1750" s="5">
        <v>229</v>
      </c>
      <c r="B1750" s="5">
        <v>263031</v>
      </c>
      <c r="C1750" s="5" t="s">
        <v>2227</v>
      </c>
      <c r="D1750" s="5" t="s">
        <v>2230</v>
      </c>
      <c r="E1750" s="6" t="s">
        <v>4979</v>
      </c>
      <c r="F1750" s="8" t="str">
        <f>LEFT(E1750,MIN(FIND({0,1,2,3,4,5,6,7,8,9},ASC(E1750)&amp;1234567890))-1)</f>
        <v>Al</v>
      </c>
      <c r="G1750" s="8">
        <f t="shared" si="135"/>
        <v>0.34</v>
      </c>
      <c r="H1750" s="8">
        <f>VLOOKUP(F1750,Table!$A$2:$C$121,2,0)</f>
        <v>13</v>
      </c>
      <c r="I1750" s="7">
        <f>VLOOKUP(F1750,Table!$A$2:$C$121,3,0)</f>
        <v>3</v>
      </c>
      <c r="J1750" s="6" t="s">
        <v>4980</v>
      </c>
      <c r="K1750" s="8" t="str">
        <f>LEFT(J1750,MIN(FIND({0,1,2,3,4,5,6,7,8,9},ASC(J1750)&amp;1234567890))-1)</f>
        <v>Fe</v>
      </c>
      <c r="L1750" s="8">
        <f t="shared" si="136"/>
        <v>13.86</v>
      </c>
      <c r="M1750" s="8">
        <f>VLOOKUP(K1750,Table!$A$2:$C$121,2,0)</f>
        <v>8</v>
      </c>
      <c r="N1750" s="7">
        <f>VLOOKUP(K1750,Table!$A$2:$C$121,3,0)</f>
        <v>4</v>
      </c>
      <c r="O1750" s="6" t="s">
        <v>4981</v>
      </c>
      <c r="P1750" s="8" t="str">
        <f>LEFT(O1750,MIN(FIND({0,1,2,3,4,5,6,7,8,9},ASC(O1750)&amp;1234567890))-1)</f>
        <v>La</v>
      </c>
      <c r="Q1750" s="8">
        <f t="shared" si="137"/>
        <v>33</v>
      </c>
      <c r="R1750" s="8">
        <f>VLOOKUP(P1750,Table!$A$2:$C$121,2,0)</f>
        <v>3</v>
      </c>
      <c r="S1750" s="7">
        <f>VLOOKUP(P1750,Table!$A$2:$C$121,3,0)</f>
        <v>6</v>
      </c>
      <c r="T1750" s="6" t="s">
        <v>4982</v>
      </c>
      <c r="U1750" s="8" t="str">
        <f>LEFT(T1750,MIN(FIND({0,1,2,3,4,5,6,7,8,9},ASC(T1750)&amp;1234567890))-1)</f>
        <v>B</v>
      </c>
      <c r="V1750" s="8">
        <f t="shared" si="138"/>
        <v>24.8</v>
      </c>
      <c r="W1750" s="8">
        <f>VLOOKUP(U1750,Table!$A$2:$C$121,2,0)</f>
        <v>13</v>
      </c>
      <c r="X1750" s="7">
        <f>VLOOKUP(U1750,Table!$A$2:$C$121,3,0)</f>
        <v>2</v>
      </c>
      <c r="Y1750" s="6" t="s">
        <v>4983</v>
      </c>
      <c r="Z1750" s="8" t="str">
        <f>LEFT(Y1750,MIN(FIND({0,1,2,3,4,5,6,7,8,9},ASC(Y1750)&amp;1234567890))-1)</f>
        <v>C</v>
      </c>
      <c r="AA1750" s="8">
        <f t="shared" si="139"/>
        <v>34</v>
      </c>
      <c r="AB1750" s="8">
        <f>VLOOKUP(Z1750,Table!$A$2:$C$121,2,0)</f>
        <v>14</v>
      </c>
      <c r="AC1750" s="7">
        <f>VLOOKUP(Z1750,Table!$A$2:$C$121,3,0)</f>
        <v>2</v>
      </c>
      <c r="AD1750" s="5" t="str">
        <f>VLOOKUP(A1750,Table!$U$1:$V$230,2,0)</f>
        <v>Cubic</v>
      </c>
    </row>
    <row r="1751" spans="1:30" ht="18.75" customHeight="1" x14ac:dyDescent="0.4">
      <c r="A1751" s="5">
        <v>229</v>
      </c>
      <c r="B1751" s="5">
        <v>263032</v>
      </c>
      <c r="C1751" s="5" t="s">
        <v>2227</v>
      </c>
      <c r="D1751" s="5" t="s">
        <v>2231</v>
      </c>
      <c r="E1751" s="6" t="s">
        <v>4984</v>
      </c>
      <c r="F1751" s="8" t="str">
        <f>LEFT(E1751,MIN(FIND({0,1,2,3,4,5,6,7,8,9},ASC(E1751)&amp;1234567890))-1)</f>
        <v>Al</v>
      </c>
      <c r="G1751" s="8">
        <f t="shared" si="135"/>
        <v>1.1000000000000001</v>
      </c>
      <c r="H1751" s="8">
        <f>VLOOKUP(F1751,Table!$A$2:$C$121,2,0)</f>
        <v>13</v>
      </c>
      <c r="I1751" s="7">
        <f>VLOOKUP(F1751,Table!$A$2:$C$121,3,0)</f>
        <v>3</v>
      </c>
      <c r="J1751" s="6" t="s">
        <v>4985</v>
      </c>
      <c r="K1751" s="8" t="str">
        <f>LEFT(J1751,MIN(FIND({0,1,2,3,4,5,6,7,8,9},ASC(J1751)&amp;1234567890))-1)</f>
        <v>Ce</v>
      </c>
      <c r="L1751" s="8">
        <f t="shared" si="136"/>
        <v>33</v>
      </c>
      <c r="M1751" s="8">
        <f>VLOOKUP(K1751,Table!$A$2:$C$121,2,0)</f>
        <v>3</v>
      </c>
      <c r="N1751" s="7">
        <f>VLOOKUP(K1751,Table!$A$2:$C$121,3,0)</f>
        <v>6</v>
      </c>
      <c r="O1751" s="6" t="s">
        <v>3978</v>
      </c>
      <c r="P1751" s="8" t="str">
        <f>LEFT(O1751,MIN(FIND({0,1,2,3,4,5,6,7,8,9},ASC(O1751)&amp;1234567890))-1)</f>
        <v>Fe</v>
      </c>
      <c r="Q1751" s="8">
        <f t="shared" si="137"/>
        <v>13</v>
      </c>
      <c r="R1751" s="8">
        <f>VLOOKUP(P1751,Table!$A$2:$C$121,2,0)</f>
        <v>8</v>
      </c>
      <c r="S1751" s="7">
        <f>VLOOKUP(P1751,Table!$A$2:$C$121,3,0)</f>
        <v>4</v>
      </c>
      <c r="T1751" s="6" t="s">
        <v>4986</v>
      </c>
      <c r="U1751" s="8" t="str">
        <f>LEFT(T1751,MIN(FIND({0,1,2,3,4,5,6,7,8,9},ASC(T1751)&amp;1234567890))-1)</f>
        <v>B</v>
      </c>
      <c r="V1751" s="8">
        <f t="shared" si="138"/>
        <v>25</v>
      </c>
      <c r="W1751" s="8">
        <f>VLOOKUP(U1751,Table!$A$2:$C$121,2,0)</f>
        <v>13</v>
      </c>
      <c r="X1751" s="7">
        <f>VLOOKUP(U1751,Table!$A$2:$C$121,3,0)</f>
        <v>2</v>
      </c>
      <c r="Y1751" s="6" t="s">
        <v>4983</v>
      </c>
      <c r="Z1751" s="8" t="str">
        <f>LEFT(Y1751,MIN(FIND({0,1,2,3,4,5,6,7,8,9},ASC(Y1751)&amp;1234567890))-1)</f>
        <v>C</v>
      </c>
      <c r="AA1751" s="8">
        <f t="shared" si="139"/>
        <v>34</v>
      </c>
      <c r="AB1751" s="8">
        <f>VLOOKUP(Z1751,Table!$A$2:$C$121,2,0)</f>
        <v>14</v>
      </c>
      <c r="AC1751" s="7">
        <f>VLOOKUP(Z1751,Table!$A$2:$C$121,3,0)</f>
        <v>2</v>
      </c>
      <c r="AD1751" s="5" t="str">
        <f>VLOOKUP(A1751,Table!$U$1:$V$230,2,0)</f>
        <v>Cubic</v>
      </c>
    </row>
    <row r="1752" spans="1:30" ht="18.75" customHeight="1" x14ac:dyDescent="0.4">
      <c r="A1752" s="5">
        <v>229</v>
      </c>
      <c r="B1752" s="5">
        <v>263033</v>
      </c>
      <c r="C1752" s="5" t="s">
        <v>2227</v>
      </c>
      <c r="D1752" s="5" t="s">
        <v>2232</v>
      </c>
      <c r="E1752" s="6" t="s">
        <v>4973</v>
      </c>
      <c r="F1752" s="8" t="str">
        <f>LEFT(E1752,MIN(FIND({0,1,2,3,4,5,6,7,8,9},ASC(E1752)&amp;1234567890))-1)</f>
        <v>Al</v>
      </c>
      <c r="G1752" s="8">
        <f t="shared" si="135"/>
        <v>0.08</v>
      </c>
      <c r="H1752" s="8">
        <f>VLOOKUP(F1752,Table!$A$2:$C$121,2,0)</f>
        <v>13</v>
      </c>
      <c r="I1752" s="7">
        <f>VLOOKUP(F1752,Table!$A$2:$C$121,3,0)</f>
        <v>3</v>
      </c>
      <c r="J1752" s="6" t="s">
        <v>4985</v>
      </c>
      <c r="K1752" s="8" t="str">
        <f>LEFT(J1752,MIN(FIND({0,1,2,3,4,5,6,7,8,9},ASC(J1752)&amp;1234567890))-1)</f>
        <v>Ce</v>
      </c>
      <c r="L1752" s="8">
        <f t="shared" si="136"/>
        <v>33</v>
      </c>
      <c r="M1752" s="8">
        <f>VLOOKUP(K1752,Table!$A$2:$C$121,2,0)</f>
        <v>3</v>
      </c>
      <c r="N1752" s="7">
        <f>VLOOKUP(K1752,Table!$A$2:$C$121,3,0)</f>
        <v>6</v>
      </c>
      <c r="O1752" s="6" t="s">
        <v>4987</v>
      </c>
      <c r="P1752" s="8" t="str">
        <f>LEFT(O1752,MIN(FIND({0,1,2,3,4,5,6,7,8,9},ASC(O1752)&amp;1234567890))-1)</f>
        <v>Mn</v>
      </c>
      <c r="Q1752" s="8">
        <f t="shared" si="137"/>
        <v>14</v>
      </c>
      <c r="R1752" s="8">
        <f>VLOOKUP(P1752,Table!$A$2:$C$121,2,0)</f>
        <v>7</v>
      </c>
      <c r="S1752" s="7">
        <f>VLOOKUP(P1752,Table!$A$2:$C$121,3,0)</f>
        <v>4</v>
      </c>
      <c r="T1752" s="6" t="s">
        <v>4988</v>
      </c>
      <c r="U1752" s="8" t="str">
        <f>LEFT(T1752,MIN(FIND({0,1,2,3,4,5,6,7,8,9},ASC(T1752)&amp;1234567890))-1)</f>
        <v>B</v>
      </c>
      <c r="V1752" s="8">
        <f t="shared" si="138"/>
        <v>24.92</v>
      </c>
      <c r="W1752" s="8">
        <f>VLOOKUP(U1752,Table!$A$2:$C$121,2,0)</f>
        <v>13</v>
      </c>
      <c r="X1752" s="7">
        <f>VLOOKUP(U1752,Table!$A$2:$C$121,3,0)</f>
        <v>2</v>
      </c>
      <c r="Y1752" s="6" t="s">
        <v>4983</v>
      </c>
      <c r="Z1752" s="8" t="str">
        <f>LEFT(Y1752,MIN(FIND({0,1,2,3,4,5,6,7,8,9},ASC(Y1752)&amp;1234567890))-1)</f>
        <v>C</v>
      </c>
      <c r="AA1752" s="8">
        <f t="shared" si="139"/>
        <v>34</v>
      </c>
      <c r="AB1752" s="8">
        <f>VLOOKUP(Z1752,Table!$A$2:$C$121,2,0)</f>
        <v>14</v>
      </c>
      <c r="AC1752" s="7">
        <f>VLOOKUP(Z1752,Table!$A$2:$C$121,3,0)</f>
        <v>2</v>
      </c>
      <c r="AD1752" s="5" t="str">
        <f>VLOOKUP(A1752,Table!$U$1:$V$230,2,0)</f>
        <v>Cubic</v>
      </c>
    </row>
    <row r="1753" spans="1:30" ht="18.75" customHeight="1" x14ac:dyDescent="0.4">
      <c r="A1753" s="5">
        <v>229</v>
      </c>
      <c r="B1753" s="5">
        <v>263035</v>
      </c>
      <c r="C1753" s="5" t="s">
        <v>2227</v>
      </c>
      <c r="D1753" s="5" t="s">
        <v>2233</v>
      </c>
      <c r="E1753" s="6" t="s">
        <v>3867</v>
      </c>
      <c r="F1753" s="8" t="str">
        <f>LEFT(E1753,MIN(FIND({0,1,2,3,4,5,6,7,8,9},ASC(E1753)&amp;1234567890))-1)</f>
        <v>Al</v>
      </c>
      <c r="G1753" s="8">
        <f t="shared" si="135"/>
        <v>0.04</v>
      </c>
      <c r="H1753" s="8">
        <f>VLOOKUP(F1753,Table!$A$2:$C$121,2,0)</f>
        <v>13</v>
      </c>
      <c r="I1753" s="7">
        <f>VLOOKUP(F1753,Table!$A$2:$C$121,3,0)</f>
        <v>3</v>
      </c>
      <c r="J1753" s="6" t="s">
        <v>4989</v>
      </c>
      <c r="K1753" s="8" t="str">
        <f>LEFT(J1753,MIN(FIND({0,1,2,3,4,5,6,7,8,9},ASC(J1753)&amp;1234567890))-1)</f>
        <v>Fe</v>
      </c>
      <c r="L1753" s="8">
        <f t="shared" si="136"/>
        <v>12.96</v>
      </c>
      <c r="M1753" s="8">
        <f>VLOOKUP(K1753,Table!$A$2:$C$121,2,0)</f>
        <v>8</v>
      </c>
      <c r="N1753" s="7">
        <f>VLOOKUP(K1753,Table!$A$2:$C$121,3,0)</f>
        <v>4</v>
      </c>
      <c r="O1753" s="6" t="s">
        <v>4990</v>
      </c>
      <c r="P1753" s="8" t="str">
        <f>LEFT(O1753,MIN(FIND({0,1,2,3,4,5,6,7,8,9},ASC(O1753)&amp;1234567890))-1)</f>
        <v>Pr</v>
      </c>
      <c r="Q1753" s="8">
        <f t="shared" si="137"/>
        <v>33</v>
      </c>
      <c r="R1753" s="8">
        <f>VLOOKUP(P1753,Table!$A$2:$C$121,2,0)</f>
        <v>3</v>
      </c>
      <c r="S1753" s="7">
        <f>VLOOKUP(P1753,Table!$A$2:$C$121,3,0)</f>
        <v>6</v>
      </c>
      <c r="T1753" s="6" t="s">
        <v>4991</v>
      </c>
      <c r="U1753" s="8" t="str">
        <f>LEFT(T1753,MIN(FIND({0,1,2,3,4,5,6,7,8,9},ASC(T1753)&amp;1234567890))-1)</f>
        <v>B</v>
      </c>
      <c r="V1753" s="8">
        <f t="shared" si="138"/>
        <v>18</v>
      </c>
      <c r="W1753" s="8">
        <f>VLOOKUP(U1753,Table!$A$2:$C$121,2,0)</f>
        <v>13</v>
      </c>
      <c r="X1753" s="7">
        <f>VLOOKUP(U1753,Table!$A$2:$C$121,3,0)</f>
        <v>2</v>
      </c>
      <c r="Y1753" s="6" t="s">
        <v>4983</v>
      </c>
      <c r="Z1753" s="8" t="str">
        <f>LEFT(Y1753,MIN(FIND({0,1,2,3,4,5,6,7,8,9},ASC(Y1753)&amp;1234567890))-1)</f>
        <v>C</v>
      </c>
      <c r="AA1753" s="8">
        <f t="shared" si="139"/>
        <v>34</v>
      </c>
      <c r="AB1753" s="8">
        <f>VLOOKUP(Z1753,Table!$A$2:$C$121,2,0)</f>
        <v>14</v>
      </c>
      <c r="AC1753" s="7">
        <f>VLOOKUP(Z1753,Table!$A$2:$C$121,3,0)</f>
        <v>2</v>
      </c>
      <c r="AD1753" s="5" t="str">
        <f>VLOOKUP(A1753,Table!$U$1:$V$230,2,0)</f>
        <v>Cubic</v>
      </c>
    </row>
    <row r="1754" spans="1:30" ht="18.75" customHeight="1" x14ac:dyDescent="0.4">
      <c r="A1754" s="5">
        <v>230</v>
      </c>
      <c r="B1754" s="5">
        <v>6113</v>
      </c>
      <c r="C1754" s="5" t="s">
        <v>2234</v>
      </c>
      <c r="D1754" s="5" t="s">
        <v>5649</v>
      </c>
      <c r="E1754" s="6" t="s">
        <v>5379</v>
      </c>
      <c r="F1754" s="8" t="str">
        <f>LEFT(E1754,MIN(FIND({0,1,2,3,4,5,6,7,8,9},ASC(E1754)&amp;1234567890))-1)</f>
        <v>Na</v>
      </c>
      <c r="G1754" s="8">
        <f t="shared" si="135"/>
        <v>0.9</v>
      </c>
      <c r="H1754" s="8">
        <f>VLOOKUP(F1754,Table!$A$2:$C$121,2,0)</f>
        <v>1</v>
      </c>
      <c r="I1754" s="7">
        <f>VLOOKUP(F1754,Table!$A$2:$C$121,3,0)</f>
        <v>3</v>
      </c>
      <c r="J1754" s="6" t="s">
        <v>4992</v>
      </c>
      <c r="K1754" s="8" t="str">
        <f>LEFT(J1754,MIN(FIND({0,1,2,3,4,5,6,7,8,9},ASC(J1754)&amp;1234567890))-1)</f>
        <v>Ca</v>
      </c>
      <c r="L1754" s="8">
        <f t="shared" si="136"/>
        <v>2.0499999999999998</v>
      </c>
      <c r="M1754" s="8">
        <f>VLOOKUP(K1754,Table!$A$2:$C$121,2,0)</f>
        <v>2</v>
      </c>
      <c r="N1754" s="7">
        <f>VLOOKUP(K1754,Table!$A$2:$C$121,3,0)</f>
        <v>4</v>
      </c>
      <c r="O1754" s="6" t="s">
        <v>2652</v>
      </c>
      <c r="P1754" s="8" t="str">
        <f>LEFT(O1754,MIN(FIND({0,1,2,3,4,5,6,7,8,9},ASC(O1754)&amp;1234567890))-1)</f>
        <v>Co</v>
      </c>
      <c r="Q1754" s="8">
        <f t="shared" si="137"/>
        <v>2</v>
      </c>
      <c r="R1754" s="8">
        <f>VLOOKUP(P1754,Table!$A$2:$C$121,2,0)</f>
        <v>9</v>
      </c>
      <c r="S1754" s="7">
        <f>VLOOKUP(P1754,Table!$A$2:$C$121,3,0)</f>
        <v>4</v>
      </c>
      <c r="T1754" s="6" t="s">
        <v>2533</v>
      </c>
      <c r="U1754" s="8" t="str">
        <f>LEFT(T1754,MIN(FIND({0,1,2,3,4,5,6,7,8,9},ASC(T1754)&amp;1234567890))-1)</f>
        <v>V</v>
      </c>
      <c r="V1754" s="8">
        <f t="shared" si="138"/>
        <v>3</v>
      </c>
      <c r="W1754" s="8">
        <f>VLOOKUP(U1754,Table!$A$2:$C$121,2,0)</f>
        <v>5</v>
      </c>
      <c r="X1754" s="7">
        <f>VLOOKUP(U1754,Table!$A$2:$C$121,3,0)</f>
        <v>4</v>
      </c>
      <c r="Y1754" s="6" t="s">
        <v>2470</v>
      </c>
      <c r="Z1754" s="8" t="str">
        <f>LEFT(Y1754,MIN(FIND({0,1,2,3,4,5,6,7,8,9},ASC(Y1754)&amp;1234567890))-1)</f>
        <v>O</v>
      </c>
      <c r="AA1754" s="8">
        <f t="shared" si="139"/>
        <v>12</v>
      </c>
      <c r="AB1754" s="8">
        <f>VLOOKUP(Z1754,Table!$A$2:$C$121,2,0)</f>
        <v>16</v>
      </c>
      <c r="AC1754" s="7">
        <f>VLOOKUP(Z1754,Table!$A$2:$C$121,3,0)</f>
        <v>2</v>
      </c>
      <c r="AD1754" s="5" t="str">
        <f>VLOOKUP(A1754,Table!$U$1:$V$230,2,0)</f>
        <v>Cubic</v>
      </c>
    </row>
    <row r="1755" spans="1:30" ht="18.75" customHeight="1" x14ac:dyDescent="0.4">
      <c r="A1755" s="5">
        <v>230</v>
      </c>
      <c r="B1755" s="5">
        <v>6150</v>
      </c>
      <c r="C1755" s="5" t="s">
        <v>2234</v>
      </c>
      <c r="D1755" s="5" t="s">
        <v>2235</v>
      </c>
      <c r="E1755" s="6" t="s">
        <v>4993</v>
      </c>
      <c r="F1755" s="8" t="str">
        <f>LEFT(E1755,MIN(FIND({0,1,2,3,4,5,6,7,8,9},ASC(E1755)&amp;1234567890))-1)</f>
        <v>Y</v>
      </c>
      <c r="G1755" s="8">
        <f t="shared" si="135"/>
        <v>2.97</v>
      </c>
      <c r="H1755" s="8">
        <f>VLOOKUP(F1755,Table!$A$2:$C$121,2,0)</f>
        <v>3</v>
      </c>
      <c r="I1755" s="7">
        <f>VLOOKUP(F1755,Table!$A$2:$C$121,3,0)</f>
        <v>5</v>
      </c>
      <c r="J1755" s="6" t="s">
        <v>3128</v>
      </c>
      <c r="K1755" s="8" t="str">
        <f>LEFT(J1755,MIN(FIND({0,1,2,3,4,5,6,7,8,9},ASC(J1755)&amp;1234567890))-1)</f>
        <v>Pr</v>
      </c>
      <c r="L1755" s="8">
        <f t="shared" si="136"/>
        <v>0.03</v>
      </c>
      <c r="M1755" s="8">
        <f>VLOOKUP(K1755,Table!$A$2:$C$121,2,0)</f>
        <v>3</v>
      </c>
      <c r="N1755" s="7">
        <f>VLOOKUP(K1755,Table!$A$2:$C$121,3,0)</f>
        <v>6</v>
      </c>
      <c r="O1755" s="6" t="s">
        <v>4783</v>
      </c>
      <c r="P1755" s="8" t="str">
        <f>LEFT(O1755,MIN(FIND({0,1,2,3,4,5,6,7,8,9},ASC(O1755)&amp;1234567890))-1)</f>
        <v>Sc</v>
      </c>
      <c r="Q1755" s="8">
        <f t="shared" si="137"/>
        <v>0.8</v>
      </c>
      <c r="R1755" s="8">
        <f>VLOOKUP(P1755,Table!$A$2:$C$121,2,0)</f>
        <v>3</v>
      </c>
      <c r="S1755" s="7">
        <f>VLOOKUP(P1755,Table!$A$2:$C$121,3,0)</f>
        <v>4</v>
      </c>
      <c r="T1755" s="6" t="s">
        <v>4994</v>
      </c>
      <c r="U1755" s="8" t="str">
        <f>LEFT(T1755,MIN(FIND({0,1,2,3,4,5,6,7,8,9},ASC(T1755)&amp;1234567890))-1)</f>
        <v>Fe</v>
      </c>
      <c r="V1755" s="8">
        <f t="shared" si="138"/>
        <v>4.2</v>
      </c>
      <c r="W1755" s="8">
        <f>VLOOKUP(U1755,Table!$A$2:$C$121,2,0)</f>
        <v>8</v>
      </c>
      <c r="X1755" s="7">
        <f>VLOOKUP(U1755,Table!$A$2:$C$121,3,0)</f>
        <v>4</v>
      </c>
      <c r="Y1755" s="6" t="s">
        <v>2470</v>
      </c>
      <c r="Z1755" s="8" t="str">
        <f>LEFT(Y1755,MIN(FIND({0,1,2,3,4,5,6,7,8,9},ASC(Y1755)&amp;1234567890))-1)</f>
        <v>O</v>
      </c>
      <c r="AA1755" s="8">
        <f t="shared" si="139"/>
        <v>12</v>
      </c>
      <c r="AB1755" s="8">
        <f>VLOOKUP(Z1755,Table!$A$2:$C$121,2,0)</f>
        <v>16</v>
      </c>
      <c r="AC1755" s="7">
        <f>VLOOKUP(Z1755,Table!$A$2:$C$121,3,0)</f>
        <v>2</v>
      </c>
      <c r="AD1755" s="5" t="str">
        <f>VLOOKUP(A1755,Table!$U$1:$V$230,2,0)</f>
        <v>Cubic</v>
      </c>
    </row>
    <row r="1756" spans="1:30" ht="18.75" customHeight="1" x14ac:dyDescent="0.4">
      <c r="A1756" s="5">
        <v>230</v>
      </c>
      <c r="B1756" s="5">
        <v>15417</v>
      </c>
      <c r="C1756" s="5" t="s">
        <v>2234</v>
      </c>
      <c r="D1756" s="5" t="s">
        <v>2236</v>
      </c>
      <c r="E1756" s="6" t="s">
        <v>2328</v>
      </c>
      <c r="F1756" s="8" t="str">
        <f>LEFT(E1756,MIN(FIND({0,1,2,3,4,5,6,7,8,9},ASC(E1756)&amp;1234567890))-1)</f>
        <v>Na</v>
      </c>
      <c r="G1756" s="8">
        <f t="shared" si="135"/>
        <v>2</v>
      </c>
      <c r="H1756" s="8">
        <f>VLOOKUP(F1756,Table!$A$2:$C$121,2,0)</f>
        <v>1</v>
      </c>
      <c r="I1756" s="7">
        <f>VLOOKUP(F1756,Table!$A$2:$C$121,3,0)</f>
        <v>3</v>
      </c>
      <c r="J1756" s="6" t="s">
        <v>2341</v>
      </c>
      <c r="K1756" s="8" t="str">
        <f>LEFT(J1756,MIN(FIND({0,1,2,3,4,5,6,7,8,9},ASC(J1756)&amp;1234567890))-1)</f>
        <v>Ca</v>
      </c>
      <c r="L1756" s="8">
        <f t="shared" si="136"/>
        <v>1</v>
      </c>
      <c r="M1756" s="8">
        <f>VLOOKUP(K1756,Table!$A$2:$C$121,2,0)</f>
        <v>2</v>
      </c>
      <c r="N1756" s="7">
        <f>VLOOKUP(K1756,Table!$A$2:$C$121,3,0)</f>
        <v>4</v>
      </c>
      <c r="O1756" s="6" t="s">
        <v>2794</v>
      </c>
      <c r="P1756" s="8" t="str">
        <f>LEFT(O1756,MIN(FIND({0,1,2,3,4,5,6,7,8,9},ASC(O1756)&amp;1234567890))-1)</f>
        <v>Sn</v>
      </c>
      <c r="Q1756" s="8">
        <f t="shared" si="137"/>
        <v>2</v>
      </c>
      <c r="R1756" s="8">
        <f>VLOOKUP(P1756,Table!$A$2:$C$121,2,0)</f>
        <v>14</v>
      </c>
      <c r="S1756" s="7">
        <f>VLOOKUP(P1756,Table!$A$2:$C$121,3,0)</f>
        <v>5</v>
      </c>
      <c r="T1756" s="6" t="s">
        <v>2645</v>
      </c>
      <c r="U1756" s="8" t="str">
        <f>LEFT(T1756,MIN(FIND({0,1,2,3,4,5,6,7,8,9},ASC(T1756)&amp;1234567890))-1)</f>
        <v>Ge</v>
      </c>
      <c r="V1756" s="8">
        <f t="shared" si="138"/>
        <v>3</v>
      </c>
      <c r="W1756" s="8">
        <f>VLOOKUP(U1756,Table!$A$2:$C$121,2,0)</f>
        <v>14</v>
      </c>
      <c r="X1756" s="7">
        <f>VLOOKUP(U1756,Table!$A$2:$C$121,3,0)</f>
        <v>4</v>
      </c>
      <c r="Y1756" s="6" t="s">
        <v>2470</v>
      </c>
      <c r="Z1756" s="8" t="str">
        <f>LEFT(Y1756,MIN(FIND({0,1,2,3,4,5,6,7,8,9},ASC(Y1756)&amp;1234567890))-1)</f>
        <v>O</v>
      </c>
      <c r="AA1756" s="8">
        <f t="shared" si="139"/>
        <v>12</v>
      </c>
      <c r="AB1756" s="8">
        <f>VLOOKUP(Z1756,Table!$A$2:$C$121,2,0)</f>
        <v>16</v>
      </c>
      <c r="AC1756" s="7">
        <f>VLOOKUP(Z1756,Table!$A$2:$C$121,3,0)</f>
        <v>2</v>
      </c>
      <c r="AD1756" s="5" t="str">
        <f>VLOOKUP(A1756,Table!$U$1:$V$230,2,0)</f>
        <v>Cubic</v>
      </c>
    </row>
    <row r="1757" spans="1:30" ht="18.75" customHeight="1" x14ac:dyDescent="0.4">
      <c r="A1757" s="5">
        <v>230</v>
      </c>
      <c r="B1757" s="5">
        <v>15418</v>
      </c>
      <c r="C1757" s="5" t="s">
        <v>2234</v>
      </c>
      <c r="D1757" s="5" t="s">
        <v>2237</v>
      </c>
      <c r="E1757" s="6" t="s">
        <v>2328</v>
      </c>
      <c r="F1757" s="8" t="str">
        <f>LEFT(E1757,MIN(FIND({0,1,2,3,4,5,6,7,8,9},ASC(E1757)&amp;1234567890))-1)</f>
        <v>Na</v>
      </c>
      <c r="G1757" s="8">
        <f t="shared" si="135"/>
        <v>2</v>
      </c>
      <c r="H1757" s="8">
        <f>VLOOKUP(F1757,Table!$A$2:$C$121,2,0)</f>
        <v>1</v>
      </c>
      <c r="I1757" s="7">
        <f>VLOOKUP(F1757,Table!$A$2:$C$121,3,0)</f>
        <v>3</v>
      </c>
      <c r="J1757" s="6" t="s">
        <v>2341</v>
      </c>
      <c r="K1757" s="8" t="str">
        <f>LEFT(J1757,MIN(FIND({0,1,2,3,4,5,6,7,8,9},ASC(J1757)&amp;1234567890))-1)</f>
        <v>Ca</v>
      </c>
      <c r="L1757" s="8">
        <f t="shared" si="136"/>
        <v>1</v>
      </c>
      <c r="M1757" s="8">
        <f>VLOOKUP(K1757,Table!$A$2:$C$121,2,0)</f>
        <v>2</v>
      </c>
      <c r="N1757" s="7">
        <f>VLOOKUP(K1757,Table!$A$2:$C$121,3,0)</f>
        <v>4</v>
      </c>
      <c r="O1757" s="6" t="s">
        <v>2756</v>
      </c>
      <c r="P1757" s="8" t="str">
        <f>LEFT(O1757,MIN(FIND({0,1,2,3,4,5,6,7,8,9},ASC(O1757)&amp;1234567890))-1)</f>
        <v>Ti</v>
      </c>
      <c r="Q1757" s="8">
        <f t="shared" si="137"/>
        <v>2</v>
      </c>
      <c r="R1757" s="8">
        <f>VLOOKUP(P1757,Table!$A$2:$C$121,2,0)</f>
        <v>4</v>
      </c>
      <c r="S1757" s="7">
        <f>VLOOKUP(P1757,Table!$A$2:$C$121,3,0)</f>
        <v>4</v>
      </c>
      <c r="T1757" s="6" t="s">
        <v>2645</v>
      </c>
      <c r="U1757" s="8" t="str">
        <f>LEFT(T1757,MIN(FIND({0,1,2,3,4,5,6,7,8,9},ASC(T1757)&amp;1234567890))-1)</f>
        <v>Ge</v>
      </c>
      <c r="V1757" s="8">
        <f t="shared" si="138"/>
        <v>3</v>
      </c>
      <c r="W1757" s="8">
        <f>VLOOKUP(U1757,Table!$A$2:$C$121,2,0)</f>
        <v>14</v>
      </c>
      <c r="X1757" s="7">
        <f>VLOOKUP(U1757,Table!$A$2:$C$121,3,0)</f>
        <v>4</v>
      </c>
      <c r="Y1757" s="6" t="s">
        <v>2470</v>
      </c>
      <c r="Z1757" s="8" t="str">
        <f>LEFT(Y1757,MIN(FIND({0,1,2,3,4,5,6,7,8,9},ASC(Y1757)&amp;1234567890))-1)</f>
        <v>O</v>
      </c>
      <c r="AA1757" s="8">
        <f t="shared" si="139"/>
        <v>12</v>
      </c>
      <c r="AB1757" s="8">
        <f>VLOOKUP(Z1757,Table!$A$2:$C$121,2,0)</f>
        <v>16</v>
      </c>
      <c r="AC1757" s="7">
        <f>VLOOKUP(Z1757,Table!$A$2:$C$121,3,0)</f>
        <v>2</v>
      </c>
      <c r="AD1757" s="5" t="str">
        <f>VLOOKUP(A1757,Table!$U$1:$V$230,2,0)</f>
        <v>Cubic</v>
      </c>
    </row>
    <row r="1758" spans="1:30" ht="18.75" customHeight="1" x14ac:dyDescent="0.4">
      <c r="A1758" s="5">
        <v>230</v>
      </c>
      <c r="B1758" s="5">
        <v>17036</v>
      </c>
      <c r="C1758" s="5" t="s">
        <v>2234</v>
      </c>
      <c r="D1758" s="5" t="s">
        <v>5650</v>
      </c>
      <c r="E1758" s="6" t="s">
        <v>2415</v>
      </c>
      <c r="F1758" s="8" t="str">
        <f>LEFT(E1758,MIN(FIND({0,1,2,3,4,5,6,7,8,9},ASC(E1758)&amp;1234567890))-1)</f>
        <v>Ca</v>
      </c>
      <c r="G1758" s="8">
        <f t="shared" si="135"/>
        <v>3</v>
      </c>
      <c r="H1758" s="8">
        <f>VLOOKUP(F1758,Table!$A$2:$C$121,2,0)</f>
        <v>2</v>
      </c>
      <c r="I1758" s="7">
        <f>VLOOKUP(F1758,Table!$A$2:$C$121,3,0)</f>
        <v>4</v>
      </c>
      <c r="J1758" s="6" t="s">
        <v>4995</v>
      </c>
      <c r="K1758" s="8" t="str">
        <f>LEFT(J1758,MIN(FIND({0,1,2,3,4,5,6,7,8,9},ASC(J1758)&amp;1234567890))-1)</f>
        <v>Al</v>
      </c>
      <c r="L1758" s="8">
        <f t="shared" si="136"/>
        <v>1.6</v>
      </c>
      <c r="M1758" s="8">
        <f>VLOOKUP(K1758,Table!$A$2:$C$121,2,0)</f>
        <v>13</v>
      </c>
      <c r="N1758" s="7">
        <f>VLOOKUP(K1758,Table!$A$2:$C$121,3,0)</f>
        <v>3</v>
      </c>
      <c r="O1758" s="6" t="s">
        <v>5477</v>
      </c>
      <c r="P1758" s="8" t="str">
        <f>LEFT(O1758,MIN(FIND({0,1,2,3,4,5,6,7,8,9},ASC(O1758)&amp;1234567890))-1)</f>
        <v>Fe</v>
      </c>
      <c r="Q1758" s="8">
        <f t="shared" si="137"/>
        <v>0.4</v>
      </c>
      <c r="R1758" s="8">
        <f>VLOOKUP(P1758,Table!$A$2:$C$121,2,0)</f>
        <v>8</v>
      </c>
      <c r="S1758" s="7">
        <f>VLOOKUP(P1758,Table!$A$2:$C$121,3,0)</f>
        <v>4</v>
      </c>
      <c r="T1758" s="6" t="s">
        <v>2541</v>
      </c>
      <c r="U1758" s="8" t="str">
        <f>LEFT(T1758,MIN(FIND({0,1,2,3,4,5,6,7,8,9},ASC(T1758)&amp;1234567890))-1)</f>
        <v>Si</v>
      </c>
      <c r="V1758" s="8">
        <f t="shared" si="138"/>
        <v>3</v>
      </c>
      <c r="W1758" s="8">
        <f>VLOOKUP(U1758,Table!$A$2:$C$121,2,0)</f>
        <v>14</v>
      </c>
      <c r="X1758" s="7">
        <f>VLOOKUP(U1758,Table!$A$2:$C$121,3,0)</f>
        <v>3</v>
      </c>
      <c r="Y1758" s="6" t="s">
        <v>2470</v>
      </c>
      <c r="Z1758" s="8" t="str">
        <f>LEFT(Y1758,MIN(FIND({0,1,2,3,4,5,6,7,8,9},ASC(Y1758)&amp;1234567890))-1)</f>
        <v>O</v>
      </c>
      <c r="AA1758" s="8">
        <f t="shared" si="139"/>
        <v>12</v>
      </c>
      <c r="AB1758" s="8">
        <f>VLOOKUP(Z1758,Table!$A$2:$C$121,2,0)</f>
        <v>16</v>
      </c>
      <c r="AC1758" s="7">
        <f>VLOOKUP(Z1758,Table!$A$2:$C$121,3,0)</f>
        <v>2</v>
      </c>
      <c r="AD1758" s="5" t="str">
        <f>VLOOKUP(A1758,Table!$U$1:$V$230,2,0)</f>
        <v>Cubic</v>
      </c>
    </row>
    <row r="1759" spans="1:30" ht="18.75" customHeight="1" x14ac:dyDescent="0.4">
      <c r="A1759" s="5">
        <v>230</v>
      </c>
      <c r="B1759" s="5">
        <v>28089</v>
      </c>
      <c r="C1759" s="5" t="s">
        <v>2234</v>
      </c>
      <c r="D1759" s="5" t="s">
        <v>5651</v>
      </c>
      <c r="E1759" s="6" t="s">
        <v>4996</v>
      </c>
      <c r="F1759" s="8" t="str">
        <f>LEFT(E1759,MIN(FIND({0,1,2,3,4,5,6,7,8,9},ASC(E1759)&amp;1234567890))-1)</f>
        <v>Ca</v>
      </c>
      <c r="G1759" s="8">
        <f t="shared" si="135"/>
        <v>2.06</v>
      </c>
      <c r="H1759" s="8">
        <f>VLOOKUP(F1759,Table!$A$2:$C$121,2,0)</f>
        <v>2</v>
      </c>
      <c r="I1759" s="7">
        <f>VLOOKUP(F1759,Table!$A$2:$C$121,3,0)</f>
        <v>4</v>
      </c>
      <c r="J1759" s="6" t="s">
        <v>5427</v>
      </c>
      <c r="K1759" s="8" t="str">
        <f>LEFT(J1759,MIN(FIND({0,1,2,3,4,5,6,7,8,9},ASC(J1759)&amp;1234567890))-1)</f>
        <v>Bi</v>
      </c>
      <c r="L1759" s="8">
        <f t="shared" si="136"/>
        <v>0.94</v>
      </c>
      <c r="M1759" s="8">
        <f>VLOOKUP(K1759,Table!$A$2:$C$121,2,0)</f>
        <v>15</v>
      </c>
      <c r="N1759" s="7">
        <f>VLOOKUP(K1759,Table!$A$2:$C$121,3,0)</f>
        <v>6</v>
      </c>
      <c r="O1759" s="6" t="s">
        <v>4997</v>
      </c>
      <c r="P1759" s="8" t="str">
        <f>LEFT(O1759,MIN(FIND({0,1,2,3,4,5,6,7,8,9},ASC(O1759)&amp;1234567890))-1)</f>
        <v>Fe</v>
      </c>
      <c r="Q1759" s="8">
        <f t="shared" si="137"/>
        <v>3.97</v>
      </c>
      <c r="R1759" s="8">
        <f>VLOOKUP(P1759,Table!$A$2:$C$121,2,0)</f>
        <v>8</v>
      </c>
      <c r="S1759" s="7">
        <f>VLOOKUP(P1759,Table!$A$2:$C$121,3,0)</f>
        <v>4</v>
      </c>
      <c r="T1759" s="6" t="s">
        <v>4998</v>
      </c>
      <c r="U1759" s="8" t="str">
        <f>LEFT(T1759,MIN(FIND({0,1,2,3,4,5,6,7,8,9},ASC(T1759)&amp;1234567890))-1)</f>
        <v>V</v>
      </c>
      <c r="V1759" s="8">
        <f t="shared" si="138"/>
        <v>1.03</v>
      </c>
      <c r="W1759" s="8">
        <f>VLOOKUP(U1759,Table!$A$2:$C$121,2,0)</f>
        <v>5</v>
      </c>
      <c r="X1759" s="7">
        <f>VLOOKUP(U1759,Table!$A$2:$C$121,3,0)</f>
        <v>4</v>
      </c>
      <c r="Y1759" s="6" t="s">
        <v>2470</v>
      </c>
      <c r="Z1759" s="8" t="str">
        <f>LEFT(Y1759,MIN(FIND({0,1,2,3,4,5,6,7,8,9},ASC(Y1759)&amp;1234567890))-1)</f>
        <v>O</v>
      </c>
      <c r="AA1759" s="8">
        <f t="shared" si="139"/>
        <v>12</v>
      </c>
      <c r="AB1759" s="8">
        <f>VLOOKUP(Z1759,Table!$A$2:$C$121,2,0)</f>
        <v>16</v>
      </c>
      <c r="AC1759" s="7">
        <f>VLOOKUP(Z1759,Table!$A$2:$C$121,3,0)</f>
        <v>2</v>
      </c>
      <c r="AD1759" s="5" t="str">
        <f>VLOOKUP(A1759,Table!$U$1:$V$230,2,0)</f>
        <v>Cubic</v>
      </c>
    </row>
    <row r="1760" spans="1:30" ht="18.75" customHeight="1" x14ac:dyDescent="0.4">
      <c r="A1760" s="5">
        <v>230</v>
      </c>
      <c r="B1760" s="5">
        <v>28090</v>
      </c>
      <c r="C1760" s="5" t="s">
        <v>2234</v>
      </c>
      <c r="D1760" s="5" t="s">
        <v>5652</v>
      </c>
      <c r="E1760" s="6" t="s">
        <v>4999</v>
      </c>
      <c r="F1760" s="8" t="str">
        <f>LEFT(E1760,MIN(FIND({0,1,2,3,4,5,6,7,8,9},ASC(E1760)&amp;1234567890))-1)</f>
        <v>Ca</v>
      </c>
      <c r="G1760" s="8">
        <f t="shared" si="135"/>
        <v>2.3199999999999998</v>
      </c>
      <c r="H1760" s="8">
        <f>VLOOKUP(F1760,Table!$A$2:$C$121,2,0)</f>
        <v>2</v>
      </c>
      <c r="I1760" s="7">
        <f>VLOOKUP(F1760,Table!$A$2:$C$121,3,0)</f>
        <v>4</v>
      </c>
      <c r="J1760" s="6" t="s">
        <v>5428</v>
      </c>
      <c r="K1760" s="8" t="str">
        <f>LEFT(J1760,MIN(FIND({0,1,2,3,4,5,6,7,8,9},ASC(J1760)&amp;1234567890))-1)</f>
        <v>Bi</v>
      </c>
      <c r="L1760" s="8">
        <f t="shared" si="136"/>
        <v>0.68</v>
      </c>
      <c r="M1760" s="8">
        <f>VLOOKUP(K1760,Table!$A$2:$C$121,2,0)</f>
        <v>15</v>
      </c>
      <c r="N1760" s="7">
        <f>VLOOKUP(K1760,Table!$A$2:$C$121,3,0)</f>
        <v>6</v>
      </c>
      <c r="O1760" s="6" t="s">
        <v>5000</v>
      </c>
      <c r="P1760" s="8" t="str">
        <f>LEFT(O1760,MIN(FIND({0,1,2,3,4,5,6,7,8,9},ASC(O1760)&amp;1234567890))-1)</f>
        <v>Fe</v>
      </c>
      <c r="Q1760" s="8">
        <f t="shared" si="137"/>
        <v>3.84</v>
      </c>
      <c r="R1760" s="8">
        <f>VLOOKUP(P1760,Table!$A$2:$C$121,2,0)</f>
        <v>8</v>
      </c>
      <c r="S1760" s="7">
        <f>VLOOKUP(P1760,Table!$A$2:$C$121,3,0)</f>
        <v>4</v>
      </c>
      <c r="T1760" s="6" t="s">
        <v>5001</v>
      </c>
      <c r="U1760" s="8" t="str">
        <f>LEFT(T1760,MIN(FIND({0,1,2,3,4,5,6,7,8,9},ASC(T1760)&amp;1234567890))-1)</f>
        <v>V</v>
      </c>
      <c r="V1760" s="8">
        <f t="shared" si="138"/>
        <v>1.1599999999999999</v>
      </c>
      <c r="W1760" s="8">
        <f>VLOOKUP(U1760,Table!$A$2:$C$121,2,0)</f>
        <v>5</v>
      </c>
      <c r="X1760" s="7">
        <f>VLOOKUP(U1760,Table!$A$2:$C$121,3,0)</f>
        <v>4</v>
      </c>
      <c r="Y1760" s="6" t="s">
        <v>2470</v>
      </c>
      <c r="Z1760" s="8" t="str">
        <f>LEFT(Y1760,MIN(FIND({0,1,2,3,4,5,6,7,8,9},ASC(Y1760)&amp;1234567890))-1)</f>
        <v>O</v>
      </c>
      <c r="AA1760" s="8">
        <f t="shared" si="139"/>
        <v>12</v>
      </c>
      <c r="AB1760" s="8">
        <f>VLOOKUP(Z1760,Table!$A$2:$C$121,2,0)</f>
        <v>16</v>
      </c>
      <c r="AC1760" s="7">
        <f>VLOOKUP(Z1760,Table!$A$2:$C$121,3,0)</f>
        <v>2</v>
      </c>
      <c r="AD1760" s="5" t="str">
        <f>VLOOKUP(A1760,Table!$U$1:$V$230,2,0)</f>
        <v>Cubic</v>
      </c>
    </row>
    <row r="1761" spans="1:30" ht="18.75" customHeight="1" x14ac:dyDescent="0.4">
      <c r="A1761" s="5">
        <v>230</v>
      </c>
      <c r="B1761" s="5">
        <v>28091</v>
      </c>
      <c r="C1761" s="5" t="s">
        <v>2234</v>
      </c>
      <c r="D1761" s="5" t="s">
        <v>5653</v>
      </c>
      <c r="E1761" s="6" t="s">
        <v>5002</v>
      </c>
      <c r="F1761" s="8" t="str">
        <f>LEFT(E1761,MIN(FIND({0,1,2,3,4,5,6,7,8,9},ASC(E1761)&amp;1234567890))-1)</f>
        <v>Ca</v>
      </c>
      <c r="G1761" s="8">
        <f t="shared" si="135"/>
        <v>2.6</v>
      </c>
      <c r="H1761" s="8">
        <f>VLOOKUP(F1761,Table!$A$2:$C$121,2,0)</f>
        <v>2</v>
      </c>
      <c r="I1761" s="7">
        <f>VLOOKUP(F1761,Table!$A$2:$C$121,3,0)</f>
        <v>4</v>
      </c>
      <c r="J1761" s="6" t="s">
        <v>5429</v>
      </c>
      <c r="K1761" s="8" t="str">
        <f>LEFT(J1761,MIN(FIND({0,1,2,3,4,5,6,7,8,9},ASC(J1761)&amp;1234567890))-1)</f>
        <v>Bi</v>
      </c>
      <c r="L1761" s="8">
        <f t="shared" si="136"/>
        <v>0.4</v>
      </c>
      <c r="M1761" s="8">
        <f>VLOOKUP(K1761,Table!$A$2:$C$121,2,0)</f>
        <v>15</v>
      </c>
      <c r="N1761" s="7">
        <f>VLOOKUP(K1761,Table!$A$2:$C$121,3,0)</f>
        <v>6</v>
      </c>
      <c r="O1761" s="6" t="s">
        <v>5003</v>
      </c>
      <c r="P1761" s="8" t="str">
        <f>LEFT(O1761,MIN(FIND({0,1,2,3,4,5,6,7,8,9},ASC(O1761)&amp;1234567890))-1)</f>
        <v>Fe</v>
      </c>
      <c r="Q1761" s="8">
        <f t="shared" si="137"/>
        <v>3.7</v>
      </c>
      <c r="R1761" s="8">
        <f>VLOOKUP(P1761,Table!$A$2:$C$121,2,0)</f>
        <v>8</v>
      </c>
      <c r="S1761" s="7">
        <f>VLOOKUP(P1761,Table!$A$2:$C$121,3,0)</f>
        <v>4</v>
      </c>
      <c r="T1761" s="6" t="s">
        <v>5004</v>
      </c>
      <c r="U1761" s="8" t="str">
        <f>LEFT(T1761,MIN(FIND({0,1,2,3,4,5,6,7,8,9},ASC(T1761)&amp;1234567890))-1)</f>
        <v>V</v>
      </c>
      <c r="V1761" s="8">
        <f t="shared" si="138"/>
        <v>1.3</v>
      </c>
      <c r="W1761" s="8">
        <f>VLOOKUP(U1761,Table!$A$2:$C$121,2,0)</f>
        <v>5</v>
      </c>
      <c r="X1761" s="7">
        <f>VLOOKUP(U1761,Table!$A$2:$C$121,3,0)</f>
        <v>4</v>
      </c>
      <c r="Y1761" s="6" t="s">
        <v>2470</v>
      </c>
      <c r="Z1761" s="8" t="str">
        <f>LEFT(Y1761,MIN(FIND({0,1,2,3,4,5,6,7,8,9},ASC(Y1761)&amp;1234567890))-1)</f>
        <v>O</v>
      </c>
      <c r="AA1761" s="8">
        <f t="shared" si="139"/>
        <v>12</v>
      </c>
      <c r="AB1761" s="8">
        <f>VLOOKUP(Z1761,Table!$A$2:$C$121,2,0)</f>
        <v>16</v>
      </c>
      <c r="AC1761" s="7">
        <f>VLOOKUP(Z1761,Table!$A$2:$C$121,3,0)</f>
        <v>2</v>
      </c>
      <c r="AD1761" s="5" t="str">
        <f>VLOOKUP(A1761,Table!$U$1:$V$230,2,0)</f>
        <v>Cubic</v>
      </c>
    </row>
    <row r="1762" spans="1:30" ht="18.75" customHeight="1" x14ac:dyDescent="0.4">
      <c r="A1762" s="5">
        <v>230</v>
      </c>
      <c r="B1762" s="5">
        <v>28092</v>
      </c>
      <c r="C1762" s="5" t="s">
        <v>2234</v>
      </c>
      <c r="D1762" s="5" t="s">
        <v>5654</v>
      </c>
      <c r="E1762" s="6" t="s">
        <v>5005</v>
      </c>
      <c r="F1762" s="8" t="str">
        <f>LEFT(E1762,MIN(FIND({0,1,2,3,4,5,6,7,8,9},ASC(E1762)&amp;1234567890))-1)</f>
        <v>Ca</v>
      </c>
      <c r="G1762" s="8">
        <f t="shared" si="135"/>
        <v>2.74</v>
      </c>
      <c r="H1762" s="8">
        <f>VLOOKUP(F1762,Table!$A$2:$C$121,2,0)</f>
        <v>2</v>
      </c>
      <c r="I1762" s="7">
        <f>VLOOKUP(F1762,Table!$A$2:$C$121,3,0)</f>
        <v>4</v>
      </c>
      <c r="J1762" s="6" t="s">
        <v>5430</v>
      </c>
      <c r="K1762" s="8" t="str">
        <f>LEFT(J1762,MIN(FIND({0,1,2,3,4,5,6,7,8,9},ASC(J1762)&amp;1234567890))-1)</f>
        <v>Bi</v>
      </c>
      <c r="L1762" s="8">
        <f t="shared" si="136"/>
        <v>0.26</v>
      </c>
      <c r="M1762" s="8">
        <f>VLOOKUP(K1762,Table!$A$2:$C$121,2,0)</f>
        <v>15</v>
      </c>
      <c r="N1762" s="7">
        <f>VLOOKUP(K1762,Table!$A$2:$C$121,3,0)</f>
        <v>6</v>
      </c>
      <c r="O1762" s="6" t="s">
        <v>5006</v>
      </c>
      <c r="P1762" s="8" t="str">
        <f>LEFT(O1762,MIN(FIND({0,1,2,3,4,5,6,7,8,9},ASC(O1762)&amp;1234567890))-1)</f>
        <v>Fe</v>
      </c>
      <c r="Q1762" s="8">
        <f t="shared" si="137"/>
        <v>3.63</v>
      </c>
      <c r="R1762" s="8">
        <f>VLOOKUP(P1762,Table!$A$2:$C$121,2,0)</f>
        <v>8</v>
      </c>
      <c r="S1762" s="7">
        <f>VLOOKUP(P1762,Table!$A$2:$C$121,3,0)</f>
        <v>4</v>
      </c>
      <c r="T1762" s="6" t="s">
        <v>5007</v>
      </c>
      <c r="U1762" s="8" t="str">
        <f>LEFT(T1762,MIN(FIND({0,1,2,3,4,5,6,7,8,9},ASC(T1762)&amp;1234567890))-1)</f>
        <v>V</v>
      </c>
      <c r="V1762" s="8">
        <f t="shared" si="138"/>
        <v>1.37</v>
      </c>
      <c r="W1762" s="8">
        <f>VLOOKUP(U1762,Table!$A$2:$C$121,2,0)</f>
        <v>5</v>
      </c>
      <c r="X1762" s="7">
        <f>VLOOKUP(U1762,Table!$A$2:$C$121,3,0)</f>
        <v>4</v>
      </c>
      <c r="Y1762" s="6" t="s">
        <v>2470</v>
      </c>
      <c r="Z1762" s="8" t="str">
        <f>LEFT(Y1762,MIN(FIND({0,1,2,3,4,5,6,7,8,9},ASC(Y1762)&amp;1234567890))-1)</f>
        <v>O</v>
      </c>
      <c r="AA1762" s="8">
        <f t="shared" si="139"/>
        <v>12</v>
      </c>
      <c r="AB1762" s="8">
        <f>VLOOKUP(Z1762,Table!$A$2:$C$121,2,0)</f>
        <v>16</v>
      </c>
      <c r="AC1762" s="7">
        <f>VLOOKUP(Z1762,Table!$A$2:$C$121,3,0)</f>
        <v>2</v>
      </c>
      <c r="AD1762" s="5" t="str">
        <f>VLOOKUP(A1762,Table!$U$1:$V$230,2,0)</f>
        <v>Cubic</v>
      </c>
    </row>
    <row r="1763" spans="1:30" ht="18.75" customHeight="1" x14ac:dyDescent="0.4">
      <c r="A1763" s="5">
        <v>230</v>
      </c>
      <c r="B1763" s="5">
        <v>29224</v>
      </c>
      <c r="C1763" s="5" t="s">
        <v>2234</v>
      </c>
      <c r="D1763" s="5" t="s">
        <v>2238</v>
      </c>
      <c r="E1763" s="6" t="s">
        <v>2341</v>
      </c>
      <c r="F1763" s="8" t="str">
        <f>LEFT(E1763,MIN(FIND({0,1,2,3,4,5,6,7,8,9},ASC(E1763)&amp;1234567890))-1)</f>
        <v>Ca</v>
      </c>
      <c r="G1763" s="8">
        <f t="shared" si="135"/>
        <v>1</v>
      </c>
      <c r="H1763" s="8">
        <f>VLOOKUP(F1763,Table!$A$2:$C$121,2,0)</f>
        <v>2</v>
      </c>
      <c r="I1763" s="7">
        <f>VLOOKUP(F1763,Table!$A$2:$C$121,3,0)</f>
        <v>4</v>
      </c>
      <c r="J1763" s="6" t="s">
        <v>2691</v>
      </c>
      <c r="K1763" s="8" t="str">
        <f>LEFT(J1763,MIN(FIND({0,1,2,3,4,5,6,7,8,9},ASC(J1763)&amp;1234567890))-1)</f>
        <v>Y</v>
      </c>
      <c r="L1763" s="8">
        <f t="shared" si="136"/>
        <v>2</v>
      </c>
      <c r="M1763" s="8">
        <f>VLOOKUP(K1763,Table!$A$2:$C$121,2,0)</f>
        <v>3</v>
      </c>
      <c r="N1763" s="7">
        <f>VLOOKUP(K1763,Table!$A$2:$C$121,3,0)</f>
        <v>5</v>
      </c>
      <c r="O1763" s="6" t="s">
        <v>3169</v>
      </c>
      <c r="P1763" s="8" t="str">
        <f>LEFT(O1763,MIN(FIND({0,1,2,3,4,5,6,7,8,9},ASC(O1763)&amp;1234567890))-1)</f>
        <v>Fe</v>
      </c>
      <c r="Q1763" s="8">
        <f t="shared" si="137"/>
        <v>4</v>
      </c>
      <c r="R1763" s="8">
        <f>VLOOKUP(P1763,Table!$A$2:$C$121,2,0)</f>
        <v>8</v>
      </c>
      <c r="S1763" s="7">
        <f>VLOOKUP(P1763,Table!$A$2:$C$121,3,0)</f>
        <v>4</v>
      </c>
      <c r="T1763" s="6" t="s">
        <v>2358</v>
      </c>
      <c r="U1763" s="8" t="str">
        <f>LEFT(T1763,MIN(FIND({0,1,2,3,4,5,6,7,8,9},ASC(T1763)&amp;1234567890))-1)</f>
        <v>Sn</v>
      </c>
      <c r="V1763" s="8">
        <f t="shared" si="138"/>
        <v>1</v>
      </c>
      <c r="W1763" s="8">
        <f>VLOOKUP(U1763,Table!$A$2:$C$121,2,0)</f>
        <v>14</v>
      </c>
      <c r="X1763" s="7">
        <f>VLOOKUP(U1763,Table!$A$2:$C$121,3,0)</f>
        <v>5</v>
      </c>
      <c r="Y1763" s="6" t="s">
        <v>2470</v>
      </c>
      <c r="Z1763" s="8" t="str">
        <f>LEFT(Y1763,MIN(FIND({0,1,2,3,4,5,6,7,8,9},ASC(Y1763)&amp;1234567890))-1)</f>
        <v>O</v>
      </c>
      <c r="AA1763" s="8">
        <f t="shared" si="139"/>
        <v>12</v>
      </c>
      <c r="AB1763" s="8">
        <f>VLOOKUP(Z1763,Table!$A$2:$C$121,2,0)</f>
        <v>16</v>
      </c>
      <c r="AC1763" s="7">
        <f>VLOOKUP(Z1763,Table!$A$2:$C$121,3,0)</f>
        <v>2</v>
      </c>
      <c r="AD1763" s="5" t="str">
        <f>VLOOKUP(A1763,Table!$U$1:$V$230,2,0)</f>
        <v>Cubic</v>
      </c>
    </row>
    <row r="1764" spans="1:30" ht="18.75" customHeight="1" x14ac:dyDescent="0.4">
      <c r="A1764" s="5">
        <v>230</v>
      </c>
      <c r="B1764" s="5">
        <v>24247</v>
      </c>
      <c r="C1764" s="5" t="s">
        <v>2234</v>
      </c>
      <c r="D1764" s="5" t="s">
        <v>2239</v>
      </c>
      <c r="E1764" s="6" t="s">
        <v>2848</v>
      </c>
      <c r="F1764" s="8" t="str">
        <f>LEFT(E1764,MIN(FIND({0,1,2,3,4,5,6,7,8,9},ASC(E1764)&amp;1234567890))-1)</f>
        <v>Ca</v>
      </c>
      <c r="G1764" s="8">
        <f t="shared" si="135"/>
        <v>1.5</v>
      </c>
      <c r="H1764" s="8">
        <f>VLOOKUP(F1764,Table!$A$2:$C$121,2,0)</f>
        <v>2</v>
      </c>
      <c r="I1764" s="7">
        <f>VLOOKUP(F1764,Table!$A$2:$C$121,3,0)</f>
        <v>4</v>
      </c>
      <c r="J1764" s="6" t="s">
        <v>5008</v>
      </c>
      <c r="K1764" s="8" t="str">
        <f>LEFT(J1764,MIN(FIND({0,1,2,3,4,5,6,7,8,9},ASC(J1764)&amp;1234567890))-1)</f>
        <v>Fe</v>
      </c>
      <c r="L1764" s="8">
        <f t="shared" si="136"/>
        <v>1.76</v>
      </c>
      <c r="M1764" s="8">
        <f>VLOOKUP(K1764,Table!$A$2:$C$121,2,0)</f>
        <v>8</v>
      </c>
      <c r="N1764" s="7">
        <f>VLOOKUP(K1764,Table!$A$2:$C$121,3,0)</f>
        <v>4</v>
      </c>
      <c r="O1764" s="6" t="s">
        <v>5009</v>
      </c>
      <c r="P1764" s="8" t="str">
        <f>LEFT(O1764,MIN(FIND({0,1,2,3,4,5,6,7,8,9},ASC(O1764)&amp;1234567890))-1)</f>
        <v>Al</v>
      </c>
      <c r="Q1764" s="8">
        <f t="shared" si="137"/>
        <v>1.8</v>
      </c>
      <c r="R1764" s="8">
        <f>VLOOKUP(P1764,Table!$A$2:$C$121,2,0)</f>
        <v>13</v>
      </c>
      <c r="S1764" s="7">
        <f>VLOOKUP(P1764,Table!$A$2:$C$121,3,0)</f>
        <v>3</v>
      </c>
      <c r="T1764" s="6" t="s">
        <v>5010</v>
      </c>
      <c r="U1764" s="8" t="str">
        <f>LEFT(T1764,MIN(FIND({0,1,2,3,4,5,6,7,8,9},ASC(T1764)&amp;1234567890))-1)</f>
        <v>Si</v>
      </c>
      <c r="V1764" s="8">
        <f t="shared" si="138"/>
        <v>2.94</v>
      </c>
      <c r="W1764" s="8">
        <f>VLOOKUP(U1764,Table!$A$2:$C$121,2,0)</f>
        <v>14</v>
      </c>
      <c r="X1764" s="7">
        <f>VLOOKUP(U1764,Table!$A$2:$C$121,3,0)</f>
        <v>3</v>
      </c>
      <c r="Y1764" s="6" t="s">
        <v>2470</v>
      </c>
      <c r="Z1764" s="8" t="str">
        <f>LEFT(Y1764,MIN(FIND({0,1,2,3,4,5,6,7,8,9},ASC(Y1764)&amp;1234567890))-1)</f>
        <v>O</v>
      </c>
      <c r="AA1764" s="8">
        <f t="shared" si="139"/>
        <v>12</v>
      </c>
      <c r="AB1764" s="8">
        <f>VLOOKUP(Z1764,Table!$A$2:$C$121,2,0)</f>
        <v>16</v>
      </c>
      <c r="AC1764" s="7">
        <f>VLOOKUP(Z1764,Table!$A$2:$C$121,3,0)</f>
        <v>2</v>
      </c>
      <c r="AD1764" s="5" t="str">
        <f>VLOOKUP(A1764,Table!$U$1:$V$230,2,0)</f>
        <v>Cubic</v>
      </c>
    </row>
    <row r="1765" spans="1:30" ht="18.75" customHeight="1" x14ac:dyDescent="0.4">
      <c r="A1765" s="5">
        <v>230</v>
      </c>
      <c r="B1765" s="5">
        <v>28169</v>
      </c>
      <c r="C1765" s="5" t="s">
        <v>2234</v>
      </c>
      <c r="D1765" s="5" t="s">
        <v>5655</v>
      </c>
      <c r="E1765" s="6" t="s">
        <v>4412</v>
      </c>
      <c r="F1765" s="8" t="str">
        <f>LEFT(E1765,MIN(FIND({0,1,2,3,4,5,6,7,8,9},ASC(E1765)&amp;1234567890))-1)</f>
        <v>Na</v>
      </c>
      <c r="G1765" s="8">
        <f t="shared" si="135"/>
        <v>0.15</v>
      </c>
      <c r="H1765" s="8">
        <f>VLOOKUP(F1765,Table!$A$2:$C$121,2,0)</f>
        <v>1</v>
      </c>
      <c r="I1765" s="7">
        <f>VLOOKUP(F1765,Table!$A$2:$C$121,3,0)</f>
        <v>3</v>
      </c>
      <c r="J1765" s="6" t="s">
        <v>5431</v>
      </c>
      <c r="K1765" s="8" t="str">
        <f>LEFT(J1765,MIN(FIND({0,1,2,3,4,5,6,7,8,9},ASC(J1765)&amp;1234567890))-1)</f>
        <v>K</v>
      </c>
      <c r="L1765" s="8">
        <f t="shared" si="136"/>
        <v>0.85</v>
      </c>
      <c r="M1765" s="8">
        <f>VLOOKUP(K1765,Table!$A$2:$C$121,2,0)</f>
        <v>1</v>
      </c>
      <c r="N1765" s="7">
        <f>VLOOKUP(K1765,Table!$A$2:$C$121,3,0)</f>
        <v>4</v>
      </c>
      <c r="O1765" s="6" t="s">
        <v>2307</v>
      </c>
      <c r="P1765" s="8" t="str">
        <f>LEFT(O1765,MIN(FIND({0,1,2,3,4,5,6,7,8,9},ASC(O1765)&amp;1234567890))-1)</f>
        <v>Al</v>
      </c>
      <c r="Q1765" s="8">
        <f t="shared" si="137"/>
        <v>1</v>
      </c>
      <c r="R1765" s="8">
        <f>VLOOKUP(P1765,Table!$A$2:$C$121,2,0)</f>
        <v>13</v>
      </c>
      <c r="S1765" s="7">
        <f>VLOOKUP(P1765,Table!$A$2:$C$121,3,0)</f>
        <v>3</v>
      </c>
      <c r="T1765" s="6" t="s">
        <v>2309</v>
      </c>
      <c r="U1765" s="8" t="str">
        <f>LEFT(T1765,MIN(FIND({0,1,2,3,4,5,6,7,8,9},ASC(T1765)&amp;1234567890))-1)</f>
        <v>Si</v>
      </c>
      <c r="V1765" s="8">
        <f t="shared" si="138"/>
        <v>2</v>
      </c>
      <c r="W1765" s="8">
        <f>VLOOKUP(U1765,Table!$A$2:$C$121,2,0)</f>
        <v>14</v>
      </c>
      <c r="X1765" s="7">
        <f>VLOOKUP(U1765,Table!$A$2:$C$121,3,0)</f>
        <v>3</v>
      </c>
      <c r="Y1765" s="6" t="s">
        <v>2332</v>
      </c>
      <c r="Z1765" s="8" t="str">
        <f>LEFT(Y1765,MIN(FIND({0,1,2,3,4,5,6,7,8,9},ASC(Y1765)&amp;1234567890))-1)</f>
        <v>O</v>
      </c>
      <c r="AA1765" s="8">
        <f t="shared" si="139"/>
        <v>6</v>
      </c>
      <c r="AB1765" s="8">
        <f>VLOOKUP(Z1765,Table!$A$2:$C$121,2,0)</f>
        <v>16</v>
      </c>
      <c r="AC1765" s="7">
        <f>VLOOKUP(Z1765,Table!$A$2:$C$121,3,0)</f>
        <v>2</v>
      </c>
      <c r="AD1765" s="5" t="str">
        <f>VLOOKUP(A1765,Table!$U$1:$V$230,2,0)</f>
        <v>Cubic</v>
      </c>
    </row>
    <row r="1766" spans="1:30" ht="18.75" customHeight="1" x14ac:dyDescent="0.4">
      <c r="A1766" s="5">
        <v>230</v>
      </c>
      <c r="B1766" s="5">
        <v>30106</v>
      </c>
      <c r="C1766" s="5" t="s">
        <v>2234</v>
      </c>
      <c r="D1766" s="5" t="s">
        <v>2240</v>
      </c>
      <c r="E1766" s="6" t="s">
        <v>5011</v>
      </c>
      <c r="F1766" s="8" t="str">
        <f>LEFT(E1766,MIN(FIND({0,1,2,3,4,5,6,7,8,9},ASC(E1766)&amp;1234567890))-1)</f>
        <v>Y</v>
      </c>
      <c r="G1766" s="8">
        <f t="shared" si="135"/>
        <v>2.2999999999999998</v>
      </c>
      <c r="H1766" s="8">
        <f>VLOOKUP(F1766,Table!$A$2:$C$121,2,0)</f>
        <v>3</v>
      </c>
      <c r="I1766" s="7">
        <f>VLOOKUP(F1766,Table!$A$2:$C$121,3,0)</f>
        <v>5</v>
      </c>
      <c r="J1766" s="6" t="s">
        <v>5012</v>
      </c>
      <c r="K1766" s="8" t="str">
        <f>LEFT(J1766,MIN(FIND({0,1,2,3,4,5,6,7,8,9},ASC(J1766)&amp;1234567890))-1)</f>
        <v>Pr</v>
      </c>
      <c r="L1766" s="8">
        <f t="shared" si="136"/>
        <v>0.7</v>
      </c>
      <c r="M1766" s="8">
        <f>VLOOKUP(K1766,Table!$A$2:$C$121,2,0)</f>
        <v>3</v>
      </c>
      <c r="N1766" s="7">
        <f>VLOOKUP(K1766,Table!$A$2:$C$121,3,0)</f>
        <v>6</v>
      </c>
      <c r="O1766" s="6" t="s">
        <v>4783</v>
      </c>
      <c r="P1766" s="8" t="str">
        <f>LEFT(O1766,MIN(FIND({0,1,2,3,4,5,6,7,8,9},ASC(O1766)&amp;1234567890))-1)</f>
        <v>Sc</v>
      </c>
      <c r="Q1766" s="8">
        <f t="shared" si="137"/>
        <v>0.8</v>
      </c>
      <c r="R1766" s="8">
        <f>VLOOKUP(P1766,Table!$A$2:$C$121,2,0)</f>
        <v>3</v>
      </c>
      <c r="S1766" s="7">
        <f>VLOOKUP(P1766,Table!$A$2:$C$121,3,0)</f>
        <v>4</v>
      </c>
      <c r="T1766" s="6" t="s">
        <v>4994</v>
      </c>
      <c r="U1766" s="8" t="str">
        <f>LEFT(T1766,MIN(FIND({0,1,2,3,4,5,6,7,8,9},ASC(T1766)&amp;1234567890))-1)</f>
        <v>Fe</v>
      </c>
      <c r="V1766" s="8">
        <f t="shared" si="138"/>
        <v>4.2</v>
      </c>
      <c r="W1766" s="8">
        <f>VLOOKUP(U1766,Table!$A$2:$C$121,2,0)</f>
        <v>8</v>
      </c>
      <c r="X1766" s="7">
        <f>VLOOKUP(U1766,Table!$A$2:$C$121,3,0)</f>
        <v>4</v>
      </c>
      <c r="Y1766" s="6" t="s">
        <v>2470</v>
      </c>
      <c r="Z1766" s="8" t="str">
        <f>LEFT(Y1766,MIN(FIND({0,1,2,3,4,5,6,7,8,9},ASC(Y1766)&amp;1234567890))-1)</f>
        <v>O</v>
      </c>
      <c r="AA1766" s="8">
        <f t="shared" si="139"/>
        <v>12</v>
      </c>
      <c r="AB1766" s="8">
        <f>VLOOKUP(Z1766,Table!$A$2:$C$121,2,0)</f>
        <v>16</v>
      </c>
      <c r="AC1766" s="7">
        <f>VLOOKUP(Z1766,Table!$A$2:$C$121,3,0)</f>
        <v>2</v>
      </c>
      <c r="AD1766" s="5" t="str">
        <f>VLOOKUP(A1766,Table!$U$1:$V$230,2,0)</f>
        <v>Cubic</v>
      </c>
    </row>
    <row r="1767" spans="1:30" ht="18.75" customHeight="1" x14ac:dyDescent="0.4">
      <c r="A1767" s="5">
        <v>230</v>
      </c>
      <c r="B1767" s="5">
        <v>30107</v>
      </c>
      <c r="C1767" s="5" t="s">
        <v>2234</v>
      </c>
      <c r="D1767" s="5" t="s">
        <v>2240</v>
      </c>
      <c r="E1767" s="6" t="s">
        <v>5011</v>
      </c>
      <c r="F1767" s="8" t="str">
        <f>LEFT(E1767,MIN(FIND({0,1,2,3,4,5,6,7,8,9},ASC(E1767)&amp;1234567890))-1)</f>
        <v>Y</v>
      </c>
      <c r="G1767" s="8">
        <f t="shared" si="135"/>
        <v>2.2999999999999998</v>
      </c>
      <c r="H1767" s="8">
        <f>VLOOKUP(F1767,Table!$A$2:$C$121,2,0)</f>
        <v>3</v>
      </c>
      <c r="I1767" s="7">
        <f>VLOOKUP(F1767,Table!$A$2:$C$121,3,0)</f>
        <v>5</v>
      </c>
      <c r="J1767" s="6" t="s">
        <v>5012</v>
      </c>
      <c r="K1767" s="8" t="str">
        <f>LEFT(J1767,MIN(FIND({0,1,2,3,4,5,6,7,8,9},ASC(J1767)&amp;1234567890))-1)</f>
        <v>Pr</v>
      </c>
      <c r="L1767" s="8">
        <f t="shared" si="136"/>
        <v>0.7</v>
      </c>
      <c r="M1767" s="8">
        <f>VLOOKUP(K1767,Table!$A$2:$C$121,2,0)</f>
        <v>3</v>
      </c>
      <c r="N1767" s="7">
        <f>VLOOKUP(K1767,Table!$A$2:$C$121,3,0)</f>
        <v>6</v>
      </c>
      <c r="O1767" s="6" t="s">
        <v>4783</v>
      </c>
      <c r="P1767" s="8" t="str">
        <f>LEFT(O1767,MIN(FIND({0,1,2,3,4,5,6,7,8,9},ASC(O1767)&amp;1234567890))-1)</f>
        <v>Sc</v>
      </c>
      <c r="Q1767" s="8">
        <f t="shared" si="137"/>
        <v>0.8</v>
      </c>
      <c r="R1767" s="8">
        <f>VLOOKUP(P1767,Table!$A$2:$C$121,2,0)</f>
        <v>3</v>
      </c>
      <c r="S1767" s="7">
        <f>VLOOKUP(P1767,Table!$A$2:$C$121,3,0)</f>
        <v>4</v>
      </c>
      <c r="T1767" s="6" t="s">
        <v>4994</v>
      </c>
      <c r="U1767" s="8" t="str">
        <f>LEFT(T1767,MIN(FIND({0,1,2,3,4,5,6,7,8,9},ASC(T1767)&amp;1234567890))-1)</f>
        <v>Fe</v>
      </c>
      <c r="V1767" s="8">
        <f t="shared" si="138"/>
        <v>4.2</v>
      </c>
      <c r="W1767" s="8">
        <f>VLOOKUP(U1767,Table!$A$2:$C$121,2,0)</f>
        <v>8</v>
      </c>
      <c r="X1767" s="7">
        <f>VLOOKUP(U1767,Table!$A$2:$C$121,3,0)</f>
        <v>4</v>
      </c>
      <c r="Y1767" s="6" t="s">
        <v>2470</v>
      </c>
      <c r="Z1767" s="8" t="str">
        <f>LEFT(Y1767,MIN(FIND({0,1,2,3,4,5,6,7,8,9},ASC(Y1767)&amp;1234567890))-1)</f>
        <v>O</v>
      </c>
      <c r="AA1767" s="8">
        <f t="shared" si="139"/>
        <v>12</v>
      </c>
      <c r="AB1767" s="8">
        <f>VLOOKUP(Z1767,Table!$A$2:$C$121,2,0)</f>
        <v>16</v>
      </c>
      <c r="AC1767" s="7">
        <f>VLOOKUP(Z1767,Table!$A$2:$C$121,3,0)</f>
        <v>2</v>
      </c>
      <c r="AD1767" s="5" t="str">
        <f>VLOOKUP(A1767,Table!$U$1:$V$230,2,0)</f>
        <v>Cubic</v>
      </c>
    </row>
    <row r="1768" spans="1:30" ht="18.75" customHeight="1" x14ac:dyDescent="0.4">
      <c r="A1768" s="5">
        <v>230</v>
      </c>
      <c r="B1768" s="5">
        <v>30108</v>
      </c>
      <c r="C1768" s="5" t="s">
        <v>2234</v>
      </c>
      <c r="D1768" s="5" t="s">
        <v>5656</v>
      </c>
      <c r="E1768" s="6" t="s">
        <v>5011</v>
      </c>
      <c r="F1768" s="8" t="str">
        <f>LEFT(E1768,MIN(FIND({0,1,2,3,4,5,6,7,8,9},ASC(E1768)&amp;1234567890))-1)</f>
        <v>Y</v>
      </c>
      <c r="G1768" s="8">
        <f t="shared" si="135"/>
        <v>2.2999999999999998</v>
      </c>
      <c r="H1768" s="8">
        <f>VLOOKUP(F1768,Table!$A$2:$C$121,2,0)</f>
        <v>3</v>
      </c>
      <c r="I1768" s="7">
        <f>VLOOKUP(F1768,Table!$A$2:$C$121,3,0)</f>
        <v>5</v>
      </c>
      <c r="J1768" s="6" t="s">
        <v>4783</v>
      </c>
      <c r="K1768" s="8" t="str">
        <f>LEFT(J1768,MIN(FIND({0,1,2,3,4,5,6,7,8,9},ASC(J1768)&amp;1234567890))-1)</f>
        <v>Sc</v>
      </c>
      <c r="L1768" s="8">
        <f t="shared" si="136"/>
        <v>0.8</v>
      </c>
      <c r="M1768" s="8">
        <f>VLOOKUP(K1768,Table!$A$2:$C$121,2,0)</f>
        <v>3</v>
      </c>
      <c r="N1768" s="7">
        <f>VLOOKUP(K1768,Table!$A$2:$C$121,3,0)</f>
        <v>4</v>
      </c>
      <c r="O1768" s="6" t="s">
        <v>5012</v>
      </c>
      <c r="P1768" s="8" t="str">
        <f>LEFT(O1768,MIN(FIND({0,1,2,3,4,5,6,7,8,9},ASC(O1768)&amp;1234567890))-1)</f>
        <v>Pr</v>
      </c>
      <c r="Q1768" s="8">
        <f t="shared" si="137"/>
        <v>0.7</v>
      </c>
      <c r="R1768" s="8">
        <f>VLOOKUP(P1768,Table!$A$2:$C$121,2,0)</f>
        <v>3</v>
      </c>
      <c r="S1768" s="7">
        <f>VLOOKUP(P1768,Table!$A$2:$C$121,3,0)</f>
        <v>6</v>
      </c>
      <c r="T1768" s="6" t="s">
        <v>4994</v>
      </c>
      <c r="U1768" s="8" t="str">
        <f>LEFT(T1768,MIN(FIND({0,1,2,3,4,5,6,7,8,9},ASC(T1768)&amp;1234567890))-1)</f>
        <v>Fe</v>
      </c>
      <c r="V1768" s="8">
        <f t="shared" si="138"/>
        <v>4.2</v>
      </c>
      <c r="W1768" s="8">
        <f>VLOOKUP(U1768,Table!$A$2:$C$121,2,0)</f>
        <v>8</v>
      </c>
      <c r="X1768" s="7">
        <f>VLOOKUP(U1768,Table!$A$2:$C$121,3,0)</f>
        <v>4</v>
      </c>
      <c r="Y1768" s="6" t="s">
        <v>2470</v>
      </c>
      <c r="Z1768" s="8" t="str">
        <f>LEFT(Y1768,MIN(FIND({0,1,2,3,4,5,6,7,8,9},ASC(Y1768)&amp;1234567890))-1)</f>
        <v>O</v>
      </c>
      <c r="AA1768" s="8">
        <f t="shared" si="139"/>
        <v>12</v>
      </c>
      <c r="AB1768" s="8">
        <f>VLOOKUP(Z1768,Table!$A$2:$C$121,2,0)</f>
        <v>16</v>
      </c>
      <c r="AC1768" s="7">
        <f>VLOOKUP(Z1768,Table!$A$2:$C$121,3,0)</f>
        <v>2</v>
      </c>
      <c r="AD1768" s="5" t="str">
        <f>VLOOKUP(A1768,Table!$U$1:$V$230,2,0)</f>
        <v>Cubic</v>
      </c>
    </row>
    <row r="1769" spans="1:30" ht="18.75" customHeight="1" x14ac:dyDescent="0.4">
      <c r="A1769" s="5">
        <v>230</v>
      </c>
      <c r="B1769" s="5">
        <v>73815</v>
      </c>
      <c r="C1769" s="5" t="s">
        <v>2234</v>
      </c>
      <c r="D1769" s="5" t="s">
        <v>2241</v>
      </c>
      <c r="E1769" s="6" t="s">
        <v>2415</v>
      </c>
      <c r="F1769" s="8" t="str">
        <f>LEFT(E1769,MIN(FIND({0,1,2,3,4,5,6,7,8,9},ASC(E1769)&amp;1234567890))-1)</f>
        <v>Ca</v>
      </c>
      <c r="G1769" s="8">
        <f t="shared" si="135"/>
        <v>3</v>
      </c>
      <c r="H1769" s="8">
        <f>VLOOKUP(F1769,Table!$A$2:$C$121,2,0)</f>
        <v>2</v>
      </c>
      <c r="I1769" s="7">
        <f>VLOOKUP(F1769,Table!$A$2:$C$121,3,0)</f>
        <v>4</v>
      </c>
      <c r="J1769" s="6" t="s">
        <v>2794</v>
      </c>
      <c r="K1769" s="8" t="str">
        <f>LEFT(J1769,MIN(FIND({0,1,2,3,4,5,6,7,8,9},ASC(J1769)&amp;1234567890))-1)</f>
        <v>Sn</v>
      </c>
      <c r="L1769" s="8">
        <f t="shared" si="136"/>
        <v>2</v>
      </c>
      <c r="M1769" s="8">
        <f>VLOOKUP(K1769,Table!$A$2:$C$121,2,0)</f>
        <v>14</v>
      </c>
      <c r="N1769" s="7">
        <f>VLOOKUP(K1769,Table!$A$2:$C$121,3,0)</f>
        <v>5</v>
      </c>
      <c r="O1769" s="6" t="s">
        <v>2321</v>
      </c>
      <c r="P1769" s="8" t="str">
        <f>LEFT(O1769,MIN(FIND({0,1,2,3,4,5,6,7,8,9},ASC(O1769)&amp;1234567890))-1)</f>
        <v>Si</v>
      </c>
      <c r="Q1769" s="8">
        <f t="shared" si="137"/>
        <v>1</v>
      </c>
      <c r="R1769" s="8">
        <f>VLOOKUP(P1769,Table!$A$2:$C$121,2,0)</f>
        <v>14</v>
      </c>
      <c r="S1769" s="7">
        <f>VLOOKUP(P1769,Table!$A$2:$C$121,3,0)</f>
        <v>3</v>
      </c>
      <c r="T1769" s="6" t="s">
        <v>2384</v>
      </c>
      <c r="U1769" s="8" t="str">
        <f>LEFT(T1769,MIN(FIND({0,1,2,3,4,5,6,7,8,9},ASC(T1769)&amp;1234567890))-1)</f>
        <v>Ga</v>
      </c>
      <c r="V1769" s="8">
        <f t="shared" si="138"/>
        <v>2</v>
      </c>
      <c r="W1769" s="8">
        <f>VLOOKUP(U1769,Table!$A$2:$C$121,2,0)</f>
        <v>13</v>
      </c>
      <c r="X1769" s="7">
        <f>VLOOKUP(U1769,Table!$A$2:$C$121,3,0)</f>
        <v>4</v>
      </c>
      <c r="Y1769" s="6" t="s">
        <v>2470</v>
      </c>
      <c r="Z1769" s="8" t="str">
        <f>LEFT(Y1769,MIN(FIND({0,1,2,3,4,5,6,7,8,9},ASC(Y1769)&amp;1234567890))-1)</f>
        <v>O</v>
      </c>
      <c r="AA1769" s="8">
        <f t="shared" si="139"/>
        <v>12</v>
      </c>
      <c r="AB1769" s="8">
        <f>VLOOKUP(Z1769,Table!$A$2:$C$121,2,0)</f>
        <v>16</v>
      </c>
      <c r="AC1769" s="7">
        <f>VLOOKUP(Z1769,Table!$A$2:$C$121,3,0)</f>
        <v>2</v>
      </c>
      <c r="AD1769" s="5" t="str">
        <f>VLOOKUP(A1769,Table!$U$1:$V$230,2,0)</f>
        <v>Cubic</v>
      </c>
    </row>
    <row r="1770" spans="1:30" ht="18.75" customHeight="1" x14ac:dyDescent="0.4">
      <c r="A1770" s="5">
        <v>230</v>
      </c>
      <c r="B1770" s="5">
        <v>73816</v>
      </c>
      <c r="C1770" s="5" t="s">
        <v>2234</v>
      </c>
      <c r="D1770" s="5" t="s">
        <v>2242</v>
      </c>
      <c r="E1770" s="6" t="s">
        <v>2415</v>
      </c>
      <c r="F1770" s="8" t="str">
        <f>LEFT(E1770,MIN(FIND({0,1,2,3,4,5,6,7,8,9},ASC(E1770)&amp;1234567890))-1)</f>
        <v>Ca</v>
      </c>
      <c r="G1770" s="8">
        <f t="shared" si="135"/>
        <v>3</v>
      </c>
      <c r="H1770" s="8">
        <f>VLOOKUP(F1770,Table!$A$2:$C$121,2,0)</f>
        <v>2</v>
      </c>
      <c r="I1770" s="7">
        <f>VLOOKUP(F1770,Table!$A$2:$C$121,3,0)</f>
        <v>4</v>
      </c>
      <c r="J1770" s="6" t="s">
        <v>5013</v>
      </c>
      <c r="K1770" s="8" t="str">
        <f>LEFT(J1770,MIN(FIND({0,1,2,3,4,5,6,7,8,9},ASC(J1770)&amp;1234567890))-1)</f>
        <v>Sn</v>
      </c>
      <c r="L1770" s="8">
        <f t="shared" si="136"/>
        <v>2.0499999999999998</v>
      </c>
      <c r="M1770" s="8">
        <f>VLOOKUP(K1770,Table!$A$2:$C$121,2,0)</f>
        <v>14</v>
      </c>
      <c r="N1770" s="7">
        <f>VLOOKUP(K1770,Table!$A$2:$C$121,3,0)</f>
        <v>5</v>
      </c>
      <c r="O1770" s="6" t="s">
        <v>5014</v>
      </c>
      <c r="P1770" s="8" t="str">
        <f>LEFT(O1770,MIN(FIND({0,1,2,3,4,5,6,7,8,9},ASC(O1770)&amp;1234567890))-1)</f>
        <v>Si</v>
      </c>
      <c r="Q1770" s="8">
        <f t="shared" si="137"/>
        <v>0.95</v>
      </c>
      <c r="R1770" s="8">
        <f>VLOOKUP(P1770,Table!$A$2:$C$121,2,0)</f>
        <v>14</v>
      </c>
      <c r="S1770" s="7">
        <f>VLOOKUP(P1770,Table!$A$2:$C$121,3,0)</f>
        <v>3</v>
      </c>
      <c r="T1770" s="6" t="s">
        <v>2384</v>
      </c>
      <c r="U1770" s="8" t="str">
        <f>LEFT(T1770,MIN(FIND({0,1,2,3,4,5,6,7,8,9},ASC(T1770)&amp;1234567890))-1)</f>
        <v>Ga</v>
      </c>
      <c r="V1770" s="8">
        <f t="shared" si="138"/>
        <v>2</v>
      </c>
      <c r="W1770" s="8">
        <f>VLOOKUP(U1770,Table!$A$2:$C$121,2,0)</f>
        <v>13</v>
      </c>
      <c r="X1770" s="7">
        <f>VLOOKUP(U1770,Table!$A$2:$C$121,3,0)</f>
        <v>4</v>
      </c>
      <c r="Y1770" s="6" t="s">
        <v>2470</v>
      </c>
      <c r="Z1770" s="8" t="str">
        <f>LEFT(Y1770,MIN(FIND({0,1,2,3,4,5,6,7,8,9},ASC(Y1770)&amp;1234567890))-1)</f>
        <v>O</v>
      </c>
      <c r="AA1770" s="8">
        <f t="shared" si="139"/>
        <v>12</v>
      </c>
      <c r="AB1770" s="8">
        <f>VLOOKUP(Z1770,Table!$A$2:$C$121,2,0)</f>
        <v>16</v>
      </c>
      <c r="AC1770" s="7">
        <f>VLOOKUP(Z1770,Table!$A$2:$C$121,3,0)</f>
        <v>2</v>
      </c>
      <c r="AD1770" s="5" t="str">
        <f>VLOOKUP(A1770,Table!$U$1:$V$230,2,0)</f>
        <v>Cubic</v>
      </c>
    </row>
    <row r="1771" spans="1:30" ht="18.75" customHeight="1" x14ac:dyDescent="0.4">
      <c r="A1771" s="5">
        <v>230</v>
      </c>
      <c r="B1771" s="5">
        <v>73817</v>
      </c>
      <c r="C1771" s="5" t="s">
        <v>2234</v>
      </c>
      <c r="D1771" s="5" t="s">
        <v>5657</v>
      </c>
      <c r="E1771" s="6" t="s">
        <v>2415</v>
      </c>
      <c r="F1771" s="8" t="str">
        <f>LEFT(E1771,MIN(FIND({0,1,2,3,4,5,6,7,8,9},ASC(E1771)&amp;1234567890))-1)</f>
        <v>Ca</v>
      </c>
      <c r="G1771" s="8">
        <f t="shared" si="135"/>
        <v>3</v>
      </c>
      <c r="H1771" s="8">
        <f>VLOOKUP(F1771,Table!$A$2:$C$121,2,0)</f>
        <v>2</v>
      </c>
      <c r="I1771" s="7">
        <f>VLOOKUP(F1771,Table!$A$2:$C$121,3,0)</f>
        <v>4</v>
      </c>
      <c r="J1771" s="6" t="s">
        <v>5015</v>
      </c>
      <c r="K1771" s="8" t="str">
        <f>LEFT(J1771,MIN(FIND({0,1,2,3,4,5,6,7,8,9},ASC(J1771)&amp;1234567890))-1)</f>
        <v>Sn</v>
      </c>
      <c r="L1771" s="8">
        <f t="shared" si="136"/>
        <v>2.95</v>
      </c>
      <c r="M1771" s="8">
        <f>VLOOKUP(K1771,Table!$A$2:$C$121,2,0)</f>
        <v>14</v>
      </c>
      <c r="N1771" s="7">
        <f>VLOOKUP(K1771,Table!$A$2:$C$121,3,0)</f>
        <v>5</v>
      </c>
      <c r="O1771" s="6" t="s">
        <v>5478</v>
      </c>
      <c r="P1771" s="8" t="str">
        <f>LEFT(O1771,MIN(FIND({0,1,2,3,4,5,6,7,8,9},ASC(O1771)&amp;1234567890))-1)</f>
        <v>Si</v>
      </c>
      <c r="Q1771" s="8">
        <f t="shared" si="137"/>
        <v>0.05</v>
      </c>
      <c r="R1771" s="8">
        <f>VLOOKUP(P1771,Table!$A$2:$C$121,2,0)</f>
        <v>14</v>
      </c>
      <c r="S1771" s="7">
        <f>VLOOKUP(P1771,Table!$A$2:$C$121,3,0)</f>
        <v>3</v>
      </c>
      <c r="T1771" s="6" t="s">
        <v>2384</v>
      </c>
      <c r="U1771" s="8" t="str">
        <f>LEFT(T1771,MIN(FIND({0,1,2,3,4,5,6,7,8,9},ASC(T1771)&amp;1234567890))-1)</f>
        <v>Ga</v>
      </c>
      <c r="V1771" s="8">
        <f t="shared" si="138"/>
        <v>2</v>
      </c>
      <c r="W1771" s="8">
        <f>VLOOKUP(U1771,Table!$A$2:$C$121,2,0)</f>
        <v>13</v>
      </c>
      <c r="X1771" s="7">
        <f>VLOOKUP(U1771,Table!$A$2:$C$121,3,0)</f>
        <v>4</v>
      </c>
      <c r="Y1771" s="6" t="s">
        <v>2470</v>
      </c>
      <c r="Z1771" s="8" t="str">
        <f>LEFT(Y1771,MIN(FIND({0,1,2,3,4,5,6,7,8,9},ASC(Y1771)&amp;1234567890))-1)</f>
        <v>O</v>
      </c>
      <c r="AA1771" s="8">
        <f t="shared" si="139"/>
        <v>12</v>
      </c>
      <c r="AB1771" s="8">
        <f>VLOOKUP(Z1771,Table!$A$2:$C$121,2,0)</f>
        <v>16</v>
      </c>
      <c r="AC1771" s="7">
        <f>VLOOKUP(Z1771,Table!$A$2:$C$121,3,0)</f>
        <v>2</v>
      </c>
      <c r="AD1771" s="5" t="str">
        <f>VLOOKUP(A1771,Table!$U$1:$V$230,2,0)</f>
        <v>Cubic</v>
      </c>
    </row>
    <row r="1772" spans="1:30" ht="18.75" customHeight="1" x14ac:dyDescent="0.4">
      <c r="A1772" s="5">
        <v>230</v>
      </c>
      <c r="B1772" s="5">
        <v>202850</v>
      </c>
      <c r="C1772" s="5" t="s">
        <v>2234</v>
      </c>
      <c r="D1772" s="5" t="s">
        <v>2243</v>
      </c>
      <c r="E1772" s="6" t="s">
        <v>5016</v>
      </c>
      <c r="F1772" s="8" t="str">
        <f>LEFT(E1772,MIN(FIND({0,1,2,3,4,5,6,7,8,9},ASC(E1772)&amp;1234567890))-1)</f>
        <v>Ca</v>
      </c>
      <c r="G1772" s="8">
        <f t="shared" si="135"/>
        <v>0.95</v>
      </c>
      <c r="H1772" s="8">
        <f>VLOOKUP(F1772,Table!$A$2:$C$121,2,0)</f>
        <v>2</v>
      </c>
      <c r="I1772" s="7">
        <f>VLOOKUP(F1772,Table!$A$2:$C$121,3,0)</f>
        <v>4</v>
      </c>
      <c r="J1772" s="6" t="s">
        <v>5017</v>
      </c>
      <c r="K1772" s="8" t="str">
        <f>LEFT(J1772,MIN(FIND({0,1,2,3,4,5,6,7,8,9},ASC(J1772)&amp;1234567890))-1)</f>
        <v>Zr</v>
      </c>
      <c r="L1772" s="8">
        <f t="shared" si="136"/>
        <v>0.95</v>
      </c>
      <c r="M1772" s="8">
        <f>VLOOKUP(K1772,Table!$A$2:$C$121,2,0)</f>
        <v>4</v>
      </c>
      <c r="N1772" s="7">
        <f>VLOOKUP(K1772,Table!$A$2:$C$121,3,0)</f>
        <v>5</v>
      </c>
      <c r="O1772" s="6" t="s">
        <v>5018</v>
      </c>
      <c r="P1772" s="8" t="str">
        <f>LEFT(O1772,MIN(FIND({0,1,2,3,4,5,6,7,8,9},ASC(O1772)&amp;1234567890))-1)</f>
        <v>Gd</v>
      </c>
      <c r="Q1772" s="8">
        <f t="shared" si="137"/>
        <v>2.0499999999999998</v>
      </c>
      <c r="R1772" s="8">
        <f>VLOOKUP(P1772,Table!$A$2:$C$121,2,0)</f>
        <v>3</v>
      </c>
      <c r="S1772" s="7">
        <f>VLOOKUP(P1772,Table!$A$2:$C$121,3,0)</f>
        <v>6</v>
      </c>
      <c r="T1772" s="6" t="s">
        <v>5019</v>
      </c>
      <c r="U1772" s="8" t="str">
        <f>LEFT(T1772,MIN(FIND({0,1,2,3,4,5,6,7,8,9},ASC(T1772)&amp;1234567890))-1)</f>
        <v>Ga</v>
      </c>
      <c r="V1772" s="8">
        <f t="shared" si="138"/>
        <v>4.05</v>
      </c>
      <c r="W1772" s="8">
        <f>VLOOKUP(U1772,Table!$A$2:$C$121,2,0)</f>
        <v>13</v>
      </c>
      <c r="X1772" s="7">
        <f>VLOOKUP(U1772,Table!$A$2:$C$121,3,0)</f>
        <v>4</v>
      </c>
      <c r="Y1772" s="6" t="s">
        <v>2470</v>
      </c>
      <c r="Z1772" s="8" t="str">
        <f>LEFT(Y1772,MIN(FIND({0,1,2,3,4,5,6,7,8,9},ASC(Y1772)&amp;1234567890))-1)</f>
        <v>O</v>
      </c>
      <c r="AA1772" s="8">
        <f t="shared" si="139"/>
        <v>12</v>
      </c>
      <c r="AB1772" s="8">
        <f>VLOOKUP(Z1772,Table!$A$2:$C$121,2,0)</f>
        <v>16</v>
      </c>
      <c r="AC1772" s="7">
        <f>VLOOKUP(Z1772,Table!$A$2:$C$121,3,0)</f>
        <v>2</v>
      </c>
      <c r="AD1772" s="5" t="str">
        <f>VLOOKUP(A1772,Table!$U$1:$V$230,2,0)</f>
        <v>Cubic</v>
      </c>
    </row>
    <row r="1773" spans="1:30" ht="18.75" customHeight="1" x14ac:dyDescent="0.4">
      <c r="A1773" s="5">
        <v>230</v>
      </c>
      <c r="B1773" s="5">
        <v>40840</v>
      </c>
      <c r="C1773" s="5" t="s">
        <v>2234</v>
      </c>
      <c r="D1773" s="5" t="s">
        <v>2244</v>
      </c>
      <c r="E1773" s="6" t="s">
        <v>5020</v>
      </c>
      <c r="F1773" s="8" t="str">
        <f>LEFT(E1773,MIN(FIND({0,1,2,3,4,5,6,7,8,9},ASC(E1773)&amp;1234567890))-1)</f>
        <v>Ca</v>
      </c>
      <c r="G1773" s="8">
        <f t="shared" si="135"/>
        <v>10</v>
      </c>
      <c r="H1773" s="8">
        <f>VLOOKUP(F1773,Table!$A$2:$C$121,2,0)</f>
        <v>2</v>
      </c>
      <c r="I1773" s="7">
        <f>VLOOKUP(F1773,Table!$A$2:$C$121,3,0)</f>
        <v>4</v>
      </c>
      <c r="J1773" s="6" t="s">
        <v>2675</v>
      </c>
      <c r="K1773" s="8" t="str">
        <f>LEFT(J1773,MIN(FIND({0,1,2,3,4,5,6,7,8,9},ASC(J1773)&amp;1234567890))-1)</f>
        <v>Mg</v>
      </c>
      <c r="L1773" s="8">
        <f t="shared" si="136"/>
        <v>5</v>
      </c>
      <c r="M1773" s="8">
        <f>VLOOKUP(K1773,Table!$A$2:$C$121,2,0)</f>
        <v>2</v>
      </c>
      <c r="N1773" s="7">
        <f>VLOOKUP(K1773,Table!$A$2:$C$121,3,0)</f>
        <v>3</v>
      </c>
      <c r="O1773" s="6" t="s">
        <v>2300</v>
      </c>
      <c r="P1773" s="8" t="str">
        <f>LEFT(O1773,MIN(FIND({0,1,2,3,4,5,6,7,8,9},ASC(O1773)&amp;1234567890))-1)</f>
        <v>Cu</v>
      </c>
      <c r="Q1773" s="8">
        <f t="shared" si="137"/>
        <v>3</v>
      </c>
      <c r="R1773" s="8">
        <f>VLOOKUP(P1773,Table!$A$2:$C$121,2,0)</f>
        <v>11</v>
      </c>
      <c r="S1773" s="7">
        <f>VLOOKUP(P1773,Table!$A$2:$C$121,3,0)</f>
        <v>4</v>
      </c>
      <c r="T1773" s="6" t="s">
        <v>5021</v>
      </c>
      <c r="U1773" s="8" t="str">
        <f>LEFT(T1773,MIN(FIND({0,1,2,3,4,5,6,7,8,9},ASC(T1773)&amp;1234567890))-1)</f>
        <v>V</v>
      </c>
      <c r="V1773" s="8">
        <f t="shared" si="138"/>
        <v>12</v>
      </c>
      <c r="W1773" s="8">
        <f>VLOOKUP(U1773,Table!$A$2:$C$121,2,0)</f>
        <v>5</v>
      </c>
      <c r="X1773" s="7">
        <f>VLOOKUP(U1773,Table!$A$2:$C$121,3,0)</f>
        <v>4</v>
      </c>
      <c r="Y1773" s="6" t="s">
        <v>4698</v>
      </c>
      <c r="Z1773" s="8" t="str">
        <f>LEFT(Y1773,MIN(FIND({0,1,2,3,4,5,6,7,8,9},ASC(Y1773)&amp;1234567890))-1)</f>
        <v>O</v>
      </c>
      <c r="AA1773" s="8">
        <f t="shared" si="139"/>
        <v>48</v>
      </c>
      <c r="AB1773" s="8">
        <f>VLOOKUP(Z1773,Table!$A$2:$C$121,2,0)</f>
        <v>16</v>
      </c>
      <c r="AC1773" s="7">
        <f>VLOOKUP(Z1773,Table!$A$2:$C$121,3,0)</f>
        <v>2</v>
      </c>
      <c r="AD1773" s="5" t="str">
        <f>VLOOKUP(A1773,Table!$U$1:$V$230,2,0)</f>
        <v>Cubic</v>
      </c>
    </row>
    <row r="1774" spans="1:30" ht="18.75" customHeight="1" x14ac:dyDescent="0.4">
      <c r="A1774" s="5">
        <v>230</v>
      </c>
      <c r="B1774" s="5">
        <v>172076</v>
      </c>
      <c r="C1774" s="5" t="s">
        <v>2234</v>
      </c>
      <c r="D1774" s="5" t="s">
        <v>2245</v>
      </c>
      <c r="E1774" s="6" t="s">
        <v>5022</v>
      </c>
      <c r="F1774" s="8" t="str">
        <f>LEFT(E1774,MIN(FIND({0,1,2,3,4,5,6,7,8,9},ASC(E1774)&amp;1234567890))-1)</f>
        <v>Ca</v>
      </c>
      <c r="G1774" s="8">
        <f t="shared" si="135"/>
        <v>2.9159999999999999</v>
      </c>
      <c r="H1774" s="8">
        <f>VLOOKUP(F1774,Table!$A$2:$C$121,2,0)</f>
        <v>2</v>
      </c>
      <c r="I1774" s="7">
        <f>VLOOKUP(F1774,Table!$A$2:$C$121,3,0)</f>
        <v>4</v>
      </c>
      <c r="J1774" s="6" t="s">
        <v>2322</v>
      </c>
      <c r="K1774" s="8" t="str">
        <f>LEFT(J1774,MIN(FIND({0,1,2,3,4,5,6,7,8,9},ASC(J1774)&amp;1234567890))-1)</f>
        <v>Al</v>
      </c>
      <c r="L1774" s="8">
        <f t="shared" si="136"/>
        <v>2</v>
      </c>
      <c r="M1774" s="8">
        <f>VLOOKUP(K1774,Table!$A$2:$C$121,2,0)</f>
        <v>13</v>
      </c>
      <c r="N1774" s="7">
        <f>VLOOKUP(K1774,Table!$A$2:$C$121,3,0)</f>
        <v>3</v>
      </c>
      <c r="O1774" s="6" t="s">
        <v>5023</v>
      </c>
      <c r="P1774" s="8" t="str">
        <f>LEFT(O1774,MIN(FIND({0,1,2,3,4,5,6,7,8,9},ASC(O1774)&amp;1234567890))-1)</f>
        <v>Si</v>
      </c>
      <c r="Q1774" s="8">
        <f t="shared" si="137"/>
        <v>1.0920000000000001</v>
      </c>
      <c r="R1774" s="8">
        <f>VLOOKUP(P1774,Table!$A$2:$C$121,2,0)</f>
        <v>14</v>
      </c>
      <c r="S1774" s="7">
        <f>VLOOKUP(P1774,Table!$A$2:$C$121,3,0)</f>
        <v>3</v>
      </c>
      <c r="T1774" s="6" t="s">
        <v>2470</v>
      </c>
      <c r="U1774" s="8" t="str">
        <f>LEFT(T1774,MIN(FIND({0,1,2,3,4,5,6,7,8,9},ASC(T1774)&amp;1234567890))-1)</f>
        <v>O</v>
      </c>
      <c r="V1774" s="8">
        <f t="shared" si="138"/>
        <v>12</v>
      </c>
      <c r="W1774" s="8">
        <f>VLOOKUP(U1774,Table!$A$2:$C$121,2,0)</f>
        <v>16</v>
      </c>
      <c r="X1774" s="7">
        <f>VLOOKUP(U1774,Table!$A$2:$C$121,3,0)</f>
        <v>2</v>
      </c>
      <c r="Y1774" s="6" t="s">
        <v>5024</v>
      </c>
      <c r="Z1774" s="8" t="str">
        <f>LEFT(Y1774,MIN(FIND({0,1,2,3,4,5,6,7,8,9},ASC(Y1774)&amp;1234567890))-1)</f>
        <v>H</v>
      </c>
      <c r="AA1774" s="8">
        <f t="shared" si="139"/>
        <v>7.6319999999999997</v>
      </c>
      <c r="AB1774" s="8">
        <f>VLOOKUP(Z1774,Table!$A$2:$C$121,2,0)</f>
        <v>1</v>
      </c>
      <c r="AC1774" s="7">
        <f>VLOOKUP(Z1774,Table!$A$2:$C$121,3,0)</f>
        <v>1</v>
      </c>
      <c r="AD1774" s="5" t="str">
        <f>VLOOKUP(A1774,Table!$U$1:$V$230,2,0)</f>
        <v>Cubic</v>
      </c>
    </row>
    <row r="1775" spans="1:30" ht="18.75" customHeight="1" x14ac:dyDescent="0.4">
      <c r="A1775" s="5">
        <v>230</v>
      </c>
      <c r="B1775" s="5">
        <v>172077</v>
      </c>
      <c r="C1775" s="5" t="s">
        <v>2234</v>
      </c>
      <c r="D1775" s="5" t="s">
        <v>2246</v>
      </c>
      <c r="E1775" s="6" t="s">
        <v>5022</v>
      </c>
      <c r="F1775" s="8" t="str">
        <f>LEFT(E1775,MIN(FIND({0,1,2,3,4,5,6,7,8,9},ASC(E1775)&amp;1234567890))-1)</f>
        <v>Ca</v>
      </c>
      <c r="G1775" s="8">
        <f t="shared" si="135"/>
        <v>2.9159999999999999</v>
      </c>
      <c r="H1775" s="8">
        <f>VLOOKUP(F1775,Table!$A$2:$C$121,2,0)</f>
        <v>2</v>
      </c>
      <c r="I1775" s="7">
        <f>VLOOKUP(F1775,Table!$A$2:$C$121,3,0)</f>
        <v>4</v>
      </c>
      <c r="J1775" s="6" t="s">
        <v>2322</v>
      </c>
      <c r="K1775" s="8" t="str">
        <f>LEFT(J1775,MIN(FIND({0,1,2,3,4,5,6,7,8,9},ASC(J1775)&amp;1234567890))-1)</f>
        <v>Al</v>
      </c>
      <c r="L1775" s="8">
        <f t="shared" si="136"/>
        <v>2</v>
      </c>
      <c r="M1775" s="8">
        <f>VLOOKUP(K1775,Table!$A$2:$C$121,2,0)</f>
        <v>13</v>
      </c>
      <c r="N1775" s="7">
        <f>VLOOKUP(K1775,Table!$A$2:$C$121,3,0)</f>
        <v>3</v>
      </c>
      <c r="O1775" s="6" t="s">
        <v>5025</v>
      </c>
      <c r="P1775" s="8" t="str">
        <f>LEFT(O1775,MIN(FIND({0,1,2,3,4,5,6,7,8,9},ASC(O1775)&amp;1234567890))-1)</f>
        <v>Si</v>
      </c>
      <c r="Q1775" s="8">
        <f t="shared" si="137"/>
        <v>1.1040000000000001</v>
      </c>
      <c r="R1775" s="8">
        <f>VLOOKUP(P1775,Table!$A$2:$C$121,2,0)</f>
        <v>14</v>
      </c>
      <c r="S1775" s="7">
        <f>VLOOKUP(P1775,Table!$A$2:$C$121,3,0)</f>
        <v>3</v>
      </c>
      <c r="T1775" s="6" t="s">
        <v>2470</v>
      </c>
      <c r="U1775" s="8" t="str">
        <f>LEFT(T1775,MIN(FIND({0,1,2,3,4,5,6,7,8,9},ASC(T1775)&amp;1234567890))-1)</f>
        <v>O</v>
      </c>
      <c r="V1775" s="8">
        <f t="shared" si="138"/>
        <v>12</v>
      </c>
      <c r="W1775" s="8">
        <f>VLOOKUP(U1775,Table!$A$2:$C$121,2,0)</f>
        <v>16</v>
      </c>
      <c r="X1775" s="7">
        <f>VLOOKUP(U1775,Table!$A$2:$C$121,3,0)</f>
        <v>2</v>
      </c>
      <c r="Y1775" s="6" t="s">
        <v>5026</v>
      </c>
      <c r="Z1775" s="8" t="str">
        <f>LEFT(Y1775,MIN(FIND({0,1,2,3,4,5,6,7,8,9},ASC(Y1775)&amp;1234567890))-1)</f>
        <v>H</v>
      </c>
      <c r="AA1775" s="8">
        <f t="shared" si="139"/>
        <v>7.56</v>
      </c>
      <c r="AB1775" s="8">
        <f>VLOOKUP(Z1775,Table!$A$2:$C$121,2,0)</f>
        <v>1</v>
      </c>
      <c r="AC1775" s="7">
        <f>VLOOKUP(Z1775,Table!$A$2:$C$121,3,0)</f>
        <v>1</v>
      </c>
      <c r="AD1775" s="5" t="str">
        <f>VLOOKUP(A1775,Table!$U$1:$V$230,2,0)</f>
        <v>Cubic</v>
      </c>
    </row>
    <row r="1776" spans="1:30" ht="18.75" customHeight="1" x14ac:dyDescent="0.4">
      <c r="A1776" s="5">
        <v>230</v>
      </c>
      <c r="B1776" s="5">
        <v>158373</v>
      </c>
      <c r="C1776" s="5" t="s">
        <v>2234</v>
      </c>
      <c r="D1776" s="5" t="s">
        <v>2247</v>
      </c>
      <c r="E1776" s="6" t="s">
        <v>3379</v>
      </c>
      <c r="F1776" s="8" t="str">
        <f>LEFT(E1776,MIN(FIND({0,1,2,3,4,5,6,7,8,9},ASC(E1776)&amp;1234567890))-1)</f>
        <v>Li</v>
      </c>
      <c r="G1776" s="8">
        <f t="shared" si="135"/>
        <v>6</v>
      </c>
      <c r="H1776" s="8">
        <f>VLOOKUP(F1776,Table!$A$2:$C$121,2,0)</f>
        <v>1</v>
      </c>
      <c r="I1776" s="7">
        <f>VLOOKUP(F1776,Table!$A$2:$C$121,3,0)</f>
        <v>2</v>
      </c>
      <c r="J1776" s="6" t="s">
        <v>2320</v>
      </c>
      <c r="K1776" s="8" t="str">
        <f>LEFT(J1776,MIN(FIND({0,1,2,3,4,5,6,7,8,9},ASC(J1776)&amp;1234567890))-1)</f>
        <v>Sr</v>
      </c>
      <c r="L1776" s="8">
        <f t="shared" si="136"/>
        <v>1</v>
      </c>
      <c r="M1776" s="8">
        <f>VLOOKUP(K1776,Table!$A$2:$C$121,2,0)</f>
        <v>2</v>
      </c>
      <c r="N1776" s="7">
        <f>VLOOKUP(K1776,Table!$A$2:$C$121,3,0)</f>
        <v>5</v>
      </c>
      <c r="O1776" s="6" t="s">
        <v>2383</v>
      </c>
      <c r="P1776" s="8" t="str">
        <f>LEFT(O1776,MIN(FIND({0,1,2,3,4,5,6,7,8,9},ASC(O1776)&amp;1234567890))-1)</f>
        <v>La</v>
      </c>
      <c r="Q1776" s="8">
        <f t="shared" si="137"/>
        <v>2</v>
      </c>
      <c r="R1776" s="8">
        <f>VLOOKUP(P1776,Table!$A$2:$C$121,2,0)</f>
        <v>3</v>
      </c>
      <c r="S1776" s="7">
        <f>VLOOKUP(P1776,Table!$A$2:$C$121,3,0)</f>
        <v>6</v>
      </c>
      <c r="T1776" s="6" t="s">
        <v>2351</v>
      </c>
      <c r="U1776" s="8" t="str">
        <f>LEFT(T1776,MIN(FIND({0,1,2,3,4,5,6,7,8,9},ASC(T1776)&amp;1234567890))-1)</f>
        <v>Bi</v>
      </c>
      <c r="V1776" s="8">
        <f t="shared" si="138"/>
        <v>2</v>
      </c>
      <c r="W1776" s="8">
        <f>VLOOKUP(U1776,Table!$A$2:$C$121,2,0)</f>
        <v>15</v>
      </c>
      <c r="X1776" s="7">
        <f>VLOOKUP(U1776,Table!$A$2:$C$121,3,0)</f>
        <v>6</v>
      </c>
      <c r="Y1776" s="6" t="s">
        <v>2470</v>
      </c>
      <c r="Z1776" s="8" t="str">
        <f>LEFT(Y1776,MIN(FIND({0,1,2,3,4,5,6,7,8,9},ASC(Y1776)&amp;1234567890))-1)</f>
        <v>O</v>
      </c>
      <c r="AA1776" s="8">
        <f t="shared" si="139"/>
        <v>12</v>
      </c>
      <c r="AB1776" s="8">
        <f>VLOOKUP(Z1776,Table!$A$2:$C$121,2,0)</f>
        <v>16</v>
      </c>
      <c r="AC1776" s="7">
        <f>VLOOKUP(Z1776,Table!$A$2:$C$121,3,0)</f>
        <v>2</v>
      </c>
      <c r="AD1776" s="5" t="str">
        <f>VLOOKUP(A1776,Table!$U$1:$V$230,2,0)</f>
        <v>Cubic</v>
      </c>
    </row>
    <row r="1777" spans="1:30" ht="18.75" customHeight="1" x14ac:dyDescent="0.4">
      <c r="A1777" s="5">
        <v>230</v>
      </c>
      <c r="B1777" s="5">
        <v>163860</v>
      </c>
      <c r="C1777" s="5" t="s">
        <v>2234</v>
      </c>
      <c r="D1777" s="5" t="s">
        <v>2248</v>
      </c>
      <c r="E1777" s="6" t="s">
        <v>3379</v>
      </c>
      <c r="F1777" s="8" t="str">
        <f>LEFT(E1777,MIN(FIND({0,1,2,3,4,5,6,7,8,9},ASC(E1777)&amp;1234567890))-1)</f>
        <v>Li</v>
      </c>
      <c r="G1777" s="8">
        <f t="shared" si="135"/>
        <v>6</v>
      </c>
      <c r="H1777" s="8">
        <f>VLOOKUP(F1777,Table!$A$2:$C$121,2,0)</f>
        <v>1</v>
      </c>
      <c r="I1777" s="7">
        <f>VLOOKUP(F1777,Table!$A$2:$C$121,3,0)</f>
        <v>2</v>
      </c>
      <c r="J1777" s="6" t="s">
        <v>2341</v>
      </c>
      <c r="K1777" s="8" t="str">
        <f>LEFT(J1777,MIN(FIND({0,1,2,3,4,5,6,7,8,9},ASC(J1777)&amp;1234567890))-1)</f>
        <v>Ca</v>
      </c>
      <c r="L1777" s="8">
        <f t="shared" si="136"/>
        <v>1</v>
      </c>
      <c r="M1777" s="8">
        <f>VLOOKUP(K1777,Table!$A$2:$C$121,2,0)</f>
        <v>2</v>
      </c>
      <c r="N1777" s="7">
        <f>VLOOKUP(K1777,Table!$A$2:$C$121,3,0)</f>
        <v>4</v>
      </c>
      <c r="O1777" s="6" t="s">
        <v>2383</v>
      </c>
      <c r="P1777" s="8" t="str">
        <f>LEFT(O1777,MIN(FIND({0,1,2,3,4,5,6,7,8,9},ASC(O1777)&amp;1234567890))-1)</f>
        <v>La</v>
      </c>
      <c r="Q1777" s="8">
        <f t="shared" si="137"/>
        <v>2</v>
      </c>
      <c r="R1777" s="8">
        <f>VLOOKUP(P1777,Table!$A$2:$C$121,2,0)</f>
        <v>3</v>
      </c>
      <c r="S1777" s="7">
        <f>VLOOKUP(P1777,Table!$A$2:$C$121,3,0)</f>
        <v>6</v>
      </c>
      <c r="T1777" s="6" t="s">
        <v>2931</v>
      </c>
      <c r="U1777" s="8" t="str">
        <f>LEFT(T1777,MIN(FIND({0,1,2,3,4,5,6,7,8,9},ASC(T1777)&amp;1234567890))-1)</f>
        <v>Ta</v>
      </c>
      <c r="V1777" s="8">
        <f t="shared" si="138"/>
        <v>2</v>
      </c>
      <c r="W1777" s="8">
        <f>VLOOKUP(U1777,Table!$A$2:$C$121,2,0)</f>
        <v>5</v>
      </c>
      <c r="X1777" s="7">
        <f>VLOOKUP(U1777,Table!$A$2:$C$121,3,0)</f>
        <v>6</v>
      </c>
      <c r="Y1777" s="6" t="s">
        <v>2470</v>
      </c>
      <c r="Z1777" s="8" t="str">
        <f>LEFT(Y1777,MIN(FIND({0,1,2,3,4,5,6,7,8,9},ASC(Y1777)&amp;1234567890))-1)</f>
        <v>O</v>
      </c>
      <c r="AA1777" s="8">
        <f t="shared" si="139"/>
        <v>12</v>
      </c>
      <c r="AB1777" s="8">
        <f>VLOOKUP(Z1777,Table!$A$2:$C$121,2,0)</f>
        <v>16</v>
      </c>
      <c r="AC1777" s="7">
        <f>VLOOKUP(Z1777,Table!$A$2:$C$121,3,0)</f>
        <v>2</v>
      </c>
      <c r="AD1777" s="5" t="str">
        <f>VLOOKUP(A1777,Table!$U$1:$V$230,2,0)</f>
        <v>Cubic</v>
      </c>
    </row>
    <row r="1778" spans="1:30" ht="18.75" customHeight="1" x14ac:dyDescent="0.4">
      <c r="A1778" s="5">
        <v>230</v>
      </c>
      <c r="B1778" s="5">
        <v>163861</v>
      </c>
      <c r="C1778" s="5" t="s">
        <v>2234</v>
      </c>
      <c r="D1778" s="5" t="s">
        <v>2249</v>
      </c>
      <c r="E1778" s="6" t="s">
        <v>3379</v>
      </c>
      <c r="F1778" s="8" t="str">
        <f>LEFT(E1778,MIN(FIND({0,1,2,3,4,5,6,7,8,9},ASC(E1778)&amp;1234567890))-1)</f>
        <v>Li</v>
      </c>
      <c r="G1778" s="8">
        <f t="shared" si="135"/>
        <v>6</v>
      </c>
      <c r="H1778" s="8">
        <f>VLOOKUP(F1778,Table!$A$2:$C$121,2,0)</f>
        <v>1</v>
      </c>
      <c r="I1778" s="7">
        <f>VLOOKUP(F1778,Table!$A$2:$C$121,3,0)</f>
        <v>2</v>
      </c>
      <c r="J1778" s="6" t="s">
        <v>2597</v>
      </c>
      <c r="K1778" s="8" t="str">
        <f>LEFT(J1778,MIN(FIND({0,1,2,3,4,5,6,7,8,9},ASC(J1778)&amp;1234567890))-1)</f>
        <v>Ba</v>
      </c>
      <c r="L1778" s="8">
        <f t="shared" si="136"/>
        <v>1</v>
      </c>
      <c r="M1778" s="8">
        <f>VLOOKUP(K1778,Table!$A$2:$C$121,2,0)</f>
        <v>2</v>
      </c>
      <c r="N1778" s="7">
        <f>VLOOKUP(K1778,Table!$A$2:$C$121,3,0)</f>
        <v>6</v>
      </c>
      <c r="O1778" s="6" t="s">
        <v>2383</v>
      </c>
      <c r="P1778" s="8" t="str">
        <f>LEFT(O1778,MIN(FIND({0,1,2,3,4,5,6,7,8,9},ASC(O1778)&amp;1234567890))-1)</f>
        <v>La</v>
      </c>
      <c r="Q1778" s="8">
        <f t="shared" si="137"/>
        <v>2</v>
      </c>
      <c r="R1778" s="8">
        <f>VLOOKUP(P1778,Table!$A$2:$C$121,2,0)</f>
        <v>3</v>
      </c>
      <c r="S1778" s="7">
        <f>VLOOKUP(P1778,Table!$A$2:$C$121,3,0)</f>
        <v>6</v>
      </c>
      <c r="T1778" s="6" t="s">
        <v>2931</v>
      </c>
      <c r="U1778" s="8" t="str">
        <f>LEFT(T1778,MIN(FIND({0,1,2,3,4,5,6,7,8,9},ASC(T1778)&amp;1234567890))-1)</f>
        <v>Ta</v>
      </c>
      <c r="V1778" s="8">
        <f t="shared" si="138"/>
        <v>2</v>
      </c>
      <c r="W1778" s="8">
        <f>VLOOKUP(U1778,Table!$A$2:$C$121,2,0)</f>
        <v>5</v>
      </c>
      <c r="X1778" s="7">
        <f>VLOOKUP(U1778,Table!$A$2:$C$121,3,0)</f>
        <v>6</v>
      </c>
      <c r="Y1778" s="6" t="s">
        <v>2470</v>
      </c>
      <c r="Z1778" s="8" t="str">
        <f>LEFT(Y1778,MIN(FIND({0,1,2,3,4,5,6,7,8,9},ASC(Y1778)&amp;1234567890))-1)</f>
        <v>O</v>
      </c>
      <c r="AA1778" s="8">
        <f t="shared" si="139"/>
        <v>12</v>
      </c>
      <c r="AB1778" s="8">
        <f>VLOOKUP(Z1778,Table!$A$2:$C$121,2,0)</f>
        <v>16</v>
      </c>
      <c r="AC1778" s="7">
        <f>VLOOKUP(Z1778,Table!$A$2:$C$121,3,0)</f>
        <v>2</v>
      </c>
      <c r="AD1778" s="5" t="str">
        <f>VLOOKUP(A1778,Table!$U$1:$V$230,2,0)</f>
        <v>Cubic</v>
      </c>
    </row>
    <row r="1779" spans="1:30" ht="18.75" customHeight="1" x14ac:dyDescent="0.4">
      <c r="A1779" s="5">
        <v>230</v>
      </c>
      <c r="B1779" s="5">
        <v>182035</v>
      </c>
      <c r="C1779" s="5" t="s">
        <v>2234</v>
      </c>
      <c r="D1779" s="5" t="s">
        <v>2250</v>
      </c>
      <c r="E1779" s="6" t="s">
        <v>5027</v>
      </c>
      <c r="F1779" s="8" t="str">
        <f>LEFT(E1779,MIN(FIND({0,1,2,3,4,5,6,7,8,9},ASC(E1779)&amp;1234567890))-1)</f>
        <v>Li</v>
      </c>
      <c r="G1779" s="8">
        <f t="shared" si="135"/>
        <v>2.25</v>
      </c>
      <c r="H1779" s="8">
        <f>VLOOKUP(F1779,Table!$A$2:$C$121,2,0)</f>
        <v>1</v>
      </c>
      <c r="I1779" s="7">
        <f>VLOOKUP(F1779,Table!$A$2:$C$121,3,0)</f>
        <v>2</v>
      </c>
      <c r="J1779" s="6" t="s">
        <v>5028</v>
      </c>
      <c r="K1779" s="8" t="str">
        <f>LEFT(J1779,MIN(FIND({0,1,2,3,4,5,6,7,8,9},ASC(J1779)&amp;1234567890))-1)</f>
        <v>H</v>
      </c>
      <c r="L1779" s="8">
        <f t="shared" si="136"/>
        <v>4.75</v>
      </c>
      <c r="M1779" s="8">
        <f>VLOOKUP(K1779,Table!$A$2:$C$121,2,0)</f>
        <v>1</v>
      </c>
      <c r="N1779" s="7">
        <f>VLOOKUP(K1779,Table!$A$2:$C$121,3,0)</f>
        <v>1</v>
      </c>
      <c r="O1779" s="6" t="s">
        <v>2417</v>
      </c>
      <c r="P1779" s="8" t="str">
        <f>LEFT(O1779,MIN(FIND({0,1,2,3,4,5,6,7,8,9},ASC(O1779)&amp;1234567890))-1)</f>
        <v>La</v>
      </c>
      <c r="Q1779" s="8">
        <f t="shared" si="137"/>
        <v>3</v>
      </c>
      <c r="R1779" s="8">
        <f>VLOOKUP(P1779,Table!$A$2:$C$121,2,0)</f>
        <v>3</v>
      </c>
      <c r="S1779" s="7">
        <f>VLOOKUP(P1779,Table!$A$2:$C$121,3,0)</f>
        <v>6</v>
      </c>
      <c r="T1779" s="6" t="s">
        <v>2794</v>
      </c>
      <c r="U1779" s="8" t="str">
        <f>LEFT(T1779,MIN(FIND({0,1,2,3,4,5,6,7,8,9},ASC(T1779)&amp;1234567890))-1)</f>
        <v>Sn</v>
      </c>
      <c r="V1779" s="8">
        <f t="shared" si="138"/>
        <v>2</v>
      </c>
      <c r="W1779" s="8">
        <f>VLOOKUP(U1779,Table!$A$2:$C$121,2,0)</f>
        <v>14</v>
      </c>
      <c r="X1779" s="7">
        <f>VLOOKUP(U1779,Table!$A$2:$C$121,3,0)</f>
        <v>5</v>
      </c>
      <c r="Y1779" s="6" t="s">
        <v>2470</v>
      </c>
      <c r="Z1779" s="8" t="str">
        <f>LEFT(Y1779,MIN(FIND({0,1,2,3,4,5,6,7,8,9},ASC(Y1779)&amp;1234567890))-1)</f>
        <v>O</v>
      </c>
      <c r="AA1779" s="8">
        <f t="shared" si="139"/>
        <v>12</v>
      </c>
      <c r="AB1779" s="8">
        <f>VLOOKUP(Z1779,Table!$A$2:$C$121,2,0)</f>
        <v>16</v>
      </c>
      <c r="AC1779" s="7">
        <f>VLOOKUP(Z1779,Table!$A$2:$C$121,3,0)</f>
        <v>2</v>
      </c>
      <c r="AD1779" s="5" t="str">
        <f>VLOOKUP(A1779,Table!$U$1:$V$230,2,0)</f>
        <v>Cubic</v>
      </c>
    </row>
    <row r="1780" spans="1:30" ht="18.75" customHeight="1" x14ac:dyDescent="0.4">
      <c r="A1780" s="5">
        <v>230</v>
      </c>
      <c r="B1780" s="5">
        <v>182036</v>
      </c>
      <c r="C1780" s="5" t="s">
        <v>2234</v>
      </c>
      <c r="D1780" s="5" t="s">
        <v>2251</v>
      </c>
      <c r="E1780" s="6" t="s">
        <v>5029</v>
      </c>
      <c r="F1780" s="8" t="str">
        <f>LEFT(E1780,MIN(FIND({0,1,2,3,4,5,6,7,8,9},ASC(E1780)&amp;1234567890))-1)</f>
        <v>Li</v>
      </c>
      <c r="G1780" s="8">
        <f t="shared" si="135"/>
        <v>4.59</v>
      </c>
      <c r="H1780" s="8">
        <f>VLOOKUP(F1780,Table!$A$2:$C$121,2,0)</f>
        <v>1</v>
      </c>
      <c r="I1780" s="7">
        <f>VLOOKUP(F1780,Table!$A$2:$C$121,3,0)</f>
        <v>2</v>
      </c>
      <c r="J1780" s="6" t="s">
        <v>5030</v>
      </c>
      <c r="K1780" s="8" t="str">
        <f>LEFT(J1780,MIN(FIND({0,1,2,3,4,5,6,7,8,9},ASC(J1780)&amp;1234567890))-1)</f>
        <v>H</v>
      </c>
      <c r="L1780" s="8">
        <f t="shared" si="136"/>
        <v>2.41</v>
      </c>
      <c r="M1780" s="8">
        <f>VLOOKUP(K1780,Table!$A$2:$C$121,2,0)</f>
        <v>1</v>
      </c>
      <c r="N1780" s="7">
        <f>VLOOKUP(K1780,Table!$A$2:$C$121,3,0)</f>
        <v>1</v>
      </c>
      <c r="O1780" s="6" t="s">
        <v>2417</v>
      </c>
      <c r="P1780" s="8" t="str">
        <f>LEFT(O1780,MIN(FIND({0,1,2,3,4,5,6,7,8,9},ASC(O1780)&amp;1234567890))-1)</f>
        <v>La</v>
      </c>
      <c r="Q1780" s="8">
        <f t="shared" si="137"/>
        <v>3</v>
      </c>
      <c r="R1780" s="8">
        <f>VLOOKUP(P1780,Table!$A$2:$C$121,2,0)</f>
        <v>3</v>
      </c>
      <c r="S1780" s="7">
        <f>VLOOKUP(P1780,Table!$A$2:$C$121,3,0)</f>
        <v>6</v>
      </c>
      <c r="T1780" s="6" t="s">
        <v>2794</v>
      </c>
      <c r="U1780" s="8" t="str">
        <f>LEFT(T1780,MIN(FIND({0,1,2,3,4,5,6,7,8,9},ASC(T1780)&amp;1234567890))-1)</f>
        <v>Sn</v>
      </c>
      <c r="V1780" s="8">
        <f t="shared" si="138"/>
        <v>2</v>
      </c>
      <c r="W1780" s="8">
        <f>VLOOKUP(U1780,Table!$A$2:$C$121,2,0)</f>
        <v>14</v>
      </c>
      <c r="X1780" s="7">
        <f>VLOOKUP(U1780,Table!$A$2:$C$121,3,0)</f>
        <v>5</v>
      </c>
      <c r="Y1780" s="6" t="s">
        <v>2470</v>
      </c>
      <c r="Z1780" s="8" t="str">
        <f>LEFT(Y1780,MIN(FIND({0,1,2,3,4,5,6,7,8,9},ASC(Y1780)&amp;1234567890))-1)</f>
        <v>O</v>
      </c>
      <c r="AA1780" s="8">
        <f t="shared" si="139"/>
        <v>12</v>
      </c>
      <c r="AB1780" s="8">
        <f>VLOOKUP(Z1780,Table!$A$2:$C$121,2,0)</f>
        <v>16</v>
      </c>
      <c r="AC1780" s="7">
        <f>VLOOKUP(Z1780,Table!$A$2:$C$121,3,0)</f>
        <v>2</v>
      </c>
      <c r="AD1780" s="5" t="str">
        <f>VLOOKUP(A1780,Table!$U$1:$V$230,2,0)</f>
        <v>Cubic</v>
      </c>
    </row>
    <row r="1781" spans="1:30" ht="18.75" customHeight="1" x14ac:dyDescent="0.4">
      <c r="A1781" s="5">
        <v>230</v>
      </c>
      <c r="B1781" s="5">
        <v>185539</v>
      </c>
      <c r="C1781" s="5" t="s">
        <v>2234</v>
      </c>
      <c r="D1781" s="5" t="s">
        <v>2252</v>
      </c>
      <c r="E1781" s="6" t="s">
        <v>5031</v>
      </c>
      <c r="F1781" s="8" t="str">
        <f>LEFT(E1781,MIN(FIND({0,1,2,3,4,5,6,7,8,9},ASC(E1781)&amp;1234567890))-1)</f>
        <v>Li</v>
      </c>
      <c r="G1781" s="8">
        <f t="shared" si="135"/>
        <v>6.06</v>
      </c>
      <c r="H1781" s="8">
        <f>VLOOKUP(F1781,Table!$A$2:$C$121,2,0)</f>
        <v>1</v>
      </c>
      <c r="I1781" s="7">
        <f>VLOOKUP(F1781,Table!$A$2:$C$121,3,0)</f>
        <v>2</v>
      </c>
      <c r="J1781" s="6" t="s">
        <v>5032</v>
      </c>
      <c r="K1781" s="8" t="str">
        <f>LEFT(J1781,MIN(FIND({0,1,2,3,4,5,6,7,8,9},ASC(J1781)&amp;1234567890))-1)</f>
        <v>Al</v>
      </c>
      <c r="L1781" s="8">
        <f t="shared" si="136"/>
        <v>0.2</v>
      </c>
      <c r="M1781" s="8">
        <f>VLOOKUP(K1781,Table!$A$2:$C$121,2,0)</f>
        <v>13</v>
      </c>
      <c r="N1781" s="7">
        <f>VLOOKUP(K1781,Table!$A$2:$C$121,3,0)</f>
        <v>3</v>
      </c>
      <c r="O1781" s="6" t="s">
        <v>2417</v>
      </c>
      <c r="P1781" s="8" t="str">
        <f>LEFT(O1781,MIN(FIND({0,1,2,3,4,5,6,7,8,9},ASC(O1781)&amp;1234567890))-1)</f>
        <v>La</v>
      </c>
      <c r="Q1781" s="8">
        <f t="shared" si="137"/>
        <v>3</v>
      </c>
      <c r="R1781" s="8">
        <f>VLOOKUP(P1781,Table!$A$2:$C$121,2,0)</f>
        <v>3</v>
      </c>
      <c r="S1781" s="7">
        <f>VLOOKUP(P1781,Table!$A$2:$C$121,3,0)</f>
        <v>6</v>
      </c>
      <c r="T1781" s="6" t="s">
        <v>2772</v>
      </c>
      <c r="U1781" s="8" t="str">
        <f>LEFT(T1781,MIN(FIND({0,1,2,3,4,5,6,7,8,9},ASC(T1781)&amp;1234567890))-1)</f>
        <v>Zr</v>
      </c>
      <c r="V1781" s="8">
        <f t="shared" si="138"/>
        <v>2</v>
      </c>
      <c r="W1781" s="8">
        <f>VLOOKUP(U1781,Table!$A$2:$C$121,2,0)</f>
        <v>4</v>
      </c>
      <c r="X1781" s="7">
        <f>VLOOKUP(U1781,Table!$A$2:$C$121,3,0)</f>
        <v>5</v>
      </c>
      <c r="Y1781" s="6" t="s">
        <v>2470</v>
      </c>
      <c r="Z1781" s="8" t="str">
        <f>LEFT(Y1781,MIN(FIND({0,1,2,3,4,5,6,7,8,9},ASC(Y1781)&amp;1234567890))-1)</f>
        <v>O</v>
      </c>
      <c r="AA1781" s="8">
        <f t="shared" si="139"/>
        <v>12</v>
      </c>
      <c r="AB1781" s="8">
        <f>VLOOKUP(Z1781,Table!$A$2:$C$121,2,0)</f>
        <v>16</v>
      </c>
      <c r="AC1781" s="7">
        <f>VLOOKUP(Z1781,Table!$A$2:$C$121,3,0)</f>
        <v>2</v>
      </c>
      <c r="AD1781" s="5" t="str">
        <f>VLOOKUP(A1781,Table!$U$1:$V$230,2,0)</f>
        <v>Cubic</v>
      </c>
    </row>
    <row r="1782" spans="1:30" ht="18.75" customHeight="1" x14ac:dyDescent="0.4">
      <c r="A1782" s="5">
        <v>230</v>
      </c>
      <c r="B1782" s="5">
        <v>189530</v>
      </c>
      <c r="C1782" s="5" t="s">
        <v>2234</v>
      </c>
      <c r="D1782" s="5" t="s">
        <v>2253</v>
      </c>
      <c r="E1782" s="6" t="s">
        <v>2406</v>
      </c>
      <c r="F1782" s="8" t="str">
        <f>LEFT(E1782,MIN(FIND({0,1,2,3,4,5,6,7,8,9},ASC(E1782)&amp;1234567890))-1)</f>
        <v>Nd</v>
      </c>
      <c r="G1782" s="8">
        <f t="shared" si="135"/>
        <v>3</v>
      </c>
      <c r="H1782" s="8">
        <f>VLOOKUP(F1782,Table!$A$2:$C$121,2,0)</f>
        <v>3</v>
      </c>
      <c r="I1782" s="7">
        <f>VLOOKUP(F1782,Table!$A$2:$C$121,3,0)</f>
        <v>6</v>
      </c>
      <c r="J1782" s="6" t="s">
        <v>2772</v>
      </c>
      <c r="K1782" s="8" t="str">
        <f>LEFT(J1782,MIN(FIND({0,1,2,3,4,5,6,7,8,9},ASC(J1782)&amp;1234567890))-1)</f>
        <v>Zr</v>
      </c>
      <c r="L1782" s="8">
        <f t="shared" si="136"/>
        <v>2</v>
      </c>
      <c r="M1782" s="8">
        <f>VLOOKUP(K1782,Table!$A$2:$C$121,2,0)</f>
        <v>4</v>
      </c>
      <c r="N1782" s="7">
        <f>VLOOKUP(K1782,Table!$A$2:$C$121,3,0)</f>
        <v>5</v>
      </c>
      <c r="O1782" s="6" t="s">
        <v>5033</v>
      </c>
      <c r="P1782" s="8" t="str">
        <f>LEFT(O1782,MIN(FIND({0,1,2,3,4,5,6,7,8,9},ASC(O1782)&amp;1234567890))-1)</f>
        <v>Li</v>
      </c>
      <c r="Q1782" s="8">
        <f t="shared" si="137"/>
        <v>5.5</v>
      </c>
      <c r="R1782" s="8">
        <f>VLOOKUP(P1782,Table!$A$2:$C$121,2,0)</f>
        <v>1</v>
      </c>
      <c r="S1782" s="7">
        <f>VLOOKUP(P1782,Table!$A$2:$C$121,3,0)</f>
        <v>2</v>
      </c>
      <c r="T1782" s="6" t="s">
        <v>3334</v>
      </c>
      <c r="U1782" s="8" t="str">
        <f>LEFT(T1782,MIN(FIND({0,1,2,3,4,5,6,7,8,9},ASC(T1782)&amp;1234567890))-1)</f>
        <v>Al</v>
      </c>
      <c r="V1782" s="8">
        <f t="shared" si="138"/>
        <v>0.5</v>
      </c>
      <c r="W1782" s="8">
        <f>VLOOKUP(U1782,Table!$A$2:$C$121,2,0)</f>
        <v>13</v>
      </c>
      <c r="X1782" s="7">
        <f>VLOOKUP(U1782,Table!$A$2:$C$121,3,0)</f>
        <v>3</v>
      </c>
      <c r="Y1782" s="6" t="s">
        <v>2470</v>
      </c>
      <c r="Z1782" s="8" t="str">
        <f>LEFT(Y1782,MIN(FIND({0,1,2,3,4,5,6,7,8,9},ASC(Y1782)&amp;1234567890))-1)</f>
        <v>O</v>
      </c>
      <c r="AA1782" s="8">
        <f t="shared" si="139"/>
        <v>12</v>
      </c>
      <c r="AB1782" s="8">
        <f>VLOOKUP(Z1782,Table!$A$2:$C$121,2,0)</f>
        <v>16</v>
      </c>
      <c r="AC1782" s="7">
        <f>VLOOKUP(Z1782,Table!$A$2:$C$121,3,0)</f>
        <v>2</v>
      </c>
      <c r="AD1782" s="5" t="str">
        <f>VLOOKUP(A1782,Table!$U$1:$V$230,2,0)</f>
        <v>Cubic</v>
      </c>
    </row>
    <row r="1783" spans="1:30" ht="18.75" customHeight="1" x14ac:dyDescent="0.4">
      <c r="A1783" s="5">
        <v>230</v>
      </c>
      <c r="B1783" s="5">
        <v>191542</v>
      </c>
      <c r="C1783" s="5" t="s">
        <v>2234</v>
      </c>
      <c r="D1783" s="5" t="s">
        <v>2254</v>
      </c>
      <c r="E1783" s="6" t="s">
        <v>5034</v>
      </c>
      <c r="F1783" s="8" t="str">
        <f>LEFT(E1783,MIN(FIND({0,1,2,3,4,5,6,7,8,9},ASC(E1783)&amp;1234567890))-1)</f>
        <v>Li</v>
      </c>
      <c r="G1783" s="8">
        <f t="shared" si="135"/>
        <v>6.46</v>
      </c>
      <c r="H1783" s="8">
        <f>VLOOKUP(F1783,Table!$A$2:$C$121,2,0)</f>
        <v>1</v>
      </c>
      <c r="I1783" s="7">
        <f>VLOOKUP(F1783,Table!$A$2:$C$121,3,0)</f>
        <v>2</v>
      </c>
      <c r="J1783" s="6" t="s">
        <v>5035</v>
      </c>
      <c r="K1783" s="8" t="str">
        <f>LEFT(J1783,MIN(FIND({0,1,2,3,4,5,6,7,8,9},ASC(J1783)&amp;1234567890))-1)</f>
        <v>Al</v>
      </c>
      <c r="L1783" s="8">
        <f t="shared" si="136"/>
        <v>8.1000000000000003E-2</v>
      </c>
      <c r="M1783" s="8">
        <f>VLOOKUP(K1783,Table!$A$2:$C$121,2,0)</f>
        <v>13</v>
      </c>
      <c r="N1783" s="7">
        <f>VLOOKUP(K1783,Table!$A$2:$C$121,3,0)</f>
        <v>3</v>
      </c>
      <c r="O1783" s="6" t="s">
        <v>2417</v>
      </c>
      <c r="P1783" s="8" t="str">
        <f>LEFT(O1783,MIN(FIND({0,1,2,3,4,5,6,7,8,9},ASC(O1783)&amp;1234567890))-1)</f>
        <v>La</v>
      </c>
      <c r="Q1783" s="8">
        <f t="shared" si="137"/>
        <v>3</v>
      </c>
      <c r="R1783" s="8">
        <f>VLOOKUP(P1783,Table!$A$2:$C$121,2,0)</f>
        <v>3</v>
      </c>
      <c r="S1783" s="7">
        <f>VLOOKUP(P1783,Table!$A$2:$C$121,3,0)</f>
        <v>6</v>
      </c>
      <c r="T1783" s="6" t="s">
        <v>2772</v>
      </c>
      <c r="U1783" s="8" t="str">
        <f>LEFT(T1783,MIN(FIND({0,1,2,3,4,5,6,7,8,9},ASC(T1783)&amp;1234567890))-1)</f>
        <v>Zr</v>
      </c>
      <c r="V1783" s="8">
        <f t="shared" si="138"/>
        <v>2</v>
      </c>
      <c r="W1783" s="8">
        <f>VLOOKUP(U1783,Table!$A$2:$C$121,2,0)</f>
        <v>4</v>
      </c>
      <c r="X1783" s="7">
        <f>VLOOKUP(U1783,Table!$A$2:$C$121,3,0)</f>
        <v>5</v>
      </c>
      <c r="Y1783" s="6" t="s">
        <v>2470</v>
      </c>
      <c r="Z1783" s="8" t="str">
        <f>LEFT(Y1783,MIN(FIND({0,1,2,3,4,5,6,7,8,9},ASC(Y1783)&amp;1234567890))-1)</f>
        <v>O</v>
      </c>
      <c r="AA1783" s="8">
        <f t="shared" si="139"/>
        <v>12</v>
      </c>
      <c r="AB1783" s="8">
        <f>VLOOKUP(Z1783,Table!$A$2:$C$121,2,0)</f>
        <v>16</v>
      </c>
      <c r="AC1783" s="7">
        <f>VLOOKUP(Z1783,Table!$A$2:$C$121,3,0)</f>
        <v>2</v>
      </c>
      <c r="AD1783" s="5" t="str">
        <f>VLOOKUP(A1783,Table!$U$1:$V$230,2,0)</f>
        <v>Cubic</v>
      </c>
    </row>
    <row r="1784" spans="1:30" ht="18.75" customHeight="1" x14ac:dyDescent="0.4">
      <c r="A1784" s="5">
        <v>230</v>
      </c>
      <c r="B1784" s="5">
        <v>245934</v>
      </c>
      <c r="C1784" s="5" t="s">
        <v>2234</v>
      </c>
      <c r="D1784" s="5" t="s">
        <v>2255</v>
      </c>
      <c r="E1784" s="6" t="s">
        <v>3379</v>
      </c>
      <c r="F1784" s="8" t="str">
        <f>LEFT(E1784,MIN(FIND({0,1,2,3,4,5,6,7,8,9},ASC(E1784)&amp;1234567890))-1)</f>
        <v>Li</v>
      </c>
      <c r="G1784" s="8">
        <f t="shared" si="135"/>
        <v>6</v>
      </c>
      <c r="H1784" s="8">
        <f>VLOOKUP(F1784,Table!$A$2:$C$121,2,0)</f>
        <v>1</v>
      </c>
      <c r="I1784" s="7">
        <f>VLOOKUP(F1784,Table!$A$2:$C$121,3,0)</f>
        <v>2</v>
      </c>
      <c r="J1784" s="6" t="s">
        <v>2320</v>
      </c>
      <c r="K1784" s="8" t="str">
        <f>LEFT(J1784,MIN(FIND({0,1,2,3,4,5,6,7,8,9},ASC(J1784)&amp;1234567890))-1)</f>
        <v>Sr</v>
      </c>
      <c r="L1784" s="8">
        <f t="shared" si="136"/>
        <v>1</v>
      </c>
      <c r="M1784" s="8">
        <f>VLOOKUP(K1784,Table!$A$2:$C$121,2,0)</f>
        <v>2</v>
      </c>
      <c r="N1784" s="7">
        <f>VLOOKUP(K1784,Table!$A$2:$C$121,3,0)</f>
        <v>5</v>
      </c>
      <c r="O1784" s="6" t="s">
        <v>2383</v>
      </c>
      <c r="P1784" s="8" t="str">
        <f>LEFT(O1784,MIN(FIND({0,1,2,3,4,5,6,7,8,9},ASC(O1784)&amp;1234567890))-1)</f>
        <v>La</v>
      </c>
      <c r="Q1784" s="8">
        <f t="shared" si="137"/>
        <v>2</v>
      </c>
      <c r="R1784" s="8">
        <f>VLOOKUP(P1784,Table!$A$2:$C$121,2,0)</f>
        <v>3</v>
      </c>
      <c r="S1784" s="7">
        <f>VLOOKUP(P1784,Table!$A$2:$C$121,3,0)</f>
        <v>6</v>
      </c>
      <c r="T1784" s="6" t="s">
        <v>4196</v>
      </c>
      <c r="U1784" s="8" t="str">
        <f>LEFT(T1784,MIN(FIND({0,1,2,3,4,5,6,7,8,9},ASC(T1784)&amp;1234567890))-1)</f>
        <v>Sb</v>
      </c>
      <c r="V1784" s="8">
        <f t="shared" si="138"/>
        <v>2</v>
      </c>
      <c r="W1784" s="8">
        <f>VLOOKUP(U1784,Table!$A$2:$C$121,2,0)</f>
        <v>15</v>
      </c>
      <c r="X1784" s="7">
        <f>VLOOKUP(U1784,Table!$A$2:$C$121,3,0)</f>
        <v>5</v>
      </c>
      <c r="Y1784" s="6" t="s">
        <v>2470</v>
      </c>
      <c r="Z1784" s="8" t="str">
        <f>LEFT(Y1784,MIN(FIND({0,1,2,3,4,5,6,7,8,9},ASC(Y1784)&amp;1234567890))-1)</f>
        <v>O</v>
      </c>
      <c r="AA1784" s="8">
        <f t="shared" si="139"/>
        <v>12</v>
      </c>
      <c r="AB1784" s="8">
        <f>VLOOKUP(Z1784,Table!$A$2:$C$121,2,0)</f>
        <v>16</v>
      </c>
      <c r="AC1784" s="7">
        <f>VLOOKUP(Z1784,Table!$A$2:$C$121,3,0)</f>
        <v>2</v>
      </c>
      <c r="AD1784" s="5" t="str">
        <f>VLOOKUP(A1784,Table!$U$1:$V$230,2,0)</f>
        <v>Cubic</v>
      </c>
    </row>
    <row r="1785" spans="1:30" ht="18.75" customHeight="1" x14ac:dyDescent="0.4">
      <c r="A1785" s="5">
        <v>230</v>
      </c>
      <c r="B1785" s="5">
        <v>245935</v>
      </c>
      <c r="C1785" s="5" t="s">
        <v>2234</v>
      </c>
      <c r="D1785" s="5" t="s">
        <v>2256</v>
      </c>
      <c r="E1785" s="6" t="s">
        <v>5036</v>
      </c>
      <c r="F1785" s="8" t="str">
        <f>LEFT(E1785,MIN(FIND({0,1,2,3,4,5,6,7,8,9},ASC(E1785)&amp;1234567890))-1)</f>
        <v>Li</v>
      </c>
      <c r="G1785" s="8">
        <f t="shared" si="135"/>
        <v>6.4</v>
      </c>
      <c r="H1785" s="8">
        <f>VLOOKUP(F1785,Table!$A$2:$C$121,2,0)</f>
        <v>1</v>
      </c>
      <c r="I1785" s="7">
        <f>VLOOKUP(F1785,Table!$A$2:$C$121,3,0)</f>
        <v>2</v>
      </c>
      <c r="J1785" s="6" t="s">
        <v>2879</v>
      </c>
      <c r="K1785" s="8" t="str">
        <f>LEFT(J1785,MIN(FIND({0,1,2,3,4,5,6,7,8,9},ASC(J1785)&amp;1234567890))-1)</f>
        <v>Sr</v>
      </c>
      <c r="L1785" s="8">
        <f t="shared" si="136"/>
        <v>1.4</v>
      </c>
      <c r="M1785" s="8">
        <f>VLOOKUP(K1785,Table!$A$2:$C$121,2,0)</f>
        <v>2</v>
      </c>
      <c r="N1785" s="7">
        <f>VLOOKUP(K1785,Table!$A$2:$C$121,3,0)</f>
        <v>5</v>
      </c>
      <c r="O1785" s="6" t="s">
        <v>4023</v>
      </c>
      <c r="P1785" s="8" t="str">
        <f>LEFT(O1785,MIN(FIND({0,1,2,3,4,5,6,7,8,9},ASC(O1785)&amp;1234567890))-1)</f>
        <v>La</v>
      </c>
      <c r="Q1785" s="8">
        <f t="shared" si="137"/>
        <v>1.6</v>
      </c>
      <c r="R1785" s="8">
        <f>VLOOKUP(P1785,Table!$A$2:$C$121,2,0)</f>
        <v>3</v>
      </c>
      <c r="S1785" s="7">
        <f>VLOOKUP(P1785,Table!$A$2:$C$121,3,0)</f>
        <v>6</v>
      </c>
      <c r="T1785" s="6" t="s">
        <v>4196</v>
      </c>
      <c r="U1785" s="8" t="str">
        <f>LEFT(T1785,MIN(FIND({0,1,2,3,4,5,6,7,8,9},ASC(T1785)&amp;1234567890))-1)</f>
        <v>Sb</v>
      </c>
      <c r="V1785" s="8">
        <f t="shared" si="138"/>
        <v>2</v>
      </c>
      <c r="W1785" s="8">
        <f>VLOOKUP(U1785,Table!$A$2:$C$121,2,0)</f>
        <v>15</v>
      </c>
      <c r="X1785" s="7">
        <f>VLOOKUP(U1785,Table!$A$2:$C$121,3,0)</f>
        <v>5</v>
      </c>
      <c r="Y1785" s="6" t="s">
        <v>2470</v>
      </c>
      <c r="Z1785" s="8" t="str">
        <f>LEFT(Y1785,MIN(FIND({0,1,2,3,4,5,6,7,8,9},ASC(Y1785)&amp;1234567890))-1)</f>
        <v>O</v>
      </c>
      <c r="AA1785" s="8">
        <f t="shared" si="139"/>
        <v>12</v>
      </c>
      <c r="AB1785" s="8">
        <f>VLOOKUP(Z1785,Table!$A$2:$C$121,2,0)</f>
        <v>16</v>
      </c>
      <c r="AC1785" s="7">
        <f>VLOOKUP(Z1785,Table!$A$2:$C$121,3,0)</f>
        <v>2</v>
      </c>
      <c r="AD1785" s="5" t="str">
        <f>VLOOKUP(A1785,Table!$U$1:$V$230,2,0)</f>
        <v>Cubic</v>
      </c>
    </row>
    <row r="1786" spans="1:30" ht="18.75" customHeight="1" x14ac:dyDescent="0.4">
      <c r="A1786" s="5">
        <v>230</v>
      </c>
      <c r="B1786" s="5">
        <v>245936</v>
      </c>
      <c r="C1786" s="5" t="s">
        <v>2234</v>
      </c>
      <c r="D1786" s="5" t="s">
        <v>2257</v>
      </c>
      <c r="E1786" s="6" t="s">
        <v>3379</v>
      </c>
      <c r="F1786" s="8" t="str">
        <f>LEFT(E1786,MIN(FIND({0,1,2,3,4,5,6,7,8,9},ASC(E1786)&amp;1234567890))-1)</f>
        <v>Li</v>
      </c>
      <c r="G1786" s="8">
        <f t="shared" si="135"/>
        <v>6</v>
      </c>
      <c r="H1786" s="8">
        <f>VLOOKUP(F1786,Table!$A$2:$C$121,2,0)</f>
        <v>1</v>
      </c>
      <c r="I1786" s="7">
        <f>VLOOKUP(F1786,Table!$A$2:$C$121,3,0)</f>
        <v>2</v>
      </c>
      <c r="J1786" s="6" t="s">
        <v>2320</v>
      </c>
      <c r="K1786" s="8" t="str">
        <f>LEFT(J1786,MIN(FIND({0,1,2,3,4,5,6,7,8,9},ASC(J1786)&amp;1234567890))-1)</f>
        <v>Sr</v>
      </c>
      <c r="L1786" s="8">
        <f t="shared" si="136"/>
        <v>1</v>
      </c>
      <c r="M1786" s="8">
        <f>VLOOKUP(K1786,Table!$A$2:$C$121,2,0)</f>
        <v>2</v>
      </c>
      <c r="N1786" s="7">
        <f>VLOOKUP(K1786,Table!$A$2:$C$121,3,0)</f>
        <v>5</v>
      </c>
      <c r="O1786" s="6" t="s">
        <v>2383</v>
      </c>
      <c r="P1786" s="8" t="str">
        <f>LEFT(O1786,MIN(FIND({0,1,2,3,4,5,6,7,8,9},ASC(O1786)&amp;1234567890))-1)</f>
        <v>La</v>
      </c>
      <c r="Q1786" s="8">
        <f t="shared" si="137"/>
        <v>2</v>
      </c>
      <c r="R1786" s="8">
        <f>VLOOKUP(P1786,Table!$A$2:$C$121,2,0)</f>
        <v>3</v>
      </c>
      <c r="S1786" s="7">
        <f>VLOOKUP(P1786,Table!$A$2:$C$121,3,0)</f>
        <v>6</v>
      </c>
      <c r="T1786" s="6" t="s">
        <v>2931</v>
      </c>
      <c r="U1786" s="8" t="str">
        <f>LEFT(T1786,MIN(FIND({0,1,2,3,4,5,6,7,8,9},ASC(T1786)&amp;1234567890))-1)</f>
        <v>Ta</v>
      </c>
      <c r="V1786" s="8">
        <f t="shared" si="138"/>
        <v>2</v>
      </c>
      <c r="W1786" s="8">
        <f>VLOOKUP(U1786,Table!$A$2:$C$121,2,0)</f>
        <v>5</v>
      </c>
      <c r="X1786" s="7">
        <f>VLOOKUP(U1786,Table!$A$2:$C$121,3,0)</f>
        <v>6</v>
      </c>
      <c r="Y1786" s="6" t="s">
        <v>2470</v>
      </c>
      <c r="Z1786" s="8" t="str">
        <f>LEFT(Y1786,MIN(FIND({0,1,2,3,4,5,6,7,8,9},ASC(Y1786)&amp;1234567890))-1)</f>
        <v>O</v>
      </c>
      <c r="AA1786" s="8">
        <f t="shared" si="139"/>
        <v>12</v>
      </c>
      <c r="AB1786" s="8">
        <f>VLOOKUP(Z1786,Table!$A$2:$C$121,2,0)</f>
        <v>16</v>
      </c>
      <c r="AC1786" s="7">
        <f>VLOOKUP(Z1786,Table!$A$2:$C$121,3,0)</f>
        <v>2</v>
      </c>
      <c r="AD1786" s="5" t="str">
        <f>VLOOKUP(A1786,Table!$U$1:$V$230,2,0)</f>
        <v>Cubic</v>
      </c>
    </row>
    <row r="1787" spans="1:30" ht="18.75" customHeight="1" x14ac:dyDescent="0.4">
      <c r="A1787" s="5">
        <v>230</v>
      </c>
      <c r="B1787" s="5">
        <v>245937</v>
      </c>
      <c r="C1787" s="5" t="s">
        <v>2234</v>
      </c>
      <c r="D1787" s="5" t="s">
        <v>2258</v>
      </c>
      <c r="E1787" s="6" t="s">
        <v>5036</v>
      </c>
      <c r="F1787" s="8" t="str">
        <f>LEFT(E1787,MIN(FIND({0,1,2,3,4,5,6,7,8,9},ASC(E1787)&amp;1234567890))-1)</f>
        <v>Li</v>
      </c>
      <c r="G1787" s="8">
        <f t="shared" si="135"/>
        <v>6.4</v>
      </c>
      <c r="H1787" s="8">
        <f>VLOOKUP(F1787,Table!$A$2:$C$121,2,0)</f>
        <v>1</v>
      </c>
      <c r="I1787" s="7">
        <f>VLOOKUP(F1787,Table!$A$2:$C$121,3,0)</f>
        <v>2</v>
      </c>
      <c r="J1787" s="6" t="s">
        <v>2879</v>
      </c>
      <c r="K1787" s="8" t="str">
        <f>LEFT(J1787,MIN(FIND({0,1,2,3,4,5,6,7,8,9},ASC(J1787)&amp;1234567890))-1)</f>
        <v>Sr</v>
      </c>
      <c r="L1787" s="8">
        <f t="shared" si="136"/>
        <v>1.4</v>
      </c>
      <c r="M1787" s="8">
        <f>VLOOKUP(K1787,Table!$A$2:$C$121,2,0)</f>
        <v>2</v>
      </c>
      <c r="N1787" s="7">
        <f>VLOOKUP(K1787,Table!$A$2:$C$121,3,0)</f>
        <v>5</v>
      </c>
      <c r="O1787" s="6" t="s">
        <v>4023</v>
      </c>
      <c r="P1787" s="8" t="str">
        <f>LEFT(O1787,MIN(FIND({0,1,2,3,4,5,6,7,8,9},ASC(O1787)&amp;1234567890))-1)</f>
        <v>La</v>
      </c>
      <c r="Q1787" s="8">
        <f t="shared" si="137"/>
        <v>1.6</v>
      </c>
      <c r="R1787" s="8">
        <f>VLOOKUP(P1787,Table!$A$2:$C$121,2,0)</f>
        <v>3</v>
      </c>
      <c r="S1787" s="7">
        <f>VLOOKUP(P1787,Table!$A$2:$C$121,3,0)</f>
        <v>6</v>
      </c>
      <c r="T1787" s="6" t="s">
        <v>2931</v>
      </c>
      <c r="U1787" s="8" t="str">
        <f>LEFT(T1787,MIN(FIND({0,1,2,3,4,5,6,7,8,9},ASC(T1787)&amp;1234567890))-1)</f>
        <v>Ta</v>
      </c>
      <c r="V1787" s="8">
        <f t="shared" si="138"/>
        <v>2</v>
      </c>
      <c r="W1787" s="8">
        <f>VLOOKUP(U1787,Table!$A$2:$C$121,2,0)</f>
        <v>5</v>
      </c>
      <c r="X1787" s="7">
        <f>VLOOKUP(U1787,Table!$A$2:$C$121,3,0)</f>
        <v>6</v>
      </c>
      <c r="Y1787" s="6" t="s">
        <v>2470</v>
      </c>
      <c r="Z1787" s="8" t="str">
        <f>LEFT(Y1787,MIN(FIND({0,1,2,3,4,5,6,7,8,9},ASC(Y1787)&amp;1234567890))-1)</f>
        <v>O</v>
      </c>
      <c r="AA1787" s="8">
        <f t="shared" si="139"/>
        <v>12</v>
      </c>
      <c r="AB1787" s="8">
        <f>VLOOKUP(Z1787,Table!$A$2:$C$121,2,0)</f>
        <v>16</v>
      </c>
      <c r="AC1787" s="7">
        <f>VLOOKUP(Z1787,Table!$A$2:$C$121,3,0)</f>
        <v>2</v>
      </c>
      <c r="AD1787" s="5" t="str">
        <f>VLOOKUP(A1787,Table!$U$1:$V$230,2,0)</f>
        <v>Cubic</v>
      </c>
    </row>
    <row r="1788" spans="1:30" ht="18.75" customHeight="1" x14ac:dyDescent="0.4">
      <c r="A1788" s="5">
        <v>230</v>
      </c>
      <c r="B1788" s="5">
        <v>248014</v>
      </c>
      <c r="C1788" s="5" t="s">
        <v>2234</v>
      </c>
      <c r="D1788" s="5" t="s">
        <v>2259</v>
      </c>
      <c r="E1788" s="6" t="s">
        <v>3379</v>
      </c>
      <c r="F1788" s="8" t="str">
        <f>LEFT(E1788,MIN(FIND({0,1,2,3,4,5,6,7,8,9},ASC(E1788)&amp;1234567890))-1)</f>
        <v>Li</v>
      </c>
      <c r="G1788" s="8">
        <f t="shared" si="135"/>
        <v>6</v>
      </c>
      <c r="H1788" s="8">
        <f>VLOOKUP(F1788,Table!$A$2:$C$121,2,0)</f>
        <v>1</v>
      </c>
      <c r="I1788" s="7">
        <f>VLOOKUP(F1788,Table!$A$2:$C$121,3,0)</f>
        <v>2</v>
      </c>
      <c r="J1788" s="6" t="s">
        <v>2341</v>
      </c>
      <c r="K1788" s="8" t="str">
        <f>LEFT(J1788,MIN(FIND({0,1,2,3,4,5,6,7,8,9},ASC(J1788)&amp;1234567890))-1)</f>
        <v>Ca</v>
      </c>
      <c r="L1788" s="8">
        <f t="shared" si="136"/>
        <v>1</v>
      </c>
      <c r="M1788" s="8">
        <f>VLOOKUP(K1788,Table!$A$2:$C$121,2,0)</f>
        <v>2</v>
      </c>
      <c r="N1788" s="7">
        <f>VLOOKUP(K1788,Table!$A$2:$C$121,3,0)</f>
        <v>4</v>
      </c>
      <c r="O1788" s="6" t="s">
        <v>2810</v>
      </c>
      <c r="P1788" s="8" t="str">
        <f>LEFT(O1788,MIN(FIND({0,1,2,3,4,5,6,7,8,9},ASC(O1788)&amp;1234567890))-1)</f>
        <v>Sm</v>
      </c>
      <c r="Q1788" s="8">
        <f t="shared" si="137"/>
        <v>2</v>
      </c>
      <c r="R1788" s="8">
        <f>VLOOKUP(P1788,Table!$A$2:$C$121,2,0)</f>
        <v>3</v>
      </c>
      <c r="S1788" s="7">
        <f>VLOOKUP(P1788,Table!$A$2:$C$121,3,0)</f>
        <v>6</v>
      </c>
      <c r="T1788" s="6" t="s">
        <v>2931</v>
      </c>
      <c r="U1788" s="8" t="str">
        <f>LEFT(T1788,MIN(FIND({0,1,2,3,4,5,6,7,8,9},ASC(T1788)&amp;1234567890))-1)</f>
        <v>Ta</v>
      </c>
      <c r="V1788" s="8">
        <f t="shared" si="138"/>
        <v>2</v>
      </c>
      <c r="W1788" s="8">
        <f>VLOOKUP(U1788,Table!$A$2:$C$121,2,0)</f>
        <v>5</v>
      </c>
      <c r="X1788" s="7">
        <f>VLOOKUP(U1788,Table!$A$2:$C$121,3,0)</f>
        <v>6</v>
      </c>
      <c r="Y1788" s="6" t="s">
        <v>2470</v>
      </c>
      <c r="Z1788" s="8" t="str">
        <f>LEFT(Y1788,MIN(FIND({0,1,2,3,4,5,6,7,8,9},ASC(Y1788)&amp;1234567890))-1)</f>
        <v>O</v>
      </c>
      <c r="AA1788" s="8">
        <f t="shared" si="139"/>
        <v>12</v>
      </c>
      <c r="AB1788" s="8">
        <f>VLOOKUP(Z1788,Table!$A$2:$C$121,2,0)</f>
        <v>16</v>
      </c>
      <c r="AC1788" s="7">
        <f>VLOOKUP(Z1788,Table!$A$2:$C$121,3,0)</f>
        <v>2</v>
      </c>
      <c r="AD1788" s="5" t="str">
        <f>VLOOKUP(A1788,Table!$U$1:$V$230,2,0)</f>
        <v>Cubic</v>
      </c>
    </row>
    <row r="1789" spans="1:30" ht="18.75" customHeight="1" x14ac:dyDescent="0.4">
      <c r="A1789" s="5">
        <v>230</v>
      </c>
      <c r="B1789" s="5">
        <v>261547</v>
      </c>
      <c r="C1789" s="5" t="s">
        <v>2234</v>
      </c>
      <c r="D1789" s="5" t="s">
        <v>2260</v>
      </c>
      <c r="E1789" s="6" t="s">
        <v>2415</v>
      </c>
      <c r="F1789" s="8" t="str">
        <f>LEFT(E1789,MIN(FIND({0,1,2,3,4,5,6,7,8,9},ASC(E1789)&amp;1234567890))-1)</f>
        <v>Ca</v>
      </c>
      <c r="G1789" s="8">
        <f t="shared" si="135"/>
        <v>3</v>
      </c>
      <c r="H1789" s="8">
        <f>VLOOKUP(F1789,Table!$A$2:$C$121,2,0)</f>
        <v>2</v>
      </c>
      <c r="I1789" s="7">
        <f>VLOOKUP(F1789,Table!$A$2:$C$121,3,0)</f>
        <v>4</v>
      </c>
      <c r="J1789" s="6" t="s">
        <v>5037</v>
      </c>
      <c r="K1789" s="8" t="str">
        <f>LEFT(J1789,MIN(FIND({0,1,2,3,4,5,6,7,8,9},ASC(J1789)&amp;1234567890))-1)</f>
        <v>Sn</v>
      </c>
      <c r="L1789" s="8">
        <f t="shared" si="136"/>
        <v>2.2000000000000002</v>
      </c>
      <c r="M1789" s="8">
        <f>VLOOKUP(K1789,Table!$A$2:$C$121,2,0)</f>
        <v>14</v>
      </c>
      <c r="N1789" s="7">
        <f>VLOOKUP(K1789,Table!$A$2:$C$121,3,0)</f>
        <v>5</v>
      </c>
      <c r="O1789" s="6" t="s">
        <v>5038</v>
      </c>
      <c r="P1789" s="8" t="str">
        <f>LEFT(O1789,MIN(FIND({0,1,2,3,4,5,6,7,8,9},ASC(O1789)&amp;1234567890))-1)</f>
        <v>Ti</v>
      </c>
      <c r="Q1789" s="8">
        <f t="shared" si="137"/>
        <v>0.8</v>
      </c>
      <c r="R1789" s="8">
        <f>VLOOKUP(P1789,Table!$A$2:$C$121,2,0)</f>
        <v>4</v>
      </c>
      <c r="S1789" s="7">
        <f>VLOOKUP(P1789,Table!$A$2:$C$121,3,0)</f>
        <v>4</v>
      </c>
      <c r="T1789" s="6" t="s">
        <v>2322</v>
      </c>
      <c r="U1789" s="8" t="str">
        <f>LEFT(T1789,MIN(FIND({0,1,2,3,4,5,6,7,8,9},ASC(T1789)&amp;1234567890))-1)</f>
        <v>Al</v>
      </c>
      <c r="V1789" s="8">
        <f t="shared" si="138"/>
        <v>2</v>
      </c>
      <c r="W1789" s="8">
        <f>VLOOKUP(U1789,Table!$A$2:$C$121,2,0)</f>
        <v>13</v>
      </c>
      <c r="X1789" s="7">
        <f>VLOOKUP(U1789,Table!$A$2:$C$121,3,0)</f>
        <v>3</v>
      </c>
      <c r="Y1789" s="6" t="s">
        <v>2470</v>
      </c>
      <c r="Z1789" s="8" t="str">
        <f>LEFT(Y1789,MIN(FIND({0,1,2,3,4,5,6,7,8,9},ASC(Y1789)&amp;1234567890))-1)</f>
        <v>O</v>
      </c>
      <c r="AA1789" s="8">
        <f t="shared" si="139"/>
        <v>12</v>
      </c>
      <c r="AB1789" s="8">
        <f>VLOOKUP(Z1789,Table!$A$2:$C$121,2,0)</f>
        <v>16</v>
      </c>
      <c r="AC1789" s="7">
        <f>VLOOKUP(Z1789,Table!$A$2:$C$121,3,0)</f>
        <v>2</v>
      </c>
      <c r="AD1789" s="5" t="str">
        <f>VLOOKUP(A1789,Table!$U$1:$V$230,2,0)</f>
        <v>Cubic</v>
      </c>
    </row>
    <row r="1790" spans="1:30" ht="18.75" customHeight="1" x14ac:dyDescent="0.4">
      <c r="A1790" s="5">
        <v>230</v>
      </c>
      <c r="B1790" s="5">
        <v>261548</v>
      </c>
      <c r="C1790" s="5" t="s">
        <v>2234</v>
      </c>
      <c r="D1790" s="5" t="s">
        <v>2261</v>
      </c>
      <c r="E1790" s="6" t="s">
        <v>2415</v>
      </c>
      <c r="F1790" s="8" t="str">
        <f>LEFT(E1790,MIN(FIND({0,1,2,3,4,5,6,7,8,9},ASC(E1790)&amp;1234567890))-1)</f>
        <v>Ca</v>
      </c>
      <c r="G1790" s="8">
        <f t="shared" si="135"/>
        <v>3</v>
      </c>
      <c r="H1790" s="8">
        <f>VLOOKUP(F1790,Table!$A$2:$C$121,2,0)</f>
        <v>2</v>
      </c>
      <c r="I1790" s="7">
        <f>VLOOKUP(F1790,Table!$A$2:$C$121,3,0)</f>
        <v>4</v>
      </c>
      <c r="J1790" s="6" t="s">
        <v>5039</v>
      </c>
      <c r="K1790" s="8" t="str">
        <f>LEFT(J1790,MIN(FIND({0,1,2,3,4,5,6,7,8,9},ASC(J1790)&amp;1234567890))-1)</f>
        <v>Sn</v>
      </c>
      <c r="L1790" s="8">
        <f t="shared" si="136"/>
        <v>2.4</v>
      </c>
      <c r="M1790" s="8">
        <f>VLOOKUP(K1790,Table!$A$2:$C$121,2,0)</f>
        <v>14</v>
      </c>
      <c r="N1790" s="7">
        <f>VLOOKUP(K1790,Table!$A$2:$C$121,3,0)</f>
        <v>5</v>
      </c>
      <c r="O1790" s="6" t="s">
        <v>4261</v>
      </c>
      <c r="P1790" s="8" t="str">
        <f>LEFT(O1790,MIN(FIND({0,1,2,3,4,5,6,7,8,9},ASC(O1790)&amp;1234567890))-1)</f>
        <v>Ti</v>
      </c>
      <c r="Q1790" s="8">
        <f t="shared" si="137"/>
        <v>0.6</v>
      </c>
      <c r="R1790" s="8">
        <f>VLOOKUP(P1790,Table!$A$2:$C$121,2,0)</f>
        <v>4</v>
      </c>
      <c r="S1790" s="7">
        <f>VLOOKUP(P1790,Table!$A$2:$C$121,3,0)</f>
        <v>4</v>
      </c>
      <c r="T1790" s="6" t="s">
        <v>2322</v>
      </c>
      <c r="U1790" s="8" t="str">
        <f>LEFT(T1790,MIN(FIND({0,1,2,3,4,5,6,7,8,9},ASC(T1790)&amp;1234567890))-1)</f>
        <v>Al</v>
      </c>
      <c r="V1790" s="8">
        <f t="shared" si="138"/>
        <v>2</v>
      </c>
      <c r="W1790" s="8">
        <f>VLOOKUP(U1790,Table!$A$2:$C$121,2,0)</f>
        <v>13</v>
      </c>
      <c r="X1790" s="7">
        <f>VLOOKUP(U1790,Table!$A$2:$C$121,3,0)</f>
        <v>3</v>
      </c>
      <c r="Y1790" s="6" t="s">
        <v>2470</v>
      </c>
      <c r="Z1790" s="8" t="str">
        <f>LEFT(Y1790,MIN(FIND({0,1,2,3,4,5,6,7,8,9},ASC(Y1790)&amp;1234567890))-1)</f>
        <v>O</v>
      </c>
      <c r="AA1790" s="8">
        <f t="shared" si="139"/>
        <v>12</v>
      </c>
      <c r="AB1790" s="8">
        <f>VLOOKUP(Z1790,Table!$A$2:$C$121,2,0)</f>
        <v>16</v>
      </c>
      <c r="AC1790" s="7">
        <f>VLOOKUP(Z1790,Table!$A$2:$C$121,3,0)</f>
        <v>2</v>
      </c>
      <c r="AD1790" s="5" t="str">
        <f>VLOOKUP(A1790,Table!$U$1:$V$230,2,0)</f>
        <v>Cubic</v>
      </c>
    </row>
    <row r="1791" spans="1:30" ht="18.75" customHeight="1" x14ac:dyDescent="0.4">
      <c r="A1791" s="5">
        <v>230</v>
      </c>
      <c r="B1791" s="5">
        <v>261550</v>
      </c>
      <c r="C1791" s="5" t="s">
        <v>2234</v>
      </c>
      <c r="D1791" s="5" t="s">
        <v>2262</v>
      </c>
      <c r="E1791" s="6" t="s">
        <v>2415</v>
      </c>
      <c r="F1791" s="8" t="str">
        <f>LEFT(E1791,MIN(FIND({0,1,2,3,4,5,6,7,8,9},ASC(E1791)&amp;1234567890))-1)</f>
        <v>Ca</v>
      </c>
      <c r="G1791" s="8">
        <f t="shared" si="135"/>
        <v>3</v>
      </c>
      <c r="H1791" s="8">
        <f>VLOOKUP(F1791,Table!$A$2:$C$121,2,0)</f>
        <v>2</v>
      </c>
      <c r="I1791" s="7">
        <f>VLOOKUP(F1791,Table!$A$2:$C$121,3,0)</f>
        <v>4</v>
      </c>
      <c r="J1791" s="6" t="s">
        <v>2794</v>
      </c>
      <c r="K1791" s="8" t="str">
        <f>LEFT(J1791,MIN(FIND({0,1,2,3,4,5,6,7,8,9},ASC(J1791)&amp;1234567890))-1)</f>
        <v>Sn</v>
      </c>
      <c r="L1791" s="8">
        <f t="shared" si="136"/>
        <v>2</v>
      </c>
      <c r="M1791" s="8">
        <f>VLOOKUP(K1791,Table!$A$2:$C$121,2,0)</f>
        <v>14</v>
      </c>
      <c r="N1791" s="7">
        <f>VLOOKUP(K1791,Table!$A$2:$C$121,3,0)</f>
        <v>5</v>
      </c>
      <c r="O1791" s="6" t="s">
        <v>2608</v>
      </c>
      <c r="P1791" s="8" t="str">
        <f>LEFT(O1791,MIN(FIND({0,1,2,3,4,5,6,7,8,9},ASC(O1791)&amp;1234567890))-1)</f>
        <v>Ti</v>
      </c>
      <c r="Q1791" s="8">
        <f t="shared" si="137"/>
        <v>1</v>
      </c>
      <c r="R1791" s="8">
        <f>VLOOKUP(P1791,Table!$A$2:$C$121,2,0)</f>
        <v>4</v>
      </c>
      <c r="S1791" s="7">
        <f>VLOOKUP(P1791,Table!$A$2:$C$121,3,0)</f>
        <v>4</v>
      </c>
      <c r="T1791" s="6" t="s">
        <v>2322</v>
      </c>
      <c r="U1791" s="8" t="str">
        <f>LEFT(T1791,MIN(FIND({0,1,2,3,4,5,6,7,8,9},ASC(T1791)&amp;1234567890))-1)</f>
        <v>Al</v>
      </c>
      <c r="V1791" s="8">
        <f t="shared" si="138"/>
        <v>2</v>
      </c>
      <c r="W1791" s="8">
        <f>VLOOKUP(U1791,Table!$A$2:$C$121,2,0)</f>
        <v>13</v>
      </c>
      <c r="X1791" s="7">
        <f>VLOOKUP(U1791,Table!$A$2:$C$121,3,0)</f>
        <v>3</v>
      </c>
      <c r="Y1791" s="6" t="s">
        <v>2470</v>
      </c>
      <c r="Z1791" s="8" t="str">
        <f>LEFT(Y1791,MIN(FIND({0,1,2,3,4,5,6,7,8,9},ASC(Y1791)&amp;1234567890))-1)</f>
        <v>O</v>
      </c>
      <c r="AA1791" s="8">
        <f t="shared" si="139"/>
        <v>12</v>
      </c>
      <c r="AB1791" s="8">
        <f>VLOOKUP(Z1791,Table!$A$2:$C$121,2,0)</f>
        <v>16</v>
      </c>
      <c r="AC1791" s="7">
        <f>VLOOKUP(Z1791,Table!$A$2:$C$121,3,0)</f>
        <v>2</v>
      </c>
      <c r="AD1791" s="5" t="str">
        <f>VLOOKUP(A1791,Table!$U$1:$V$230,2,0)</f>
        <v>Cubic</v>
      </c>
    </row>
    <row r="1792" spans="1:30" ht="18.75" customHeight="1" x14ac:dyDescent="0.4">
      <c r="A1792" s="5">
        <v>230</v>
      </c>
      <c r="B1792" s="5">
        <v>261551</v>
      </c>
      <c r="C1792" s="5" t="s">
        <v>2234</v>
      </c>
      <c r="D1792" s="5" t="s">
        <v>2263</v>
      </c>
      <c r="E1792" s="6" t="s">
        <v>2415</v>
      </c>
      <c r="F1792" s="8" t="str">
        <f>LEFT(E1792,MIN(FIND({0,1,2,3,4,5,6,7,8,9},ASC(E1792)&amp;1234567890))-1)</f>
        <v>Ca</v>
      </c>
      <c r="G1792" s="8">
        <f t="shared" si="135"/>
        <v>3</v>
      </c>
      <c r="H1792" s="8">
        <f>VLOOKUP(F1792,Table!$A$2:$C$121,2,0)</f>
        <v>2</v>
      </c>
      <c r="I1792" s="7">
        <f>VLOOKUP(F1792,Table!$A$2:$C$121,3,0)</f>
        <v>4</v>
      </c>
      <c r="J1792" s="6" t="s">
        <v>5040</v>
      </c>
      <c r="K1792" s="8" t="str">
        <f>LEFT(J1792,MIN(FIND({0,1,2,3,4,5,6,7,8,9},ASC(J1792)&amp;1234567890))-1)</f>
        <v>Sn</v>
      </c>
      <c r="L1792" s="8">
        <f t="shared" si="136"/>
        <v>1.8</v>
      </c>
      <c r="M1792" s="8">
        <f>VLOOKUP(K1792,Table!$A$2:$C$121,2,0)</f>
        <v>14</v>
      </c>
      <c r="N1792" s="7">
        <f>VLOOKUP(K1792,Table!$A$2:$C$121,3,0)</f>
        <v>5</v>
      </c>
      <c r="O1792" s="6" t="s">
        <v>3596</v>
      </c>
      <c r="P1792" s="8" t="str">
        <f>LEFT(O1792,MIN(FIND({0,1,2,3,4,5,6,7,8,9},ASC(O1792)&amp;1234567890))-1)</f>
        <v>Ti</v>
      </c>
      <c r="Q1792" s="8">
        <f t="shared" si="137"/>
        <v>1.2</v>
      </c>
      <c r="R1792" s="8">
        <f>VLOOKUP(P1792,Table!$A$2:$C$121,2,0)</f>
        <v>4</v>
      </c>
      <c r="S1792" s="7">
        <f>VLOOKUP(P1792,Table!$A$2:$C$121,3,0)</f>
        <v>4</v>
      </c>
      <c r="T1792" s="6" t="s">
        <v>2322</v>
      </c>
      <c r="U1792" s="8" t="str">
        <f>LEFT(T1792,MIN(FIND({0,1,2,3,4,5,6,7,8,9},ASC(T1792)&amp;1234567890))-1)</f>
        <v>Al</v>
      </c>
      <c r="V1792" s="8">
        <f t="shared" si="138"/>
        <v>2</v>
      </c>
      <c r="W1792" s="8">
        <f>VLOOKUP(U1792,Table!$A$2:$C$121,2,0)</f>
        <v>13</v>
      </c>
      <c r="X1792" s="7">
        <f>VLOOKUP(U1792,Table!$A$2:$C$121,3,0)</f>
        <v>3</v>
      </c>
      <c r="Y1792" s="6" t="s">
        <v>2470</v>
      </c>
      <c r="Z1792" s="8" t="str">
        <f>LEFT(Y1792,MIN(FIND({0,1,2,3,4,5,6,7,8,9},ASC(Y1792)&amp;1234567890))-1)</f>
        <v>O</v>
      </c>
      <c r="AA1792" s="8">
        <f t="shared" si="139"/>
        <v>12</v>
      </c>
      <c r="AB1792" s="8">
        <f>VLOOKUP(Z1792,Table!$A$2:$C$121,2,0)</f>
        <v>16</v>
      </c>
      <c r="AC1792" s="7">
        <f>VLOOKUP(Z1792,Table!$A$2:$C$121,3,0)</f>
        <v>2</v>
      </c>
      <c r="AD1792" s="5" t="str">
        <f>VLOOKUP(A1792,Table!$U$1:$V$230,2,0)</f>
        <v>Cubic</v>
      </c>
    </row>
    <row r="1793" spans="1:30" ht="18.75" customHeight="1" x14ac:dyDescent="0.4">
      <c r="A1793" s="5">
        <v>230</v>
      </c>
      <c r="B1793" s="5">
        <v>261552</v>
      </c>
      <c r="C1793" s="5" t="s">
        <v>2234</v>
      </c>
      <c r="D1793" s="5" t="s">
        <v>2264</v>
      </c>
      <c r="E1793" s="6" t="s">
        <v>2415</v>
      </c>
      <c r="F1793" s="8" t="str">
        <f>LEFT(E1793,MIN(FIND({0,1,2,3,4,5,6,7,8,9},ASC(E1793)&amp;1234567890))-1)</f>
        <v>Ca</v>
      </c>
      <c r="G1793" s="8">
        <f t="shared" si="135"/>
        <v>3</v>
      </c>
      <c r="H1793" s="8">
        <f>VLOOKUP(F1793,Table!$A$2:$C$121,2,0)</f>
        <v>2</v>
      </c>
      <c r="I1793" s="7">
        <f>VLOOKUP(F1793,Table!$A$2:$C$121,3,0)</f>
        <v>4</v>
      </c>
      <c r="J1793" s="6" t="s">
        <v>5041</v>
      </c>
      <c r="K1793" s="8" t="str">
        <f>LEFT(J1793,MIN(FIND({0,1,2,3,4,5,6,7,8,9},ASC(J1793)&amp;1234567890))-1)</f>
        <v>Sn</v>
      </c>
      <c r="L1793" s="8">
        <f t="shared" si="136"/>
        <v>1.6</v>
      </c>
      <c r="M1793" s="8">
        <f>VLOOKUP(K1793,Table!$A$2:$C$121,2,0)</f>
        <v>14</v>
      </c>
      <c r="N1793" s="7">
        <f>VLOOKUP(K1793,Table!$A$2:$C$121,3,0)</f>
        <v>5</v>
      </c>
      <c r="O1793" s="6" t="s">
        <v>5042</v>
      </c>
      <c r="P1793" s="8" t="str">
        <f>LEFT(O1793,MIN(FIND({0,1,2,3,4,5,6,7,8,9},ASC(O1793)&amp;1234567890))-1)</f>
        <v>Ti</v>
      </c>
      <c r="Q1793" s="8">
        <f t="shared" si="137"/>
        <v>1.4</v>
      </c>
      <c r="R1793" s="8">
        <f>VLOOKUP(P1793,Table!$A$2:$C$121,2,0)</f>
        <v>4</v>
      </c>
      <c r="S1793" s="7">
        <f>VLOOKUP(P1793,Table!$A$2:$C$121,3,0)</f>
        <v>4</v>
      </c>
      <c r="T1793" s="6" t="s">
        <v>2322</v>
      </c>
      <c r="U1793" s="8" t="str">
        <f>LEFT(T1793,MIN(FIND({0,1,2,3,4,5,6,7,8,9},ASC(T1793)&amp;1234567890))-1)</f>
        <v>Al</v>
      </c>
      <c r="V1793" s="8">
        <f t="shared" si="138"/>
        <v>2</v>
      </c>
      <c r="W1793" s="8">
        <f>VLOOKUP(U1793,Table!$A$2:$C$121,2,0)</f>
        <v>13</v>
      </c>
      <c r="X1793" s="7">
        <f>VLOOKUP(U1793,Table!$A$2:$C$121,3,0)</f>
        <v>3</v>
      </c>
      <c r="Y1793" s="6" t="s">
        <v>2470</v>
      </c>
      <c r="Z1793" s="8" t="str">
        <f>LEFT(Y1793,MIN(FIND({0,1,2,3,4,5,6,7,8,9},ASC(Y1793)&amp;1234567890))-1)</f>
        <v>O</v>
      </c>
      <c r="AA1793" s="8">
        <f t="shared" si="139"/>
        <v>12</v>
      </c>
      <c r="AB1793" s="8">
        <f>VLOOKUP(Z1793,Table!$A$2:$C$121,2,0)</f>
        <v>16</v>
      </c>
      <c r="AC1793" s="7">
        <f>VLOOKUP(Z1793,Table!$A$2:$C$121,3,0)</f>
        <v>2</v>
      </c>
      <c r="AD1793" s="5" t="str">
        <f>VLOOKUP(A1793,Table!$U$1:$V$230,2,0)</f>
        <v>Cubic</v>
      </c>
    </row>
    <row r="1794" spans="1:30" ht="18.75" customHeight="1" x14ac:dyDescent="0.4">
      <c r="A1794" s="5">
        <v>230</v>
      </c>
      <c r="B1794" s="5">
        <v>237113</v>
      </c>
      <c r="C1794" s="5" t="s">
        <v>2234</v>
      </c>
      <c r="D1794" s="5" t="s">
        <v>2265</v>
      </c>
      <c r="E1794" s="6" t="s">
        <v>5043</v>
      </c>
      <c r="F1794" s="8" t="str">
        <f>LEFT(E1794,MIN(FIND({0,1,2,3,4,5,6,7,8,9},ASC(E1794)&amp;1234567890))-1)</f>
        <v>K</v>
      </c>
      <c r="G1794" s="8">
        <f t="shared" ref="G1794:G1817" si="140">IF(SUBSTITUTE(E1794,F1794,"")="",1,SUBSTITUTE(E1794,F1794,""))*1</f>
        <v>0.28000000000000003</v>
      </c>
      <c r="H1794" s="8">
        <f>VLOOKUP(F1794,Table!$A$2:$C$121,2,0)</f>
        <v>1</v>
      </c>
      <c r="I1794" s="7">
        <f>VLOOKUP(F1794,Table!$A$2:$C$121,3,0)</f>
        <v>4</v>
      </c>
      <c r="J1794" s="6" t="s">
        <v>5044</v>
      </c>
      <c r="K1794" s="8" t="str">
        <f>LEFT(J1794,MIN(FIND({0,1,2,3,4,5,6,7,8,9},ASC(J1794)&amp;1234567890))-1)</f>
        <v>Cs</v>
      </c>
      <c r="L1794" s="8">
        <f t="shared" ref="L1794:L1817" si="141">IF(SUBSTITUTE(J1794,K1794,"")="",1,SUBSTITUTE(J1794,K1794,""))*1</f>
        <v>0.65</v>
      </c>
      <c r="M1794" s="8">
        <f>VLOOKUP(K1794,Table!$A$2:$C$121,2,0)</f>
        <v>1</v>
      </c>
      <c r="N1794" s="7">
        <f>VLOOKUP(K1794,Table!$A$2:$C$121,3,0)</f>
        <v>6</v>
      </c>
      <c r="O1794" s="6" t="s">
        <v>2438</v>
      </c>
      <c r="P1794" s="8" t="str">
        <f>LEFT(O1794,MIN(FIND({0,1,2,3,4,5,6,7,8,9},ASC(O1794)&amp;1234567890))-1)</f>
        <v>B</v>
      </c>
      <c r="Q1794" s="8">
        <f t="shared" ref="Q1794:Q1817" si="142">IF(SUBSTITUTE(O1794,P1794,"")="",1,SUBSTITUTE(O1794,P1794,""))*1</f>
        <v>1</v>
      </c>
      <c r="R1794" s="8">
        <f>VLOOKUP(P1794,Table!$A$2:$C$121,2,0)</f>
        <v>13</v>
      </c>
      <c r="S1794" s="7">
        <f>VLOOKUP(P1794,Table!$A$2:$C$121,3,0)</f>
        <v>2</v>
      </c>
      <c r="T1794" s="6" t="s">
        <v>2309</v>
      </c>
      <c r="U1794" s="8" t="str">
        <f>LEFT(T1794,MIN(FIND({0,1,2,3,4,5,6,7,8,9},ASC(T1794)&amp;1234567890))-1)</f>
        <v>Si</v>
      </c>
      <c r="V1794" s="8">
        <f t="shared" ref="V1794:V1817" si="143">IF(SUBSTITUTE(T1794,U1794,"")="",1,SUBSTITUTE(T1794,U1794,""))*1</f>
        <v>2</v>
      </c>
      <c r="W1794" s="8">
        <f>VLOOKUP(U1794,Table!$A$2:$C$121,2,0)</f>
        <v>14</v>
      </c>
      <c r="X1794" s="7">
        <f>VLOOKUP(U1794,Table!$A$2:$C$121,3,0)</f>
        <v>3</v>
      </c>
      <c r="Y1794" s="6" t="s">
        <v>5045</v>
      </c>
      <c r="Z1794" s="8" t="str">
        <f>LEFT(Y1794,MIN(FIND({0,1,2,3,4,5,6,7,8,9},ASC(Y1794)&amp;1234567890))-1)</f>
        <v>O</v>
      </c>
      <c r="AA1794" s="8">
        <f t="shared" ref="AA1794:AA1817" si="144">IF(SUBSTITUTE(Y1794,Z1794,"")="",1,SUBSTITUTE(Y1794,Z1794,""))*1</f>
        <v>5.96</v>
      </c>
      <c r="AB1794" s="8">
        <f>VLOOKUP(Z1794,Table!$A$2:$C$121,2,0)</f>
        <v>16</v>
      </c>
      <c r="AC1794" s="7">
        <f>VLOOKUP(Z1794,Table!$A$2:$C$121,3,0)</f>
        <v>2</v>
      </c>
      <c r="AD1794" s="5" t="str">
        <f>VLOOKUP(A1794,Table!$U$1:$V$230,2,0)</f>
        <v>Cubic</v>
      </c>
    </row>
    <row r="1795" spans="1:30" ht="18.75" customHeight="1" x14ac:dyDescent="0.4">
      <c r="A1795" s="5">
        <v>230</v>
      </c>
      <c r="B1795" s="5">
        <v>237114</v>
      </c>
      <c r="C1795" s="5" t="s">
        <v>2234</v>
      </c>
      <c r="D1795" s="5" t="s">
        <v>2266</v>
      </c>
      <c r="E1795" s="6" t="s">
        <v>5046</v>
      </c>
      <c r="F1795" s="8" t="str">
        <f>LEFT(E1795,MIN(FIND({0,1,2,3,4,5,6,7,8,9},ASC(E1795)&amp;1234567890))-1)</f>
        <v>K</v>
      </c>
      <c r="G1795" s="8">
        <f t="shared" si="140"/>
        <v>0.26</v>
      </c>
      <c r="H1795" s="8">
        <f>VLOOKUP(F1795,Table!$A$2:$C$121,2,0)</f>
        <v>1</v>
      </c>
      <c r="I1795" s="7">
        <f>VLOOKUP(F1795,Table!$A$2:$C$121,3,0)</f>
        <v>4</v>
      </c>
      <c r="J1795" s="6" t="s">
        <v>5047</v>
      </c>
      <c r="K1795" s="8" t="str">
        <f>LEFT(J1795,MIN(FIND({0,1,2,3,4,5,6,7,8,9},ASC(J1795)&amp;1234567890))-1)</f>
        <v>Cs</v>
      </c>
      <c r="L1795" s="8">
        <f t="shared" si="141"/>
        <v>0.61</v>
      </c>
      <c r="M1795" s="8">
        <f>VLOOKUP(K1795,Table!$A$2:$C$121,2,0)</f>
        <v>1</v>
      </c>
      <c r="N1795" s="7">
        <f>VLOOKUP(K1795,Table!$A$2:$C$121,3,0)</f>
        <v>6</v>
      </c>
      <c r="O1795" s="6" t="s">
        <v>2438</v>
      </c>
      <c r="P1795" s="8" t="str">
        <f>LEFT(O1795,MIN(FIND({0,1,2,3,4,5,6,7,8,9},ASC(O1795)&amp;1234567890))-1)</f>
        <v>B</v>
      </c>
      <c r="Q1795" s="8">
        <f t="shared" si="142"/>
        <v>1</v>
      </c>
      <c r="R1795" s="8">
        <f>VLOOKUP(P1795,Table!$A$2:$C$121,2,0)</f>
        <v>13</v>
      </c>
      <c r="S1795" s="7">
        <f>VLOOKUP(P1795,Table!$A$2:$C$121,3,0)</f>
        <v>2</v>
      </c>
      <c r="T1795" s="6" t="s">
        <v>2309</v>
      </c>
      <c r="U1795" s="8" t="str">
        <f>LEFT(T1795,MIN(FIND({0,1,2,3,4,5,6,7,8,9},ASC(T1795)&amp;1234567890))-1)</f>
        <v>Si</v>
      </c>
      <c r="V1795" s="8">
        <f t="shared" si="143"/>
        <v>2</v>
      </c>
      <c r="W1795" s="8">
        <f>VLOOKUP(U1795,Table!$A$2:$C$121,2,0)</f>
        <v>14</v>
      </c>
      <c r="X1795" s="7">
        <f>VLOOKUP(U1795,Table!$A$2:$C$121,3,0)</f>
        <v>3</v>
      </c>
      <c r="Y1795" s="6" t="s">
        <v>5048</v>
      </c>
      <c r="Z1795" s="8" t="str">
        <f>LEFT(Y1795,MIN(FIND({0,1,2,3,4,5,6,7,8,9},ASC(Y1795)&amp;1234567890))-1)</f>
        <v>O</v>
      </c>
      <c r="AA1795" s="8">
        <f t="shared" si="144"/>
        <v>5.94</v>
      </c>
      <c r="AB1795" s="8">
        <f>VLOOKUP(Z1795,Table!$A$2:$C$121,2,0)</f>
        <v>16</v>
      </c>
      <c r="AC1795" s="7">
        <f>VLOOKUP(Z1795,Table!$A$2:$C$121,3,0)</f>
        <v>2</v>
      </c>
      <c r="AD1795" s="5" t="str">
        <f>VLOOKUP(A1795,Table!$U$1:$V$230,2,0)</f>
        <v>Cubic</v>
      </c>
    </row>
    <row r="1796" spans="1:30" ht="18.75" customHeight="1" x14ac:dyDescent="0.4">
      <c r="A1796" s="5">
        <v>230</v>
      </c>
      <c r="B1796" s="5">
        <v>237115</v>
      </c>
      <c r="C1796" s="5" t="s">
        <v>2234</v>
      </c>
      <c r="D1796" s="5" t="s">
        <v>2267</v>
      </c>
      <c r="E1796" s="6" t="s">
        <v>5049</v>
      </c>
      <c r="F1796" s="8" t="str">
        <f>LEFT(E1796,MIN(FIND({0,1,2,3,4,5,6,7,8,9},ASC(E1796)&amp;1234567890))-1)</f>
        <v>K</v>
      </c>
      <c r="G1796" s="8">
        <f t="shared" si="140"/>
        <v>0.25</v>
      </c>
      <c r="H1796" s="8">
        <f>VLOOKUP(F1796,Table!$A$2:$C$121,2,0)</f>
        <v>1</v>
      </c>
      <c r="I1796" s="7">
        <f>VLOOKUP(F1796,Table!$A$2:$C$121,3,0)</f>
        <v>4</v>
      </c>
      <c r="J1796" s="6" t="s">
        <v>5050</v>
      </c>
      <c r="K1796" s="8" t="str">
        <f>LEFT(J1796,MIN(FIND({0,1,2,3,4,5,6,7,8,9},ASC(J1796)&amp;1234567890))-1)</f>
        <v>Cs</v>
      </c>
      <c r="L1796" s="8">
        <f t="shared" si="141"/>
        <v>0.59</v>
      </c>
      <c r="M1796" s="8">
        <f>VLOOKUP(K1796,Table!$A$2:$C$121,2,0)</f>
        <v>1</v>
      </c>
      <c r="N1796" s="7">
        <f>VLOOKUP(K1796,Table!$A$2:$C$121,3,0)</f>
        <v>6</v>
      </c>
      <c r="O1796" s="6" t="s">
        <v>2438</v>
      </c>
      <c r="P1796" s="8" t="str">
        <f>LEFT(O1796,MIN(FIND({0,1,2,3,4,5,6,7,8,9},ASC(O1796)&amp;1234567890))-1)</f>
        <v>B</v>
      </c>
      <c r="Q1796" s="8">
        <f t="shared" si="142"/>
        <v>1</v>
      </c>
      <c r="R1796" s="8">
        <f>VLOOKUP(P1796,Table!$A$2:$C$121,2,0)</f>
        <v>13</v>
      </c>
      <c r="S1796" s="7">
        <f>VLOOKUP(P1796,Table!$A$2:$C$121,3,0)</f>
        <v>2</v>
      </c>
      <c r="T1796" s="6" t="s">
        <v>2309</v>
      </c>
      <c r="U1796" s="8" t="str">
        <f>LEFT(T1796,MIN(FIND({0,1,2,3,4,5,6,7,8,9},ASC(T1796)&amp;1234567890))-1)</f>
        <v>Si</v>
      </c>
      <c r="V1796" s="8">
        <f t="shared" si="143"/>
        <v>2</v>
      </c>
      <c r="W1796" s="8">
        <f>VLOOKUP(U1796,Table!$A$2:$C$121,2,0)</f>
        <v>14</v>
      </c>
      <c r="X1796" s="7">
        <f>VLOOKUP(U1796,Table!$A$2:$C$121,3,0)</f>
        <v>3</v>
      </c>
      <c r="Y1796" s="6" t="s">
        <v>5051</v>
      </c>
      <c r="Z1796" s="8" t="str">
        <f>LEFT(Y1796,MIN(FIND({0,1,2,3,4,5,6,7,8,9},ASC(Y1796)&amp;1234567890))-1)</f>
        <v>O</v>
      </c>
      <c r="AA1796" s="8">
        <f t="shared" si="144"/>
        <v>5.92</v>
      </c>
      <c r="AB1796" s="8">
        <f>VLOOKUP(Z1796,Table!$A$2:$C$121,2,0)</f>
        <v>16</v>
      </c>
      <c r="AC1796" s="7">
        <f>VLOOKUP(Z1796,Table!$A$2:$C$121,3,0)</f>
        <v>2</v>
      </c>
      <c r="AD1796" s="5" t="str">
        <f>VLOOKUP(A1796,Table!$U$1:$V$230,2,0)</f>
        <v>Cubic</v>
      </c>
    </row>
    <row r="1797" spans="1:30" ht="18.75" customHeight="1" x14ac:dyDescent="0.4">
      <c r="A1797" s="5">
        <v>230</v>
      </c>
      <c r="B1797" s="5">
        <v>237141</v>
      </c>
      <c r="C1797" s="5" t="s">
        <v>2234</v>
      </c>
      <c r="D1797" s="5" t="s">
        <v>2268</v>
      </c>
      <c r="E1797" s="6" t="s">
        <v>3379</v>
      </c>
      <c r="F1797" s="8" t="str">
        <f>LEFT(E1797,MIN(FIND({0,1,2,3,4,5,6,7,8,9},ASC(E1797)&amp;1234567890))-1)</f>
        <v>Li</v>
      </c>
      <c r="G1797" s="8">
        <f t="shared" si="140"/>
        <v>6</v>
      </c>
      <c r="H1797" s="8">
        <f>VLOOKUP(F1797,Table!$A$2:$C$121,2,0)</f>
        <v>1</v>
      </c>
      <c r="I1797" s="7">
        <f>VLOOKUP(F1797,Table!$A$2:$C$121,3,0)</f>
        <v>2</v>
      </c>
      <c r="J1797" s="6" t="s">
        <v>2417</v>
      </c>
      <c r="K1797" s="8" t="str">
        <f>LEFT(J1797,MIN(FIND({0,1,2,3,4,5,6,7,8,9},ASC(J1797)&amp;1234567890))-1)</f>
        <v>La</v>
      </c>
      <c r="L1797" s="8">
        <f t="shared" si="141"/>
        <v>3</v>
      </c>
      <c r="M1797" s="8">
        <f>VLOOKUP(K1797,Table!$A$2:$C$121,2,0)</f>
        <v>3</v>
      </c>
      <c r="N1797" s="7">
        <f>VLOOKUP(K1797,Table!$A$2:$C$121,3,0)</f>
        <v>6</v>
      </c>
      <c r="O1797" s="6" t="s">
        <v>5052</v>
      </c>
      <c r="P1797" s="8" t="str">
        <f>LEFT(O1797,MIN(FIND({0,1,2,3,4,5,6,7,8,9},ASC(O1797)&amp;1234567890))-1)</f>
        <v>Nb</v>
      </c>
      <c r="Q1797" s="8">
        <f t="shared" si="142"/>
        <v>1.5</v>
      </c>
      <c r="R1797" s="8">
        <f>VLOOKUP(P1797,Table!$A$2:$C$121,2,0)</f>
        <v>5</v>
      </c>
      <c r="S1797" s="7">
        <f>VLOOKUP(P1797,Table!$A$2:$C$121,3,0)</f>
        <v>5</v>
      </c>
      <c r="T1797" s="6" t="s">
        <v>2989</v>
      </c>
      <c r="U1797" s="8" t="str">
        <f>LEFT(T1797,MIN(FIND({0,1,2,3,4,5,6,7,8,9},ASC(T1797)&amp;1234567890))-1)</f>
        <v>Y</v>
      </c>
      <c r="V1797" s="8">
        <f t="shared" si="143"/>
        <v>0.5</v>
      </c>
      <c r="W1797" s="8">
        <f>VLOOKUP(U1797,Table!$A$2:$C$121,2,0)</f>
        <v>3</v>
      </c>
      <c r="X1797" s="7">
        <f>VLOOKUP(U1797,Table!$A$2:$C$121,3,0)</f>
        <v>5</v>
      </c>
      <c r="Y1797" s="6" t="s">
        <v>2470</v>
      </c>
      <c r="Z1797" s="8" t="str">
        <f>LEFT(Y1797,MIN(FIND({0,1,2,3,4,5,6,7,8,9},ASC(Y1797)&amp;1234567890))-1)</f>
        <v>O</v>
      </c>
      <c r="AA1797" s="8">
        <f t="shared" si="144"/>
        <v>12</v>
      </c>
      <c r="AB1797" s="8">
        <f>VLOOKUP(Z1797,Table!$A$2:$C$121,2,0)</f>
        <v>16</v>
      </c>
      <c r="AC1797" s="7">
        <f>VLOOKUP(Z1797,Table!$A$2:$C$121,3,0)</f>
        <v>2</v>
      </c>
      <c r="AD1797" s="5" t="str">
        <f>VLOOKUP(A1797,Table!$U$1:$V$230,2,0)</f>
        <v>Cubic</v>
      </c>
    </row>
    <row r="1798" spans="1:30" ht="18.75" customHeight="1" x14ac:dyDescent="0.4">
      <c r="A1798" s="5">
        <v>230</v>
      </c>
      <c r="B1798" s="5">
        <v>237142</v>
      </c>
      <c r="C1798" s="5" t="s">
        <v>2234</v>
      </c>
      <c r="D1798" s="5" t="s">
        <v>2269</v>
      </c>
      <c r="E1798" s="6" t="s">
        <v>5053</v>
      </c>
      <c r="F1798" s="8" t="str">
        <f>LEFT(E1798,MIN(FIND({0,1,2,3,4,5,6,7,8,9},ASC(E1798)&amp;1234567890))-1)</f>
        <v>Li</v>
      </c>
      <c r="G1798" s="8">
        <f t="shared" si="140"/>
        <v>5.0999999999999996</v>
      </c>
      <c r="H1798" s="8">
        <f>VLOOKUP(F1798,Table!$A$2:$C$121,2,0)</f>
        <v>1</v>
      </c>
      <c r="I1798" s="7">
        <f>VLOOKUP(F1798,Table!$A$2:$C$121,3,0)</f>
        <v>2</v>
      </c>
      <c r="J1798" s="6" t="s">
        <v>2417</v>
      </c>
      <c r="K1798" s="8" t="str">
        <f>LEFT(J1798,MIN(FIND({0,1,2,3,4,5,6,7,8,9},ASC(J1798)&amp;1234567890))-1)</f>
        <v>La</v>
      </c>
      <c r="L1798" s="8">
        <f t="shared" si="141"/>
        <v>3</v>
      </c>
      <c r="M1798" s="8">
        <f>VLOOKUP(K1798,Table!$A$2:$C$121,2,0)</f>
        <v>3</v>
      </c>
      <c r="N1798" s="7">
        <f>VLOOKUP(K1798,Table!$A$2:$C$121,3,0)</f>
        <v>6</v>
      </c>
      <c r="O1798" s="6" t="s">
        <v>5054</v>
      </c>
      <c r="P1798" s="8" t="str">
        <f>LEFT(O1798,MIN(FIND({0,1,2,3,4,5,6,7,8,9},ASC(O1798)&amp;1234567890))-1)</f>
        <v>Nb</v>
      </c>
      <c r="Q1798" s="8">
        <f t="shared" si="142"/>
        <v>1.95</v>
      </c>
      <c r="R1798" s="8">
        <f>VLOOKUP(P1798,Table!$A$2:$C$121,2,0)</f>
        <v>5</v>
      </c>
      <c r="S1798" s="7">
        <f>VLOOKUP(P1798,Table!$A$2:$C$121,3,0)</f>
        <v>5</v>
      </c>
      <c r="T1798" s="6" t="s">
        <v>5055</v>
      </c>
      <c r="U1798" s="8" t="str">
        <f>LEFT(T1798,MIN(FIND({0,1,2,3,4,5,6,7,8,9},ASC(T1798)&amp;1234567890))-1)</f>
        <v>Y</v>
      </c>
      <c r="V1798" s="8">
        <f t="shared" si="143"/>
        <v>0.05</v>
      </c>
      <c r="W1798" s="8">
        <f>VLOOKUP(U1798,Table!$A$2:$C$121,2,0)</f>
        <v>3</v>
      </c>
      <c r="X1798" s="7">
        <f>VLOOKUP(U1798,Table!$A$2:$C$121,3,0)</f>
        <v>5</v>
      </c>
      <c r="Y1798" s="6" t="s">
        <v>2470</v>
      </c>
      <c r="Z1798" s="8" t="str">
        <f>LEFT(Y1798,MIN(FIND({0,1,2,3,4,5,6,7,8,9},ASC(Y1798)&amp;1234567890))-1)</f>
        <v>O</v>
      </c>
      <c r="AA1798" s="8">
        <f t="shared" si="144"/>
        <v>12</v>
      </c>
      <c r="AB1798" s="8">
        <f>VLOOKUP(Z1798,Table!$A$2:$C$121,2,0)</f>
        <v>16</v>
      </c>
      <c r="AC1798" s="7">
        <f>VLOOKUP(Z1798,Table!$A$2:$C$121,3,0)</f>
        <v>2</v>
      </c>
      <c r="AD1798" s="5" t="str">
        <f>VLOOKUP(A1798,Table!$U$1:$V$230,2,0)</f>
        <v>Cubic</v>
      </c>
    </row>
    <row r="1799" spans="1:30" ht="18.75" customHeight="1" x14ac:dyDescent="0.4">
      <c r="A1799" s="5">
        <v>230</v>
      </c>
      <c r="B1799" s="5">
        <v>237143</v>
      </c>
      <c r="C1799" s="5" t="s">
        <v>2234</v>
      </c>
      <c r="D1799" s="5" t="s">
        <v>2270</v>
      </c>
      <c r="E1799" s="6" t="s">
        <v>5056</v>
      </c>
      <c r="F1799" s="8" t="str">
        <f>LEFT(E1799,MIN(FIND({0,1,2,3,4,5,6,7,8,9},ASC(E1799)&amp;1234567890))-1)</f>
        <v>Li</v>
      </c>
      <c r="G1799" s="8">
        <f t="shared" si="140"/>
        <v>5.2</v>
      </c>
      <c r="H1799" s="8">
        <f>VLOOKUP(F1799,Table!$A$2:$C$121,2,0)</f>
        <v>1</v>
      </c>
      <c r="I1799" s="7">
        <f>VLOOKUP(F1799,Table!$A$2:$C$121,3,0)</f>
        <v>2</v>
      </c>
      <c r="J1799" s="6" t="s">
        <v>2417</v>
      </c>
      <c r="K1799" s="8" t="str">
        <f>LEFT(J1799,MIN(FIND({0,1,2,3,4,5,6,7,8,9},ASC(J1799)&amp;1234567890))-1)</f>
        <v>La</v>
      </c>
      <c r="L1799" s="8">
        <f t="shared" si="141"/>
        <v>3</v>
      </c>
      <c r="M1799" s="8">
        <f>VLOOKUP(K1799,Table!$A$2:$C$121,2,0)</f>
        <v>3</v>
      </c>
      <c r="N1799" s="7">
        <f>VLOOKUP(K1799,Table!$A$2:$C$121,3,0)</f>
        <v>6</v>
      </c>
      <c r="O1799" s="6" t="s">
        <v>3199</v>
      </c>
      <c r="P1799" s="8" t="str">
        <f>LEFT(O1799,MIN(FIND({0,1,2,3,4,5,6,7,8,9},ASC(O1799)&amp;1234567890))-1)</f>
        <v>Nb</v>
      </c>
      <c r="Q1799" s="8">
        <f t="shared" si="142"/>
        <v>1.9</v>
      </c>
      <c r="R1799" s="8">
        <f>VLOOKUP(P1799,Table!$A$2:$C$121,2,0)</f>
        <v>5</v>
      </c>
      <c r="S1799" s="7">
        <f>VLOOKUP(P1799,Table!$A$2:$C$121,3,0)</f>
        <v>5</v>
      </c>
      <c r="T1799" s="6" t="s">
        <v>3272</v>
      </c>
      <c r="U1799" s="8" t="str">
        <f>LEFT(T1799,MIN(FIND({0,1,2,3,4,5,6,7,8,9},ASC(T1799)&amp;1234567890))-1)</f>
        <v>Y</v>
      </c>
      <c r="V1799" s="8">
        <f t="shared" si="143"/>
        <v>0.1</v>
      </c>
      <c r="W1799" s="8">
        <f>VLOOKUP(U1799,Table!$A$2:$C$121,2,0)</f>
        <v>3</v>
      </c>
      <c r="X1799" s="7">
        <f>VLOOKUP(U1799,Table!$A$2:$C$121,3,0)</f>
        <v>5</v>
      </c>
      <c r="Y1799" s="6" t="s">
        <v>2470</v>
      </c>
      <c r="Z1799" s="8" t="str">
        <f>LEFT(Y1799,MIN(FIND({0,1,2,3,4,5,6,7,8,9},ASC(Y1799)&amp;1234567890))-1)</f>
        <v>O</v>
      </c>
      <c r="AA1799" s="8">
        <f t="shared" si="144"/>
        <v>12</v>
      </c>
      <c r="AB1799" s="8">
        <f>VLOOKUP(Z1799,Table!$A$2:$C$121,2,0)</f>
        <v>16</v>
      </c>
      <c r="AC1799" s="7">
        <f>VLOOKUP(Z1799,Table!$A$2:$C$121,3,0)</f>
        <v>2</v>
      </c>
      <c r="AD1799" s="5" t="str">
        <f>VLOOKUP(A1799,Table!$U$1:$V$230,2,0)</f>
        <v>Cubic</v>
      </c>
    </row>
    <row r="1800" spans="1:30" ht="18.75" customHeight="1" x14ac:dyDescent="0.4">
      <c r="A1800" s="5">
        <v>230</v>
      </c>
      <c r="B1800" s="5">
        <v>237144</v>
      </c>
      <c r="C1800" s="5" t="s">
        <v>2234</v>
      </c>
      <c r="D1800" s="5" t="s">
        <v>2271</v>
      </c>
      <c r="E1800" s="6" t="s">
        <v>5057</v>
      </c>
      <c r="F1800" s="8" t="str">
        <f>LEFT(E1800,MIN(FIND({0,1,2,3,4,5,6,7,8,9},ASC(E1800)&amp;1234567890))-1)</f>
        <v>Li</v>
      </c>
      <c r="G1800" s="8">
        <f t="shared" si="140"/>
        <v>5.4</v>
      </c>
      <c r="H1800" s="8">
        <f>VLOOKUP(F1800,Table!$A$2:$C$121,2,0)</f>
        <v>1</v>
      </c>
      <c r="I1800" s="7">
        <f>VLOOKUP(F1800,Table!$A$2:$C$121,3,0)</f>
        <v>2</v>
      </c>
      <c r="J1800" s="6" t="s">
        <v>2417</v>
      </c>
      <c r="K1800" s="8" t="str">
        <f>LEFT(J1800,MIN(FIND({0,1,2,3,4,5,6,7,8,9},ASC(J1800)&amp;1234567890))-1)</f>
        <v>La</v>
      </c>
      <c r="L1800" s="8">
        <f t="shared" si="141"/>
        <v>3</v>
      </c>
      <c r="M1800" s="8">
        <f>VLOOKUP(K1800,Table!$A$2:$C$121,2,0)</f>
        <v>3</v>
      </c>
      <c r="N1800" s="7">
        <f>VLOOKUP(K1800,Table!$A$2:$C$121,3,0)</f>
        <v>6</v>
      </c>
      <c r="O1800" s="6" t="s">
        <v>5058</v>
      </c>
      <c r="P1800" s="8" t="str">
        <f>LEFT(O1800,MIN(FIND({0,1,2,3,4,5,6,7,8,9},ASC(O1800)&amp;1234567890))-1)</f>
        <v>Nb</v>
      </c>
      <c r="Q1800" s="8">
        <f t="shared" si="142"/>
        <v>1.8</v>
      </c>
      <c r="R1800" s="8">
        <f>VLOOKUP(P1800,Table!$A$2:$C$121,2,0)</f>
        <v>5</v>
      </c>
      <c r="S1800" s="7">
        <f>VLOOKUP(P1800,Table!$A$2:$C$121,3,0)</f>
        <v>5</v>
      </c>
      <c r="T1800" s="6" t="s">
        <v>3166</v>
      </c>
      <c r="U1800" s="8" t="str">
        <f>LEFT(T1800,MIN(FIND({0,1,2,3,4,5,6,7,8,9},ASC(T1800)&amp;1234567890))-1)</f>
        <v>Y</v>
      </c>
      <c r="V1800" s="8">
        <f t="shared" si="143"/>
        <v>0.2</v>
      </c>
      <c r="W1800" s="8">
        <f>VLOOKUP(U1800,Table!$A$2:$C$121,2,0)</f>
        <v>3</v>
      </c>
      <c r="X1800" s="7">
        <f>VLOOKUP(U1800,Table!$A$2:$C$121,3,0)</f>
        <v>5</v>
      </c>
      <c r="Y1800" s="6" t="s">
        <v>2470</v>
      </c>
      <c r="Z1800" s="8" t="str">
        <f>LEFT(Y1800,MIN(FIND({0,1,2,3,4,5,6,7,8,9},ASC(Y1800)&amp;1234567890))-1)</f>
        <v>O</v>
      </c>
      <c r="AA1800" s="8">
        <f t="shared" si="144"/>
        <v>12</v>
      </c>
      <c r="AB1800" s="8">
        <f>VLOOKUP(Z1800,Table!$A$2:$C$121,2,0)</f>
        <v>16</v>
      </c>
      <c r="AC1800" s="7">
        <f>VLOOKUP(Z1800,Table!$A$2:$C$121,3,0)</f>
        <v>2</v>
      </c>
      <c r="AD1800" s="5" t="str">
        <f>VLOOKUP(A1800,Table!$U$1:$V$230,2,0)</f>
        <v>Cubic</v>
      </c>
    </row>
    <row r="1801" spans="1:30" ht="18.75" customHeight="1" x14ac:dyDescent="0.4">
      <c r="A1801" s="5">
        <v>230</v>
      </c>
      <c r="B1801" s="5">
        <v>237145</v>
      </c>
      <c r="C1801" s="5" t="s">
        <v>2234</v>
      </c>
      <c r="D1801" s="5" t="s">
        <v>2272</v>
      </c>
      <c r="E1801" s="6" t="s">
        <v>5033</v>
      </c>
      <c r="F1801" s="8" t="str">
        <f>LEFT(E1801,MIN(FIND({0,1,2,3,4,5,6,7,8,9},ASC(E1801)&amp;1234567890))-1)</f>
        <v>Li</v>
      </c>
      <c r="G1801" s="8">
        <f t="shared" si="140"/>
        <v>5.5</v>
      </c>
      <c r="H1801" s="8">
        <f>VLOOKUP(F1801,Table!$A$2:$C$121,2,0)</f>
        <v>1</v>
      </c>
      <c r="I1801" s="7">
        <f>VLOOKUP(F1801,Table!$A$2:$C$121,3,0)</f>
        <v>2</v>
      </c>
      <c r="J1801" s="6" t="s">
        <v>2417</v>
      </c>
      <c r="K1801" s="8" t="str">
        <f>LEFT(J1801,MIN(FIND({0,1,2,3,4,5,6,7,8,9},ASC(J1801)&amp;1234567890))-1)</f>
        <v>La</v>
      </c>
      <c r="L1801" s="8">
        <f t="shared" si="141"/>
        <v>3</v>
      </c>
      <c r="M1801" s="8">
        <f>VLOOKUP(K1801,Table!$A$2:$C$121,2,0)</f>
        <v>3</v>
      </c>
      <c r="N1801" s="7">
        <f>VLOOKUP(K1801,Table!$A$2:$C$121,3,0)</f>
        <v>6</v>
      </c>
      <c r="O1801" s="6" t="s">
        <v>4276</v>
      </c>
      <c r="P1801" s="8" t="str">
        <f>LEFT(O1801,MIN(FIND({0,1,2,3,4,5,6,7,8,9},ASC(O1801)&amp;1234567890))-1)</f>
        <v>Nb</v>
      </c>
      <c r="Q1801" s="8">
        <f t="shared" si="142"/>
        <v>1.75</v>
      </c>
      <c r="R1801" s="8">
        <f>VLOOKUP(P1801,Table!$A$2:$C$121,2,0)</f>
        <v>5</v>
      </c>
      <c r="S1801" s="7">
        <f>VLOOKUP(P1801,Table!$A$2:$C$121,3,0)</f>
        <v>5</v>
      </c>
      <c r="T1801" s="6" t="s">
        <v>4120</v>
      </c>
      <c r="U1801" s="8" t="str">
        <f>LEFT(T1801,MIN(FIND({0,1,2,3,4,5,6,7,8,9},ASC(T1801)&amp;1234567890))-1)</f>
        <v>Y</v>
      </c>
      <c r="V1801" s="8">
        <f t="shared" si="143"/>
        <v>0.25</v>
      </c>
      <c r="W1801" s="8">
        <f>VLOOKUP(U1801,Table!$A$2:$C$121,2,0)</f>
        <v>3</v>
      </c>
      <c r="X1801" s="7">
        <f>VLOOKUP(U1801,Table!$A$2:$C$121,3,0)</f>
        <v>5</v>
      </c>
      <c r="Y1801" s="6" t="s">
        <v>2470</v>
      </c>
      <c r="Z1801" s="8" t="str">
        <f>LEFT(Y1801,MIN(FIND({0,1,2,3,4,5,6,7,8,9},ASC(Y1801)&amp;1234567890))-1)</f>
        <v>O</v>
      </c>
      <c r="AA1801" s="8">
        <f t="shared" si="144"/>
        <v>12</v>
      </c>
      <c r="AB1801" s="8">
        <f>VLOOKUP(Z1801,Table!$A$2:$C$121,2,0)</f>
        <v>16</v>
      </c>
      <c r="AC1801" s="7">
        <f>VLOOKUP(Z1801,Table!$A$2:$C$121,3,0)</f>
        <v>2</v>
      </c>
      <c r="AD1801" s="5" t="str">
        <f>VLOOKUP(A1801,Table!$U$1:$V$230,2,0)</f>
        <v>Cubic</v>
      </c>
    </row>
    <row r="1802" spans="1:30" ht="18.75" customHeight="1" x14ac:dyDescent="0.4">
      <c r="A1802" s="5">
        <v>230</v>
      </c>
      <c r="B1802" s="5">
        <v>237146</v>
      </c>
      <c r="C1802" s="5" t="s">
        <v>2234</v>
      </c>
      <c r="D1802" s="5" t="s">
        <v>2273</v>
      </c>
      <c r="E1802" s="6" t="s">
        <v>5059</v>
      </c>
      <c r="F1802" s="8" t="str">
        <f>LEFT(E1802,MIN(FIND({0,1,2,3,4,5,6,7,8,9},ASC(E1802)&amp;1234567890))-1)</f>
        <v>Li</v>
      </c>
      <c r="G1802" s="8">
        <f t="shared" si="140"/>
        <v>6.5</v>
      </c>
      <c r="H1802" s="8">
        <f>VLOOKUP(F1802,Table!$A$2:$C$121,2,0)</f>
        <v>1</v>
      </c>
      <c r="I1802" s="7">
        <f>VLOOKUP(F1802,Table!$A$2:$C$121,3,0)</f>
        <v>2</v>
      </c>
      <c r="J1802" s="6" t="s">
        <v>2417</v>
      </c>
      <c r="K1802" s="8" t="str">
        <f>LEFT(J1802,MIN(FIND({0,1,2,3,4,5,6,7,8,9},ASC(J1802)&amp;1234567890))-1)</f>
        <v>La</v>
      </c>
      <c r="L1802" s="8">
        <f t="shared" si="141"/>
        <v>3</v>
      </c>
      <c r="M1802" s="8">
        <f>VLOOKUP(K1802,Table!$A$2:$C$121,2,0)</f>
        <v>3</v>
      </c>
      <c r="N1802" s="7">
        <f>VLOOKUP(K1802,Table!$A$2:$C$121,3,0)</f>
        <v>6</v>
      </c>
      <c r="O1802" s="6" t="s">
        <v>5060</v>
      </c>
      <c r="P1802" s="8" t="str">
        <f>LEFT(O1802,MIN(FIND({0,1,2,3,4,5,6,7,8,9},ASC(O1802)&amp;1234567890))-1)</f>
        <v>Nb</v>
      </c>
      <c r="Q1802" s="8">
        <f t="shared" si="142"/>
        <v>1.25</v>
      </c>
      <c r="R1802" s="8">
        <f>VLOOKUP(P1802,Table!$A$2:$C$121,2,0)</f>
        <v>5</v>
      </c>
      <c r="S1802" s="7">
        <f>VLOOKUP(P1802,Table!$A$2:$C$121,3,0)</f>
        <v>5</v>
      </c>
      <c r="T1802" s="6" t="s">
        <v>5061</v>
      </c>
      <c r="U1802" s="8" t="str">
        <f>LEFT(T1802,MIN(FIND({0,1,2,3,4,5,6,7,8,9},ASC(T1802)&amp;1234567890))-1)</f>
        <v>Y</v>
      </c>
      <c r="V1802" s="8">
        <f t="shared" si="143"/>
        <v>0.75</v>
      </c>
      <c r="W1802" s="8">
        <f>VLOOKUP(U1802,Table!$A$2:$C$121,2,0)</f>
        <v>3</v>
      </c>
      <c r="X1802" s="7">
        <f>VLOOKUP(U1802,Table!$A$2:$C$121,3,0)</f>
        <v>5</v>
      </c>
      <c r="Y1802" s="6" t="s">
        <v>2470</v>
      </c>
      <c r="Z1802" s="8" t="str">
        <f>LEFT(Y1802,MIN(FIND({0,1,2,3,4,5,6,7,8,9},ASC(Y1802)&amp;1234567890))-1)</f>
        <v>O</v>
      </c>
      <c r="AA1802" s="8">
        <f t="shared" si="144"/>
        <v>12</v>
      </c>
      <c r="AB1802" s="8">
        <f>VLOOKUP(Z1802,Table!$A$2:$C$121,2,0)</f>
        <v>16</v>
      </c>
      <c r="AC1802" s="7">
        <f>VLOOKUP(Z1802,Table!$A$2:$C$121,3,0)</f>
        <v>2</v>
      </c>
      <c r="AD1802" s="5" t="str">
        <f>VLOOKUP(A1802,Table!$U$1:$V$230,2,0)</f>
        <v>Cubic</v>
      </c>
    </row>
    <row r="1803" spans="1:30" ht="18.75" customHeight="1" x14ac:dyDescent="0.4">
      <c r="A1803" s="5">
        <v>230</v>
      </c>
      <c r="B1803" s="5">
        <v>5064</v>
      </c>
      <c r="C1803" s="5" t="s">
        <v>2234</v>
      </c>
      <c r="D1803" s="5" t="s">
        <v>2274</v>
      </c>
      <c r="E1803" s="6" t="s">
        <v>5062</v>
      </c>
      <c r="F1803" s="8" t="str">
        <f>LEFT(E1803,MIN(FIND({0,1,2,3,4,5,6,7,8,9},ASC(E1803)&amp;1234567890))-1)</f>
        <v>Hg</v>
      </c>
      <c r="G1803" s="8">
        <f t="shared" si="140"/>
        <v>6</v>
      </c>
      <c r="H1803" s="8">
        <f>VLOOKUP(F1803,Table!$A$2:$C$121,2,0)</f>
        <v>12</v>
      </c>
      <c r="I1803" s="7">
        <f>VLOOKUP(F1803,Table!$A$2:$C$121,3,0)</f>
        <v>6</v>
      </c>
      <c r="J1803" s="6" t="s">
        <v>2314</v>
      </c>
      <c r="K1803" s="8" t="str">
        <f>LEFT(J1803,MIN(FIND({0,1,2,3,4,5,6,7,8,9},ASC(J1803)&amp;1234567890))-1)</f>
        <v>H</v>
      </c>
      <c r="L1803" s="8">
        <f t="shared" si="141"/>
        <v>1</v>
      </c>
      <c r="M1803" s="8">
        <f>VLOOKUP(K1803,Table!$A$2:$C$121,2,0)</f>
        <v>1</v>
      </c>
      <c r="N1803" s="7">
        <f>VLOOKUP(K1803,Table!$A$2:$C$121,3,0)</f>
        <v>1</v>
      </c>
      <c r="O1803" s="6" t="s">
        <v>5063</v>
      </c>
      <c r="P1803" s="8" t="str">
        <f>LEFT(O1803,MIN(FIND({0,1,2,3,4,5,6,7,8,9},ASC(O1803)&amp;1234567890))-1)</f>
        <v>Br</v>
      </c>
      <c r="Q1803" s="8">
        <f t="shared" si="142"/>
        <v>1.8</v>
      </c>
      <c r="R1803" s="8">
        <f>VLOOKUP(P1803,Table!$A$2:$C$121,2,0)</f>
        <v>17</v>
      </c>
      <c r="S1803" s="7">
        <f>VLOOKUP(P1803,Table!$A$2:$C$121,3,0)</f>
        <v>4</v>
      </c>
      <c r="T1803" s="6" t="s">
        <v>5064</v>
      </c>
      <c r="U1803" s="8" t="str">
        <f>LEFT(T1803,MIN(FIND({0,1,2,3,4,5,6,7,8,9},ASC(T1803)&amp;1234567890))-1)</f>
        <v>Cl</v>
      </c>
      <c r="V1803" s="8">
        <f t="shared" si="143"/>
        <v>1.2</v>
      </c>
      <c r="W1803" s="8">
        <f>VLOOKUP(U1803,Table!$A$2:$C$121,2,0)</f>
        <v>17</v>
      </c>
      <c r="X1803" s="7">
        <f>VLOOKUP(U1803,Table!$A$2:$C$121,3,0)</f>
        <v>3</v>
      </c>
      <c r="Y1803" s="6" t="s">
        <v>2493</v>
      </c>
      <c r="Z1803" s="8" t="str">
        <f>LEFT(Y1803,MIN(FIND({0,1,2,3,4,5,6,7,8,9},ASC(Y1803)&amp;1234567890))-1)</f>
        <v>O</v>
      </c>
      <c r="AA1803" s="8">
        <f t="shared" si="144"/>
        <v>2</v>
      </c>
      <c r="AB1803" s="8">
        <f>VLOOKUP(Z1803,Table!$A$2:$C$121,2,0)</f>
        <v>16</v>
      </c>
      <c r="AC1803" s="7">
        <f>VLOOKUP(Z1803,Table!$A$2:$C$121,3,0)</f>
        <v>2</v>
      </c>
      <c r="AD1803" s="5" t="str">
        <f>VLOOKUP(A1803,Table!$U$1:$V$230,2,0)</f>
        <v>Cubic</v>
      </c>
    </row>
    <row r="1804" spans="1:30" ht="18.75" customHeight="1" x14ac:dyDescent="0.4">
      <c r="A1804" s="5">
        <v>230</v>
      </c>
      <c r="B1804" s="5">
        <v>237808</v>
      </c>
      <c r="C1804" s="5" t="s">
        <v>2234</v>
      </c>
      <c r="D1804" s="5" t="s">
        <v>2275</v>
      </c>
      <c r="E1804" s="6" t="s">
        <v>5065</v>
      </c>
      <c r="F1804" s="8" t="str">
        <f>LEFT(E1804,MIN(FIND({0,1,2,3,4,5,6,7,8,9},ASC(E1804)&amp;1234567890))-1)</f>
        <v>Li</v>
      </c>
      <c r="G1804" s="8">
        <f t="shared" si="140"/>
        <v>1.83</v>
      </c>
      <c r="H1804" s="8">
        <f>VLOOKUP(F1804,Table!$A$2:$C$121,2,0)</f>
        <v>1</v>
      </c>
      <c r="I1804" s="7">
        <f>VLOOKUP(F1804,Table!$A$2:$C$121,3,0)</f>
        <v>2</v>
      </c>
      <c r="J1804" s="6" t="s">
        <v>5066</v>
      </c>
      <c r="K1804" s="8" t="str">
        <f>LEFT(J1804,MIN(FIND({0,1,2,3,4,5,6,7,8,9},ASC(J1804)&amp;1234567890))-1)</f>
        <v>H</v>
      </c>
      <c r="L1804" s="8">
        <f t="shared" si="141"/>
        <v>4.21</v>
      </c>
      <c r="M1804" s="8">
        <f>VLOOKUP(K1804,Table!$A$2:$C$121,2,0)</f>
        <v>1</v>
      </c>
      <c r="N1804" s="7">
        <f>VLOOKUP(K1804,Table!$A$2:$C$121,3,0)</f>
        <v>1</v>
      </c>
      <c r="O1804" s="6" t="s">
        <v>2417</v>
      </c>
      <c r="P1804" s="8" t="str">
        <f>LEFT(O1804,MIN(FIND({0,1,2,3,4,5,6,7,8,9},ASC(O1804)&amp;1234567890))-1)</f>
        <v>La</v>
      </c>
      <c r="Q1804" s="8">
        <f t="shared" si="142"/>
        <v>3</v>
      </c>
      <c r="R1804" s="8">
        <f>VLOOKUP(P1804,Table!$A$2:$C$121,2,0)</f>
        <v>3</v>
      </c>
      <c r="S1804" s="7">
        <f>VLOOKUP(P1804,Table!$A$2:$C$121,3,0)</f>
        <v>6</v>
      </c>
      <c r="T1804" s="6" t="s">
        <v>2794</v>
      </c>
      <c r="U1804" s="8" t="str">
        <f>LEFT(T1804,MIN(FIND({0,1,2,3,4,5,6,7,8,9},ASC(T1804)&amp;1234567890))-1)</f>
        <v>Sn</v>
      </c>
      <c r="V1804" s="8">
        <f t="shared" si="143"/>
        <v>2</v>
      </c>
      <c r="W1804" s="8">
        <f>VLOOKUP(U1804,Table!$A$2:$C$121,2,0)</f>
        <v>14</v>
      </c>
      <c r="X1804" s="7">
        <f>VLOOKUP(U1804,Table!$A$2:$C$121,3,0)</f>
        <v>5</v>
      </c>
      <c r="Y1804" s="6" t="s">
        <v>2470</v>
      </c>
      <c r="Z1804" s="8" t="str">
        <f>LEFT(Y1804,MIN(FIND({0,1,2,3,4,5,6,7,8,9},ASC(Y1804)&amp;1234567890))-1)</f>
        <v>O</v>
      </c>
      <c r="AA1804" s="8">
        <f t="shared" si="144"/>
        <v>12</v>
      </c>
      <c r="AB1804" s="8">
        <f>VLOOKUP(Z1804,Table!$A$2:$C$121,2,0)</f>
        <v>16</v>
      </c>
      <c r="AC1804" s="7">
        <f>VLOOKUP(Z1804,Table!$A$2:$C$121,3,0)</f>
        <v>2</v>
      </c>
      <c r="AD1804" s="5" t="str">
        <f>VLOOKUP(A1804,Table!$U$1:$V$230,2,0)</f>
        <v>Cubic</v>
      </c>
    </row>
    <row r="1805" spans="1:30" ht="18.75" customHeight="1" x14ac:dyDescent="0.4">
      <c r="A1805" s="5">
        <v>230</v>
      </c>
      <c r="B1805" s="5">
        <v>251692</v>
      </c>
      <c r="C1805" s="5" t="s">
        <v>2234</v>
      </c>
      <c r="D1805" s="5" t="s">
        <v>2276</v>
      </c>
      <c r="E1805" s="6" t="s">
        <v>2552</v>
      </c>
      <c r="F1805" s="8" t="str">
        <f>LEFT(E1805,MIN(FIND({0,1,2,3,4,5,6,7,8,9},ASC(E1805)&amp;1234567890))-1)</f>
        <v>Ca</v>
      </c>
      <c r="G1805" s="8">
        <f t="shared" si="140"/>
        <v>2</v>
      </c>
      <c r="H1805" s="8">
        <f>VLOOKUP(F1805,Table!$A$2:$C$121,2,0)</f>
        <v>2</v>
      </c>
      <c r="I1805" s="7">
        <f>VLOOKUP(F1805,Table!$A$2:$C$121,3,0)</f>
        <v>4</v>
      </c>
      <c r="J1805" s="6" t="s">
        <v>2363</v>
      </c>
      <c r="K1805" s="8" t="str">
        <f>LEFT(J1805,MIN(FIND({0,1,2,3,4,5,6,7,8,9},ASC(J1805)&amp;1234567890))-1)</f>
        <v>La</v>
      </c>
      <c r="L1805" s="8">
        <f t="shared" si="141"/>
        <v>1</v>
      </c>
      <c r="M1805" s="8">
        <f>VLOOKUP(K1805,Table!$A$2:$C$121,2,0)</f>
        <v>3</v>
      </c>
      <c r="N1805" s="7">
        <f>VLOOKUP(K1805,Table!$A$2:$C$121,3,0)</f>
        <v>6</v>
      </c>
      <c r="O1805" s="6" t="s">
        <v>2772</v>
      </c>
      <c r="P1805" s="8" t="str">
        <f>LEFT(O1805,MIN(FIND({0,1,2,3,4,5,6,7,8,9},ASC(O1805)&amp;1234567890))-1)</f>
        <v>Zr</v>
      </c>
      <c r="Q1805" s="8">
        <f t="shared" si="142"/>
        <v>2</v>
      </c>
      <c r="R1805" s="8">
        <f>VLOOKUP(P1805,Table!$A$2:$C$121,2,0)</f>
        <v>4</v>
      </c>
      <c r="S1805" s="7">
        <f>VLOOKUP(P1805,Table!$A$2:$C$121,3,0)</f>
        <v>5</v>
      </c>
      <c r="T1805" s="6" t="s">
        <v>2382</v>
      </c>
      <c r="U1805" s="8" t="str">
        <f>LEFT(T1805,MIN(FIND({0,1,2,3,4,5,6,7,8,9},ASC(T1805)&amp;1234567890))-1)</f>
        <v>Ga</v>
      </c>
      <c r="V1805" s="8">
        <f t="shared" si="143"/>
        <v>3</v>
      </c>
      <c r="W1805" s="8">
        <f>VLOOKUP(U1805,Table!$A$2:$C$121,2,0)</f>
        <v>13</v>
      </c>
      <c r="X1805" s="7">
        <f>VLOOKUP(U1805,Table!$A$2:$C$121,3,0)</f>
        <v>4</v>
      </c>
      <c r="Y1805" s="6" t="s">
        <v>2470</v>
      </c>
      <c r="Z1805" s="8" t="str">
        <f>LEFT(Y1805,MIN(FIND({0,1,2,3,4,5,6,7,8,9},ASC(Y1805)&amp;1234567890))-1)</f>
        <v>O</v>
      </c>
      <c r="AA1805" s="8">
        <f t="shared" si="144"/>
        <v>12</v>
      </c>
      <c r="AB1805" s="8">
        <f>VLOOKUP(Z1805,Table!$A$2:$C$121,2,0)</f>
        <v>16</v>
      </c>
      <c r="AC1805" s="7">
        <f>VLOOKUP(Z1805,Table!$A$2:$C$121,3,0)</f>
        <v>2</v>
      </c>
      <c r="AD1805" s="5" t="str">
        <f>VLOOKUP(A1805,Table!$U$1:$V$230,2,0)</f>
        <v>Cubic</v>
      </c>
    </row>
    <row r="1806" spans="1:30" ht="18.75" customHeight="1" x14ac:dyDescent="0.4">
      <c r="A1806" s="5">
        <v>230</v>
      </c>
      <c r="B1806" s="5">
        <v>238688</v>
      </c>
      <c r="C1806" s="5" t="s">
        <v>2234</v>
      </c>
      <c r="D1806" s="5" t="s">
        <v>2277</v>
      </c>
      <c r="E1806" s="6" t="s">
        <v>5067</v>
      </c>
      <c r="F1806" s="8" t="str">
        <f>LEFT(E1806,MIN(FIND({0,1,2,3,4,5,6,7,8,9},ASC(E1806)&amp;1234567890))-1)</f>
        <v>Al</v>
      </c>
      <c r="G1806" s="8">
        <f t="shared" si="140"/>
        <v>0.24</v>
      </c>
      <c r="H1806" s="8">
        <f>VLOOKUP(F1806,Table!$A$2:$C$121,2,0)</f>
        <v>13</v>
      </c>
      <c r="I1806" s="7">
        <f>VLOOKUP(F1806,Table!$A$2:$C$121,3,0)</f>
        <v>3</v>
      </c>
      <c r="J1806" s="6" t="s">
        <v>2417</v>
      </c>
      <c r="K1806" s="8" t="str">
        <f>LEFT(J1806,MIN(FIND({0,1,2,3,4,5,6,7,8,9},ASC(J1806)&amp;1234567890))-1)</f>
        <v>La</v>
      </c>
      <c r="L1806" s="8">
        <f t="shared" si="141"/>
        <v>3</v>
      </c>
      <c r="M1806" s="8">
        <f>VLOOKUP(K1806,Table!$A$2:$C$121,2,0)</f>
        <v>3</v>
      </c>
      <c r="N1806" s="7">
        <f>VLOOKUP(K1806,Table!$A$2:$C$121,3,0)</f>
        <v>6</v>
      </c>
      <c r="O1806" s="6" t="s">
        <v>5068</v>
      </c>
      <c r="P1806" s="8" t="str">
        <f>LEFT(O1806,MIN(FIND({0,1,2,3,4,5,6,7,8,9},ASC(O1806)&amp;1234567890))-1)</f>
        <v>Li</v>
      </c>
      <c r="Q1806" s="8">
        <f t="shared" si="142"/>
        <v>6.28</v>
      </c>
      <c r="R1806" s="8">
        <f>VLOOKUP(P1806,Table!$A$2:$C$121,2,0)</f>
        <v>1</v>
      </c>
      <c r="S1806" s="7">
        <f>VLOOKUP(P1806,Table!$A$2:$C$121,3,0)</f>
        <v>2</v>
      </c>
      <c r="T1806" s="6" t="s">
        <v>2772</v>
      </c>
      <c r="U1806" s="8" t="str">
        <f>LEFT(T1806,MIN(FIND({0,1,2,3,4,5,6,7,8,9},ASC(T1806)&amp;1234567890))-1)</f>
        <v>Zr</v>
      </c>
      <c r="V1806" s="8">
        <f t="shared" si="143"/>
        <v>2</v>
      </c>
      <c r="W1806" s="8">
        <f>VLOOKUP(U1806,Table!$A$2:$C$121,2,0)</f>
        <v>4</v>
      </c>
      <c r="X1806" s="7">
        <f>VLOOKUP(U1806,Table!$A$2:$C$121,3,0)</f>
        <v>5</v>
      </c>
      <c r="Y1806" s="6" t="s">
        <v>2470</v>
      </c>
      <c r="Z1806" s="8" t="str">
        <f>LEFT(Y1806,MIN(FIND({0,1,2,3,4,5,6,7,8,9},ASC(Y1806)&amp;1234567890))-1)</f>
        <v>O</v>
      </c>
      <c r="AA1806" s="8">
        <f t="shared" si="144"/>
        <v>12</v>
      </c>
      <c r="AB1806" s="8">
        <f>VLOOKUP(Z1806,Table!$A$2:$C$121,2,0)</f>
        <v>16</v>
      </c>
      <c r="AC1806" s="7">
        <f>VLOOKUP(Z1806,Table!$A$2:$C$121,3,0)</f>
        <v>2</v>
      </c>
      <c r="AD1806" s="5" t="str">
        <f>VLOOKUP(A1806,Table!$U$1:$V$230,2,0)</f>
        <v>Cubic</v>
      </c>
    </row>
    <row r="1807" spans="1:30" ht="18.75" customHeight="1" x14ac:dyDescent="0.4">
      <c r="A1807" s="5">
        <v>230</v>
      </c>
      <c r="B1807" s="5">
        <v>238691</v>
      </c>
      <c r="C1807" s="5" t="s">
        <v>2234</v>
      </c>
      <c r="D1807" s="5" t="s">
        <v>2278</v>
      </c>
      <c r="E1807" s="6" t="s">
        <v>2417</v>
      </c>
      <c r="F1807" s="8" t="str">
        <f>LEFT(E1807,MIN(FIND({0,1,2,3,4,5,6,7,8,9},ASC(E1807)&amp;1234567890))-1)</f>
        <v>La</v>
      </c>
      <c r="G1807" s="8">
        <f t="shared" si="140"/>
        <v>3</v>
      </c>
      <c r="H1807" s="8">
        <f>VLOOKUP(F1807,Table!$A$2:$C$121,2,0)</f>
        <v>3</v>
      </c>
      <c r="I1807" s="7">
        <f>VLOOKUP(F1807,Table!$A$2:$C$121,3,0)</f>
        <v>6</v>
      </c>
      <c r="J1807" s="6" t="s">
        <v>5069</v>
      </c>
      <c r="K1807" s="8" t="str">
        <f>LEFT(J1807,MIN(FIND({0,1,2,3,4,5,6,7,8,9},ASC(J1807)&amp;1234567890))-1)</f>
        <v>Li</v>
      </c>
      <c r="L1807" s="8">
        <f t="shared" si="141"/>
        <v>5.8</v>
      </c>
      <c r="M1807" s="8">
        <f>VLOOKUP(K1807,Table!$A$2:$C$121,2,0)</f>
        <v>1</v>
      </c>
      <c r="N1807" s="7">
        <f>VLOOKUP(K1807,Table!$A$2:$C$121,3,0)</f>
        <v>2</v>
      </c>
      <c r="O1807" s="6" t="s">
        <v>4582</v>
      </c>
      <c r="P1807" s="8" t="str">
        <f>LEFT(O1807,MIN(FIND({0,1,2,3,4,5,6,7,8,9},ASC(O1807)&amp;1234567890))-1)</f>
        <v>Zn</v>
      </c>
      <c r="Q1807" s="8">
        <f t="shared" si="142"/>
        <v>0.6</v>
      </c>
      <c r="R1807" s="8">
        <f>VLOOKUP(P1807,Table!$A$2:$C$121,2,0)</f>
        <v>12</v>
      </c>
      <c r="S1807" s="7">
        <f>VLOOKUP(P1807,Table!$A$2:$C$121,3,0)</f>
        <v>4</v>
      </c>
      <c r="T1807" s="6" t="s">
        <v>2772</v>
      </c>
      <c r="U1807" s="8" t="str">
        <f>LEFT(T1807,MIN(FIND({0,1,2,3,4,5,6,7,8,9},ASC(T1807)&amp;1234567890))-1)</f>
        <v>Zr</v>
      </c>
      <c r="V1807" s="8">
        <f t="shared" si="143"/>
        <v>2</v>
      </c>
      <c r="W1807" s="8">
        <f>VLOOKUP(U1807,Table!$A$2:$C$121,2,0)</f>
        <v>4</v>
      </c>
      <c r="X1807" s="7">
        <f>VLOOKUP(U1807,Table!$A$2:$C$121,3,0)</f>
        <v>5</v>
      </c>
      <c r="Y1807" s="6" t="s">
        <v>2470</v>
      </c>
      <c r="Z1807" s="8" t="str">
        <f>LEFT(Y1807,MIN(FIND({0,1,2,3,4,5,6,7,8,9},ASC(Y1807)&amp;1234567890))-1)</f>
        <v>O</v>
      </c>
      <c r="AA1807" s="8">
        <f t="shared" si="144"/>
        <v>12</v>
      </c>
      <c r="AB1807" s="8">
        <f>VLOOKUP(Z1807,Table!$A$2:$C$121,2,0)</f>
        <v>16</v>
      </c>
      <c r="AC1807" s="7">
        <f>VLOOKUP(Z1807,Table!$A$2:$C$121,3,0)</f>
        <v>2</v>
      </c>
      <c r="AD1807" s="5" t="str">
        <f>VLOOKUP(A1807,Table!$U$1:$V$230,2,0)</f>
        <v>Cubic</v>
      </c>
    </row>
    <row r="1808" spans="1:30" ht="18.75" customHeight="1" x14ac:dyDescent="0.4">
      <c r="A1808" s="5">
        <v>230</v>
      </c>
      <c r="B1808" s="5">
        <v>239152</v>
      </c>
      <c r="C1808" s="5" t="s">
        <v>2234</v>
      </c>
      <c r="D1808" s="5" t="s">
        <v>2279</v>
      </c>
      <c r="E1808" s="6" t="s">
        <v>5070</v>
      </c>
      <c r="F1808" s="8" t="str">
        <f>LEFT(E1808,MIN(FIND({0,1,2,3,4,5,6,7,8,9},ASC(E1808)&amp;1234567890))-1)</f>
        <v>Li</v>
      </c>
      <c r="G1808" s="8">
        <f t="shared" si="140"/>
        <v>5.14</v>
      </c>
      <c r="H1808" s="8">
        <f>VLOOKUP(F1808,Table!$A$2:$C$121,2,0)</f>
        <v>1</v>
      </c>
      <c r="I1808" s="7">
        <f>VLOOKUP(F1808,Table!$A$2:$C$121,3,0)</f>
        <v>2</v>
      </c>
      <c r="J1808" s="6" t="s">
        <v>5071</v>
      </c>
      <c r="K1808" s="8" t="str">
        <f>LEFT(J1808,MIN(FIND({0,1,2,3,4,5,6,7,8,9},ASC(J1808)&amp;1234567890))-1)</f>
        <v>H</v>
      </c>
      <c r="L1808" s="8">
        <f t="shared" si="141"/>
        <v>1.57</v>
      </c>
      <c r="M1808" s="8">
        <f>VLOOKUP(K1808,Table!$A$2:$C$121,2,0)</f>
        <v>1</v>
      </c>
      <c r="N1808" s="7">
        <f>VLOOKUP(K1808,Table!$A$2:$C$121,3,0)</f>
        <v>1</v>
      </c>
      <c r="O1808" s="6" t="s">
        <v>5072</v>
      </c>
      <c r="P1808" s="8" t="str">
        <f>LEFT(O1808,MIN(FIND({0,1,2,3,4,5,6,7,8,9},ASC(O1808)&amp;1234567890))-1)</f>
        <v>La</v>
      </c>
      <c r="Q1808" s="8">
        <f t="shared" si="142"/>
        <v>2.99</v>
      </c>
      <c r="R1808" s="8">
        <f>VLOOKUP(P1808,Table!$A$2:$C$121,2,0)</f>
        <v>3</v>
      </c>
      <c r="S1808" s="7">
        <f>VLOOKUP(P1808,Table!$A$2:$C$121,3,0)</f>
        <v>6</v>
      </c>
      <c r="T1808" s="6" t="s">
        <v>4687</v>
      </c>
      <c r="U1808" s="8" t="str">
        <f>LEFT(T1808,MIN(FIND({0,1,2,3,4,5,6,7,8,9},ASC(T1808)&amp;1234567890))-1)</f>
        <v>Zr</v>
      </c>
      <c r="V1808" s="8">
        <f t="shared" si="143"/>
        <v>1.98</v>
      </c>
      <c r="W1808" s="8">
        <f>VLOOKUP(U1808,Table!$A$2:$C$121,2,0)</f>
        <v>4</v>
      </c>
      <c r="X1808" s="7">
        <f>VLOOKUP(U1808,Table!$A$2:$C$121,3,0)</f>
        <v>5</v>
      </c>
      <c r="Y1808" s="6" t="s">
        <v>2470</v>
      </c>
      <c r="Z1808" s="8" t="str">
        <f>LEFT(Y1808,MIN(FIND({0,1,2,3,4,5,6,7,8,9},ASC(Y1808)&amp;1234567890))-1)</f>
        <v>O</v>
      </c>
      <c r="AA1808" s="8">
        <f t="shared" si="144"/>
        <v>12</v>
      </c>
      <c r="AB1808" s="8">
        <f>VLOOKUP(Z1808,Table!$A$2:$C$121,2,0)</f>
        <v>16</v>
      </c>
      <c r="AC1808" s="7">
        <f>VLOOKUP(Z1808,Table!$A$2:$C$121,3,0)</f>
        <v>2</v>
      </c>
      <c r="AD1808" s="5" t="str">
        <f>VLOOKUP(A1808,Table!$U$1:$V$230,2,0)</f>
        <v>Cubic</v>
      </c>
    </row>
    <row r="1809" spans="1:30" ht="18.75" customHeight="1" x14ac:dyDescent="0.4">
      <c r="A1809" s="5">
        <v>230</v>
      </c>
      <c r="B1809" s="5">
        <v>239220</v>
      </c>
      <c r="C1809" s="5" t="s">
        <v>2234</v>
      </c>
      <c r="D1809" s="5" t="s">
        <v>2280</v>
      </c>
      <c r="E1809" s="6" t="s">
        <v>5073</v>
      </c>
      <c r="F1809" s="8" t="str">
        <f>LEFT(E1809,MIN(FIND({0,1,2,3,4,5,6,7,8,9},ASC(E1809)&amp;1234567890))-1)</f>
        <v>Al</v>
      </c>
      <c r="G1809" s="8">
        <f t="shared" si="140"/>
        <v>0.54</v>
      </c>
      <c r="H1809" s="8">
        <f>VLOOKUP(F1809,Table!$A$2:$C$121,2,0)</f>
        <v>13</v>
      </c>
      <c r="I1809" s="7">
        <f>VLOOKUP(F1809,Table!$A$2:$C$121,3,0)</f>
        <v>3</v>
      </c>
      <c r="J1809" s="6" t="s">
        <v>2415</v>
      </c>
      <c r="K1809" s="8" t="str">
        <f>LEFT(J1809,MIN(FIND({0,1,2,3,4,5,6,7,8,9},ASC(J1809)&amp;1234567890))-1)</f>
        <v>Ca</v>
      </c>
      <c r="L1809" s="8">
        <f t="shared" si="141"/>
        <v>3</v>
      </c>
      <c r="M1809" s="8">
        <f>VLOOKUP(K1809,Table!$A$2:$C$121,2,0)</f>
        <v>2</v>
      </c>
      <c r="N1809" s="7">
        <f>VLOOKUP(K1809,Table!$A$2:$C$121,3,0)</f>
        <v>4</v>
      </c>
      <c r="O1809" s="6" t="s">
        <v>5074</v>
      </c>
      <c r="P1809" s="8" t="str">
        <f>LEFT(O1809,MIN(FIND({0,1,2,3,4,5,6,7,8,9},ASC(O1809)&amp;1234567890))-1)</f>
        <v>Fe</v>
      </c>
      <c r="Q1809" s="8">
        <f t="shared" si="142"/>
        <v>1.8720000000000001</v>
      </c>
      <c r="R1809" s="8">
        <f>VLOOKUP(P1809,Table!$A$2:$C$121,2,0)</f>
        <v>8</v>
      </c>
      <c r="S1809" s="7">
        <f>VLOOKUP(P1809,Table!$A$2:$C$121,3,0)</f>
        <v>4</v>
      </c>
      <c r="T1809" s="6" t="s">
        <v>5075</v>
      </c>
      <c r="U1809" s="8" t="str">
        <f>LEFT(T1809,MIN(FIND({0,1,2,3,4,5,6,7,8,9},ASC(T1809)&amp;1234567890))-1)</f>
        <v>Si</v>
      </c>
      <c r="V1809" s="8">
        <f t="shared" si="143"/>
        <v>2.6339999999999999</v>
      </c>
      <c r="W1809" s="8">
        <f>VLOOKUP(U1809,Table!$A$2:$C$121,2,0)</f>
        <v>14</v>
      </c>
      <c r="X1809" s="7">
        <f>VLOOKUP(U1809,Table!$A$2:$C$121,3,0)</f>
        <v>3</v>
      </c>
      <c r="Y1809" s="6" t="s">
        <v>2470</v>
      </c>
      <c r="Z1809" s="8" t="str">
        <f>LEFT(Y1809,MIN(FIND({0,1,2,3,4,5,6,7,8,9},ASC(Y1809)&amp;1234567890))-1)</f>
        <v>O</v>
      </c>
      <c r="AA1809" s="8">
        <f t="shared" si="144"/>
        <v>12</v>
      </c>
      <c r="AB1809" s="8">
        <f>VLOOKUP(Z1809,Table!$A$2:$C$121,2,0)</f>
        <v>16</v>
      </c>
      <c r="AC1809" s="7">
        <f>VLOOKUP(Z1809,Table!$A$2:$C$121,3,0)</f>
        <v>2</v>
      </c>
      <c r="AD1809" s="5" t="str">
        <f>VLOOKUP(A1809,Table!$U$1:$V$230,2,0)</f>
        <v>Cubic</v>
      </c>
    </row>
    <row r="1810" spans="1:30" ht="18.75" customHeight="1" x14ac:dyDescent="0.4">
      <c r="A1810" s="5">
        <v>230</v>
      </c>
      <c r="B1810" s="5">
        <v>239221</v>
      </c>
      <c r="C1810" s="5" t="s">
        <v>2234</v>
      </c>
      <c r="D1810" s="5" t="s">
        <v>2281</v>
      </c>
      <c r="E1810" s="6" t="s">
        <v>5076</v>
      </c>
      <c r="F1810" s="8" t="str">
        <f>LEFT(E1810,MIN(FIND({0,1,2,3,4,5,6,7,8,9},ASC(E1810)&amp;1234567890))-1)</f>
        <v>Al</v>
      </c>
      <c r="G1810" s="8">
        <f t="shared" si="140"/>
        <v>0.53600000000000003</v>
      </c>
      <c r="H1810" s="8">
        <f>VLOOKUP(F1810,Table!$A$2:$C$121,2,0)</f>
        <v>13</v>
      </c>
      <c r="I1810" s="7">
        <f>VLOOKUP(F1810,Table!$A$2:$C$121,3,0)</f>
        <v>3</v>
      </c>
      <c r="J1810" s="6" t="s">
        <v>2415</v>
      </c>
      <c r="K1810" s="8" t="str">
        <f>LEFT(J1810,MIN(FIND({0,1,2,3,4,5,6,7,8,9},ASC(J1810)&amp;1234567890))-1)</f>
        <v>Ca</v>
      </c>
      <c r="L1810" s="8">
        <f t="shared" si="141"/>
        <v>3</v>
      </c>
      <c r="M1810" s="8">
        <f>VLOOKUP(K1810,Table!$A$2:$C$121,2,0)</f>
        <v>2</v>
      </c>
      <c r="N1810" s="7">
        <f>VLOOKUP(K1810,Table!$A$2:$C$121,3,0)</f>
        <v>4</v>
      </c>
      <c r="O1810" s="6" t="s">
        <v>5077</v>
      </c>
      <c r="P1810" s="8" t="str">
        <f>LEFT(O1810,MIN(FIND({0,1,2,3,4,5,6,7,8,9},ASC(O1810)&amp;1234567890))-1)</f>
        <v>Fe</v>
      </c>
      <c r="Q1810" s="8">
        <f t="shared" si="142"/>
        <v>1.6559999999999999</v>
      </c>
      <c r="R1810" s="8">
        <f>VLOOKUP(P1810,Table!$A$2:$C$121,2,0)</f>
        <v>8</v>
      </c>
      <c r="S1810" s="7">
        <f>VLOOKUP(P1810,Table!$A$2:$C$121,3,0)</f>
        <v>4</v>
      </c>
      <c r="T1810" s="6" t="s">
        <v>5078</v>
      </c>
      <c r="U1810" s="8" t="str">
        <f>LEFT(T1810,MIN(FIND({0,1,2,3,4,5,6,7,8,9},ASC(T1810)&amp;1234567890))-1)</f>
        <v>Si</v>
      </c>
      <c r="V1810" s="8">
        <f t="shared" si="143"/>
        <v>2.8050000000000002</v>
      </c>
      <c r="W1810" s="8">
        <f>VLOOKUP(U1810,Table!$A$2:$C$121,2,0)</f>
        <v>14</v>
      </c>
      <c r="X1810" s="7">
        <f>VLOOKUP(U1810,Table!$A$2:$C$121,3,0)</f>
        <v>3</v>
      </c>
      <c r="Y1810" s="6" t="s">
        <v>2470</v>
      </c>
      <c r="Z1810" s="8" t="str">
        <f>LEFT(Y1810,MIN(FIND({0,1,2,3,4,5,6,7,8,9},ASC(Y1810)&amp;1234567890))-1)</f>
        <v>O</v>
      </c>
      <c r="AA1810" s="8">
        <f t="shared" si="144"/>
        <v>12</v>
      </c>
      <c r="AB1810" s="8">
        <f>VLOOKUP(Z1810,Table!$A$2:$C$121,2,0)</f>
        <v>16</v>
      </c>
      <c r="AC1810" s="7">
        <f>VLOOKUP(Z1810,Table!$A$2:$C$121,3,0)</f>
        <v>2</v>
      </c>
      <c r="AD1810" s="5" t="str">
        <f>VLOOKUP(A1810,Table!$U$1:$V$230,2,0)</f>
        <v>Cubic</v>
      </c>
    </row>
    <row r="1811" spans="1:30" ht="18.75" customHeight="1" x14ac:dyDescent="0.4">
      <c r="A1811" s="5">
        <v>230</v>
      </c>
      <c r="B1811" s="5">
        <v>239222</v>
      </c>
      <c r="C1811" s="5" t="s">
        <v>2234</v>
      </c>
      <c r="D1811" s="5" t="s">
        <v>2282</v>
      </c>
      <c r="E1811" s="6" t="s">
        <v>5079</v>
      </c>
      <c r="F1811" s="8" t="str">
        <f>LEFT(E1811,MIN(FIND({0,1,2,3,4,5,6,7,8,9},ASC(E1811)&amp;1234567890))-1)</f>
        <v>Al</v>
      </c>
      <c r="G1811" s="8">
        <f t="shared" si="140"/>
        <v>0.54400000000000004</v>
      </c>
      <c r="H1811" s="8">
        <f>VLOOKUP(F1811,Table!$A$2:$C$121,2,0)</f>
        <v>13</v>
      </c>
      <c r="I1811" s="7">
        <f>VLOOKUP(F1811,Table!$A$2:$C$121,3,0)</f>
        <v>3</v>
      </c>
      <c r="J1811" s="6" t="s">
        <v>2415</v>
      </c>
      <c r="K1811" s="8" t="str">
        <f>LEFT(J1811,MIN(FIND({0,1,2,3,4,5,6,7,8,9},ASC(J1811)&amp;1234567890))-1)</f>
        <v>Ca</v>
      </c>
      <c r="L1811" s="8">
        <f t="shared" si="141"/>
        <v>3</v>
      </c>
      <c r="M1811" s="8">
        <f>VLOOKUP(K1811,Table!$A$2:$C$121,2,0)</f>
        <v>2</v>
      </c>
      <c r="N1811" s="7">
        <f>VLOOKUP(K1811,Table!$A$2:$C$121,3,0)</f>
        <v>4</v>
      </c>
      <c r="O1811" s="6" t="s">
        <v>5080</v>
      </c>
      <c r="P1811" s="8" t="str">
        <f>LEFT(O1811,MIN(FIND({0,1,2,3,4,5,6,7,8,9},ASC(O1811)&amp;1234567890))-1)</f>
        <v>Fe</v>
      </c>
      <c r="Q1811" s="8">
        <f t="shared" si="142"/>
        <v>1.885</v>
      </c>
      <c r="R1811" s="8">
        <f>VLOOKUP(P1811,Table!$A$2:$C$121,2,0)</f>
        <v>8</v>
      </c>
      <c r="S1811" s="7">
        <f>VLOOKUP(P1811,Table!$A$2:$C$121,3,0)</f>
        <v>4</v>
      </c>
      <c r="T1811" s="6" t="s">
        <v>5081</v>
      </c>
      <c r="U1811" s="8" t="str">
        <f>LEFT(T1811,MIN(FIND({0,1,2,3,4,5,6,7,8,9},ASC(T1811)&amp;1234567890))-1)</f>
        <v>Si</v>
      </c>
      <c r="V1811" s="8">
        <f t="shared" si="143"/>
        <v>2.5779999999999998</v>
      </c>
      <c r="W1811" s="8">
        <f>VLOOKUP(U1811,Table!$A$2:$C$121,2,0)</f>
        <v>14</v>
      </c>
      <c r="X1811" s="7">
        <f>VLOOKUP(U1811,Table!$A$2:$C$121,3,0)</f>
        <v>3</v>
      </c>
      <c r="Y1811" s="6" t="s">
        <v>2470</v>
      </c>
      <c r="Z1811" s="8" t="str">
        <f>LEFT(Y1811,MIN(FIND({0,1,2,3,4,5,6,7,8,9},ASC(Y1811)&amp;1234567890))-1)</f>
        <v>O</v>
      </c>
      <c r="AA1811" s="8">
        <f t="shared" si="144"/>
        <v>12</v>
      </c>
      <c r="AB1811" s="8">
        <f>VLOOKUP(Z1811,Table!$A$2:$C$121,2,0)</f>
        <v>16</v>
      </c>
      <c r="AC1811" s="7">
        <f>VLOOKUP(Z1811,Table!$A$2:$C$121,3,0)</f>
        <v>2</v>
      </c>
      <c r="AD1811" s="5" t="str">
        <f>VLOOKUP(A1811,Table!$U$1:$V$230,2,0)</f>
        <v>Cubic</v>
      </c>
    </row>
    <row r="1812" spans="1:30" ht="18.75" customHeight="1" x14ac:dyDescent="0.4">
      <c r="A1812" s="5">
        <v>230</v>
      </c>
      <c r="B1812" s="5">
        <v>239223</v>
      </c>
      <c r="C1812" s="5" t="s">
        <v>2234</v>
      </c>
      <c r="D1812" s="5" t="s">
        <v>2283</v>
      </c>
      <c r="E1812" s="6" t="s">
        <v>5082</v>
      </c>
      <c r="F1812" s="8" t="str">
        <f>LEFT(E1812,MIN(FIND({0,1,2,3,4,5,6,7,8,9},ASC(E1812)&amp;1234567890))-1)</f>
        <v>Al</v>
      </c>
      <c r="G1812" s="8">
        <f t="shared" si="140"/>
        <v>0.41399999999999998</v>
      </c>
      <c r="H1812" s="8">
        <f>VLOOKUP(F1812,Table!$A$2:$C$121,2,0)</f>
        <v>13</v>
      </c>
      <c r="I1812" s="7">
        <f>VLOOKUP(F1812,Table!$A$2:$C$121,3,0)</f>
        <v>3</v>
      </c>
      <c r="J1812" s="6" t="s">
        <v>2415</v>
      </c>
      <c r="K1812" s="8" t="str">
        <f>LEFT(J1812,MIN(FIND({0,1,2,3,4,5,6,7,8,9},ASC(J1812)&amp;1234567890))-1)</f>
        <v>Ca</v>
      </c>
      <c r="L1812" s="8">
        <f t="shared" si="141"/>
        <v>3</v>
      </c>
      <c r="M1812" s="8">
        <f>VLOOKUP(K1812,Table!$A$2:$C$121,2,0)</f>
        <v>2</v>
      </c>
      <c r="N1812" s="7">
        <f>VLOOKUP(K1812,Table!$A$2:$C$121,3,0)</f>
        <v>4</v>
      </c>
      <c r="O1812" s="6" t="s">
        <v>5083</v>
      </c>
      <c r="P1812" s="8" t="str">
        <f>LEFT(O1812,MIN(FIND({0,1,2,3,4,5,6,7,8,9},ASC(O1812)&amp;1234567890))-1)</f>
        <v>Fe</v>
      </c>
      <c r="Q1812" s="8">
        <f t="shared" si="142"/>
        <v>1.7989999999999999</v>
      </c>
      <c r="R1812" s="8">
        <f>VLOOKUP(P1812,Table!$A$2:$C$121,2,0)</f>
        <v>8</v>
      </c>
      <c r="S1812" s="7">
        <f>VLOOKUP(P1812,Table!$A$2:$C$121,3,0)</f>
        <v>4</v>
      </c>
      <c r="T1812" s="6" t="s">
        <v>5084</v>
      </c>
      <c r="U1812" s="8" t="str">
        <f>LEFT(T1812,MIN(FIND({0,1,2,3,4,5,6,7,8,9},ASC(T1812)&amp;1234567890))-1)</f>
        <v>Si</v>
      </c>
      <c r="V1812" s="8">
        <f t="shared" si="143"/>
        <v>2.7360000000000002</v>
      </c>
      <c r="W1812" s="8">
        <f>VLOOKUP(U1812,Table!$A$2:$C$121,2,0)</f>
        <v>14</v>
      </c>
      <c r="X1812" s="7">
        <f>VLOOKUP(U1812,Table!$A$2:$C$121,3,0)</f>
        <v>3</v>
      </c>
      <c r="Y1812" s="6" t="s">
        <v>2470</v>
      </c>
      <c r="Z1812" s="8" t="str">
        <f>LEFT(Y1812,MIN(FIND({0,1,2,3,4,5,6,7,8,9},ASC(Y1812)&amp;1234567890))-1)</f>
        <v>O</v>
      </c>
      <c r="AA1812" s="8">
        <f t="shared" si="144"/>
        <v>12</v>
      </c>
      <c r="AB1812" s="8">
        <f>VLOOKUP(Z1812,Table!$A$2:$C$121,2,0)</f>
        <v>16</v>
      </c>
      <c r="AC1812" s="7">
        <f>VLOOKUP(Z1812,Table!$A$2:$C$121,3,0)</f>
        <v>2</v>
      </c>
      <c r="AD1812" s="5" t="str">
        <f>VLOOKUP(A1812,Table!$U$1:$V$230,2,0)</f>
        <v>Cubic</v>
      </c>
    </row>
    <row r="1813" spans="1:30" ht="18.75" customHeight="1" x14ac:dyDescent="0.4">
      <c r="A1813" s="5">
        <v>230</v>
      </c>
      <c r="B1813" s="5">
        <v>239224</v>
      </c>
      <c r="C1813" s="5" t="s">
        <v>2234</v>
      </c>
      <c r="D1813" s="5" t="s">
        <v>2284</v>
      </c>
      <c r="E1813" s="6" t="s">
        <v>5085</v>
      </c>
      <c r="F1813" s="8" t="str">
        <f>LEFT(E1813,MIN(FIND({0,1,2,3,4,5,6,7,8,9},ASC(E1813)&amp;1234567890))-1)</f>
        <v>Al</v>
      </c>
      <c r="G1813" s="8">
        <f t="shared" si="140"/>
        <v>0.41599999999999998</v>
      </c>
      <c r="H1813" s="8">
        <f>VLOOKUP(F1813,Table!$A$2:$C$121,2,0)</f>
        <v>13</v>
      </c>
      <c r="I1813" s="7">
        <f>VLOOKUP(F1813,Table!$A$2:$C$121,3,0)</f>
        <v>3</v>
      </c>
      <c r="J1813" s="6" t="s">
        <v>2415</v>
      </c>
      <c r="K1813" s="8" t="str">
        <f>LEFT(J1813,MIN(FIND({0,1,2,3,4,5,6,7,8,9},ASC(J1813)&amp;1234567890))-1)</f>
        <v>Ca</v>
      </c>
      <c r="L1813" s="8">
        <f t="shared" si="141"/>
        <v>3</v>
      </c>
      <c r="M1813" s="8">
        <f>VLOOKUP(K1813,Table!$A$2:$C$121,2,0)</f>
        <v>2</v>
      </c>
      <c r="N1813" s="7">
        <f>VLOOKUP(K1813,Table!$A$2:$C$121,3,0)</f>
        <v>4</v>
      </c>
      <c r="O1813" s="6" t="s">
        <v>5086</v>
      </c>
      <c r="P1813" s="8" t="str">
        <f>LEFT(O1813,MIN(FIND({0,1,2,3,4,5,6,7,8,9},ASC(O1813)&amp;1234567890))-1)</f>
        <v>Fe</v>
      </c>
      <c r="Q1813" s="8">
        <f t="shared" si="142"/>
        <v>1.5860000000000001</v>
      </c>
      <c r="R1813" s="8">
        <f>VLOOKUP(P1813,Table!$A$2:$C$121,2,0)</f>
        <v>8</v>
      </c>
      <c r="S1813" s="7">
        <f>VLOOKUP(P1813,Table!$A$2:$C$121,3,0)</f>
        <v>4</v>
      </c>
      <c r="T1813" s="6" t="s">
        <v>2541</v>
      </c>
      <c r="U1813" s="8" t="str">
        <f>LEFT(T1813,MIN(FIND({0,1,2,3,4,5,6,7,8,9},ASC(T1813)&amp;1234567890))-1)</f>
        <v>Si</v>
      </c>
      <c r="V1813" s="8">
        <f t="shared" si="143"/>
        <v>3</v>
      </c>
      <c r="W1813" s="8">
        <f>VLOOKUP(U1813,Table!$A$2:$C$121,2,0)</f>
        <v>14</v>
      </c>
      <c r="X1813" s="7">
        <f>VLOOKUP(U1813,Table!$A$2:$C$121,3,0)</f>
        <v>3</v>
      </c>
      <c r="Y1813" s="6" t="s">
        <v>2470</v>
      </c>
      <c r="Z1813" s="8" t="str">
        <f>LEFT(Y1813,MIN(FIND({0,1,2,3,4,5,6,7,8,9},ASC(Y1813)&amp;1234567890))-1)</f>
        <v>O</v>
      </c>
      <c r="AA1813" s="8">
        <f t="shared" si="144"/>
        <v>12</v>
      </c>
      <c r="AB1813" s="8">
        <f>VLOOKUP(Z1813,Table!$A$2:$C$121,2,0)</f>
        <v>16</v>
      </c>
      <c r="AC1813" s="7">
        <f>VLOOKUP(Z1813,Table!$A$2:$C$121,3,0)</f>
        <v>2</v>
      </c>
      <c r="AD1813" s="5" t="str">
        <f>VLOOKUP(A1813,Table!$U$1:$V$230,2,0)</f>
        <v>Cubic</v>
      </c>
    </row>
    <row r="1814" spans="1:30" ht="18.75" customHeight="1" x14ac:dyDescent="0.4">
      <c r="A1814" s="5">
        <v>230</v>
      </c>
      <c r="B1814" s="5">
        <v>430571</v>
      </c>
      <c r="C1814" s="5" t="s">
        <v>2234</v>
      </c>
      <c r="D1814" s="5" t="s">
        <v>2285</v>
      </c>
      <c r="E1814" s="6" t="s">
        <v>5087</v>
      </c>
      <c r="F1814" s="8" t="str">
        <f>LEFT(E1814,MIN(FIND({0,1,2,3,4,5,6,7,8,9},ASC(E1814)&amp;1234567890))-1)</f>
        <v>Li</v>
      </c>
      <c r="G1814" s="8">
        <f t="shared" si="140"/>
        <v>5.91</v>
      </c>
      <c r="H1814" s="8">
        <f>VLOOKUP(F1814,Table!$A$2:$C$121,2,0)</f>
        <v>1</v>
      </c>
      <c r="I1814" s="7">
        <f>VLOOKUP(F1814,Table!$A$2:$C$121,3,0)</f>
        <v>2</v>
      </c>
      <c r="J1814" s="6" t="s">
        <v>5088</v>
      </c>
      <c r="K1814" s="8" t="str">
        <f>LEFT(J1814,MIN(FIND({0,1,2,3,4,5,6,7,8,9},ASC(J1814)&amp;1234567890))-1)</f>
        <v>Al</v>
      </c>
      <c r="L1814" s="8">
        <f t="shared" si="141"/>
        <v>0.216</v>
      </c>
      <c r="M1814" s="8">
        <f>VLOOKUP(K1814,Table!$A$2:$C$121,2,0)</f>
        <v>13</v>
      </c>
      <c r="N1814" s="7">
        <f>VLOOKUP(K1814,Table!$A$2:$C$121,3,0)</f>
        <v>3</v>
      </c>
      <c r="O1814" s="6" t="s">
        <v>5089</v>
      </c>
      <c r="P1814" s="8" t="str">
        <f>LEFT(O1814,MIN(FIND({0,1,2,3,4,5,6,7,8,9},ASC(O1814)&amp;1234567890))-1)</f>
        <v>La</v>
      </c>
      <c r="Q1814" s="8">
        <f t="shared" si="142"/>
        <v>2.95</v>
      </c>
      <c r="R1814" s="8">
        <f>VLOOKUP(P1814,Table!$A$2:$C$121,2,0)</f>
        <v>3</v>
      </c>
      <c r="S1814" s="7">
        <f>VLOOKUP(P1814,Table!$A$2:$C$121,3,0)</f>
        <v>6</v>
      </c>
      <c r="T1814" s="6" t="s">
        <v>2772</v>
      </c>
      <c r="U1814" s="8" t="str">
        <f>LEFT(T1814,MIN(FIND({0,1,2,3,4,5,6,7,8,9},ASC(T1814)&amp;1234567890))-1)</f>
        <v>Zr</v>
      </c>
      <c r="V1814" s="8">
        <f t="shared" si="143"/>
        <v>2</v>
      </c>
      <c r="W1814" s="8">
        <f>VLOOKUP(U1814,Table!$A$2:$C$121,2,0)</f>
        <v>4</v>
      </c>
      <c r="X1814" s="7">
        <f>VLOOKUP(U1814,Table!$A$2:$C$121,3,0)</f>
        <v>5</v>
      </c>
      <c r="Y1814" s="6" t="s">
        <v>2470</v>
      </c>
      <c r="Z1814" s="8" t="str">
        <f>LEFT(Y1814,MIN(FIND({0,1,2,3,4,5,6,7,8,9},ASC(Y1814)&amp;1234567890))-1)</f>
        <v>O</v>
      </c>
      <c r="AA1814" s="8">
        <f t="shared" si="144"/>
        <v>12</v>
      </c>
      <c r="AB1814" s="8">
        <f>VLOOKUP(Z1814,Table!$A$2:$C$121,2,0)</f>
        <v>16</v>
      </c>
      <c r="AC1814" s="7">
        <f>VLOOKUP(Z1814,Table!$A$2:$C$121,3,0)</f>
        <v>2</v>
      </c>
      <c r="AD1814" s="5" t="str">
        <f>VLOOKUP(A1814,Table!$U$1:$V$230,2,0)</f>
        <v>Cubic</v>
      </c>
    </row>
    <row r="1815" spans="1:30" ht="18.75" customHeight="1" x14ac:dyDescent="0.4">
      <c r="A1815" s="5">
        <v>230</v>
      </c>
      <c r="B1815" s="5">
        <v>430602</v>
      </c>
      <c r="C1815" s="5" t="s">
        <v>2234</v>
      </c>
      <c r="D1815" s="5" t="s">
        <v>2286</v>
      </c>
      <c r="E1815" s="6" t="s">
        <v>5090</v>
      </c>
      <c r="F1815" s="8" t="str">
        <f>LEFT(E1815,MIN(FIND({0,1,2,3,4,5,6,7,8,9},ASC(E1815)&amp;1234567890))-1)</f>
        <v>Li</v>
      </c>
      <c r="G1815" s="8">
        <f t="shared" si="140"/>
        <v>6.55</v>
      </c>
      <c r="H1815" s="8">
        <f>VLOOKUP(F1815,Table!$A$2:$C$121,2,0)</f>
        <v>1</v>
      </c>
      <c r="I1815" s="7">
        <f>VLOOKUP(F1815,Table!$A$2:$C$121,3,0)</f>
        <v>2</v>
      </c>
      <c r="J1815" s="6" t="s">
        <v>5091</v>
      </c>
      <c r="K1815" s="8" t="str">
        <f>LEFT(J1815,MIN(FIND({0,1,2,3,4,5,6,7,8,9},ASC(J1815)&amp;1234567890))-1)</f>
        <v>Ga</v>
      </c>
      <c r="L1815" s="8">
        <f t="shared" si="141"/>
        <v>0.05</v>
      </c>
      <c r="M1815" s="8">
        <f>VLOOKUP(K1815,Table!$A$2:$C$121,2,0)</f>
        <v>13</v>
      </c>
      <c r="N1815" s="7">
        <f>VLOOKUP(K1815,Table!$A$2:$C$121,3,0)</f>
        <v>4</v>
      </c>
      <c r="O1815" s="6" t="s">
        <v>5092</v>
      </c>
      <c r="P1815" s="8" t="str">
        <f>LEFT(O1815,MIN(FIND({0,1,2,3,4,5,6,7,8,9},ASC(O1815)&amp;1234567890))-1)</f>
        <v>La</v>
      </c>
      <c r="Q1815" s="8">
        <f t="shared" si="142"/>
        <v>2.91</v>
      </c>
      <c r="R1815" s="8">
        <f>VLOOKUP(P1815,Table!$A$2:$C$121,2,0)</f>
        <v>3</v>
      </c>
      <c r="S1815" s="7">
        <f>VLOOKUP(P1815,Table!$A$2:$C$121,3,0)</f>
        <v>6</v>
      </c>
      <c r="T1815" s="6" t="s">
        <v>2772</v>
      </c>
      <c r="U1815" s="8" t="str">
        <f>LEFT(T1815,MIN(FIND({0,1,2,3,4,5,6,7,8,9},ASC(T1815)&amp;1234567890))-1)</f>
        <v>Zr</v>
      </c>
      <c r="V1815" s="8">
        <f t="shared" si="143"/>
        <v>2</v>
      </c>
      <c r="W1815" s="8">
        <f>VLOOKUP(U1815,Table!$A$2:$C$121,2,0)</f>
        <v>4</v>
      </c>
      <c r="X1815" s="7">
        <f>VLOOKUP(U1815,Table!$A$2:$C$121,3,0)</f>
        <v>5</v>
      </c>
      <c r="Y1815" s="6" t="s">
        <v>2470</v>
      </c>
      <c r="Z1815" s="8" t="str">
        <f>LEFT(Y1815,MIN(FIND({0,1,2,3,4,5,6,7,8,9},ASC(Y1815)&amp;1234567890))-1)</f>
        <v>O</v>
      </c>
      <c r="AA1815" s="8">
        <f t="shared" si="144"/>
        <v>12</v>
      </c>
      <c r="AB1815" s="8">
        <f>VLOOKUP(Z1815,Table!$A$2:$C$121,2,0)</f>
        <v>16</v>
      </c>
      <c r="AC1815" s="7">
        <f>VLOOKUP(Z1815,Table!$A$2:$C$121,3,0)</f>
        <v>2</v>
      </c>
      <c r="AD1815" s="5" t="str">
        <f>VLOOKUP(A1815,Table!$U$1:$V$230,2,0)</f>
        <v>Cubic</v>
      </c>
    </row>
    <row r="1816" spans="1:30" ht="18.75" customHeight="1" x14ac:dyDescent="0.4">
      <c r="A1816" s="5">
        <v>230</v>
      </c>
      <c r="B1816" s="5">
        <v>239663</v>
      </c>
      <c r="C1816" s="5" t="s">
        <v>2234</v>
      </c>
      <c r="D1816" s="5" t="s">
        <v>2287</v>
      </c>
      <c r="E1816" s="6" t="s">
        <v>5093</v>
      </c>
      <c r="F1816" s="8" t="str">
        <f>LEFT(E1816,MIN(FIND({0,1,2,3,4,5,6,7,8,9},ASC(E1816)&amp;1234567890))-1)</f>
        <v>Li</v>
      </c>
      <c r="G1816" s="8">
        <f t="shared" si="140"/>
        <v>5.74</v>
      </c>
      <c r="H1816" s="8">
        <f>VLOOKUP(F1816,Table!$A$2:$C$121,2,0)</f>
        <v>1</v>
      </c>
      <c r="I1816" s="7">
        <f>VLOOKUP(F1816,Table!$A$2:$C$121,3,0)</f>
        <v>2</v>
      </c>
      <c r="J1816" s="6" t="s">
        <v>2417</v>
      </c>
      <c r="K1816" s="8" t="str">
        <f>LEFT(J1816,MIN(FIND({0,1,2,3,4,5,6,7,8,9},ASC(J1816)&amp;1234567890))-1)</f>
        <v>La</v>
      </c>
      <c r="L1816" s="8">
        <f t="shared" si="141"/>
        <v>3</v>
      </c>
      <c r="M1816" s="8">
        <f>VLOOKUP(K1816,Table!$A$2:$C$121,2,0)</f>
        <v>3</v>
      </c>
      <c r="N1816" s="7">
        <f>VLOOKUP(K1816,Table!$A$2:$C$121,3,0)</f>
        <v>6</v>
      </c>
      <c r="O1816" s="6" t="s">
        <v>5094</v>
      </c>
      <c r="P1816" s="8" t="str">
        <f>LEFT(O1816,MIN(FIND({0,1,2,3,4,5,6,7,8,9},ASC(O1816)&amp;1234567890))-1)</f>
        <v>Zr</v>
      </c>
      <c r="Q1816" s="8">
        <f t="shared" si="142"/>
        <v>1.5</v>
      </c>
      <c r="R1816" s="8">
        <f>VLOOKUP(P1816,Table!$A$2:$C$121,2,0)</f>
        <v>4</v>
      </c>
      <c r="S1816" s="7">
        <f>VLOOKUP(P1816,Table!$A$2:$C$121,3,0)</f>
        <v>5</v>
      </c>
      <c r="T1816" s="6" t="s">
        <v>5095</v>
      </c>
      <c r="U1816" s="8" t="str">
        <f>LEFT(T1816,MIN(FIND({0,1,2,3,4,5,6,7,8,9},ASC(T1816)&amp;1234567890))-1)</f>
        <v>Ta</v>
      </c>
      <c r="V1816" s="8">
        <f t="shared" si="143"/>
        <v>0.5</v>
      </c>
      <c r="W1816" s="8">
        <f>VLOOKUP(U1816,Table!$A$2:$C$121,2,0)</f>
        <v>5</v>
      </c>
      <c r="X1816" s="7">
        <f>VLOOKUP(U1816,Table!$A$2:$C$121,3,0)</f>
        <v>6</v>
      </c>
      <c r="Y1816" s="6" t="s">
        <v>2470</v>
      </c>
      <c r="Z1816" s="8" t="str">
        <f>LEFT(Y1816,MIN(FIND({0,1,2,3,4,5,6,7,8,9},ASC(Y1816)&amp;1234567890))-1)</f>
        <v>O</v>
      </c>
      <c r="AA1816" s="8">
        <f t="shared" si="144"/>
        <v>12</v>
      </c>
      <c r="AB1816" s="8">
        <f>VLOOKUP(Z1816,Table!$A$2:$C$121,2,0)</f>
        <v>16</v>
      </c>
      <c r="AC1816" s="7">
        <f>VLOOKUP(Z1816,Table!$A$2:$C$121,3,0)</f>
        <v>2</v>
      </c>
      <c r="AD1816" s="5" t="str">
        <f>VLOOKUP(A1816,Table!$U$1:$V$230,2,0)</f>
        <v>Cubic</v>
      </c>
    </row>
    <row r="1817" spans="1:30" ht="18.75" customHeight="1" x14ac:dyDescent="0.4">
      <c r="A1817" s="5">
        <v>230</v>
      </c>
      <c r="B1817" s="5">
        <v>239664</v>
      </c>
      <c r="C1817" s="5" t="s">
        <v>2234</v>
      </c>
      <c r="D1817" s="5" t="s">
        <v>2288</v>
      </c>
      <c r="E1817" s="6" t="s">
        <v>2417</v>
      </c>
      <c r="F1817" s="8" t="str">
        <f>LEFT(E1817,MIN(FIND({0,1,2,3,4,5,6,7,8,9},ASC(E1817)&amp;1234567890))-1)</f>
        <v>La</v>
      </c>
      <c r="G1817" s="8">
        <f t="shared" si="140"/>
        <v>3</v>
      </c>
      <c r="H1817" s="8">
        <f>VLOOKUP(F1817,Table!$A$2:$C$121,2,0)</f>
        <v>3</v>
      </c>
      <c r="I1817" s="7">
        <f>VLOOKUP(F1817,Table!$A$2:$C$121,3,0)</f>
        <v>6</v>
      </c>
      <c r="J1817" s="6" t="s">
        <v>5096</v>
      </c>
      <c r="K1817" s="8" t="str">
        <f>LEFT(J1817,MIN(FIND({0,1,2,3,4,5,6,7,8,9},ASC(J1817)&amp;1234567890))-1)</f>
        <v>Li</v>
      </c>
      <c r="L1817" s="8">
        <f t="shared" si="141"/>
        <v>5.08</v>
      </c>
      <c r="M1817" s="8">
        <f>VLOOKUP(K1817,Table!$A$2:$C$121,2,0)</f>
        <v>1</v>
      </c>
      <c r="N1817" s="7">
        <f>VLOOKUP(K1817,Table!$A$2:$C$121,3,0)</f>
        <v>2</v>
      </c>
      <c r="O1817" s="6" t="s">
        <v>5097</v>
      </c>
      <c r="P1817" s="8" t="str">
        <f>LEFT(O1817,MIN(FIND({0,1,2,3,4,5,6,7,8,9},ASC(O1817)&amp;1234567890))-1)</f>
        <v>Ta</v>
      </c>
      <c r="Q1817" s="8">
        <f t="shared" si="142"/>
        <v>1.51</v>
      </c>
      <c r="R1817" s="8">
        <f>VLOOKUP(P1817,Table!$A$2:$C$121,2,0)</f>
        <v>5</v>
      </c>
      <c r="S1817" s="7">
        <f>VLOOKUP(P1817,Table!$A$2:$C$121,3,0)</f>
        <v>6</v>
      </c>
      <c r="T1817" s="6" t="s">
        <v>5098</v>
      </c>
      <c r="U1817" s="8" t="str">
        <f>LEFT(T1817,MIN(FIND({0,1,2,3,4,5,6,7,8,9},ASC(T1817)&amp;1234567890))-1)</f>
        <v>Zr</v>
      </c>
      <c r="V1817" s="8">
        <f t="shared" si="143"/>
        <v>0.39</v>
      </c>
      <c r="W1817" s="8">
        <f>VLOOKUP(U1817,Table!$A$2:$C$121,2,0)</f>
        <v>4</v>
      </c>
      <c r="X1817" s="7">
        <f>VLOOKUP(U1817,Table!$A$2:$C$121,3,0)</f>
        <v>5</v>
      </c>
      <c r="Y1817" s="6" t="s">
        <v>2470</v>
      </c>
      <c r="Z1817" s="8" t="str">
        <f>LEFT(Y1817,MIN(FIND({0,1,2,3,4,5,6,7,8,9},ASC(Y1817)&amp;1234567890))-1)</f>
        <v>O</v>
      </c>
      <c r="AA1817" s="8">
        <f t="shared" si="144"/>
        <v>12</v>
      </c>
      <c r="AB1817" s="8">
        <f>VLOOKUP(Z1817,Table!$A$2:$C$121,2,0)</f>
        <v>16</v>
      </c>
      <c r="AC1817" s="7">
        <f>VLOOKUP(Z1817,Table!$A$2:$C$121,3,0)</f>
        <v>2</v>
      </c>
      <c r="AD1817" s="5" t="str">
        <f>VLOOKUP(A1817,Table!$U$1:$V$230,2,0)</f>
        <v>Cubic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8"/>
  <sheetViews>
    <sheetView zoomScale="67" zoomScaleNormal="67" workbookViewId="0">
      <pane ySplit="1" topLeftCell="A2" activePane="bottomLeft" state="frozen"/>
      <selection activeCell="E1" sqref="E1"/>
      <selection pane="bottomLeft" activeCell="P6" sqref="P6"/>
    </sheetView>
  </sheetViews>
  <sheetFormatPr defaultRowHeight="18.75" x14ac:dyDescent="0.4"/>
  <cols>
    <col min="1" max="2" width="9.375" style="5" customWidth="1"/>
    <col min="3" max="3" width="13.125" style="5" customWidth="1"/>
    <col min="4" max="4" width="37.125" style="5" bestFit="1" customWidth="1"/>
    <col min="5" max="5" width="9.375" style="6" customWidth="1"/>
    <col min="6" max="8" width="9.375" style="8" customWidth="1"/>
    <col min="9" max="9" width="9.375" style="7" customWidth="1"/>
    <col min="10" max="10" width="9.375" style="6" customWidth="1"/>
    <col min="11" max="13" width="9.375" style="8" customWidth="1"/>
    <col min="14" max="14" width="9.375" style="7" customWidth="1"/>
    <col min="15" max="15" width="9.375" style="6" customWidth="1"/>
    <col min="16" max="18" width="9" style="8"/>
    <col min="19" max="19" width="9" style="7"/>
    <col min="20" max="20" width="9.375" style="6" customWidth="1"/>
    <col min="21" max="23" width="9" style="8"/>
    <col min="24" max="24" width="9" style="7"/>
    <col min="25" max="25" width="9.375" style="6" customWidth="1"/>
    <col min="26" max="28" width="9" style="8"/>
    <col min="29" max="29" width="9" style="7"/>
    <col min="30" max="30" width="14.875" style="5" bestFit="1" customWidth="1"/>
  </cols>
  <sheetData>
    <row r="1" spans="1:30" s="10" customFormat="1" ht="19.5" thickBot="1" x14ac:dyDescent="0.45">
      <c r="A1" s="1" t="s">
        <v>10</v>
      </c>
      <c r="B1" s="1" t="s">
        <v>11</v>
      </c>
      <c r="C1" s="1" t="s">
        <v>0</v>
      </c>
      <c r="D1" s="1" t="s">
        <v>1</v>
      </c>
      <c r="E1" s="2"/>
      <c r="F1" s="3" t="s">
        <v>2</v>
      </c>
      <c r="G1" s="3" t="s">
        <v>3</v>
      </c>
      <c r="H1" s="3" t="s">
        <v>4</v>
      </c>
      <c r="I1" s="4" t="s">
        <v>5</v>
      </c>
      <c r="J1" s="2"/>
      <c r="K1" s="3" t="s">
        <v>6</v>
      </c>
      <c r="L1" s="3" t="s">
        <v>7</v>
      </c>
      <c r="M1" s="3" t="s">
        <v>8</v>
      </c>
      <c r="N1" s="4" t="s">
        <v>9</v>
      </c>
      <c r="O1" s="2"/>
      <c r="P1" s="3" t="s">
        <v>12</v>
      </c>
      <c r="Q1" s="3" t="s">
        <v>13</v>
      </c>
      <c r="R1" s="3" t="s">
        <v>14</v>
      </c>
      <c r="S1" s="4" t="s">
        <v>15</v>
      </c>
      <c r="T1" s="2"/>
      <c r="U1" s="3" t="s">
        <v>16</v>
      </c>
      <c r="V1" s="3" t="s">
        <v>17</v>
      </c>
      <c r="W1" s="3" t="s">
        <v>18</v>
      </c>
      <c r="X1" s="4" t="s">
        <v>19</v>
      </c>
      <c r="Y1" s="2"/>
      <c r="Z1" s="3" t="s">
        <v>2289</v>
      </c>
      <c r="AA1" s="3" t="s">
        <v>2290</v>
      </c>
      <c r="AB1" s="3" t="s">
        <v>2291</v>
      </c>
      <c r="AC1" s="4" t="s">
        <v>2292</v>
      </c>
      <c r="AD1" s="23" t="s">
        <v>5679</v>
      </c>
    </row>
    <row r="2" spans="1:30" ht="19.5" thickTop="1" x14ac:dyDescent="0.4">
      <c r="A2" s="9">
        <v>1</v>
      </c>
      <c r="B2" s="5">
        <v>100315</v>
      </c>
      <c r="C2" s="5" t="s">
        <v>143</v>
      </c>
      <c r="D2" s="5" t="s">
        <v>144</v>
      </c>
      <c r="E2" s="6" t="s">
        <v>5099</v>
      </c>
      <c r="F2" s="8" t="str">
        <f>LEFT(E2,MIN(FIND({0,1,2,3,4,5,6,7,8,9},ASC(E2)&amp;1234567890))-1)</f>
        <v>Tl</v>
      </c>
      <c r="G2" s="8">
        <f t="shared" ref="G2:G65" si="0">IF(SUBSTITUTE(E2,F2,"")="",1,SUBSTITUTE(E2,F2,""))*1</f>
        <v>8</v>
      </c>
      <c r="H2" s="8">
        <f>VLOOKUP(F2,Table!$A$2:$C$121,2,0)</f>
        <v>13</v>
      </c>
      <c r="I2" s="7">
        <f>VLOOKUP(F2,Table!$A$2:$C$121,3,0)</f>
        <v>6</v>
      </c>
      <c r="J2" s="6" t="s">
        <v>2746</v>
      </c>
      <c r="K2" s="8" t="str">
        <f>LEFT(J2,MIN(FIND({0,1,2,3,4,5,6,7,8,9},ASC(J2)&amp;1234567890))-1)</f>
        <v>Pb</v>
      </c>
      <c r="L2" s="8">
        <f t="shared" ref="L2:L65" si="1">IF(SUBSTITUTE(J2,K2,"")="",1,SUBSTITUTE(J2,K2,""))*1</f>
        <v>4</v>
      </c>
      <c r="M2" s="8">
        <f>VLOOKUP(K2,Table!$A$2:$C$121,2,0)</f>
        <v>14</v>
      </c>
      <c r="N2" s="7">
        <f>VLOOKUP(K2,Table!$A$2:$C$121,3,0)</f>
        <v>6</v>
      </c>
      <c r="O2" s="6" t="s">
        <v>5100</v>
      </c>
      <c r="P2" s="8" t="str">
        <f>LEFT(O2,MIN(FIND({0,1,2,3,4,5,6,7,8,9},ASC(O2)&amp;1234567890))-1)</f>
        <v>Sb</v>
      </c>
      <c r="Q2" s="8">
        <f t="shared" ref="Q2:Q65" si="2">IF(SUBSTITUTE(O2,P2,"")="",1,SUBSTITUTE(O2,P2,""))*1</f>
        <v>21</v>
      </c>
      <c r="R2" s="8">
        <f>VLOOKUP(P2,Table!$A$2:$C$121,2,0)</f>
        <v>15</v>
      </c>
      <c r="S2" s="7">
        <f>VLOOKUP(P2,Table!$A$2:$C$121,3,0)</f>
        <v>5</v>
      </c>
      <c r="T2" s="6" t="s">
        <v>5101</v>
      </c>
      <c r="U2" s="8" t="str">
        <f>LEFT(T2,MIN(FIND({0,1,2,3,4,5,6,7,8,9},ASC(T2)&amp;1234567890))-1)</f>
        <v>As</v>
      </c>
      <c r="V2" s="8">
        <f t="shared" ref="V2:V65" si="3">IF(SUBSTITUTE(T2,U2,"")="",1,SUBSTITUTE(T2,U2,""))*1</f>
        <v>19</v>
      </c>
      <c r="W2" s="8">
        <f>VLOOKUP(U2,Table!$A$2:$C$121,2,0)</f>
        <v>15</v>
      </c>
      <c r="X2" s="7">
        <f>VLOOKUP(U2,Table!$A$2:$C$121,3,0)</f>
        <v>4</v>
      </c>
      <c r="Y2" s="6" t="s">
        <v>5102</v>
      </c>
      <c r="Z2" s="8" t="str">
        <f>LEFT(Y2,MIN(FIND({0,1,2,3,4,5,6,7,8,9},ASC(Y2)&amp;1234567890))-1)</f>
        <v>S</v>
      </c>
      <c r="AA2" s="8">
        <f t="shared" ref="AA2:AA65" si="4">IF(SUBSTITUTE(Y2,Z2,"")="",1,SUBSTITUTE(Y2,Z2,""))*1</f>
        <v>68</v>
      </c>
      <c r="AB2" s="8">
        <f>VLOOKUP(Z2,Table!$A$2:$C$121,2,0)</f>
        <v>16</v>
      </c>
      <c r="AC2" s="7">
        <f>VLOOKUP(Z2,Table!$A$2:$C$121,3,0)</f>
        <v>3</v>
      </c>
      <c r="AD2" s="9" t="str">
        <f>VLOOKUP(A2,Table!$U$1:$V$230,2,0)</f>
        <v>Triclinic</v>
      </c>
    </row>
    <row r="3" spans="1:30" x14ac:dyDescent="0.4">
      <c r="A3" s="9">
        <v>1</v>
      </c>
      <c r="B3" s="5">
        <v>238677</v>
      </c>
      <c r="C3" s="5" t="s">
        <v>143</v>
      </c>
      <c r="D3" s="5" t="s">
        <v>145</v>
      </c>
      <c r="E3" s="6" t="s">
        <v>2293</v>
      </c>
      <c r="F3" s="8" t="str">
        <f>LEFT(E3,MIN(FIND({0,1,2,3,4,5,6,7,8,9},ASC(E3)&amp;1234567890))-1)</f>
        <v>Pb</v>
      </c>
      <c r="G3" s="8">
        <f t="shared" si="0"/>
        <v>2</v>
      </c>
      <c r="H3" s="8">
        <f>VLOOKUP(F3,Table!$A$2:$C$121,2,0)</f>
        <v>14</v>
      </c>
      <c r="I3" s="7">
        <f>VLOOKUP(F3,Table!$A$2:$C$121,3,0)</f>
        <v>6</v>
      </c>
      <c r="J3" s="6" t="s">
        <v>2394</v>
      </c>
      <c r="K3" s="8" t="str">
        <f>LEFT(J3,MIN(FIND({0,1,2,3,4,5,6,7,8,9},ASC(J3)&amp;1234567890))-1)</f>
        <v>Ba</v>
      </c>
      <c r="L3" s="8">
        <f t="shared" si="1"/>
        <v>4</v>
      </c>
      <c r="M3" s="8">
        <f>VLOOKUP(K3,Table!$A$2:$C$121,2,0)</f>
        <v>2</v>
      </c>
      <c r="N3" s="7">
        <f>VLOOKUP(K3,Table!$A$2:$C$121,3,0)</f>
        <v>6</v>
      </c>
      <c r="O3" s="6" t="s">
        <v>2403</v>
      </c>
      <c r="P3" s="8" t="str">
        <f>LEFT(O3,MIN(FIND({0,1,2,3,4,5,6,7,8,9},ASC(O3)&amp;1234567890))-1)</f>
        <v>Zn</v>
      </c>
      <c r="Q3" s="8">
        <f t="shared" si="2"/>
        <v>4</v>
      </c>
      <c r="R3" s="8">
        <f>VLOOKUP(P3,Table!$A$2:$C$121,2,0)</f>
        <v>12</v>
      </c>
      <c r="S3" s="7">
        <f>VLOOKUP(P3,Table!$A$2:$C$121,3,0)</f>
        <v>4</v>
      </c>
      <c r="T3" s="6" t="s">
        <v>5103</v>
      </c>
      <c r="U3" s="8" t="str">
        <f>LEFT(T3,MIN(FIND({0,1,2,3,4,5,6,7,8,9},ASC(T3)&amp;1234567890))-1)</f>
        <v>B</v>
      </c>
      <c r="V3" s="8">
        <f t="shared" si="3"/>
        <v>14</v>
      </c>
      <c r="W3" s="8">
        <f>VLOOKUP(U3,Table!$A$2:$C$121,2,0)</f>
        <v>13</v>
      </c>
      <c r="X3" s="7">
        <f>VLOOKUP(U3,Table!$A$2:$C$121,3,0)</f>
        <v>2</v>
      </c>
      <c r="Y3" s="6" t="s">
        <v>5104</v>
      </c>
      <c r="Z3" s="8" t="str">
        <f>LEFT(Y3,MIN(FIND({0,1,2,3,4,5,6,7,8,9},ASC(Y3)&amp;1234567890))-1)</f>
        <v>O</v>
      </c>
      <c r="AA3" s="8">
        <f t="shared" si="4"/>
        <v>31</v>
      </c>
      <c r="AB3" s="8">
        <f>VLOOKUP(Z3,Table!$A$2:$C$121,2,0)</f>
        <v>16</v>
      </c>
      <c r="AC3" s="7">
        <f>VLOOKUP(Z3,Table!$A$2:$C$121,3,0)</f>
        <v>2</v>
      </c>
      <c r="AD3" s="5" t="str">
        <f>VLOOKUP(A3,Table!$U$1:$V$230,2,0)</f>
        <v>Triclinic</v>
      </c>
    </row>
    <row r="4" spans="1:30" x14ac:dyDescent="0.4">
      <c r="A4" s="9">
        <v>1</v>
      </c>
      <c r="B4" s="5">
        <v>238767</v>
      </c>
      <c r="C4" s="5" t="s">
        <v>143</v>
      </c>
      <c r="D4" s="5" t="s">
        <v>146</v>
      </c>
      <c r="E4" s="6" t="s">
        <v>2663</v>
      </c>
      <c r="F4" s="8" t="str">
        <f>LEFT(E4,MIN(FIND({0,1,2,3,4,5,6,7,8,9},ASC(E4)&amp;1234567890))-1)</f>
        <v>Al</v>
      </c>
      <c r="G4" s="8">
        <f t="shared" si="0"/>
        <v>4</v>
      </c>
      <c r="H4" s="8">
        <f>VLOOKUP(F4,Table!$A$2:$C$121,2,0)</f>
        <v>13</v>
      </c>
      <c r="I4" s="7">
        <f>VLOOKUP(F4,Table!$A$2:$C$121,3,0)</f>
        <v>3</v>
      </c>
      <c r="J4" s="6" t="s">
        <v>3482</v>
      </c>
      <c r="K4" s="8" t="str">
        <f>LEFT(J4,MIN(FIND({0,1,2,3,4,5,6,7,8,9},ASC(J4)&amp;1234567890))-1)</f>
        <v>Fe</v>
      </c>
      <c r="L4" s="8">
        <f t="shared" si="1"/>
        <v>0.08</v>
      </c>
      <c r="M4" s="8">
        <f>VLOOKUP(K4,Table!$A$2:$C$121,2,0)</f>
        <v>8</v>
      </c>
      <c r="N4" s="7">
        <f>VLOOKUP(K4,Table!$A$2:$C$121,3,0)</f>
        <v>4</v>
      </c>
      <c r="O4" s="6" t="s">
        <v>3483</v>
      </c>
      <c r="P4" s="8" t="str">
        <f>LEFT(O4,MIN(FIND({0,1,2,3,4,5,6,7,8,9},ASC(O4)&amp;1234567890))-1)</f>
        <v>Mg</v>
      </c>
      <c r="Q4" s="8">
        <f t="shared" si="2"/>
        <v>1.92</v>
      </c>
      <c r="R4" s="8">
        <f>VLOOKUP(P4,Table!$A$2:$C$121,2,0)</f>
        <v>2</v>
      </c>
      <c r="S4" s="7">
        <f>VLOOKUP(P4,Table!$A$2:$C$121,3,0)</f>
        <v>3</v>
      </c>
      <c r="T4" s="6" t="s">
        <v>2558</v>
      </c>
      <c r="U4" s="8" t="str">
        <f>LEFT(T4,MIN(FIND({0,1,2,3,4,5,6,7,8,9},ASC(T4)&amp;1234567890))-1)</f>
        <v>Si</v>
      </c>
      <c r="V4" s="8">
        <f t="shared" si="3"/>
        <v>5</v>
      </c>
      <c r="W4" s="8">
        <f>VLOOKUP(U4,Table!$A$2:$C$121,2,0)</f>
        <v>14</v>
      </c>
      <c r="X4" s="7">
        <f>VLOOKUP(U4,Table!$A$2:$C$121,3,0)</f>
        <v>3</v>
      </c>
      <c r="Y4" s="6" t="s">
        <v>3484</v>
      </c>
      <c r="Z4" s="8" t="str">
        <f>LEFT(Y4,MIN(FIND({0,1,2,3,4,5,6,7,8,9},ASC(Y4)&amp;1234567890))-1)</f>
        <v>O</v>
      </c>
      <c r="AA4" s="8">
        <f t="shared" si="4"/>
        <v>18.78</v>
      </c>
      <c r="AB4" s="8">
        <f>VLOOKUP(Z4,Table!$A$2:$C$121,2,0)</f>
        <v>16</v>
      </c>
      <c r="AC4" s="7">
        <f>VLOOKUP(Z4,Table!$A$2:$C$121,3,0)</f>
        <v>2</v>
      </c>
      <c r="AD4" s="5" t="str">
        <f>VLOOKUP(A4,Table!$U$1:$V$230,2,0)</f>
        <v>Triclinic</v>
      </c>
    </row>
    <row r="5" spans="1:30" x14ac:dyDescent="0.4">
      <c r="A5" s="9">
        <v>3</v>
      </c>
      <c r="B5" s="5">
        <v>20770</v>
      </c>
      <c r="C5" s="5" t="s">
        <v>187</v>
      </c>
      <c r="D5" s="5" t="s">
        <v>188</v>
      </c>
      <c r="E5" s="6" t="s">
        <v>2310</v>
      </c>
      <c r="F5" s="8" t="str">
        <f>LEFT(E5,MIN(FIND({0,1,2,3,4,5,6,7,8,9},ASC(E5)&amp;1234567890))-1)</f>
        <v>K</v>
      </c>
      <c r="G5" s="8">
        <f t="shared" si="0"/>
        <v>1</v>
      </c>
      <c r="H5" s="8">
        <f>VLOOKUP(F5,Table!$A$2:$C$121,2,0)</f>
        <v>1</v>
      </c>
      <c r="I5" s="7">
        <f>VLOOKUP(F5,Table!$A$2:$C$121,3,0)</f>
        <v>4</v>
      </c>
      <c r="J5" s="6" t="s">
        <v>2525</v>
      </c>
      <c r="K5" s="8" t="str">
        <f>LEFT(J5,MIN(FIND({0,1,2,3,4,5,6,7,8,9},ASC(J5)&amp;1234567890))-1)</f>
        <v>Ho</v>
      </c>
      <c r="L5" s="8">
        <f t="shared" si="1"/>
        <v>1</v>
      </c>
      <c r="M5" s="8">
        <f>VLOOKUP(K5,Table!$A$2:$C$121,2,0)</f>
        <v>3</v>
      </c>
      <c r="N5" s="7">
        <f>VLOOKUP(K5,Table!$A$2:$C$121,3,0)</f>
        <v>6</v>
      </c>
      <c r="O5" s="6" t="s">
        <v>2636</v>
      </c>
      <c r="P5" s="8" t="str">
        <f>LEFT(O5,MIN(FIND({0,1,2,3,4,5,6,7,8,9},ASC(O5)&amp;1234567890))-1)</f>
        <v>Co</v>
      </c>
      <c r="Q5" s="8">
        <f t="shared" si="2"/>
        <v>1</v>
      </c>
      <c r="R5" s="8">
        <f>VLOOKUP(P5,Table!$A$2:$C$121,2,0)</f>
        <v>9</v>
      </c>
      <c r="S5" s="7">
        <f>VLOOKUP(P5,Table!$A$2:$C$121,3,0)</f>
        <v>4</v>
      </c>
      <c r="T5" s="6" t="s">
        <v>2309</v>
      </c>
      <c r="U5" s="8" t="str">
        <f>LEFT(T5,MIN(FIND({0,1,2,3,4,5,6,7,8,9},ASC(T5)&amp;1234567890))-1)</f>
        <v>Si</v>
      </c>
      <c r="V5" s="8">
        <f t="shared" si="3"/>
        <v>2</v>
      </c>
      <c r="W5" s="8">
        <f>VLOOKUP(U5,Table!$A$2:$C$121,2,0)</f>
        <v>14</v>
      </c>
      <c r="X5" s="7">
        <f>VLOOKUP(U5,Table!$A$2:$C$121,3,0)</f>
        <v>3</v>
      </c>
      <c r="Y5" s="6" t="s">
        <v>2381</v>
      </c>
      <c r="Z5" s="8" t="str">
        <f>LEFT(Y5,MIN(FIND({0,1,2,3,4,5,6,7,8,9},ASC(Y5)&amp;1234567890))-1)</f>
        <v>O</v>
      </c>
      <c r="AA5" s="8">
        <f t="shared" si="4"/>
        <v>7</v>
      </c>
      <c r="AB5" s="8">
        <f>VLOOKUP(Z5,Table!$A$2:$C$121,2,0)</f>
        <v>16</v>
      </c>
      <c r="AC5" s="7">
        <f>VLOOKUP(Z5,Table!$A$2:$C$121,3,0)</f>
        <v>2</v>
      </c>
      <c r="AD5" s="5" t="str">
        <f>VLOOKUP(A5,Table!$U$1:$V$230,2,0)</f>
        <v>Monoclinic</v>
      </c>
    </row>
    <row r="6" spans="1:30" x14ac:dyDescent="0.4">
      <c r="A6" s="5">
        <v>3</v>
      </c>
      <c r="B6" s="5">
        <v>425849</v>
      </c>
      <c r="C6" s="5" t="s">
        <v>187</v>
      </c>
      <c r="D6" s="5" t="s">
        <v>189</v>
      </c>
      <c r="E6" s="6" t="s">
        <v>2412</v>
      </c>
      <c r="F6" s="8" t="str">
        <f>LEFT(E6,MIN(FIND({0,1,2,3,4,5,6,7,8,9},ASC(E6)&amp;1234567890))-1)</f>
        <v>Pb</v>
      </c>
      <c r="G6" s="8">
        <f t="shared" si="0"/>
        <v>3</v>
      </c>
      <c r="H6" s="8">
        <f>VLOOKUP(F6,Table!$A$2:$C$121,2,0)</f>
        <v>14</v>
      </c>
      <c r="I6" s="7">
        <f>VLOOKUP(F6,Table!$A$2:$C$121,3,0)</f>
        <v>6</v>
      </c>
      <c r="J6" s="6" t="s">
        <v>2331</v>
      </c>
      <c r="K6" s="8" t="str">
        <f>LEFT(J6,MIN(FIND({0,1,2,3,4,5,6,7,8,9},ASC(J6)&amp;1234567890))-1)</f>
        <v>Te</v>
      </c>
      <c r="L6" s="8">
        <f t="shared" si="1"/>
        <v>1</v>
      </c>
      <c r="M6" s="8">
        <f>VLOOKUP(K6,Table!$A$2:$C$121,2,0)</f>
        <v>16</v>
      </c>
      <c r="N6" s="7">
        <f>VLOOKUP(K6,Table!$A$2:$C$121,3,0)</f>
        <v>5</v>
      </c>
      <c r="O6" s="6" t="s">
        <v>2421</v>
      </c>
      <c r="P6" s="8" t="str">
        <f>LEFT(O6,MIN(FIND({0,1,2,3,4,5,6,7,8,9},ASC(O6)&amp;1234567890))-1)</f>
        <v>Co</v>
      </c>
      <c r="Q6" s="8">
        <f t="shared" si="2"/>
        <v>3</v>
      </c>
      <c r="R6" s="8">
        <f>VLOOKUP(P6,Table!$A$2:$C$121,2,0)</f>
        <v>9</v>
      </c>
      <c r="S6" s="7">
        <f>VLOOKUP(P6,Table!$A$2:$C$121,3,0)</f>
        <v>4</v>
      </c>
      <c r="T6" s="6" t="s">
        <v>2431</v>
      </c>
      <c r="U6" s="8" t="str">
        <f>LEFT(T6,MIN(FIND({0,1,2,3,4,5,6,7,8,9},ASC(T6)&amp;1234567890))-1)</f>
        <v>V</v>
      </c>
      <c r="V6" s="8">
        <f t="shared" si="3"/>
        <v>2</v>
      </c>
      <c r="W6" s="8">
        <f>VLOOKUP(U6,Table!$A$2:$C$121,2,0)</f>
        <v>5</v>
      </c>
      <c r="X6" s="7">
        <f>VLOOKUP(U6,Table!$A$2:$C$121,3,0)</f>
        <v>4</v>
      </c>
      <c r="Y6" s="6" t="s">
        <v>2414</v>
      </c>
      <c r="Z6" s="8" t="str">
        <f>LEFT(Y6,MIN(FIND({0,1,2,3,4,5,6,7,8,9},ASC(Y6)&amp;1234567890))-1)</f>
        <v>O</v>
      </c>
      <c r="AA6" s="8">
        <f t="shared" si="4"/>
        <v>14</v>
      </c>
      <c r="AB6" s="8">
        <f>VLOOKUP(Z6,Table!$A$2:$C$121,2,0)</f>
        <v>16</v>
      </c>
      <c r="AC6" s="7">
        <f>VLOOKUP(Z6,Table!$A$2:$C$121,3,0)</f>
        <v>2</v>
      </c>
      <c r="AD6" s="5" t="str">
        <f>VLOOKUP(A6,Table!$U$1:$V$230,2,0)</f>
        <v>Monoclinic</v>
      </c>
    </row>
    <row r="7" spans="1:30" x14ac:dyDescent="0.4">
      <c r="A7" s="5">
        <v>3</v>
      </c>
      <c r="B7" s="5">
        <v>425850</v>
      </c>
      <c r="C7" s="5" t="s">
        <v>187</v>
      </c>
      <c r="D7" s="5" t="s">
        <v>190</v>
      </c>
      <c r="E7" s="6" t="s">
        <v>2412</v>
      </c>
      <c r="F7" s="8" t="str">
        <f>LEFT(E7,MIN(FIND({0,1,2,3,4,5,6,7,8,9},ASC(E7)&amp;1234567890))-1)</f>
        <v>Pb</v>
      </c>
      <c r="G7" s="8">
        <f t="shared" si="0"/>
        <v>3</v>
      </c>
      <c r="H7" s="8">
        <f>VLOOKUP(F7,Table!$A$2:$C$121,2,0)</f>
        <v>14</v>
      </c>
      <c r="I7" s="7">
        <f>VLOOKUP(F7,Table!$A$2:$C$121,3,0)</f>
        <v>6</v>
      </c>
      <c r="J7" s="6" t="s">
        <v>2331</v>
      </c>
      <c r="K7" s="8" t="str">
        <f>LEFT(J7,MIN(FIND({0,1,2,3,4,5,6,7,8,9},ASC(J7)&amp;1234567890))-1)</f>
        <v>Te</v>
      </c>
      <c r="L7" s="8">
        <f t="shared" si="1"/>
        <v>1</v>
      </c>
      <c r="M7" s="8">
        <f>VLOOKUP(K7,Table!$A$2:$C$121,2,0)</f>
        <v>16</v>
      </c>
      <c r="N7" s="7">
        <f>VLOOKUP(K7,Table!$A$2:$C$121,3,0)</f>
        <v>5</v>
      </c>
      <c r="O7" s="6" t="s">
        <v>2421</v>
      </c>
      <c r="P7" s="8" t="str">
        <f>LEFT(O7,MIN(FIND({0,1,2,3,4,5,6,7,8,9},ASC(O7)&amp;1234567890))-1)</f>
        <v>Co</v>
      </c>
      <c r="Q7" s="8">
        <f t="shared" si="2"/>
        <v>3</v>
      </c>
      <c r="R7" s="8">
        <f>VLOOKUP(P7,Table!$A$2:$C$121,2,0)</f>
        <v>9</v>
      </c>
      <c r="S7" s="7">
        <f>VLOOKUP(P7,Table!$A$2:$C$121,3,0)</f>
        <v>4</v>
      </c>
      <c r="T7" s="6" t="s">
        <v>2422</v>
      </c>
      <c r="U7" s="8" t="str">
        <f>LEFT(T7,MIN(FIND({0,1,2,3,4,5,6,7,8,9},ASC(T7)&amp;1234567890))-1)</f>
        <v>P</v>
      </c>
      <c r="V7" s="8">
        <f t="shared" si="3"/>
        <v>2</v>
      </c>
      <c r="W7" s="8">
        <f>VLOOKUP(U7,Table!$A$2:$C$121,2,0)</f>
        <v>15</v>
      </c>
      <c r="X7" s="7">
        <f>VLOOKUP(U7,Table!$A$2:$C$121,3,0)</f>
        <v>3</v>
      </c>
      <c r="Y7" s="6" t="s">
        <v>2414</v>
      </c>
      <c r="Z7" s="8" t="str">
        <f>LEFT(Y7,MIN(FIND({0,1,2,3,4,5,6,7,8,9},ASC(Y7)&amp;1234567890))-1)</f>
        <v>O</v>
      </c>
      <c r="AA7" s="8">
        <f t="shared" si="4"/>
        <v>14</v>
      </c>
      <c r="AB7" s="8">
        <f>VLOOKUP(Z7,Table!$A$2:$C$121,2,0)</f>
        <v>16</v>
      </c>
      <c r="AC7" s="7">
        <f>VLOOKUP(Z7,Table!$A$2:$C$121,3,0)</f>
        <v>2</v>
      </c>
      <c r="AD7" s="5" t="str">
        <f>VLOOKUP(A7,Table!$U$1:$V$230,2,0)</f>
        <v>Monoclinic</v>
      </c>
    </row>
    <row r="8" spans="1:30" x14ac:dyDescent="0.4">
      <c r="A8" s="5">
        <v>3</v>
      </c>
      <c r="B8" s="5">
        <v>188508</v>
      </c>
      <c r="C8" s="5" t="s">
        <v>187</v>
      </c>
      <c r="D8" s="5" t="s">
        <v>191</v>
      </c>
      <c r="E8" s="6" t="s">
        <v>2412</v>
      </c>
      <c r="F8" s="8" t="str">
        <f>LEFT(E8,MIN(FIND({0,1,2,3,4,5,6,7,8,9},ASC(E8)&amp;1234567890))-1)</f>
        <v>Pb</v>
      </c>
      <c r="G8" s="8">
        <f t="shared" si="0"/>
        <v>3</v>
      </c>
      <c r="H8" s="8">
        <f>VLOOKUP(F8,Table!$A$2:$C$121,2,0)</f>
        <v>14</v>
      </c>
      <c r="I8" s="7">
        <f>VLOOKUP(F8,Table!$A$2:$C$121,3,0)</f>
        <v>6</v>
      </c>
      <c r="J8" s="6" t="s">
        <v>2331</v>
      </c>
      <c r="K8" s="8" t="str">
        <f>LEFT(J8,MIN(FIND({0,1,2,3,4,5,6,7,8,9},ASC(J8)&amp;1234567890))-1)</f>
        <v>Te</v>
      </c>
      <c r="L8" s="8">
        <f t="shared" si="1"/>
        <v>1</v>
      </c>
      <c r="M8" s="8">
        <f>VLOOKUP(K8,Table!$A$2:$C$121,2,0)</f>
        <v>16</v>
      </c>
      <c r="N8" s="7">
        <f>VLOOKUP(K8,Table!$A$2:$C$121,3,0)</f>
        <v>5</v>
      </c>
      <c r="O8" s="6" t="s">
        <v>2413</v>
      </c>
      <c r="P8" s="8" t="str">
        <f>LEFT(O8,MIN(FIND({0,1,2,3,4,5,6,7,8,9},ASC(O8)&amp;1234567890))-1)</f>
        <v>Zn</v>
      </c>
      <c r="Q8" s="8">
        <f t="shared" si="2"/>
        <v>3</v>
      </c>
      <c r="R8" s="8">
        <f>VLOOKUP(P8,Table!$A$2:$C$121,2,0)</f>
        <v>12</v>
      </c>
      <c r="S8" s="7">
        <f>VLOOKUP(P8,Table!$A$2:$C$121,3,0)</f>
        <v>4</v>
      </c>
      <c r="T8" s="6" t="s">
        <v>2422</v>
      </c>
      <c r="U8" s="8" t="str">
        <f>LEFT(T8,MIN(FIND({0,1,2,3,4,5,6,7,8,9},ASC(T8)&amp;1234567890))-1)</f>
        <v>P</v>
      </c>
      <c r="V8" s="8">
        <f t="shared" si="3"/>
        <v>2</v>
      </c>
      <c r="W8" s="8">
        <f>VLOOKUP(U8,Table!$A$2:$C$121,2,0)</f>
        <v>15</v>
      </c>
      <c r="X8" s="7">
        <f>VLOOKUP(U8,Table!$A$2:$C$121,3,0)</f>
        <v>3</v>
      </c>
      <c r="Y8" s="6" t="s">
        <v>2414</v>
      </c>
      <c r="Z8" s="8" t="str">
        <f>LEFT(Y8,MIN(FIND({0,1,2,3,4,5,6,7,8,9},ASC(Y8)&amp;1234567890))-1)</f>
        <v>O</v>
      </c>
      <c r="AA8" s="8">
        <f t="shared" si="4"/>
        <v>14</v>
      </c>
      <c r="AB8" s="8">
        <f>VLOOKUP(Z8,Table!$A$2:$C$121,2,0)</f>
        <v>16</v>
      </c>
      <c r="AC8" s="7">
        <f>VLOOKUP(Z8,Table!$A$2:$C$121,3,0)</f>
        <v>2</v>
      </c>
      <c r="AD8" s="5" t="str">
        <f>VLOOKUP(A8,Table!$U$1:$V$230,2,0)</f>
        <v>Monoclinic</v>
      </c>
    </row>
    <row r="9" spans="1:30" x14ac:dyDescent="0.4">
      <c r="A9" s="5">
        <v>4</v>
      </c>
      <c r="B9" s="5">
        <v>32659</v>
      </c>
      <c r="C9" s="5" t="s">
        <v>193</v>
      </c>
      <c r="D9" s="5" t="s">
        <v>194</v>
      </c>
      <c r="E9" s="6" t="s">
        <v>2646</v>
      </c>
      <c r="F9" s="8" t="str">
        <f>LEFT(E9,MIN(FIND({0,1,2,3,4,5,6,7,8,9},ASC(E9)&amp;1234567890))-1)</f>
        <v>Ag</v>
      </c>
      <c r="G9" s="8">
        <f t="shared" si="0"/>
        <v>2</v>
      </c>
      <c r="H9" s="8">
        <f>VLOOKUP(F9,Table!$A$2:$C$121,2,0)</f>
        <v>11</v>
      </c>
      <c r="I9" s="7">
        <f>VLOOKUP(F9,Table!$A$2:$C$121,3,0)</f>
        <v>5</v>
      </c>
      <c r="J9" s="6" t="s">
        <v>2618</v>
      </c>
      <c r="K9" s="8" t="str">
        <f>LEFT(J9,MIN(FIND({0,1,2,3,4,5,6,7,8,9},ASC(J9)&amp;1234567890))-1)</f>
        <v>I</v>
      </c>
      <c r="L9" s="8">
        <f t="shared" si="1"/>
        <v>1</v>
      </c>
      <c r="M9" s="8">
        <f>VLOOKUP(K9,Table!$A$2:$C$121,2,0)</f>
        <v>17</v>
      </c>
      <c r="N9" s="7">
        <f>VLOOKUP(K9,Table!$A$2:$C$121,3,0)</f>
        <v>5</v>
      </c>
      <c r="O9" s="6" t="s">
        <v>2492</v>
      </c>
      <c r="P9" s="8" t="str">
        <f>LEFT(O9,MIN(FIND({0,1,2,3,4,5,6,7,8,9},ASC(O9)&amp;1234567890))-1)</f>
        <v>F</v>
      </c>
      <c r="Q9" s="8">
        <f t="shared" si="2"/>
        <v>1</v>
      </c>
      <c r="R9" s="8">
        <f>VLOOKUP(P9,Table!$A$2:$C$121,2,0)</f>
        <v>17</v>
      </c>
      <c r="S9" s="7">
        <f>VLOOKUP(P9,Table!$A$2:$C$121,3,0)</f>
        <v>2</v>
      </c>
      <c r="T9" s="6" t="s">
        <v>2304</v>
      </c>
      <c r="U9" s="8" t="str">
        <f>LEFT(T9,MIN(FIND({0,1,2,3,4,5,6,7,8,9},ASC(T9)&amp;1234567890))-1)</f>
        <v>H</v>
      </c>
      <c r="V9" s="8">
        <f t="shared" si="3"/>
        <v>2</v>
      </c>
      <c r="W9" s="8">
        <f>VLOOKUP(U9,Table!$A$2:$C$121,2,0)</f>
        <v>1</v>
      </c>
      <c r="X9" s="7">
        <f>VLOOKUP(U9,Table!$A$2:$C$121,3,0)</f>
        <v>1</v>
      </c>
      <c r="Y9" s="6" t="s">
        <v>2305</v>
      </c>
      <c r="Z9" s="8" t="str">
        <f>LEFT(Y9,MIN(FIND({0,1,2,3,4,5,6,7,8,9},ASC(Y9)&amp;1234567890))-1)</f>
        <v>O</v>
      </c>
      <c r="AA9" s="8">
        <f t="shared" si="4"/>
        <v>1</v>
      </c>
      <c r="AB9" s="8">
        <f>VLOOKUP(Z9,Table!$A$2:$C$121,2,0)</f>
        <v>16</v>
      </c>
      <c r="AC9" s="7">
        <f>VLOOKUP(Z9,Table!$A$2:$C$121,3,0)</f>
        <v>2</v>
      </c>
      <c r="AD9" s="5" t="str">
        <f>VLOOKUP(A9,Table!$U$1:$V$230,2,0)</f>
        <v>Monoclinic</v>
      </c>
    </row>
    <row r="10" spans="1:30" x14ac:dyDescent="0.4">
      <c r="A10" s="5">
        <v>4</v>
      </c>
      <c r="B10" s="5">
        <v>72004</v>
      </c>
      <c r="C10" s="5" t="s">
        <v>192</v>
      </c>
      <c r="D10" s="5" t="s">
        <v>195</v>
      </c>
      <c r="E10" s="6" t="s">
        <v>2359</v>
      </c>
      <c r="F10" s="8" t="str">
        <f>LEFT(E10,MIN(FIND({0,1,2,3,4,5,6,7,8,9},ASC(E10)&amp;1234567890))-1)</f>
        <v>Ba</v>
      </c>
      <c r="G10" s="8">
        <f t="shared" si="0"/>
        <v>3</v>
      </c>
      <c r="H10" s="8">
        <f>VLOOKUP(F10,Table!$A$2:$C$121,2,0)</f>
        <v>2</v>
      </c>
      <c r="I10" s="7">
        <f>VLOOKUP(F10,Table!$A$2:$C$121,3,0)</f>
        <v>6</v>
      </c>
      <c r="J10" s="6" t="s">
        <v>2668</v>
      </c>
      <c r="K10" s="8" t="str">
        <f>LEFT(J10,MIN(FIND({0,1,2,3,4,5,6,7,8,9},ASC(J10)&amp;1234567890))-1)</f>
        <v>Fe</v>
      </c>
      <c r="L10" s="8">
        <f t="shared" si="1"/>
        <v>2</v>
      </c>
      <c r="M10" s="8">
        <f>VLOOKUP(K10,Table!$A$2:$C$121,2,0)</f>
        <v>8</v>
      </c>
      <c r="N10" s="7">
        <f>VLOOKUP(K10,Table!$A$2:$C$121,3,0)</f>
        <v>4</v>
      </c>
      <c r="O10" s="6" t="s">
        <v>2384</v>
      </c>
      <c r="P10" s="8" t="str">
        <f>LEFT(O10,MIN(FIND({0,1,2,3,4,5,6,7,8,9},ASC(O10)&amp;1234567890))-1)</f>
        <v>Ga</v>
      </c>
      <c r="Q10" s="8">
        <f t="shared" si="2"/>
        <v>2</v>
      </c>
      <c r="R10" s="8">
        <f>VLOOKUP(P10,Table!$A$2:$C$121,2,0)</f>
        <v>13</v>
      </c>
      <c r="S10" s="7">
        <f>VLOOKUP(P10,Table!$A$2:$C$121,3,0)</f>
        <v>4</v>
      </c>
      <c r="T10" s="6" t="s">
        <v>2322</v>
      </c>
      <c r="U10" s="8" t="str">
        <f>LEFT(T10,MIN(FIND({0,1,2,3,4,5,6,7,8,9},ASC(T10)&amp;1234567890))-1)</f>
        <v>Al</v>
      </c>
      <c r="V10" s="8">
        <f t="shared" si="3"/>
        <v>2</v>
      </c>
      <c r="W10" s="8">
        <f>VLOOKUP(U10,Table!$A$2:$C$121,2,0)</f>
        <v>13</v>
      </c>
      <c r="X10" s="7">
        <f>VLOOKUP(U10,Table!$A$2:$C$121,3,0)</f>
        <v>3</v>
      </c>
      <c r="Y10" s="6" t="s">
        <v>2470</v>
      </c>
      <c r="Z10" s="8" t="str">
        <f>LEFT(Y10,MIN(FIND({0,1,2,3,4,5,6,7,8,9},ASC(Y10)&amp;1234567890))-1)</f>
        <v>O</v>
      </c>
      <c r="AA10" s="8">
        <f t="shared" si="4"/>
        <v>12</v>
      </c>
      <c r="AB10" s="8">
        <f>VLOOKUP(Z10,Table!$A$2:$C$121,2,0)</f>
        <v>16</v>
      </c>
      <c r="AC10" s="7">
        <f>VLOOKUP(Z10,Table!$A$2:$C$121,3,0)</f>
        <v>2</v>
      </c>
      <c r="AD10" s="5" t="str">
        <f>VLOOKUP(A10,Table!$U$1:$V$230,2,0)</f>
        <v>Monoclinic</v>
      </c>
    </row>
    <row r="11" spans="1:30" x14ac:dyDescent="0.4">
      <c r="A11" s="5">
        <v>4</v>
      </c>
      <c r="B11" s="5">
        <v>74073</v>
      </c>
      <c r="C11" s="5" t="s">
        <v>193</v>
      </c>
      <c r="D11" s="5" t="s">
        <v>160</v>
      </c>
      <c r="E11" s="6" t="s">
        <v>2293</v>
      </c>
      <c r="F11" s="8" t="str">
        <f>LEFT(E11,MIN(FIND({0,1,2,3,4,5,6,7,8,9},ASC(E11)&amp;1234567890))-1)</f>
        <v>Pb</v>
      </c>
      <c r="G11" s="8">
        <f t="shared" si="0"/>
        <v>2</v>
      </c>
      <c r="H11" s="8">
        <f>VLOOKUP(F11,Table!$A$2:$C$121,2,0)</f>
        <v>14</v>
      </c>
      <c r="I11" s="7">
        <f>VLOOKUP(F11,Table!$A$2:$C$121,3,0)</f>
        <v>6</v>
      </c>
      <c r="J11" s="6" t="s">
        <v>2299</v>
      </c>
      <c r="K11" s="8" t="str">
        <f>LEFT(J11,MIN(FIND({0,1,2,3,4,5,6,7,8,9},ASC(J11)&amp;1234567890))-1)</f>
        <v>Sr</v>
      </c>
      <c r="L11" s="8">
        <f t="shared" si="1"/>
        <v>2</v>
      </c>
      <c r="M11" s="8">
        <f>VLOOKUP(K11,Table!$A$2:$C$121,2,0)</f>
        <v>2</v>
      </c>
      <c r="N11" s="7">
        <f>VLOOKUP(K11,Table!$A$2:$C$121,3,0)</f>
        <v>5</v>
      </c>
      <c r="O11" s="6" t="s">
        <v>2295</v>
      </c>
      <c r="P11" s="8" t="str">
        <f>LEFT(O11,MIN(FIND({0,1,2,3,4,5,6,7,8,9},ASC(O11)&amp;1234567890))-1)</f>
        <v>Y</v>
      </c>
      <c r="Q11" s="8">
        <f t="shared" si="2"/>
        <v>1</v>
      </c>
      <c r="R11" s="8">
        <f>VLOOKUP(P11,Table!$A$2:$C$121,2,0)</f>
        <v>3</v>
      </c>
      <c r="S11" s="7">
        <f>VLOOKUP(P11,Table!$A$2:$C$121,3,0)</f>
        <v>5</v>
      </c>
      <c r="T11" s="6" t="s">
        <v>2300</v>
      </c>
      <c r="U11" s="8" t="str">
        <f>LEFT(T11,MIN(FIND({0,1,2,3,4,5,6,7,8,9},ASC(T11)&amp;1234567890))-1)</f>
        <v>Cu</v>
      </c>
      <c r="V11" s="8">
        <f t="shared" si="3"/>
        <v>3</v>
      </c>
      <c r="W11" s="8">
        <f>VLOOKUP(U11,Table!$A$2:$C$121,2,0)</f>
        <v>11</v>
      </c>
      <c r="X11" s="7">
        <f>VLOOKUP(U11,Table!$A$2:$C$121,3,0)</f>
        <v>4</v>
      </c>
      <c r="Y11" s="6" t="s">
        <v>2298</v>
      </c>
      <c r="Z11" s="8" t="str">
        <f>LEFT(Y11,MIN(FIND({0,1,2,3,4,5,6,7,8,9},ASC(Y11)&amp;1234567890))-1)</f>
        <v>O</v>
      </c>
      <c r="AA11" s="8">
        <f t="shared" si="4"/>
        <v>8</v>
      </c>
      <c r="AB11" s="8">
        <f>VLOOKUP(Z11,Table!$A$2:$C$121,2,0)</f>
        <v>16</v>
      </c>
      <c r="AC11" s="7">
        <f>VLOOKUP(Z11,Table!$A$2:$C$121,3,0)</f>
        <v>2</v>
      </c>
      <c r="AD11" s="5" t="str">
        <f>VLOOKUP(A11,Table!$U$1:$V$230,2,0)</f>
        <v>Monoclinic</v>
      </c>
    </row>
    <row r="12" spans="1:30" x14ac:dyDescent="0.4">
      <c r="A12" s="5">
        <v>4</v>
      </c>
      <c r="B12" s="5">
        <v>415817</v>
      </c>
      <c r="C12" s="5" t="s">
        <v>193</v>
      </c>
      <c r="D12" s="5" t="s">
        <v>196</v>
      </c>
      <c r="E12" s="6" t="s">
        <v>2333</v>
      </c>
      <c r="F12" s="8" t="str">
        <f>LEFT(E12,MIN(FIND({0,1,2,3,4,5,6,7,8,9},ASC(E12)&amp;1234567890))-1)</f>
        <v>Rb</v>
      </c>
      <c r="G12" s="8">
        <f t="shared" si="0"/>
        <v>1</v>
      </c>
      <c r="H12" s="8">
        <f>VLOOKUP(F12,Table!$A$2:$C$121,2,0)</f>
        <v>1</v>
      </c>
      <c r="I12" s="7">
        <f>VLOOKUP(F12,Table!$A$2:$C$121,3,0)</f>
        <v>5</v>
      </c>
      <c r="J12" s="6" t="s">
        <v>2311</v>
      </c>
      <c r="K12" s="8" t="str">
        <f>LEFT(J12,MIN(FIND({0,1,2,3,4,5,6,7,8,9},ASC(J12)&amp;1234567890))-1)</f>
        <v>S</v>
      </c>
      <c r="L12" s="8">
        <f t="shared" si="1"/>
        <v>1</v>
      </c>
      <c r="M12" s="8">
        <f>VLOOKUP(K12,Table!$A$2:$C$121,2,0)</f>
        <v>16</v>
      </c>
      <c r="N12" s="7">
        <f>VLOOKUP(K12,Table!$A$2:$C$121,3,0)</f>
        <v>3</v>
      </c>
      <c r="O12" s="6" t="s">
        <v>2312</v>
      </c>
      <c r="P12" s="8" t="str">
        <f>LEFT(O12,MIN(FIND({0,1,2,3,4,5,6,7,8,9},ASC(O12)&amp;1234567890))-1)</f>
        <v>O</v>
      </c>
      <c r="Q12" s="8">
        <f t="shared" si="2"/>
        <v>3</v>
      </c>
      <c r="R12" s="8">
        <f>VLOOKUP(P12,Table!$A$2:$C$121,2,0)</f>
        <v>16</v>
      </c>
      <c r="S12" s="7">
        <f>VLOOKUP(P12,Table!$A$2:$C$121,3,0)</f>
        <v>2</v>
      </c>
      <c r="T12" s="6" t="s">
        <v>2494</v>
      </c>
      <c r="U12" s="8" t="str">
        <f>LEFT(T12,MIN(FIND({0,1,2,3,4,5,6,7,8,9},ASC(T12)&amp;1234567890))-1)</f>
        <v>C</v>
      </c>
      <c r="V12" s="8">
        <f t="shared" si="3"/>
        <v>1</v>
      </c>
      <c r="W12" s="8">
        <f>VLOOKUP(U12,Table!$A$2:$C$121,2,0)</f>
        <v>14</v>
      </c>
      <c r="X12" s="7">
        <f>VLOOKUP(U12,Table!$A$2:$C$121,3,0)</f>
        <v>2</v>
      </c>
      <c r="Y12" s="6" t="s">
        <v>2319</v>
      </c>
      <c r="Z12" s="8" t="str">
        <f>LEFT(Y12,MIN(FIND({0,1,2,3,4,5,6,7,8,9},ASC(Y12)&amp;1234567890))-1)</f>
        <v>F</v>
      </c>
      <c r="AA12" s="8">
        <f t="shared" si="4"/>
        <v>3</v>
      </c>
      <c r="AB12" s="8">
        <f>VLOOKUP(Z12,Table!$A$2:$C$121,2,0)</f>
        <v>17</v>
      </c>
      <c r="AC12" s="7">
        <f>VLOOKUP(Z12,Table!$A$2:$C$121,3,0)</f>
        <v>2</v>
      </c>
      <c r="AD12" s="5" t="str">
        <f>VLOOKUP(A12,Table!$U$1:$V$230,2,0)</f>
        <v>Monoclinic</v>
      </c>
    </row>
    <row r="13" spans="1:30" x14ac:dyDescent="0.4">
      <c r="A13" s="5">
        <v>4</v>
      </c>
      <c r="B13" s="5">
        <v>172040</v>
      </c>
      <c r="C13" s="5" t="s">
        <v>197</v>
      </c>
      <c r="D13" s="5" t="s">
        <v>198</v>
      </c>
      <c r="E13" s="6" t="s">
        <v>3772</v>
      </c>
      <c r="F13" s="8" t="str">
        <f>LEFT(E13,MIN(FIND({0,1,2,3,4,5,6,7,8,9},ASC(E13)&amp;1234567890))-1)</f>
        <v>Pr</v>
      </c>
      <c r="G13" s="8">
        <f t="shared" si="0"/>
        <v>2</v>
      </c>
      <c r="H13" s="8">
        <f>VLOOKUP(F13,Table!$A$2:$C$121,2,0)</f>
        <v>3</v>
      </c>
      <c r="I13" s="7">
        <f>VLOOKUP(F13,Table!$A$2:$C$121,3,0)</f>
        <v>6</v>
      </c>
      <c r="J13" s="6" t="s">
        <v>2597</v>
      </c>
      <c r="K13" s="8" t="str">
        <f>LEFT(J13,MIN(FIND({0,1,2,3,4,5,6,7,8,9},ASC(J13)&amp;1234567890))-1)</f>
        <v>Ba</v>
      </c>
      <c r="L13" s="8">
        <f t="shared" si="1"/>
        <v>1</v>
      </c>
      <c r="M13" s="8">
        <f>VLOOKUP(K13,Table!$A$2:$C$121,2,0)</f>
        <v>2</v>
      </c>
      <c r="N13" s="7">
        <f>VLOOKUP(K13,Table!$A$2:$C$121,3,0)</f>
        <v>6</v>
      </c>
      <c r="O13" s="6" t="s">
        <v>2329</v>
      </c>
      <c r="P13" s="8" t="str">
        <f>LEFT(O13,MIN(FIND({0,1,2,3,4,5,6,7,8,9},ASC(O13)&amp;1234567890))-1)</f>
        <v>Li</v>
      </c>
      <c r="Q13" s="8">
        <f t="shared" si="2"/>
        <v>1</v>
      </c>
      <c r="R13" s="8">
        <f>VLOOKUP(P13,Table!$A$2:$C$121,2,0)</f>
        <v>1</v>
      </c>
      <c r="S13" s="7">
        <f>VLOOKUP(P13,Table!$A$2:$C$121,3,0)</f>
        <v>2</v>
      </c>
      <c r="T13" s="6" t="s">
        <v>2441</v>
      </c>
      <c r="U13" s="8" t="str">
        <f>LEFT(T13,MIN(FIND({0,1,2,3,4,5,6,7,8,9},ASC(T13)&amp;1234567890))-1)</f>
        <v>Ru</v>
      </c>
      <c r="V13" s="8">
        <f t="shared" si="3"/>
        <v>1</v>
      </c>
      <c r="W13" s="8">
        <f>VLOOKUP(U13,Table!$A$2:$C$121,2,0)</f>
        <v>8</v>
      </c>
      <c r="X13" s="7">
        <f>VLOOKUP(U13,Table!$A$2:$C$121,3,0)</f>
        <v>5</v>
      </c>
      <c r="Y13" s="6" t="s">
        <v>2381</v>
      </c>
      <c r="Z13" s="8" t="str">
        <f>LEFT(Y13,MIN(FIND({0,1,2,3,4,5,6,7,8,9},ASC(Y13)&amp;1234567890))-1)</f>
        <v>O</v>
      </c>
      <c r="AA13" s="8">
        <f t="shared" si="4"/>
        <v>7</v>
      </c>
      <c r="AB13" s="8">
        <f>VLOOKUP(Z13,Table!$A$2:$C$121,2,0)</f>
        <v>16</v>
      </c>
      <c r="AC13" s="7">
        <f>VLOOKUP(Z13,Table!$A$2:$C$121,3,0)</f>
        <v>2</v>
      </c>
      <c r="AD13" s="5" t="str">
        <f>VLOOKUP(A13,Table!$U$1:$V$230,2,0)</f>
        <v>Monoclinic</v>
      </c>
    </row>
    <row r="14" spans="1:30" x14ac:dyDescent="0.4">
      <c r="A14" s="5">
        <v>4</v>
      </c>
      <c r="B14" s="5">
        <v>172041</v>
      </c>
      <c r="C14" s="5" t="s">
        <v>197</v>
      </c>
      <c r="D14" s="5" t="s">
        <v>199</v>
      </c>
      <c r="E14" s="6" t="s">
        <v>2383</v>
      </c>
      <c r="F14" s="8" t="str">
        <f>LEFT(E14,MIN(FIND({0,1,2,3,4,5,6,7,8,9},ASC(E14)&amp;1234567890))-1)</f>
        <v>La</v>
      </c>
      <c r="G14" s="8">
        <f t="shared" si="0"/>
        <v>2</v>
      </c>
      <c r="H14" s="8">
        <f>VLOOKUP(F14,Table!$A$2:$C$121,2,0)</f>
        <v>3</v>
      </c>
      <c r="I14" s="7">
        <f>VLOOKUP(F14,Table!$A$2:$C$121,3,0)</f>
        <v>6</v>
      </c>
      <c r="J14" s="6" t="s">
        <v>2597</v>
      </c>
      <c r="K14" s="8" t="str">
        <f>LEFT(J14,MIN(FIND({0,1,2,3,4,5,6,7,8,9},ASC(J14)&amp;1234567890))-1)</f>
        <v>Ba</v>
      </c>
      <c r="L14" s="8">
        <f t="shared" si="1"/>
        <v>1</v>
      </c>
      <c r="M14" s="8">
        <f>VLOOKUP(K14,Table!$A$2:$C$121,2,0)</f>
        <v>2</v>
      </c>
      <c r="N14" s="7">
        <f>VLOOKUP(K14,Table!$A$2:$C$121,3,0)</f>
        <v>6</v>
      </c>
      <c r="O14" s="6" t="s">
        <v>2329</v>
      </c>
      <c r="P14" s="8" t="str">
        <f>LEFT(O14,MIN(FIND({0,1,2,3,4,5,6,7,8,9},ASC(O14)&amp;1234567890))-1)</f>
        <v>Li</v>
      </c>
      <c r="Q14" s="8">
        <f t="shared" si="2"/>
        <v>1</v>
      </c>
      <c r="R14" s="8">
        <f>VLOOKUP(P14,Table!$A$2:$C$121,2,0)</f>
        <v>1</v>
      </c>
      <c r="S14" s="7">
        <f>VLOOKUP(P14,Table!$A$2:$C$121,3,0)</f>
        <v>2</v>
      </c>
      <c r="T14" s="6" t="s">
        <v>2441</v>
      </c>
      <c r="U14" s="8" t="str">
        <f>LEFT(T14,MIN(FIND({0,1,2,3,4,5,6,7,8,9},ASC(T14)&amp;1234567890))-1)</f>
        <v>Ru</v>
      </c>
      <c r="V14" s="8">
        <f t="shared" si="3"/>
        <v>1</v>
      </c>
      <c r="W14" s="8">
        <f>VLOOKUP(U14,Table!$A$2:$C$121,2,0)</f>
        <v>8</v>
      </c>
      <c r="X14" s="7">
        <f>VLOOKUP(U14,Table!$A$2:$C$121,3,0)</f>
        <v>5</v>
      </c>
      <c r="Y14" s="6" t="s">
        <v>2381</v>
      </c>
      <c r="Z14" s="8" t="str">
        <f>LEFT(Y14,MIN(FIND({0,1,2,3,4,5,6,7,8,9},ASC(Y14)&amp;1234567890))-1)</f>
        <v>O</v>
      </c>
      <c r="AA14" s="8">
        <f t="shared" si="4"/>
        <v>7</v>
      </c>
      <c r="AB14" s="8">
        <f>VLOOKUP(Z14,Table!$A$2:$C$121,2,0)</f>
        <v>16</v>
      </c>
      <c r="AC14" s="7">
        <f>VLOOKUP(Z14,Table!$A$2:$C$121,3,0)</f>
        <v>2</v>
      </c>
      <c r="AD14" s="5" t="str">
        <f>VLOOKUP(A14,Table!$U$1:$V$230,2,0)</f>
        <v>Monoclinic</v>
      </c>
    </row>
    <row r="15" spans="1:30" x14ac:dyDescent="0.4">
      <c r="A15" s="5">
        <v>4</v>
      </c>
      <c r="B15" s="5">
        <v>423176</v>
      </c>
      <c r="C15" s="5" t="s">
        <v>193</v>
      </c>
      <c r="D15" s="5" t="s">
        <v>200</v>
      </c>
      <c r="E15" s="6" t="s">
        <v>3513</v>
      </c>
      <c r="F15" s="8" t="str">
        <f>LEFT(E15,MIN(FIND({0,1,2,3,4,5,6,7,8,9},ASC(E15)&amp;1234567890))-1)</f>
        <v>In</v>
      </c>
      <c r="G15" s="8">
        <f t="shared" si="0"/>
        <v>1</v>
      </c>
      <c r="H15" s="8">
        <f>VLOOKUP(F15,Table!$A$2:$C$121,2,0)</f>
        <v>13</v>
      </c>
      <c r="I15" s="7">
        <f>VLOOKUP(F15,Table!$A$2:$C$121,3,0)</f>
        <v>5</v>
      </c>
      <c r="J15" s="6" t="s">
        <v>2316</v>
      </c>
      <c r="K15" s="8" t="str">
        <f>LEFT(J15,MIN(FIND({0,1,2,3,4,5,6,7,8,9},ASC(J15)&amp;1234567890))-1)</f>
        <v>K</v>
      </c>
      <c r="L15" s="8">
        <f t="shared" si="1"/>
        <v>2</v>
      </c>
      <c r="M15" s="8">
        <f>VLOOKUP(K15,Table!$A$2:$C$121,2,0)</f>
        <v>1</v>
      </c>
      <c r="N15" s="7">
        <f>VLOOKUP(K15,Table!$A$2:$C$121,3,0)</f>
        <v>4</v>
      </c>
      <c r="O15" s="6" t="s">
        <v>2329</v>
      </c>
      <c r="P15" s="8" t="str">
        <f>LEFT(O15,MIN(FIND({0,1,2,3,4,5,6,7,8,9},ASC(O15)&amp;1234567890))-1)</f>
        <v>Li</v>
      </c>
      <c r="Q15" s="8">
        <f t="shared" si="2"/>
        <v>1</v>
      </c>
      <c r="R15" s="8">
        <f>VLOOKUP(P15,Table!$A$2:$C$121,2,0)</f>
        <v>1</v>
      </c>
      <c r="S15" s="7">
        <f>VLOOKUP(P15,Table!$A$2:$C$121,3,0)</f>
        <v>2</v>
      </c>
      <c r="T15" s="6" t="s">
        <v>2586</v>
      </c>
      <c r="U15" s="8" t="str">
        <f>LEFT(T15,MIN(FIND({0,1,2,3,4,5,6,7,8,9},ASC(T15)&amp;1234567890))-1)</f>
        <v>Mo</v>
      </c>
      <c r="V15" s="8">
        <f t="shared" si="3"/>
        <v>3</v>
      </c>
      <c r="W15" s="8">
        <f>VLOOKUP(U15,Table!$A$2:$C$121,2,0)</f>
        <v>6</v>
      </c>
      <c r="X15" s="7">
        <f>VLOOKUP(U15,Table!$A$2:$C$121,3,0)</f>
        <v>5</v>
      </c>
      <c r="Y15" s="6" t="s">
        <v>2470</v>
      </c>
      <c r="Z15" s="8" t="str">
        <f>LEFT(Y15,MIN(FIND({0,1,2,3,4,5,6,7,8,9},ASC(Y15)&amp;1234567890))-1)</f>
        <v>O</v>
      </c>
      <c r="AA15" s="8">
        <f t="shared" si="4"/>
        <v>12</v>
      </c>
      <c r="AB15" s="8">
        <f>VLOOKUP(Z15,Table!$A$2:$C$121,2,0)</f>
        <v>16</v>
      </c>
      <c r="AC15" s="7">
        <f>VLOOKUP(Z15,Table!$A$2:$C$121,3,0)</f>
        <v>2</v>
      </c>
      <c r="AD15" s="5" t="str">
        <f>VLOOKUP(A15,Table!$U$1:$V$230,2,0)</f>
        <v>Monoclinic</v>
      </c>
    </row>
    <row r="16" spans="1:30" x14ac:dyDescent="0.4">
      <c r="A16" s="5">
        <v>4</v>
      </c>
      <c r="B16" s="5">
        <v>237487</v>
      </c>
      <c r="C16" s="5" t="s">
        <v>193</v>
      </c>
      <c r="D16" s="5" t="s">
        <v>201</v>
      </c>
      <c r="E16" s="6" t="s">
        <v>2315</v>
      </c>
      <c r="F16" s="8" t="str">
        <f>LEFT(E16,MIN(FIND({0,1,2,3,4,5,6,7,8,9},ASC(E16)&amp;1234567890))-1)</f>
        <v>Na</v>
      </c>
      <c r="G16" s="8">
        <f t="shared" si="0"/>
        <v>1</v>
      </c>
      <c r="H16" s="8">
        <f>VLOOKUP(F16,Table!$A$2:$C$121,2,0)</f>
        <v>1</v>
      </c>
      <c r="I16" s="7">
        <f>VLOOKUP(F16,Table!$A$2:$C$121,3,0)</f>
        <v>3</v>
      </c>
      <c r="J16" s="6" t="s">
        <v>2363</v>
      </c>
      <c r="K16" s="8" t="str">
        <f>LEFT(J16,MIN(FIND({0,1,2,3,4,5,6,7,8,9},ASC(J16)&amp;1234567890))-1)</f>
        <v>La</v>
      </c>
      <c r="L16" s="8">
        <f t="shared" si="1"/>
        <v>1</v>
      </c>
      <c r="M16" s="8">
        <f>VLOOKUP(K16,Table!$A$2:$C$121,2,0)</f>
        <v>3</v>
      </c>
      <c r="N16" s="7">
        <f>VLOOKUP(K16,Table!$A$2:$C$121,3,0)</f>
        <v>6</v>
      </c>
      <c r="O16" s="6" t="s">
        <v>2330</v>
      </c>
      <c r="P16" s="8" t="str">
        <f>LEFT(O16,MIN(FIND({0,1,2,3,4,5,6,7,8,9},ASC(O16)&amp;1234567890))-1)</f>
        <v>Fe</v>
      </c>
      <c r="Q16" s="8">
        <f t="shared" si="2"/>
        <v>1</v>
      </c>
      <c r="R16" s="8">
        <f>VLOOKUP(P16,Table!$A$2:$C$121,2,0)</f>
        <v>8</v>
      </c>
      <c r="S16" s="7">
        <f>VLOOKUP(P16,Table!$A$2:$C$121,3,0)</f>
        <v>4</v>
      </c>
      <c r="T16" s="6" t="s">
        <v>2430</v>
      </c>
      <c r="U16" s="8" t="str">
        <f>LEFT(T16,MIN(FIND({0,1,2,3,4,5,6,7,8,9},ASC(T16)&amp;1234567890))-1)</f>
        <v>W</v>
      </c>
      <c r="V16" s="8">
        <f t="shared" si="3"/>
        <v>1</v>
      </c>
      <c r="W16" s="8">
        <f>VLOOKUP(U16,Table!$A$2:$C$121,2,0)</f>
        <v>6</v>
      </c>
      <c r="X16" s="7">
        <f>VLOOKUP(U16,Table!$A$2:$C$121,3,0)</f>
        <v>6</v>
      </c>
      <c r="Y16" s="6" t="s">
        <v>2332</v>
      </c>
      <c r="Z16" s="8" t="str">
        <f>LEFT(Y16,MIN(FIND({0,1,2,3,4,5,6,7,8,9},ASC(Y16)&amp;1234567890))-1)</f>
        <v>O</v>
      </c>
      <c r="AA16" s="8">
        <f t="shared" si="4"/>
        <v>6</v>
      </c>
      <c r="AB16" s="8">
        <f>VLOOKUP(Z16,Table!$A$2:$C$121,2,0)</f>
        <v>16</v>
      </c>
      <c r="AC16" s="7">
        <f>VLOOKUP(Z16,Table!$A$2:$C$121,3,0)</f>
        <v>2</v>
      </c>
      <c r="AD16" s="5" t="str">
        <f>VLOOKUP(A16,Table!$U$1:$V$230,2,0)</f>
        <v>Monoclinic</v>
      </c>
    </row>
    <row r="17" spans="1:30" x14ac:dyDescent="0.4">
      <c r="A17" s="5">
        <v>4</v>
      </c>
      <c r="B17" s="5">
        <v>237488</v>
      </c>
      <c r="C17" s="5" t="s">
        <v>193</v>
      </c>
      <c r="D17" s="5" t="s">
        <v>202</v>
      </c>
      <c r="E17" s="6" t="s">
        <v>2315</v>
      </c>
      <c r="F17" s="8" t="str">
        <f>LEFT(E17,MIN(FIND({0,1,2,3,4,5,6,7,8,9},ASC(E17)&amp;1234567890))-1)</f>
        <v>Na</v>
      </c>
      <c r="G17" s="8">
        <f t="shared" si="0"/>
        <v>1</v>
      </c>
      <c r="H17" s="8">
        <f>VLOOKUP(F17,Table!$A$2:$C$121,2,0)</f>
        <v>1</v>
      </c>
      <c r="I17" s="7">
        <f>VLOOKUP(F17,Table!$A$2:$C$121,3,0)</f>
        <v>3</v>
      </c>
      <c r="J17" s="6" t="s">
        <v>2700</v>
      </c>
      <c r="K17" s="8" t="str">
        <f>LEFT(J17,MIN(FIND({0,1,2,3,4,5,6,7,8,9},ASC(J17)&amp;1234567890))-1)</f>
        <v>Nd</v>
      </c>
      <c r="L17" s="8">
        <f t="shared" si="1"/>
        <v>1</v>
      </c>
      <c r="M17" s="8">
        <f>VLOOKUP(K17,Table!$A$2:$C$121,2,0)</f>
        <v>3</v>
      </c>
      <c r="N17" s="7">
        <f>VLOOKUP(K17,Table!$A$2:$C$121,3,0)</f>
        <v>6</v>
      </c>
      <c r="O17" s="6" t="s">
        <v>2330</v>
      </c>
      <c r="P17" s="8" t="str">
        <f>LEFT(O17,MIN(FIND({0,1,2,3,4,5,6,7,8,9},ASC(O17)&amp;1234567890))-1)</f>
        <v>Fe</v>
      </c>
      <c r="Q17" s="8">
        <f t="shared" si="2"/>
        <v>1</v>
      </c>
      <c r="R17" s="8">
        <f>VLOOKUP(P17,Table!$A$2:$C$121,2,0)</f>
        <v>8</v>
      </c>
      <c r="S17" s="7">
        <f>VLOOKUP(P17,Table!$A$2:$C$121,3,0)</f>
        <v>4</v>
      </c>
      <c r="T17" s="6" t="s">
        <v>2430</v>
      </c>
      <c r="U17" s="8" t="str">
        <f>LEFT(T17,MIN(FIND({0,1,2,3,4,5,6,7,8,9},ASC(T17)&amp;1234567890))-1)</f>
        <v>W</v>
      </c>
      <c r="V17" s="8">
        <f t="shared" si="3"/>
        <v>1</v>
      </c>
      <c r="W17" s="8">
        <f>VLOOKUP(U17,Table!$A$2:$C$121,2,0)</f>
        <v>6</v>
      </c>
      <c r="X17" s="7">
        <f>VLOOKUP(U17,Table!$A$2:$C$121,3,0)</f>
        <v>6</v>
      </c>
      <c r="Y17" s="6" t="s">
        <v>2332</v>
      </c>
      <c r="Z17" s="8" t="str">
        <f>LEFT(Y17,MIN(FIND({0,1,2,3,4,5,6,7,8,9},ASC(Y17)&amp;1234567890))-1)</f>
        <v>O</v>
      </c>
      <c r="AA17" s="8">
        <f t="shared" si="4"/>
        <v>6</v>
      </c>
      <c r="AB17" s="8">
        <f>VLOOKUP(Z17,Table!$A$2:$C$121,2,0)</f>
        <v>16</v>
      </c>
      <c r="AC17" s="7">
        <f>VLOOKUP(Z17,Table!$A$2:$C$121,3,0)</f>
        <v>2</v>
      </c>
      <c r="AD17" s="5" t="str">
        <f>VLOOKUP(A17,Table!$U$1:$V$230,2,0)</f>
        <v>Monoclinic</v>
      </c>
    </row>
    <row r="18" spans="1:30" x14ac:dyDescent="0.4">
      <c r="A18" s="5">
        <v>5</v>
      </c>
      <c r="B18" s="5">
        <v>201040</v>
      </c>
      <c r="C18" s="5" t="s">
        <v>203</v>
      </c>
      <c r="D18" s="5" t="s">
        <v>205</v>
      </c>
      <c r="E18" s="6" t="s">
        <v>2329</v>
      </c>
      <c r="F18" s="8" t="str">
        <f>LEFT(E18,MIN(FIND({0,1,2,3,4,5,6,7,8,9},ASC(E18)&amp;1234567890))-1)</f>
        <v>Li</v>
      </c>
      <c r="G18" s="8">
        <f t="shared" si="0"/>
        <v>1</v>
      </c>
      <c r="H18" s="8">
        <f>VLOOKUP(F18,Table!$A$2:$C$121,2,0)</f>
        <v>1</v>
      </c>
      <c r="I18" s="7">
        <f>VLOOKUP(F18,Table!$A$2:$C$121,3,0)</f>
        <v>2</v>
      </c>
      <c r="J18" s="6" t="s">
        <v>2782</v>
      </c>
      <c r="K18" s="8" t="str">
        <f>LEFT(J18,MIN(FIND({0,1,2,3,4,5,6,7,8,9},ASC(J18)&amp;1234567890))-1)</f>
        <v>Tl</v>
      </c>
      <c r="L18" s="8">
        <f t="shared" si="1"/>
        <v>1</v>
      </c>
      <c r="M18" s="8">
        <f>VLOOKUP(K18,Table!$A$2:$C$121,2,0)</f>
        <v>13</v>
      </c>
      <c r="N18" s="7">
        <f>VLOOKUP(K18,Table!$A$2:$C$121,3,0)</f>
        <v>6</v>
      </c>
      <c r="O18" s="6" t="s">
        <v>2302</v>
      </c>
      <c r="P18" s="8" t="str">
        <f>LEFT(O18,MIN(FIND({0,1,2,3,4,5,6,7,8,9},ASC(O18)&amp;1234567890))-1)</f>
        <v>P</v>
      </c>
      <c r="Q18" s="8">
        <f t="shared" si="2"/>
        <v>1</v>
      </c>
      <c r="R18" s="8">
        <f>VLOOKUP(P18,Table!$A$2:$C$121,2,0)</f>
        <v>15</v>
      </c>
      <c r="S18" s="7">
        <f>VLOOKUP(P18,Table!$A$2:$C$121,3,0)</f>
        <v>3</v>
      </c>
      <c r="T18" s="6" t="s">
        <v>2312</v>
      </c>
      <c r="U18" s="8" t="str">
        <f>LEFT(T18,MIN(FIND({0,1,2,3,4,5,6,7,8,9},ASC(T18)&amp;1234567890))-1)</f>
        <v>O</v>
      </c>
      <c r="V18" s="8">
        <f>IF(SUBSTITUTE(T18,U18,"")="",1,SUBSTITUTE(T18,U18,""))*1</f>
        <v>3</v>
      </c>
      <c r="W18" s="8">
        <f>VLOOKUP(U18,Table!$A$2:$C$121,2,0)</f>
        <v>16</v>
      </c>
      <c r="X18" s="7">
        <f>VLOOKUP(U18,Table!$A$2:$C$121,3,0)</f>
        <v>2</v>
      </c>
      <c r="Y18" s="6" t="s">
        <v>2314</v>
      </c>
      <c r="Z18" s="8" t="str">
        <f>LEFT(Y18,MIN(FIND({0,1,2,3,4,5,6,7,8,9},ASC(Y18)&amp;1234567890))-1)</f>
        <v>H</v>
      </c>
      <c r="AA18" s="8">
        <f t="shared" si="4"/>
        <v>1</v>
      </c>
      <c r="AB18" s="8">
        <f>VLOOKUP(Z18,Table!$A$2:$C$121,2,0)</f>
        <v>1</v>
      </c>
      <c r="AC18" s="7">
        <f>VLOOKUP(Z18,Table!$A$2:$C$121,3,0)</f>
        <v>1</v>
      </c>
      <c r="AD18" s="5" t="str">
        <f>VLOOKUP(A18,Table!$U$1:$V$230,2,0)</f>
        <v>Monoclinic</v>
      </c>
    </row>
    <row r="19" spans="1:30" x14ac:dyDescent="0.4">
      <c r="A19" s="5">
        <v>5</v>
      </c>
      <c r="B19" s="5">
        <v>97421</v>
      </c>
      <c r="C19" s="5" t="s">
        <v>203</v>
      </c>
      <c r="D19" s="5" t="s">
        <v>206</v>
      </c>
      <c r="E19" s="6" t="s">
        <v>5105</v>
      </c>
      <c r="F19" s="8" t="str">
        <f>LEFT(E19,MIN(FIND({0,1,2,3,4,5,6,7,8,9},ASC(E19)&amp;1234567890))-1)</f>
        <v>Ca</v>
      </c>
      <c r="G19" s="8">
        <f t="shared" si="0"/>
        <v>1.919</v>
      </c>
      <c r="H19" s="8">
        <f>VLOOKUP(F19,Table!$A$2:$C$121,2,0)</f>
        <v>2</v>
      </c>
      <c r="I19" s="7">
        <f>VLOOKUP(F19,Table!$A$2:$C$121,3,0)</f>
        <v>4</v>
      </c>
      <c r="J19" s="6" t="s">
        <v>5106</v>
      </c>
      <c r="K19" s="8" t="str">
        <f>LEFT(J19,MIN(FIND({0,1,2,3,4,5,6,7,8,9},ASC(J19)&amp;1234567890))-1)</f>
        <v>Ta</v>
      </c>
      <c r="L19" s="8">
        <f t="shared" si="1"/>
        <v>1.9259999999999999</v>
      </c>
      <c r="M19" s="8">
        <f>VLOOKUP(K19,Table!$A$2:$C$121,2,0)</f>
        <v>5</v>
      </c>
      <c r="N19" s="7">
        <f>VLOOKUP(K19,Table!$A$2:$C$121,3,0)</f>
        <v>6</v>
      </c>
      <c r="O19" s="6" t="s">
        <v>5107</v>
      </c>
      <c r="P19" s="8" t="str">
        <f>LEFT(O19,MIN(FIND({0,1,2,3,4,5,6,7,8,9},ASC(O19)&amp;1234567890))-1)</f>
        <v>Nd</v>
      </c>
      <c r="Q19" s="8">
        <f t="shared" si="2"/>
        <v>8.1000000000000003E-2</v>
      </c>
      <c r="R19" s="8">
        <f>VLOOKUP(P19,Table!$A$2:$C$121,2,0)</f>
        <v>3</v>
      </c>
      <c r="S19" s="7">
        <f>VLOOKUP(P19,Table!$A$2:$C$121,3,0)</f>
        <v>6</v>
      </c>
      <c r="T19" s="6" t="s">
        <v>5108</v>
      </c>
      <c r="U19" s="8" t="str">
        <f>LEFT(T19,MIN(FIND({0,1,2,3,4,5,6,7,8,9},ASC(T19)&amp;1234567890))-1)</f>
        <v>Zr</v>
      </c>
      <c r="V19" s="8">
        <f t="shared" si="3"/>
        <v>7.3999999999999996E-2</v>
      </c>
      <c r="W19" s="8">
        <f>VLOOKUP(U19,Table!$A$2:$C$121,2,0)</f>
        <v>4</v>
      </c>
      <c r="X19" s="7">
        <f>VLOOKUP(U19,Table!$A$2:$C$121,3,0)</f>
        <v>5</v>
      </c>
      <c r="Y19" s="6" t="s">
        <v>2381</v>
      </c>
      <c r="Z19" s="8" t="str">
        <f>LEFT(Y19,MIN(FIND({0,1,2,3,4,5,6,7,8,9},ASC(Y19)&amp;1234567890))-1)</f>
        <v>O</v>
      </c>
      <c r="AA19" s="8">
        <f t="shared" si="4"/>
        <v>7</v>
      </c>
      <c r="AB19" s="8">
        <f>VLOOKUP(Z19,Table!$A$2:$C$121,2,0)</f>
        <v>16</v>
      </c>
      <c r="AC19" s="7">
        <f>VLOOKUP(Z19,Table!$A$2:$C$121,3,0)</f>
        <v>2</v>
      </c>
      <c r="AD19" s="5" t="str">
        <f>VLOOKUP(A19,Table!$U$1:$V$230,2,0)</f>
        <v>Monoclinic</v>
      </c>
    </row>
    <row r="20" spans="1:30" x14ac:dyDescent="0.4">
      <c r="A20" s="5">
        <v>5</v>
      </c>
      <c r="B20" s="5">
        <v>250160</v>
      </c>
      <c r="C20" s="5" t="s">
        <v>204</v>
      </c>
      <c r="D20" s="5" t="s">
        <v>207</v>
      </c>
      <c r="E20" s="6" t="s">
        <v>2417</v>
      </c>
      <c r="F20" s="8" t="str">
        <f>LEFT(E20,MIN(FIND({0,1,2,3,4,5,6,7,8,9},ASC(E20)&amp;1234567890))-1)</f>
        <v>La</v>
      </c>
      <c r="G20" s="8">
        <f t="shared" si="0"/>
        <v>3</v>
      </c>
      <c r="H20" s="8">
        <f>VLOOKUP(F20,Table!$A$2:$C$121,2,0)</f>
        <v>3</v>
      </c>
      <c r="I20" s="7">
        <f>VLOOKUP(F20,Table!$A$2:$C$121,3,0)</f>
        <v>6</v>
      </c>
      <c r="J20" s="6" t="s">
        <v>2318</v>
      </c>
      <c r="K20" s="8" t="str">
        <f>LEFT(J20,MIN(FIND({0,1,2,3,4,5,6,7,8,9},ASC(J20)&amp;1234567890))-1)</f>
        <v>Sb</v>
      </c>
      <c r="L20" s="8">
        <f t="shared" si="1"/>
        <v>1</v>
      </c>
      <c r="M20" s="8">
        <f>VLOOKUP(K20,Table!$A$2:$C$121,2,0)</f>
        <v>15</v>
      </c>
      <c r="N20" s="7">
        <f>VLOOKUP(K20,Table!$A$2:$C$121,3,0)</f>
        <v>5</v>
      </c>
      <c r="O20" s="6" t="s">
        <v>2413</v>
      </c>
      <c r="P20" s="8" t="str">
        <f>LEFT(O20,MIN(FIND({0,1,2,3,4,5,6,7,8,9},ASC(O20)&amp;1234567890))-1)</f>
        <v>Zn</v>
      </c>
      <c r="Q20" s="8">
        <f t="shared" si="2"/>
        <v>3</v>
      </c>
      <c r="R20" s="8">
        <f>VLOOKUP(P20,Table!$A$2:$C$121,2,0)</f>
        <v>12</v>
      </c>
      <c r="S20" s="7">
        <f>VLOOKUP(P20,Table!$A$2:$C$121,3,0)</f>
        <v>4</v>
      </c>
      <c r="T20" s="6" t="s">
        <v>2380</v>
      </c>
      <c r="U20" s="8" t="str">
        <f>LEFT(T20,MIN(FIND({0,1,2,3,4,5,6,7,8,9},ASC(T20)&amp;1234567890))-1)</f>
        <v>Ge</v>
      </c>
      <c r="V20" s="8">
        <f t="shared" si="3"/>
        <v>2</v>
      </c>
      <c r="W20" s="8">
        <f>VLOOKUP(U20,Table!$A$2:$C$121,2,0)</f>
        <v>14</v>
      </c>
      <c r="X20" s="7">
        <f>VLOOKUP(U20,Table!$A$2:$C$121,3,0)</f>
        <v>4</v>
      </c>
      <c r="Y20" s="6" t="s">
        <v>2414</v>
      </c>
      <c r="Z20" s="8" t="str">
        <f>LEFT(Y20,MIN(FIND({0,1,2,3,4,5,6,7,8,9},ASC(Y20)&amp;1234567890))-1)</f>
        <v>O</v>
      </c>
      <c r="AA20" s="8">
        <f t="shared" si="4"/>
        <v>14</v>
      </c>
      <c r="AB20" s="8">
        <f>VLOOKUP(Z20,Table!$A$2:$C$121,2,0)</f>
        <v>16</v>
      </c>
      <c r="AC20" s="7">
        <f>VLOOKUP(Z20,Table!$A$2:$C$121,3,0)</f>
        <v>2</v>
      </c>
      <c r="AD20" s="5" t="str">
        <f>VLOOKUP(A20,Table!$U$1:$V$230,2,0)</f>
        <v>Monoclinic</v>
      </c>
    </row>
    <row r="21" spans="1:30" x14ac:dyDescent="0.4">
      <c r="A21" s="5">
        <v>5</v>
      </c>
      <c r="B21" s="5">
        <v>170649</v>
      </c>
      <c r="C21" s="5" t="s">
        <v>208</v>
      </c>
      <c r="D21" s="5" t="s">
        <v>209</v>
      </c>
      <c r="E21" s="6" t="s">
        <v>2648</v>
      </c>
      <c r="F21" s="8" t="str">
        <f>LEFT(E21,MIN(FIND({0,1,2,3,4,5,6,7,8,9},ASC(E21)&amp;1234567890))-1)</f>
        <v>Nd</v>
      </c>
      <c r="G21" s="8">
        <f t="shared" si="0"/>
        <v>4</v>
      </c>
      <c r="H21" s="8">
        <f>VLOOKUP(F21,Table!$A$2:$C$121,2,0)</f>
        <v>3</v>
      </c>
      <c r="I21" s="7">
        <f>VLOOKUP(F21,Table!$A$2:$C$121,3,0)</f>
        <v>6</v>
      </c>
      <c r="J21" s="6" t="s">
        <v>2296</v>
      </c>
      <c r="K21" s="8" t="str">
        <f>LEFT(J21,MIN(FIND({0,1,2,3,4,5,6,7,8,9},ASC(J21)&amp;1234567890))-1)</f>
        <v>Cu</v>
      </c>
      <c r="L21" s="8">
        <f t="shared" si="1"/>
        <v>1</v>
      </c>
      <c r="M21" s="8">
        <f>VLOOKUP(K21,Table!$A$2:$C$121,2,0)</f>
        <v>11</v>
      </c>
      <c r="N21" s="7">
        <f>VLOOKUP(K21,Table!$A$2:$C$121,3,0)</f>
        <v>4</v>
      </c>
      <c r="O21" s="6" t="s">
        <v>2811</v>
      </c>
      <c r="P21" s="8" t="str">
        <f>LEFT(O21,MIN(FIND({0,1,2,3,4,5,6,7,8,9},ASC(O21)&amp;1234567890))-1)</f>
        <v>Te</v>
      </c>
      <c r="Q21" s="8">
        <f t="shared" si="2"/>
        <v>5</v>
      </c>
      <c r="R21" s="8">
        <f>VLOOKUP(P21,Table!$A$2:$C$121,2,0)</f>
        <v>16</v>
      </c>
      <c r="S21" s="7">
        <f>VLOOKUP(P21,Table!$A$2:$C$121,3,0)</f>
        <v>5</v>
      </c>
      <c r="T21" s="6" t="s">
        <v>2506</v>
      </c>
      <c r="U21" s="8" t="str">
        <f>LEFT(T21,MIN(FIND({0,1,2,3,4,5,6,7,8,9},ASC(T21)&amp;1234567890))-1)</f>
        <v>O</v>
      </c>
      <c r="V21" s="8">
        <f t="shared" si="3"/>
        <v>15</v>
      </c>
      <c r="W21" s="8">
        <f>VLOOKUP(U21,Table!$A$2:$C$121,2,0)</f>
        <v>16</v>
      </c>
      <c r="X21" s="7">
        <f>VLOOKUP(U21,Table!$A$2:$C$121,3,0)</f>
        <v>2</v>
      </c>
      <c r="Y21" s="6" t="s">
        <v>2814</v>
      </c>
      <c r="Z21" s="8" t="str">
        <f>LEFT(Y21,MIN(FIND({0,1,2,3,4,5,6,7,8,9},ASC(Y21)&amp;1234567890))-1)</f>
        <v>Cl</v>
      </c>
      <c r="AA21" s="8">
        <f t="shared" si="4"/>
        <v>3</v>
      </c>
      <c r="AB21" s="8">
        <f>VLOOKUP(Z21,Table!$A$2:$C$121,2,0)</f>
        <v>17</v>
      </c>
      <c r="AC21" s="7">
        <f>VLOOKUP(Z21,Table!$A$2:$C$121,3,0)</f>
        <v>3</v>
      </c>
      <c r="AD21" s="5" t="str">
        <f>VLOOKUP(A21,Table!$U$1:$V$230,2,0)</f>
        <v>Monoclinic</v>
      </c>
    </row>
    <row r="22" spans="1:30" x14ac:dyDescent="0.4">
      <c r="A22" s="5">
        <v>5</v>
      </c>
      <c r="B22" s="5">
        <v>291239</v>
      </c>
      <c r="C22" s="5" t="s">
        <v>203</v>
      </c>
      <c r="D22" s="5" t="s">
        <v>210</v>
      </c>
      <c r="E22" s="6" t="s">
        <v>5109</v>
      </c>
      <c r="F22" s="8" t="str">
        <f>LEFT(E22,MIN(FIND({0,1,2,3,4,5,6,7,8,9},ASC(E22)&amp;1234567890))-1)</f>
        <v>Gd</v>
      </c>
      <c r="G22" s="8">
        <f t="shared" si="0"/>
        <v>3</v>
      </c>
      <c r="H22" s="8">
        <f>VLOOKUP(F22,Table!$A$2:$C$121,2,0)</f>
        <v>3</v>
      </c>
      <c r="I22" s="7">
        <f>VLOOKUP(F22,Table!$A$2:$C$121,3,0)</f>
        <v>6</v>
      </c>
      <c r="J22" s="6" t="s">
        <v>5110</v>
      </c>
      <c r="K22" s="8" t="str">
        <f>LEFT(J22,MIN(FIND({0,1,2,3,4,5,6,7,8,9},ASC(J22)&amp;1234567890))-1)</f>
        <v>Al</v>
      </c>
      <c r="L22" s="8">
        <f t="shared" si="1"/>
        <v>3.774</v>
      </c>
      <c r="M22" s="8">
        <f>VLOOKUP(K22,Table!$A$2:$C$121,2,0)</f>
        <v>13</v>
      </c>
      <c r="N22" s="7">
        <f>VLOOKUP(K22,Table!$A$2:$C$121,3,0)</f>
        <v>3</v>
      </c>
      <c r="O22" s="6" t="s">
        <v>5111</v>
      </c>
      <c r="P22" s="8" t="str">
        <f>LEFT(O22,MIN(FIND({0,1,2,3,4,5,6,7,8,9},ASC(O22)&amp;1234567890))-1)</f>
        <v>Si</v>
      </c>
      <c r="Q22" s="8">
        <f t="shared" si="2"/>
        <v>2.226</v>
      </c>
      <c r="R22" s="8">
        <f>VLOOKUP(P22,Table!$A$2:$C$121,2,0)</f>
        <v>14</v>
      </c>
      <c r="S22" s="7">
        <f>VLOOKUP(P22,Table!$A$2:$C$121,3,0)</f>
        <v>3</v>
      </c>
      <c r="T22" s="6" t="s">
        <v>5112</v>
      </c>
      <c r="U22" s="8" t="str">
        <f>LEFT(T22,MIN(FIND({0,1,2,3,4,5,6,7,8,9},ASC(T22)&amp;1234567890))-1)</f>
        <v>O</v>
      </c>
      <c r="V22" s="8">
        <f t="shared" si="3"/>
        <v>12.773999999999999</v>
      </c>
      <c r="W22" s="8">
        <f>VLOOKUP(U22,Table!$A$2:$C$121,2,0)</f>
        <v>16</v>
      </c>
      <c r="X22" s="7">
        <f>VLOOKUP(U22,Table!$A$2:$C$121,3,0)</f>
        <v>2</v>
      </c>
      <c r="Y22" s="6" t="s">
        <v>5113</v>
      </c>
      <c r="Z22" s="8" t="str">
        <f>LEFT(Y22,MIN(FIND({0,1,2,3,4,5,6,7,8,9},ASC(Y22)&amp;1234567890))-1)</f>
        <v>N</v>
      </c>
      <c r="AA22" s="8">
        <f t="shared" si="4"/>
        <v>1.226</v>
      </c>
      <c r="AB22" s="8">
        <f>VLOOKUP(Z22,Table!$A$2:$C$121,2,0)</f>
        <v>15</v>
      </c>
      <c r="AC22" s="7">
        <f>VLOOKUP(Z22,Table!$A$2:$C$121,3,0)</f>
        <v>2</v>
      </c>
      <c r="AD22" s="5" t="str">
        <f>VLOOKUP(A22,Table!$U$1:$V$230,2,0)</f>
        <v>Monoclinic</v>
      </c>
    </row>
    <row r="23" spans="1:30" x14ac:dyDescent="0.4">
      <c r="A23" s="5">
        <v>5</v>
      </c>
      <c r="B23" s="5">
        <v>262003</v>
      </c>
      <c r="C23" s="5" t="s">
        <v>203</v>
      </c>
      <c r="D23" s="5" t="s">
        <v>211</v>
      </c>
      <c r="E23" s="6" t="s">
        <v>2328</v>
      </c>
      <c r="F23" s="8" t="str">
        <f>LEFT(E23,MIN(FIND({0,1,2,3,4,5,6,7,8,9},ASC(E23)&amp;1234567890))-1)</f>
        <v>Na</v>
      </c>
      <c r="G23" s="8">
        <f t="shared" si="0"/>
        <v>2</v>
      </c>
      <c r="H23" s="8">
        <f>VLOOKUP(F23,Table!$A$2:$C$121,2,0)</f>
        <v>1</v>
      </c>
      <c r="I23" s="7">
        <f>VLOOKUP(F23,Table!$A$2:$C$121,3,0)</f>
        <v>3</v>
      </c>
      <c r="J23" s="6" t="s">
        <v>2337</v>
      </c>
      <c r="K23" s="8" t="str">
        <f>LEFT(J23,MIN(FIND({0,1,2,3,4,5,6,7,8,9},ASC(J23)&amp;1234567890))-1)</f>
        <v>Cs</v>
      </c>
      <c r="L23" s="8">
        <f t="shared" si="1"/>
        <v>1</v>
      </c>
      <c r="M23" s="8">
        <f>VLOOKUP(K23,Table!$A$2:$C$121,2,0)</f>
        <v>1</v>
      </c>
      <c r="N23" s="7">
        <f>VLOOKUP(K23,Table!$A$2:$C$121,3,0)</f>
        <v>6</v>
      </c>
      <c r="O23" s="6" t="s">
        <v>4454</v>
      </c>
      <c r="P23" s="8" t="str">
        <f>LEFT(O23,MIN(FIND({0,1,2,3,4,5,6,7,8,9},ASC(O23)&amp;1234567890))-1)</f>
        <v>Be</v>
      </c>
      <c r="Q23" s="8">
        <f t="shared" si="2"/>
        <v>6</v>
      </c>
      <c r="R23" s="8">
        <f>VLOOKUP(P23,Table!$A$2:$C$121,2,0)</f>
        <v>2</v>
      </c>
      <c r="S23" s="7">
        <f>VLOOKUP(P23,Table!$A$2:$C$121,3,0)</f>
        <v>2</v>
      </c>
      <c r="T23" s="6" t="s">
        <v>2658</v>
      </c>
      <c r="U23" s="8" t="str">
        <f>LEFT(T23,MIN(FIND({0,1,2,3,4,5,6,7,8,9},ASC(T23)&amp;1234567890))-1)</f>
        <v>B</v>
      </c>
      <c r="V23" s="8">
        <f t="shared" si="3"/>
        <v>5</v>
      </c>
      <c r="W23" s="8">
        <f>VLOOKUP(U23,Table!$A$2:$C$121,2,0)</f>
        <v>13</v>
      </c>
      <c r="X23" s="7">
        <f>VLOOKUP(U23,Table!$A$2:$C$121,3,0)</f>
        <v>2</v>
      </c>
      <c r="Y23" s="6" t="s">
        <v>2506</v>
      </c>
      <c r="Z23" s="8" t="str">
        <f>LEFT(Y23,MIN(FIND({0,1,2,3,4,5,6,7,8,9},ASC(Y23)&amp;1234567890))-1)</f>
        <v>O</v>
      </c>
      <c r="AA23" s="8">
        <f t="shared" si="4"/>
        <v>15</v>
      </c>
      <c r="AB23" s="8">
        <f>VLOOKUP(Z23,Table!$A$2:$C$121,2,0)</f>
        <v>16</v>
      </c>
      <c r="AC23" s="7">
        <f>VLOOKUP(Z23,Table!$A$2:$C$121,3,0)</f>
        <v>2</v>
      </c>
      <c r="AD23" s="5" t="str">
        <f>VLOOKUP(A23,Table!$U$1:$V$230,2,0)</f>
        <v>Monoclinic</v>
      </c>
    </row>
    <row r="24" spans="1:30" x14ac:dyDescent="0.4">
      <c r="A24" s="5">
        <v>5</v>
      </c>
      <c r="B24" s="5">
        <v>248802</v>
      </c>
      <c r="C24" s="5" t="s">
        <v>203</v>
      </c>
      <c r="D24" s="5" t="s">
        <v>212</v>
      </c>
      <c r="E24" s="6" t="s">
        <v>5114</v>
      </c>
      <c r="F24" s="8" t="str">
        <f>LEFT(E24,MIN(FIND({0,1,2,3,4,5,6,7,8,9},ASC(E24)&amp;1234567890))-1)</f>
        <v>La</v>
      </c>
      <c r="G24" s="8">
        <f t="shared" si="0"/>
        <v>2.54</v>
      </c>
      <c r="H24" s="8">
        <f>VLOOKUP(F24,Table!$A$2:$C$121,2,0)</f>
        <v>3</v>
      </c>
      <c r="I24" s="7">
        <f>VLOOKUP(F24,Table!$A$2:$C$121,3,0)</f>
        <v>6</v>
      </c>
      <c r="J24" s="6" t="s">
        <v>5115</v>
      </c>
      <c r="K24" s="8" t="str">
        <f>LEFT(J24,MIN(FIND({0,1,2,3,4,5,6,7,8,9},ASC(J24)&amp;1234567890))-1)</f>
        <v>Ca</v>
      </c>
      <c r="L24" s="8">
        <f t="shared" si="1"/>
        <v>1.46</v>
      </c>
      <c r="M24" s="8">
        <f>VLOOKUP(K24,Table!$A$2:$C$121,2,0)</f>
        <v>2</v>
      </c>
      <c r="N24" s="7">
        <f>VLOOKUP(K24,Table!$A$2:$C$121,3,0)</f>
        <v>4</v>
      </c>
      <c r="O24" s="6" t="s">
        <v>3278</v>
      </c>
      <c r="P24" s="8" t="str">
        <f>LEFT(O24,MIN(FIND({0,1,2,3,4,5,6,7,8,9},ASC(O24)&amp;1234567890))-1)</f>
        <v>Si</v>
      </c>
      <c r="Q24" s="8">
        <f t="shared" si="2"/>
        <v>12</v>
      </c>
      <c r="R24" s="8">
        <f>VLOOKUP(P24,Table!$A$2:$C$121,2,0)</f>
        <v>14</v>
      </c>
      <c r="S24" s="7">
        <f>VLOOKUP(P24,Table!$A$2:$C$121,3,0)</f>
        <v>3</v>
      </c>
      <c r="T24" s="6" t="s">
        <v>5116</v>
      </c>
      <c r="U24" s="8" t="str">
        <f>LEFT(T24,MIN(FIND({0,1,2,3,4,5,6,7,8,9},ASC(T24)&amp;1234567890))-1)</f>
        <v>O</v>
      </c>
      <c r="V24" s="8">
        <f t="shared" si="3"/>
        <v>4.45</v>
      </c>
      <c r="W24" s="8">
        <f>VLOOKUP(U24,Table!$A$2:$C$121,2,0)</f>
        <v>16</v>
      </c>
      <c r="X24" s="7">
        <f>VLOOKUP(U24,Table!$A$2:$C$121,3,0)</f>
        <v>2</v>
      </c>
      <c r="Y24" s="6" t="s">
        <v>5117</v>
      </c>
      <c r="Z24" s="8" t="str">
        <f>LEFT(Y24,MIN(FIND({0,1,2,3,4,5,6,7,8,9},ASC(Y24)&amp;1234567890))-1)</f>
        <v>N</v>
      </c>
      <c r="AA24" s="8">
        <f t="shared" si="4"/>
        <v>16.55</v>
      </c>
      <c r="AB24" s="8">
        <f>VLOOKUP(Z24,Table!$A$2:$C$121,2,0)</f>
        <v>15</v>
      </c>
      <c r="AC24" s="7">
        <f>VLOOKUP(Z24,Table!$A$2:$C$121,3,0)</f>
        <v>2</v>
      </c>
      <c r="AD24" s="5" t="str">
        <f>VLOOKUP(A24,Table!$U$1:$V$230,2,0)</f>
        <v>Monoclinic</v>
      </c>
    </row>
    <row r="25" spans="1:30" x14ac:dyDescent="0.4">
      <c r="A25" s="5">
        <v>6</v>
      </c>
      <c r="B25" s="5">
        <v>71765</v>
      </c>
      <c r="C25" s="5" t="s">
        <v>213</v>
      </c>
      <c r="D25" s="5" t="s">
        <v>214</v>
      </c>
      <c r="E25" s="6" t="s">
        <v>5118</v>
      </c>
      <c r="F25" s="8" t="str">
        <f>LEFT(E25,MIN(FIND({0,1,2,3,4,5,6,7,8,9},ASC(E25)&amp;1234567890))-1)</f>
        <v>Sb</v>
      </c>
      <c r="G25" s="8">
        <f t="shared" si="0"/>
        <v>1.95</v>
      </c>
      <c r="H25" s="8">
        <f>VLOOKUP(F25,Table!$A$2:$C$121,2,0)</f>
        <v>15</v>
      </c>
      <c r="I25" s="7">
        <f>VLOOKUP(F25,Table!$A$2:$C$121,3,0)</f>
        <v>5</v>
      </c>
      <c r="J25" s="6" t="s">
        <v>5119</v>
      </c>
      <c r="K25" s="8" t="str">
        <f>LEFT(J25,MIN(FIND({0,1,2,3,4,5,6,7,8,9},ASC(J25)&amp;1234567890))-1)</f>
        <v>Bi</v>
      </c>
      <c r="L25" s="8">
        <f t="shared" si="1"/>
        <v>0.05</v>
      </c>
      <c r="M25" s="8">
        <f>VLOOKUP(K25,Table!$A$2:$C$121,2,0)</f>
        <v>15</v>
      </c>
      <c r="N25" s="7">
        <f>VLOOKUP(K25,Table!$A$2:$C$121,3,0)</f>
        <v>6</v>
      </c>
      <c r="O25" s="6" t="s">
        <v>3888</v>
      </c>
      <c r="P25" s="8" t="str">
        <f>LEFT(O25,MIN(FIND({0,1,2,3,4,5,6,7,8,9},ASC(O25)&amp;1234567890))-1)</f>
        <v>Sr</v>
      </c>
      <c r="Q25" s="8">
        <f t="shared" si="2"/>
        <v>5</v>
      </c>
      <c r="R25" s="8">
        <f>VLOOKUP(P25,Table!$A$2:$C$121,2,0)</f>
        <v>2</v>
      </c>
      <c r="S25" s="7">
        <f>VLOOKUP(P25,Table!$A$2:$C$121,3,0)</f>
        <v>5</v>
      </c>
      <c r="T25" s="6" t="s">
        <v>5120</v>
      </c>
      <c r="U25" s="8" t="str">
        <f>LEFT(T25,MIN(FIND({0,1,2,3,4,5,6,7,8,9},ASC(T25)&amp;1234567890))-1)</f>
        <v>Ca</v>
      </c>
      <c r="V25" s="8">
        <f t="shared" si="3"/>
        <v>4.51</v>
      </c>
      <c r="W25" s="8">
        <f>VLOOKUP(U25,Table!$A$2:$C$121,2,0)</f>
        <v>2</v>
      </c>
      <c r="X25" s="7">
        <f>VLOOKUP(U25,Table!$A$2:$C$121,3,0)</f>
        <v>4</v>
      </c>
      <c r="Y25" s="6" t="s">
        <v>5121</v>
      </c>
      <c r="Z25" s="8" t="str">
        <f>LEFT(Y25,MIN(FIND({0,1,2,3,4,5,6,7,8,9},ASC(Y25)&amp;1234567890))-1)</f>
        <v>O</v>
      </c>
      <c r="AA25" s="8">
        <f t="shared" si="4"/>
        <v>14.53</v>
      </c>
      <c r="AB25" s="8">
        <f>VLOOKUP(Z25,Table!$A$2:$C$121,2,0)</f>
        <v>16</v>
      </c>
      <c r="AC25" s="7">
        <f>VLOOKUP(Z25,Table!$A$2:$C$121,3,0)</f>
        <v>2</v>
      </c>
      <c r="AD25" s="5" t="str">
        <f>VLOOKUP(A25,Table!$U$1:$V$230,2,0)</f>
        <v>Monoclinic</v>
      </c>
    </row>
    <row r="26" spans="1:30" x14ac:dyDescent="0.4">
      <c r="A26" s="5">
        <v>8</v>
      </c>
      <c r="B26" s="5">
        <v>66074</v>
      </c>
      <c r="C26" s="5" t="s">
        <v>215</v>
      </c>
      <c r="D26" s="5" t="s">
        <v>216</v>
      </c>
      <c r="E26" s="6" t="s">
        <v>2383</v>
      </c>
      <c r="F26" s="8" t="str">
        <f>LEFT(E26,MIN(FIND({0,1,2,3,4,5,6,7,8,9},ASC(E26)&amp;1234567890))-1)</f>
        <v>La</v>
      </c>
      <c r="G26" s="8">
        <f t="shared" si="0"/>
        <v>2</v>
      </c>
      <c r="H26" s="8">
        <f>VLOOKUP(F26,Table!$A$2:$C$121,2,0)</f>
        <v>3</v>
      </c>
      <c r="I26" s="7">
        <f>VLOOKUP(F26,Table!$A$2:$C$121,3,0)</f>
        <v>6</v>
      </c>
      <c r="J26" s="6" t="s">
        <v>5122</v>
      </c>
      <c r="K26" s="8" t="str">
        <f>LEFT(J26,MIN(FIND({0,1,2,3,4,5,6,7,8,9},ASC(J26)&amp;1234567890))-1)</f>
        <v>Ce</v>
      </c>
      <c r="L26" s="8">
        <f t="shared" si="1"/>
        <v>1.18</v>
      </c>
      <c r="M26" s="8">
        <f>VLOOKUP(K26,Table!$A$2:$C$121,2,0)</f>
        <v>3</v>
      </c>
      <c r="N26" s="7">
        <f>VLOOKUP(K26,Table!$A$2:$C$121,3,0)</f>
        <v>6</v>
      </c>
      <c r="O26" s="6" t="s">
        <v>2416</v>
      </c>
      <c r="P26" s="8" t="str">
        <f>LEFT(O26,MIN(FIND({0,1,2,3,4,5,6,7,8,9},ASC(O26)&amp;1234567890))-1)</f>
        <v>Ta</v>
      </c>
      <c r="Q26" s="8">
        <f t="shared" si="2"/>
        <v>1</v>
      </c>
      <c r="R26" s="8">
        <f>VLOOKUP(P26,Table!$A$2:$C$121,2,0)</f>
        <v>5</v>
      </c>
      <c r="S26" s="7">
        <f>VLOOKUP(P26,Table!$A$2:$C$121,3,0)</f>
        <v>6</v>
      </c>
      <c r="T26" s="6" t="s">
        <v>2332</v>
      </c>
      <c r="U26" s="8" t="str">
        <f>LEFT(T26,MIN(FIND({0,1,2,3,4,5,6,7,8,9},ASC(T26)&amp;1234567890))-1)</f>
        <v>O</v>
      </c>
      <c r="V26" s="8">
        <f t="shared" si="3"/>
        <v>6</v>
      </c>
      <c r="W26" s="8">
        <f>VLOOKUP(U26,Table!$A$2:$C$121,2,0)</f>
        <v>16</v>
      </c>
      <c r="X26" s="7">
        <f>VLOOKUP(U26,Table!$A$2:$C$121,3,0)</f>
        <v>2</v>
      </c>
      <c r="Y26" s="6" t="s">
        <v>5123</v>
      </c>
      <c r="Z26" s="8" t="str">
        <f>LEFT(Y26,MIN(FIND({0,1,2,3,4,5,6,7,8,9},ASC(Y26)&amp;1234567890))-1)</f>
        <v>Cl</v>
      </c>
      <c r="AA26" s="8">
        <f t="shared" si="4"/>
        <v>3.63</v>
      </c>
      <c r="AB26" s="8">
        <f>VLOOKUP(Z26,Table!$A$2:$C$121,2,0)</f>
        <v>17</v>
      </c>
      <c r="AC26" s="7">
        <f>VLOOKUP(Z26,Table!$A$2:$C$121,3,0)</f>
        <v>3</v>
      </c>
      <c r="AD26" s="5" t="str">
        <f>VLOOKUP(A26,Table!$U$1:$V$230,2,0)</f>
        <v>Monoclinic</v>
      </c>
    </row>
    <row r="27" spans="1:30" x14ac:dyDescent="0.4">
      <c r="A27" s="5">
        <v>8</v>
      </c>
      <c r="B27" s="5">
        <v>415816</v>
      </c>
      <c r="C27" s="5" t="s">
        <v>215</v>
      </c>
      <c r="D27" s="5" t="s">
        <v>196</v>
      </c>
      <c r="E27" s="6" t="s">
        <v>2333</v>
      </c>
      <c r="F27" s="8" t="str">
        <f>LEFT(E27,MIN(FIND({0,1,2,3,4,5,6,7,8,9},ASC(E27)&amp;1234567890))-1)</f>
        <v>Rb</v>
      </c>
      <c r="G27" s="8">
        <f t="shared" si="0"/>
        <v>1</v>
      </c>
      <c r="H27" s="8">
        <f>VLOOKUP(F27,Table!$A$2:$C$121,2,0)</f>
        <v>1</v>
      </c>
      <c r="I27" s="7">
        <f>VLOOKUP(F27,Table!$A$2:$C$121,3,0)</f>
        <v>5</v>
      </c>
      <c r="J27" s="6" t="s">
        <v>2311</v>
      </c>
      <c r="K27" s="8" t="str">
        <f>LEFT(J27,MIN(FIND({0,1,2,3,4,5,6,7,8,9},ASC(J27)&amp;1234567890))-1)</f>
        <v>S</v>
      </c>
      <c r="L27" s="8">
        <f t="shared" si="1"/>
        <v>1</v>
      </c>
      <c r="M27" s="8">
        <f>VLOOKUP(K27,Table!$A$2:$C$121,2,0)</f>
        <v>16</v>
      </c>
      <c r="N27" s="7">
        <f>VLOOKUP(K27,Table!$A$2:$C$121,3,0)</f>
        <v>3</v>
      </c>
      <c r="O27" s="6" t="s">
        <v>2312</v>
      </c>
      <c r="P27" s="8" t="str">
        <f>LEFT(O27,MIN(FIND({0,1,2,3,4,5,6,7,8,9},ASC(O27)&amp;1234567890))-1)</f>
        <v>O</v>
      </c>
      <c r="Q27" s="8">
        <f t="shared" si="2"/>
        <v>3</v>
      </c>
      <c r="R27" s="8">
        <f>VLOOKUP(P27,Table!$A$2:$C$121,2,0)</f>
        <v>16</v>
      </c>
      <c r="S27" s="7">
        <f>VLOOKUP(P27,Table!$A$2:$C$121,3,0)</f>
        <v>2</v>
      </c>
      <c r="T27" s="6" t="s">
        <v>2494</v>
      </c>
      <c r="U27" s="8" t="str">
        <f>LEFT(T27,MIN(FIND({0,1,2,3,4,5,6,7,8,9},ASC(T27)&amp;1234567890))-1)</f>
        <v>C</v>
      </c>
      <c r="V27" s="8">
        <f t="shared" si="3"/>
        <v>1</v>
      </c>
      <c r="W27" s="8">
        <f>VLOOKUP(U27,Table!$A$2:$C$121,2,0)</f>
        <v>14</v>
      </c>
      <c r="X27" s="7">
        <f>VLOOKUP(U27,Table!$A$2:$C$121,3,0)</f>
        <v>2</v>
      </c>
      <c r="Y27" s="6" t="s">
        <v>2319</v>
      </c>
      <c r="Z27" s="8" t="str">
        <f>LEFT(Y27,MIN(FIND({0,1,2,3,4,5,6,7,8,9},ASC(Y27)&amp;1234567890))-1)</f>
        <v>F</v>
      </c>
      <c r="AA27" s="8">
        <f t="shared" si="4"/>
        <v>3</v>
      </c>
      <c r="AB27" s="8">
        <f>VLOOKUP(Z27,Table!$A$2:$C$121,2,0)</f>
        <v>17</v>
      </c>
      <c r="AC27" s="7">
        <f>VLOOKUP(Z27,Table!$A$2:$C$121,3,0)</f>
        <v>2</v>
      </c>
      <c r="AD27" s="5" t="str">
        <f>VLOOKUP(A27,Table!$U$1:$V$230,2,0)</f>
        <v>Monoclinic</v>
      </c>
    </row>
    <row r="28" spans="1:30" x14ac:dyDescent="0.4">
      <c r="A28" s="5">
        <v>8</v>
      </c>
      <c r="B28" s="5">
        <v>241127</v>
      </c>
      <c r="C28" s="5" t="s">
        <v>215</v>
      </c>
      <c r="D28" s="5" t="s">
        <v>217</v>
      </c>
      <c r="E28" s="6" t="s">
        <v>5124</v>
      </c>
      <c r="F28" s="8" t="str">
        <f>LEFT(E28,MIN(FIND({0,1,2,3,4,5,6,7,8,9},ASC(E28)&amp;1234567890))-1)</f>
        <v>Nb</v>
      </c>
      <c r="G28" s="8">
        <f t="shared" si="0"/>
        <v>0.61</v>
      </c>
      <c r="H28" s="8">
        <f>VLOOKUP(F28,Table!$A$2:$C$121,2,0)</f>
        <v>5</v>
      </c>
      <c r="I28" s="7">
        <f>VLOOKUP(F28,Table!$A$2:$C$121,3,0)</f>
        <v>5</v>
      </c>
      <c r="J28" s="6" t="s">
        <v>2312</v>
      </c>
      <c r="K28" s="8" t="str">
        <f>LEFT(J28,MIN(FIND({0,1,2,3,4,5,6,7,8,9},ASC(J28)&amp;1234567890))-1)</f>
        <v>O</v>
      </c>
      <c r="L28" s="8">
        <f t="shared" si="1"/>
        <v>3</v>
      </c>
      <c r="M28" s="8">
        <f>VLOOKUP(K28,Table!$A$2:$C$121,2,0)</f>
        <v>16</v>
      </c>
      <c r="N28" s="7">
        <f>VLOOKUP(K28,Table!$A$2:$C$121,3,0)</f>
        <v>2</v>
      </c>
      <c r="O28" s="6" t="s">
        <v>5125</v>
      </c>
      <c r="P28" s="8" t="str">
        <f>LEFT(O28,MIN(FIND({0,1,2,3,4,5,6,7,8,9},ASC(O28)&amp;1234567890))-1)</f>
        <v>Pb</v>
      </c>
      <c r="Q28" s="8">
        <f t="shared" si="2"/>
        <v>1</v>
      </c>
      <c r="R28" s="8">
        <f>VLOOKUP(P28,Table!$A$2:$C$121,2,0)</f>
        <v>14</v>
      </c>
      <c r="S28" s="7">
        <f>VLOOKUP(P28,Table!$A$2:$C$121,3,0)</f>
        <v>6</v>
      </c>
      <c r="T28" s="6" t="s">
        <v>5126</v>
      </c>
      <c r="U28" s="8" t="str">
        <f>LEFT(T28,MIN(FIND({0,1,2,3,4,5,6,7,8,9},ASC(T28)&amp;1234567890))-1)</f>
        <v>Ti</v>
      </c>
      <c r="V28" s="8">
        <f t="shared" si="3"/>
        <v>0.08</v>
      </c>
      <c r="W28" s="8">
        <f>VLOOKUP(U28,Table!$A$2:$C$121,2,0)</f>
        <v>4</v>
      </c>
      <c r="X28" s="7">
        <f>VLOOKUP(U28,Table!$A$2:$C$121,3,0)</f>
        <v>4</v>
      </c>
      <c r="Y28" s="6" t="s">
        <v>5127</v>
      </c>
      <c r="Z28" s="8" t="str">
        <f>LEFT(Y28,MIN(FIND({0,1,2,3,4,5,6,7,8,9},ASC(Y28)&amp;1234567890))-1)</f>
        <v>Zn</v>
      </c>
      <c r="AA28" s="8">
        <f t="shared" si="4"/>
        <v>0.31</v>
      </c>
      <c r="AB28" s="8">
        <f>VLOOKUP(Z28,Table!$A$2:$C$121,2,0)</f>
        <v>12</v>
      </c>
      <c r="AC28" s="7">
        <f>VLOOKUP(Z28,Table!$A$2:$C$121,3,0)</f>
        <v>4</v>
      </c>
      <c r="AD28" s="5" t="str">
        <f>VLOOKUP(A28,Table!$U$1:$V$230,2,0)</f>
        <v>Monoclinic</v>
      </c>
    </row>
    <row r="29" spans="1:30" x14ac:dyDescent="0.4">
      <c r="A29" s="5">
        <v>9</v>
      </c>
      <c r="B29" s="5">
        <v>200936</v>
      </c>
      <c r="C29" s="5" t="s">
        <v>218</v>
      </c>
      <c r="D29" s="5" t="s">
        <v>219</v>
      </c>
      <c r="E29" s="6" t="s">
        <v>2328</v>
      </c>
      <c r="F29" s="8" t="str">
        <f>LEFT(E29,MIN(FIND({0,1,2,3,4,5,6,7,8,9},ASC(E29)&amp;1234567890))-1)</f>
        <v>Na</v>
      </c>
      <c r="G29" s="8">
        <f t="shared" si="0"/>
        <v>2</v>
      </c>
      <c r="H29" s="8">
        <f>VLOOKUP(F29,Table!$A$2:$C$121,2,0)</f>
        <v>1</v>
      </c>
      <c r="I29" s="7">
        <f>VLOOKUP(F29,Table!$A$2:$C$121,3,0)</f>
        <v>3</v>
      </c>
      <c r="J29" s="6" t="s">
        <v>2886</v>
      </c>
      <c r="K29" s="8" t="str">
        <f>LEFT(J29,MIN(FIND({0,1,2,3,4,5,6,7,8,9},ASC(J29)&amp;1234567890))-1)</f>
        <v>Zn</v>
      </c>
      <c r="L29" s="8">
        <f t="shared" si="1"/>
        <v>2</v>
      </c>
      <c r="M29" s="8">
        <f>VLOOKUP(K29,Table!$A$2:$C$121,2,0)</f>
        <v>12</v>
      </c>
      <c r="N29" s="7">
        <f>VLOOKUP(K29,Table!$A$2:$C$121,3,0)</f>
        <v>4</v>
      </c>
      <c r="O29" s="6" t="s">
        <v>2598</v>
      </c>
      <c r="P29" s="8" t="str">
        <f>LEFT(O29,MIN(FIND({0,1,2,3,4,5,6,7,8,9},ASC(O29)&amp;1234567890))-1)</f>
        <v>Mn</v>
      </c>
      <c r="Q29" s="8">
        <f t="shared" si="2"/>
        <v>1</v>
      </c>
      <c r="R29" s="8">
        <f>VLOOKUP(P29,Table!$A$2:$C$121,2,0)</f>
        <v>7</v>
      </c>
      <c r="S29" s="7">
        <f>VLOOKUP(P29,Table!$A$2:$C$121,3,0)</f>
        <v>4</v>
      </c>
      <c r="T29" s="6" t="s">
        <v>5128</v>
      </c>
      <c r="U29" s="8" t="str">
        <f>LEFT(T29,MIN(FIND({0,1,2,3,4,5,6,7,8,9},ASC(T29)&amp;1234567890))-1)</f>
        <v>B</v>
      </c>
      <c r="V29" s="8">
        <f t="shared" si="3"/>
        <v>4.68</v>
      </c>
      <c r="W29" s="8">
        <f>VLOOKUP(U29,Table!$A$2:$C$121,2,0)</f>
        <v>13</v>
      </c>
      <c r="X29" s="7">
        <f>VLOOKUP(U29,Table!$A$2:$C$121,3,0)</f>
        <v>2</v>
      </c>
      <c r="Y29" s="6" t="s">
        <v>2534</v>
      </c>
      <c r="Z29" s="8" t="str">
        <f>LEFT(Y29,MIN(FIND({0,1,2,3,4,5,6,7,8,9},ASC(Y29)&amp;1234567890))-1)</f>
        <v>O</v>
      </c>
      <c r="AA29" s="8">
        <f t="shared" si="4"/>
        <v>11</v>
      </c>
      <c r="AB29" s="8">
        <f>VLOOKUP(Z29,Table!$A$2:$C$121,2,0)</f>
        <v>16</v>
      </c>
      <c r="AC29" s="7">
        <f>VLOOKUP(Z29,Table!$A$2:$C$121,3,0)</f>
        <v>2</v>
      </c>
      <c r="AD29" s="5" t="str">
        <f>VLOOKUP(A29,Table!$U$1:$V$230,2,0)</f>
        <v>Monoclinic</v>
      </c>
    </row>
    <row r="30" spans="1:30" x14ac:dyDescent="0.4">
      <c r="A30" s="5">
        <v>9</v>
      </c>
      <c r="B30" s="5">
        <v>203210</v>
      </c>
      <c r="C30" s="5" t="s">
        <v>218</v>
      </c>
      <c r="D30" s="5" t="s">
        <v>220</v>
      </c>
      <c r="E30" s="6" t="s">
        <v>5129</v>
      </c>
      <c r="F30" s="8" t="str">
        <f>LEFT(E30,MIN(FIND({0,1,2,3,4,5,6,7,8,9},ASC(E30)&amp;1234567890))-1)</f>
        <v>Bi</v>
      </c>
      <c r="G30" s="8">
        <f t="shared" si="0"/>
        <v>2.09</v>
      </c>
      <c r="H30" s="8">
        <f>VLOOKUP(F30,Table!$A$2:$C$121,2,0)</f>
        <v>15</v>
      </c>
      <c r="I30" s="7">
        <f>VLOOKUP(F30,Table!$A$2:$C$121,3,0)</f>
        <v>6</v>
      </c>
      <c r="J30" s="6" t="s">
        <v>3561</v>
      </c>
      <c r="K30" s="8" t="str">
        <f>LEFT(J30,MIN(FIND({0,1,2,3,4,5,6,7,8,9},ASC(J30)&amp;1234567890))-1)</f>
        <v>Sr</v>
      </c>
      <c r="L30" s="8">
        <f t="shared" si="1"/>
        <v>1.9</v>
      </c>
      <c r="M30" s="8">
        <f>VLOOKUP(K30,Table!$A$2:$C$121,2,0)</f>
        <v>2</v>
      </c>
      <c r="N30" s="7">
        <f>VLOOKUP(K30,Table!$A$2:$C$121,3,0)</f>
        <v>5</v>
      </c>
      <c r="O30" s="6" t="s">
        <v>2341</v>
      </c>
      <c r="P30" s="8" t="str">
        <f>LEFT(O30,MIN(FIND({0,1,2,3,4,5,6,7,8,9},ASC(O30)&amp;1234567890))-1)</f>
        <v>Ca</v>
      </c>
      <c r="Q30" s="8">
        <f t="shared" si="2"/>
        <v>1</v>
      </c>
      <c r="R30" s="8">
        <f>VLOOKUP(P30,Table!$A$2:$C$121,2,0)</f>
        <v>2</v>
      </c>
      <c r="S30" s="7">
        <f>VLOOKUP(P30,Table!$A$2:$C$121,3,0)</f>
        <v>4</v>
      </c>
      <c r="T30" s="6" t="s">
        <v>2297</v>
      </c>
      <c r="U30" s="8" t="str">
        <f>LEFT(T30,MIN(FIND({0,1,2,3,4,5,6,7,8,9},ASC(T30)&amp;1234567890))-1)</f>
        <v>Cu</v>
      </c>
      <c r="V30" s="8">
        <f t="shared" si="3"/>
        <v>2</v>
      </c>
      <c r="W30" s="8">
        <f>VLOOKUP(U30,Table!$A$2:$C$121,2,0)</f>
        <v>11</v>
      </c>
      <c r="X30" s="7">
        <f>VLOOKUP(U30,Table!$A$2:$C$121,3,0)</f>
        <v>4</v>
      </c>
      <c r="Y30" s="6" t="s">
        <v>3490</v>
      </c>
      <c r="Z30" s="8" t="str">
        <f>LEFT(Y30,MIN(FIND({0,1,2,3,4,5,6,7,8,9},ASC(Y30)&amp;1234567890))-1)</f>
        <v>O</v>
      </c>
      <c r="AA30" s="8">
        <f t="shared" si="4"/>
        <v>8.2200000000000006</v>
      </c>
      <c r="AB30" s="8">
        <f>VLOOKUP(Z30,Table!$A$2:$C$121,2,0)</f>
        <v>16</v>
      </c>
      <c r="AC30" s="7">
        <f>VLOOKUP(Z30,Table!$A$2:$C$121,3,0)</f>
        <v>2</v>
      </c>
      <c r="AD30" s="5" t="str">
        <f>VLOOKUP(A30,Table!$U$1:$V$230,2,0)</f>
        <v>Monoclinic</v>
      </c>
    </row>
    <row r="31" spans="1:30" x14ac:dyDescent="0.4">
      <c r="A31" s="5">
        <v>9</v>
      </c>
      <c r="B31" s="5">
        <v>238676</v>
      </c>
      <c r="C31" s="5" t="s">
        <v>218</v>
      </c>
      <c r="D31" s="5" t="s">
        <v>145</v>
      </c>
      <c r="E31" s="6" t="s">
        <v>2293</v>
      </c>
      <c r="F31" s="8" t="str">
        <f>LEFT(E31,MIN(FIND({0,1,2,3,4,5,6,7,8,9},ASC(E31)&amp;1234567890))-1)</f>
        <v>Pb</v>
      </c>
      <c r="G31" s="8">
        <f t="shared" si="0"/>
        <v>2</v>
      </c>
      <c r="H31" s="8">
        <f>VLOOKUP(F31,Table!$A$2:$C$121,2,0)</f>
        <v>14</v>
      </c>
      <c r="I31" s="7">
        <f>VLOOKUP(F31,Table!$A$2:$C$121,3,0)</f>
        <v>6</v>
      </c>
      <c r="J31" s="6" t="s">
        <v>2394</v>
      </c>
      <c r="K31" s="8" t="str">
        <f>LEFT(J31,MIN(FIND({0,1,2,3,4,5,6,7,8,9},ASC(J31)&amp;1234567890))-1)</f>
        <v>Ba</v>
      </c>
      <c r="L31" s="8">
        <f t="shared" si="1"/>
        <v>4</v>
      </c>
      <c r="M31" s="8">
        <f>VLOOKUP(K31,Table!$A$2:$C$121,2,0)</f>
        <v>2</v>
      </c>
      <c r="N31" s="7">
        <f>VLOOKUP(K31,Table!$A$2:$C$121,3,0)</f>
        <v>6</v>
      </c>
      <c r="O31" s="6" t="s">
        <v>2403</v>
      </c>
      <c r="P31" s="8" t="str">
        <f>LEFT(O31,MIN(FIND({0,1,2,3,4,5,6,7,8,9},ASC(O31)&amp;1234567890))-1)</f>
        <v>Zn</v>
      </c>
      <c r="Q31" s="8">
        <f t="shared" si="2"/>
        <v>4</v>
      </c>
      <c r="R31" s="8">
        <f>VLOOKUP(P31,Table!$A$2:$C$121,2,0)</f>
        <v>12</v>
      </c>
      <c r="S31" s="7">
        <f>VLOOKUP(P31,Table!$A$2:$C$121,3,0)</f>
        <v>4</v>
      </c>
      <c r="T31" s="6" t="s">
        <v>5103</v>
      </c>
      <c r="U31" s="8" t="str">
        <f>LEFT(T31,MIN(FIND({0,1,2,3,4,5,6,7,8,9},ASC(T31)&amp;1234567890))-1)</f>
        <v>B</v>
      </c>
      <c r="V31" s="8">
        <f t="shared" si="3"/>
        <v>14</v>
      </c>
      <c r="W31" s="8">
        <f>VLOOKUP(U31,Table!$A$2:$C$121,2,0)</f>
        <v>13</v>
      </c>
      <c r="X31" s="7">
        <f>VLOOKUP(U31,Table!$A$2:$C$121,3,0)</f>
        <v>2</v>
      </c>
      <c r="Y31" s="6" t="s">
        <v>5104</v>
      </c>
      <c r="Z31" s="8" t="str">
        <f>LEFT(Y31,MIN(FIND({0,1,2,3,4,5,6,7,8,9},ASC(Y31)&amp;1234567890))-1)</f>
        <v>O</v>
      </c>
      <c r="AA31" s="8">
        <f t="shared" si="4"/>
        <v>31</v>
      </c>
      <c r="AB31" s="8">
        <f>VLOOKUP(Z31,Table!$A$2:$C$121,2,0)</f>
        <v>16</v>
      </c>
      <c r="AC31" s="7">
        <f>VLOOKUP(Z31,Table!$A$2:$C$121,3,0)</f>
        <v>2</v>
      </c>
      <c r="AD31" s="5" t="str">
        <f>VLOOKUP(A31,Table!$U$1:$V$230,2,0)</f>
        <v>Monoclinic</v>
      </c>
    </row>
    <row r="32" spans="1:30" x14ac:dyDescent="0.4">
      <c r="A32" s="5">
        <v>26</v>
      </c>
      <c r="B32" s="5">
        <v>65082</v>
      </c>
      <c r="C32" s="5" t="s">
        <v>483</v>
      </c>
      <c r="D32" s="5" t="s">
        <v>484</v>
      </c>
      <c r="E32" s="6" t="s">
        <v>2631</v>
      </c>
      <c r="F32" s="8" t="str">
        <f>LEFT(E32,MIN(FIND({0,1,2,3,4,5,6,7,8,9},ASC(E32)&amp;1234567890))-1)</f>
        <v>Cu</v>
      </c>
      <c r="G32" s="8">
        <f t="shared" si="0"/>
        <v>4</v>
      </c>
      <c r="H32" s="8">
        <f>VLOOKUP(F32,Table!$A$2:$C$121,2,0)</f>
        <v>11</v>
      </c>
      <c r="I32" s="7">
        <f>VLOOKUP(F32,Table!$A$2:$C$121,3,0)</f>
        <v>4</v>
      </c>
      <c r="J32" s="6" t="s">
        <v>2330</v>
      </c>
      <c r="K32" s="8" t="str">
        <f>LEFT(J32,MIN(FIND({0,1,2,3,4,5,6,7,8,9},ASC(J32)&amp;1234567890))-1)</f>
        <v>Fe</v>
      </c>
      <c r="L32" s="8">
        <f t="shared" si="1"/>
        <v>1</v>
      </c>
      <c r="M32" s="8">
        <f>VLOOKUP(K32,Table!$A$2:$C$121,2,0)</f>
        <v>8</v>
      </c>
      <c r="N32" s="7">
        <f>VLOOKUP(K32,Table!$A$2:$C$121,3,0)</f>
        <v>4</v>
      </c>
      <c r="O32" s="6" t="s">
        <v>2622</v>
      </c>
      <c r="P32" s="8" t="str">
        <f>LEFT(O32,MIN(FIND({0,1,2,3,4,5,6,7,8,9},ASC(O32)&amp;1234567890))-1)</f>
        <v>Pb</v>
      </c>
      <c r="Q32" s="8">
        <f t="shared" si="2"/>
        <v>1</v>
      </c>
      <c r="R32" s="8">
        <f>VLOOKUP(P32,Table!$A$2:$C$121,2,0)</f>
        <v>14</v>
      </c>
      <c r="S32" s="7">
        <f>VLOOKUP(P32,Table!$A$2:$C$121,3,0)</f>
        <v>6</v>
      </c>
      <c r="T32" s="6" t="s">
        <v>2523</v>
      </c>
      <c r="U32" s="8" t="str">
        <f>LEFT(T32,MIN(FIND({0,1,2,3,4,5,6,7,8,9},ASC(T32)&amp;1234567890))-1)</f>
        <v>Bi</v>
      </c>
      <c r="V32" s="8">
        <f t="shared" si="3"/>
        <v>1</v>
      </c>
      <c r="W32" s="8">
        <f>VLOOKUP(U32,Table!$A$2:$C$121,2,0)</f>
        <v>15</v>
      </c>
      <c r="X32" s="7">
        <f>VLOOKUP(U32,Table!$A$2:$C$121,3,0)</f>
        <v>6</v>
      </c>
      <c r="Y32" s="6" t="s">
        <v>2378</v>
      </c>
      <c r="Z32" s="8" t="str">
        <f>LEFT(Y32,MIN(FIND({0,1,2,3,4,5,6,7,8,9},ASC(Y32)&amp;1234567890))-1)</f>
        <v>S</v>
      </c>
      <c r="AA32" s="8">
        <f t="shared" si="4"/>
        <v>6</v>
      </c>
      <c r="AB32" s="8">
        <f>VLOOKUP(Z32,Table!$A$2:$C$121,2,0)</f>
        <v>16</v>
      </c>
      <c r="AC32" s="7">
        <f>VLOOKUP(Z32,Table!$A$2:$C$121,3,0)</f>
        <v>3</v>
      </c>
      <c r="AD32" s="5" t="str">
        <f>VLOOKUP(A32,Table!$U$1:$V$230,2,0)</f>
        <v>Orthorhombic</v>
      </c>
    </row>
    <row r="33" spans="1:30" x14ac:dyDescent="0.4">
      <c r="A33" s="5">
        <v>26</v>
      </c>
      <c r="B33" s="5">
        <v>81039</v>
      </c>
      <c r="C33" s="5" t="s">
        <v>482</v>
      </c>
      <c r="D33" s="5" t="s">
        <v>485</v>
      </c>
      <c r="E33" s="6" t="s">
        <v>2293</v>
      </c>
      <c r="F33" s="8" t="str">
        <f>LEFT(E33,MIN(FIND({0,1,2,3,4,5,6,7,8,9},ASC(E33)&amp;1234567890))-1)</f>
        <v>Pb</v>
      </c>
      <c r="G33" s="8">
        <f t="shared" si="0"/>
        <v>2</v>
      </c>
      <c r="H33" s="8">
        <f>VLOOKUP(F33,Table!$A$2:$C$121,2,0)</f>
        <v>14</v>
      </c>
      <c r="I33" s="7">
        <f>VLOOKUP(F33,Table!$A$2:$C$121,3,0)</f>
        <v>6</v>
      </c>
      <c r="J33" s="6" t="s">
        <v>2299</v>
      </c>
      <c r="K33" s="8" t="str">
        <f>LEFT(J33,MIN(FIND({0,1,2,3,4,5,6,7,8,9},ASC(J33)&amp;1234567890))-1)</f>
        <v>Sr</v>
      </c>
      <c r="L33" s="8">
        <f t="shared" si="1"/>
        <v>2</v>
      </c>
      <c r="M33" s="8">
        <f>VLOOKUP(K33,Table!$A$2:$C$121,2,0)</f>
        <v>2</v>
      </c>
      <c r="N33" s="7">
        <f>VLOOKUP(K33,Table!$A$2:$C$121,3,0)</f>
        <v>5</v>
      </c>
      <c r="O33" s="6" t="s">
        <v>2296</v>
      </c>
      <c r="P33" s="8" t="str">
        <f>LEFT(O33,MIN(FIND({0,1,2,3,4,5,6,7,8,9},ASC(O33)&amp;1234567890))-1)</f>
        <v>Cu</v>
      </c>
      <c r="Q33" s="8">
        <f t="shared" si="2"/>
        <v>1</v>
      </c>
      <c r="R33" s="8">
        <f>VLOOKUP(P33,Table!$A$2:$C$121,2,0)</f>
        <v>11</v>
      </c>
      <c r="S33" s="7">
        <f>VLOOKUP(P33,Table!$A$2:$C$121,3,0)</f>
        <v>4</v>
      </c>
      <c r="T33" s="6" t="s">
        <v>2330</v>
      </c>
      <c r="U33" s="8" t="str">
        <f>LEFT(T33,MIN(FIND({0,1,2,3,4,5,6,7,8,9},ASC(T33)&amp;1234567890))-1)</f>
        <v>Fe</v>
      </c>
      <c r="V33" s="8">
        <f t="shared" si="3"/>
        <v>1</v>
      </c>
      <c r="W33" s="8">
        <f>VLOOKUP(U33,Table!$A$2:$C$121,2,0)</f>
        <v>8</v>
      </c>
      <c r="X33" s="7">
        <f>VLOOKUP(U33,Table!$A$2:$C$121,3,0)</f>
        <v>4</v>
      </c>
      <c r="Y33" s="6" t="s">
        <v>2332</v>
      </c>
      <c r="Z33" s="8" t="str">
        <f>LEFT(Y33,MIN(FIND({0,1,2,3,4,5,6,7,8,9},ASC(Y33)&amp;1234567890))-1)</f>
        <v>O</v>
      </c>
      <c r="AA33" s="8">
        <f t="shared" si="4"/>
        <v>6</v>
      </c>
      <c r="AB33" s="8">
        <f>VLOOKUP(Z33,Table!$A$2:$C$121,2,0)</f>
        <v>16</v>
      </c>
      <c r="AC33" s="7">
        <f>VLOOKUP(Z33,Table!$A$2:$C$121,3,0)</f>
        <v>2</v>
      </c>
      <c r="AD33" s="5" t="str">
        <f>VLOOKUP(A33,Table!$U$1:$V$230,2,0)</f>
        <v>Orthorhombic</v>
      </c>
    </row>
    <row r="34" spans="1:30" x14ac:dyDescent="0.4">
      <c r="A34" s="5">
        <v>26</v>
      </c>
      <c r="B34" s="5">
        <v>170137</v>
      </c>
      <c r="C34" s="5" t="s">
        <v>481</v>
      </c>
      <c r="D34" s="5" t="s">
        <v>487</v>
      </c>
      <c r="E34" s="6" t="s">
        <v>3821</v>
      </c>
      <c r="F34" s="8" t="str">
        <f>LEFT(E34,MIN(FIND({0,1,2,3,4,5,6,7,8,9},ASC(E34)&amp;1234567890))-1)</f>
        <v>Ba</v>
      </c>
      <c r="G34" s="8">
        <f t="shared" si="0"/>
        <v>6</v>
      </c>
      <c r="H34" s="8">
        <f>VLOOKUP(F34,Table!$A$2:$C$121,2,0)</f>
        <v>2</v>
      </c>
      <c r="I34" s="7">
        <f>VLOOKUP(F34,Table!$A$2:$C$121,3,0)</f>
        <v>6</v>
      </c>
      <c r="J34" s="6" t="s">
        <v>4772</v>
      </c>
      <c r="K34" s="8" t="str">
        <f>LEFT(J34,MIN(FIND({0,1,2,3,4,5,6,7,8,9},ASC(J34)&amp;1234567890))-1)</f>
        <v>Mn</v>
      </c>
      <c r="L34" s="8">
        <f t="shared" si="1"/>
        <v>4</v>
      </c>
      <c r="M34" s="8">
        <f>VLOOKUP(K34,Table!$A$2:$C$121,2,0)</f>
        <v>7</v>
      </c>
      <c r="N34" s="7">
        <f>VLOOKUP(K34,Table!$A$2:$C$121,3,0)</f>
        <v>4</v>
      </c>
      <c r="O34" s="6" t="s">
        <v>3278</v>
      </c>
      <c r="P34" s="8" t="str">
        <f>LEFT(O34,MIN(FIND({0,1,2,3,4,5,6,7,8,9},ASC(O34)&amp;1234567890))-1)</f>
        <v>Si</v>
      </c>
      <c r="Q34" s="8">
        <f t="shared" si="2"/>
        <v>12</v>
      </c>
      <c r="R34" s="8">
        <f>VLOOKUP(P34,Table!$A$2:$C$121,2,0)</f>
        <v>14</v>
      </c>
      <c r="S34" s="7">
        <f>VLOOKUP(P34,Table!$A$2:$C$121,3,0)</f>
        <v>3</v>
      </c>
      <c r="T34" s="6" t="s">
        <v>2578</v>
      </c>
      <c r="U34" s="8" t="str">
        <f>LEFT(T34,MIN(FIND({0,1,2,3,4,5,6,7,8,9},ASC(T34)&amp;1234567890))-1)</f>
        <v>O</v>
      </c>
      <c r="V34" s="8">
        <f t="shared" si="3"/>
        <v>34</v>
      </c>
      <c r="W34" s="8">
        <f>VLOOKUP(U34,Table!$A$2:$C$121,2,0)</f>
        <v>16</v>
      </c>
      <c r="X34" s="7">
        <f>VLOOKUP(U34,Table!$A$2:$C$121,3,0)</f>
        <v>2</v>
      </c>
      <c r="Y34" s="6" t="s">
        <v>2814</v>
      </c>
      <c r="Z34" s="8" t="str">
        <f>LEFT(Y34,MIN(FIND({0,1,2,3,4,5,6,7,8,9},ASC(Y34)&amp;1234567890))-1)</f>
        <v>Cl</v>
      </c>
      <c r="AA34" s="8">
        <f t="shared" si="4"/>
        <v>3</v>
      </c>
      <c r="AB34" s="8">
        <f>VLOOKUP(Z34,Table!$A$2:$C$121,2,0)</f>
        <v>17</v>
      </c>
      <c r="AC34" s="7">
        <f>VLOOKUP(Z34,Table!$A$2:$C$121,3,0)</f>
        <v>3</v>
      </c>
      <c r="AD34" s="5" t="str">
        <f>VLOOKUP(A34,Table!$U$1:$V$230,2,0)</f>
        <v>Orthorhombic</v>
      </c>
    </row>
    <row r="35" spans="1:30" x14ac:dyDescent="0.4">
      <c r="A35" s="5">
        <v>26</v>
      </c>
      <c r="B35" s="5">
        <v>170138</v>
      </c>
      <c r="C35" s="5" t="s">
        <v>481</v>
      </c>
      <c r="D35" s="5" t="s">
        <v>488</v>
      </c>
      <c r="E35" s="6" t="s">
        <v>3821</v>
      </c>
      <c r="F35" s="8" t="str">
        <f>LEFT(E35,MIN(FIND({0,1,2,3,4,5,6,7,8,9},ASC(E35)&amp;1234567890))-1)</f>
        <v>Ba</v>
      </c>
      <c r="G35" s="8">
        <f t="shared" si="0"/>
        <v>6</v>
      </c>
      <c r="H35" s="8">
        <f>VLOOKUP(F35,Table!$A$2:$C$121,2,0)</f>
        <v>2</v>
      </c>
      <c r="I35" s="7">
        <f>VLOOKUP(F35,Table!$A$2:$C$121,3,0)</f>
        <v>6</v>
      </c>
      <c r="J35" s="6" t="s">
        <v>2760</v>
      </c>
      <c r="K35" s="8" t="str">
        <f>LEFT(J35,MIN(FIND({0,1,2,3,4,5,6,7,8,9},ASC(J35)&amp;1234567890))-1)</f>
        <v>Fe</v>
      </c>
      <c r="L35" s="8">
        <f t="shared" si="1"/>
        <v>5</v>
      </c>
      <c r="M35" s="8">
        <f>VLOOKUP(K35,Table!$A$2:$C$121,2,0)</f>
        <v>8</v>
      </c>
      <c r="N35" s="7">
        <f>VLOOKUP(K35,Table!$A$2:$C$121,3,0)</f>
        <v>4</v>
      </c>
      <c r="O35" s="6" t="s">
        <v>3448</v>
      </c>
      <c r="P35" s="8" t="str">
        <f>LEFT(O35,MIN(FIND({0,1,2,3,4,5,6,7,8,9},ASC(O35)&amp;1234567890))-1)</f>
        <v>Si</v>
      </c>
      <c r="Q35" s="8">
        <f t="shared" si="2"/>
        <v>11</v>
      </c>
      <c r="R35" s="8">
        <f>VLOOKUP(P35,Table!$A$2:$C$121,2,0)</f>
        <v>14</v>
      </c>
      <c r="S35" s="7">
        <f>VLOOKUP(P35,Table!$A$2:$C$121,3,0)</f>
        <v>3</v>
      </c>
      <c r="T35" s="6" t="s">
        <v>2578</v>
      </c>
      <c r="U35" s="8" t="str">
        <f>LEFT(T35,MIN(FIND({0,1,2,3,4,5,6,7,8,9},ASC(T35)&amp;1234567890))-1)</f>
        <v>O</v>
      </c>
      <c r="V35" s="8">
        <f t="shared" si="3"/>
        <v>34</v>
      </c>
      <c r="W35" s="8">
        <f>VLOOKUP(U35,Table!$A$2:$C$121,2,0)</f>
        <v>16</v>
      </c>
      <c r="X35" s="7">
        <f>VLOOKUP(U35,Table!$A$2:$C$121,3,0)</f>
        <v>2</v>
      </c>
      <c r="Y35" s="6" t="s">
        <v>2814</v>
      </c>
      <c r="Z35" s="8" t="str">
        <f>LEFT(Y35,MIN(FIND({0,1,2,3,4,5,6,7,8,9},ASC(Y35)&amp;1234567890))-1)</f>
        <v>Cl</v>
      </c>
      <c r="AA35" s="8">
        <f t="shared" si="4"/>
        <v>3</v>
      </c>
      <c r="AB35" s="8">
        <f>VLOOKUP(Z35,Table!$A$2:$C$121,2,0)</f>
        <v>17</v>
      </c>
      <c r="AC35" s="7">
        <f>VLOOKUP(Z35,Table!$A$2:$C$121,3,0)</f>
        <v>3</v>
      </c>
      <c r="AD35" s="5" t="str">
        <f>VLOOKUP(A35,Table!$U$1:$V$230,2,0)</f>
        <v>Orthorhombic</v>
      </c>
    </row>
    <row r="36" spans="1:30" x14ac:dyDescent="0.4">
      <c r="A36" s="5">
        <v>26</v>
      </c>
      <c r="B36" s="5">
        <v>172003</v>
      </c>
      <c r="C36" s="5" t="s">
        <v>489</v>
      </c>
      <c r="D36" s="5" t="s">
        <v>490</v>
      </c>
      <c r="E36" s="6" t="s">
        <v>4728</v>
      </c>
      <c r="F36" s="8" t="str">
        <f>LEFT(E36,MIN(FIND({0,1,2,3,4,5,6,7,8,9},ASC(E36)&amp;1234567890))-1)</f>
        <v>Ca</v>
      </c>
      <c r="G36" s="8">
        <f t="shared" si="0"/>
        <v>2.5</v>
      </c>
      <c r="H36" s="8">
        <f>VLOOKUP(F36,Table!$A$2:$C$121,2,0)</f>
        <v>2</v>
      </c>
      <c r="I36" s="7">
        <f>VLOOKUP(F36,Table!$A$2:$C$121,3,0)</f>
        <v>4</v>
      </c>
      <c r="J36" s="6" t="s">
        <v>2849</v>
      </c>
      <c r="K36" s="8" t="str">
        <f>LEFT(J36,MIN(FIND({0,1,2,3,4,5,6,7,8,9},ASC(J36)&amp;1234567890))-1)</f>
        <v>Sr</v>
      </c>
      <c r="L36" s="8">
        <f t="shared" si="1"/>
        <v>0.5</v>
      </c>
      <c r="M36" s="8">
        <f>VLOOKUP(K36,Table!$A$2:$C$121,2,0)</f>
        <v>2</v>
      </c>
      <c r="N36" s="7">
        <f>VLOOKUP(K36,Table!$A$2:$C$121,3,0)</f>
        <v>5</v>
      </c>
      <c r="O36" s="6" t="s">
        <v>5130</v>
      </c>
      <c r="P36" s="8" t="str">
        <f>LEFT(O36,MIN(FIND({0,1,2,3,4,5,6,7,8,9},ASC(O36)&amp;1234567890))-1)</f>
        <v>Ga</v>
      </c>
      <c r="Q36" s="8">
        <f t="shared" si="2"/>
        <v>1.2</v>
      </c>
      <c r="R36" s="8">
        <f>VLOOKUP(P36,Table!$A$2:$C$121,2,0)</f>
        <v>13</v>
      </c>
      <c r="S36" s="7">
        <f>VLOOKUP(P36,Table!$A$2:$C$121,3,0)</f>
        <v>4</v>
      </c>
      <c r="T36" s="6" t="s">
        <v>5131</v>
      </c>
      <c r="U36" s="8" t="str">
        <f>LEFT(T36,MIN(FIND({0,1,2,3,4,5,6,7,8,9},ASC(T36)&amp;1234567890))-1)</f>
        <v>Mn</v>
      </c>
      <c r="V36" s="8">
        <f t="shared" si="3"/>
        <v>1.8</v>
      </c>
      <c r="W36" s="8">
        <f>VLOOKUP(U36,Table!$A$2:$C$121,2,0)</f>
        <v>7</v>
      </c>
      <c r="X36" s="7">
        <f>VLOOKUP(U36,Table!$A$2:$C$121,3,0)</f>
        <v>4</v>
      </c>
      <c r="Y36" s="6" t="s">
        <v>2298</v>
      </c>
      <c r="Z36" s="8" t="str">
        <f>LEFT(Y36,MIN(FIND({0,1,2,3,4,5,6,7,8,9},ASC(Y36)&amp;1234567890))-1)</f>
        <v>O</v>
      </c>
      <c r="AA36" s="8">
        <f t="shared" si="4"/>
        <v>8</v>
      </c>
      <c r="AB36" s="8">
        <f>VLOOKUP(Z36,Table!$A$2:$C$121,2,0)</f>
        <v>16</v>
      </c>
      <c r="AC36" s="7">
        <f>VLOOKUP(Z36,Table!$A$2:$C$121,3,0)</f>
        <v>2</v>
      </c>
      <c r="AD36" s="5" t="str">
        <f>VLOOKUP(A36,Table!$U$1:$V$230,2,0)</f>
        <v>Orthorhombic</v>
      </c>
    </row>
    <row r="37" spans="1:30" x14ac:dyDescent="0.4">
      <c r="A37" s="5">
        <v>26</v>
      </c>
      <c r="B37" s="5">
        <v>190586</v>
      </c>
      <c r="C37" s="5" t="s">
        <v>489</v>
      </c>
      <c r="D37" s="5" t="s">
        <v>491</v>
      </c>
      <c r="E37" s="6" t="s">
        <v>4728</v>
      </c>
      <c r="F37" s="8" t="str">
        <f>LEFT(E37,MIN(FIND({0,1,2,3,4,5,6,7,8,9},ASC(E37)&amp;1234567890))-1)</f>
        <v>Ca</v>
      </c>
      <c r="G37" s="8">
        <f t="shared" si="0"/>
        <v>2.5</v>
      </c>
      <c r="H37" s="8">
        <f>VLOOKUP(F37,Table!$A$2:$C$121,2,0)</f>
        <v>2</v>
      </c>
      <c r="I37" s="7">
        <f>VLOOKUP(F37,Table!$A$2:$C$121,3,0)</f>
        <v>4</v>
      </c>
      <c r="J37" s="6" t="s">
        <v>2849</v>
      </c>
      <c r="K37" s="8" t="str">
        <f>LEFT(J37,MIN(FIND({0,1,2,3,4,5,6,7,8,9},ASC(J37)&amp;1234567890))-1)</f>
        <v>Sr</v>
      </c>
      <c r="L37" s="8">
        <f t="shared" si="1"/>
        <v>0.5</v>
      </c>
      <c r="M37" s="8">
        <f>VLOOKUP(K37,Table!$A$2:$C$121,2,0)</f>
        <v>2</v>
      </c>
      <c r="N37" s="7">
        <f>VLOOKUP(K37,Table!$A$2:$C$121,3,0)</f>
        <v>5</v>
      </c>
      <c r="O37" s="6" t="s">
        <v>2532</v>
      </c>
      <c r="P37" s="8" t="str">
        <f>LEFT(O37,MIN(FIND({0,1,2,3,4,5,6,7,8,9},ASC(O37)&amp;1234567890))-1)</f>
        <v>Ga</v>
      </c>
      <c r="Q37" s="8">
        <f t="shared" si="2"/>
        <v>1</v>
      </c>
      <c r="R37" s="8">
        <f>VLOOKUP(P37,Table!$A$2:$C$121,2,0)</f>
        <v>13</v>
      </c>
      <c r="S37" s="7">
        <f>VLOOKUP(P37,Table!$A$2:$C$121,3,0)</f>
        <v>4</v>
      </c>
      <c r="T37" s="6" t="s">
        <v>3941</v>
      </c>
      <c r="U37" s="8" t="str">
        <f>LEFT(T37,MIN(FIND({0,1,2,3,4,5,6,7,8,9},ASC(T37)&amp;1234567890))-1)</f>
        <v>Mn</v>
      </c>
      <c r="V37" s="8">
        <f t="shared" si="3"/>
        <v>2</v>
      </c>
      <c r="W37" s="8">
        <f>VLOOKUP(U37,Table!$A$2:$C$121,2,0)</f>
        <v>7</v>
      </c>
      <c r="X37" s="7">
        <f>VLOOKUP(U37,Table!$A$2:$C$121,3,0)</f>
        <v>4</v>
      </c>
      <c r="Y37" s="6" t="s">
        <v>2298</v>
      </c>
      <c r="Z37" s="8" t="str">
        <f>LEFT(Y37,MIN(FIND({0,1,2,3,4,5,6,7,8,9},ASC(Y37)&amp;1234567890))-1)</f>
        <v>O</v>
      </c>
      <c r="AA37" s="8">
        <f t="shared" si="4"/>
        <v>8</v>
      </c>
      <c r="AB37" s="8">
        <f>VLOOKUP(Z37,Table!$A$2:$C$121,2,0)</f>
        <v>16</v>
      </c>
      <c r="AC37" s="7">
        <f>VLOOKUP(Z37,Table!$A$2:$C$121,3,0)</f>
        <v>2</v>
      </c>
      <c r="AD37" s="5" t="str">
        <f>VLOOKUP(A37,Table!$U$1:$V$230,2,0)</f>
        <v>Orthorhombic</v>
      </c>
    </row>
    <row r="38" spans="1:30" x14ac:dyDescent="0.4">
      <c r="A38" s="5">
        <v>26</v>
      </c>
      <c r="B38" s="5">
        <v>236152</v>
      </c>
      <c r="C38" s="5" t="s">
        <v>486</v>
      </c>
      <c r="D38" s="5" t="s">
        <v>492</v>
      </c>
      <c r="E38" s="6" t="s">
        <v>2363</v>
      </c>
      <c r="F38" s="8" t="str">
        <f>LEFT(E38,MIN(FIND({0,1,2,3,4,5,6,7,8,9},ASC(E38)&amp;1234567890))-1)</f>
        <v>La</v>
      </c>
      <c r="G38" s="8">
        <f t="shared" si="0"/>
        <v>1</v>
      </c>
      <c r="H38" s="8">
        <f>VLOOKUP(F38,Table!$A$2:$C$121,2,0)</f>
        <v>3</v>
      </c>
      <c r="I38" s="7">
        <f>VLOOKUP(F38,Table!$A$2:$C$121,3,0)</f>
        <v>6</v>
      </c>
      <c r="J38" s="6" t="s">
        <v>2552</v>
      </c>
      <c r="K38" s="8" t="str">
        <f>LEFT(J38,MIN(FIND({0,1,2,3,4,5,6,7,8,9},ASC(J38)&amp;1234567890))-1)</f>
        <v>Ca</v>
      </c>
      <c r="L38" s="8">
        <f t="shared" si="1"/>
        <v>2</v>
      </c>
      <c r="M38" s="8">
        <f>VLOOKUP(K38,Table!$A$2:$C$121,2,0)</f>
        <v>2</v>
      </c>
      <c r="N38" s="7">
        <f>VLOOKUP(K38,Table!$A$2:$C$121,3,0)</f>
        <v>4</v>
      </c>
      <c r="O38" s="6" t="s">
        <v>2668</v>
      </c>
      <c r="P38" s="8" t="str">
        <f>LEFT(O38,MIN(FIND({0,1,2,3,4,5,6,7,8,9},ASC(O38)&amp;1234567890))-1)</f>
        <v>Fe</v>
      </c>
      <c r="Q38" s="8">
        <f t="shared" si="2"/>
        <v>2</v>
      </c>
      <c r="R38" s="8">
        <f>VLOOKUP(P38,Table!$A$2:$C$121,2,0)</f>
        <v>8</v>
      </c>
      <c r="S38" s="7">
        <f>VLOOKUP(P38,Table!$A$2:$C$121,3,0)</f>
        <v>4</v>
      </c>
      <c r="T38" s="6" t="s">
        <v>2532</v>
      </c>
      <c r="U38" s="8" t="str">
        <f>LEFT(T38,MIN(FIND({0,1,2,3,4,5,6,7,8,9},ASC(T38)&amp;1234567890))-1)</f>
        <v>Ga</v>
      </c>
      <c r="V38" s="8">
        <f t="shared" si="3"/>
        <v>1</v>
      </c>
      <c r="W38" s="8">
        <f>VLOOKUP(U38,Table!$A$2:$C$121,2,0)</f>
        <v>13</v>
      </c>
      <c r="X38" s="7">
        <f>VLOOKUP(U38,Table!$A$2:$C$121,3,0)</f>
        <v>4</v>
      </c>
      <c r="Y38" s="6" t="s">
        <v>2298</v>
      </c>
      <c r="Z38" s="8" t="str">
        <f>LEFT(Y38,MIN(FIND({0,1,2,3,4,5,6,7,8,9},ASC(Y38)&amp;1234567890))-1)</f>
        <v>O</v>
      </c>
      <c r="AA38" s="8">
        <f t="shared" si="4"/>
        <v>8</v>
      </c>
      <c r="AB38" s="8">
        <f>VLOOKUP(Z38,Table!$A$2:$C$121,2,0)</f>
        <v>16</v>
      </c>
      <c r="AC38" s="7">
        <f>VLOOKUP(Z38,Table!$A$2:$C$121,3,0)</f>
        <v>2</v>
      </c>
      <c r="AD38" s="5" t="str">
        <f>VLOOKUP(A38,Table!$U$1:$V$230,2,0)</f>
        <v>Orthorhombic</v>
      </c>
    </row>
    <row r="39" spans="1:30" x14ac:dyDescent="0.4">
      <c r="A39" s="5">
        <v>29</v>
      </c>
      <c r="B39" s="5">
        <v>10318</v>
      </c>
      <c r="C39" s="5" t="s">
        <v>493</v>
      </c>
      <c r="D39" s="5" t="s">
        <v>494</v>
      </c>
      <c r="E39" s="6" t="s">
        <v>2301</v>
      </c>
      <c r="F39" s="8" t="str">
        <f>LEFT(E39,MIN(FIND({0,1,2,3,4,5,6,7,8,9},ASC(E39)&amp;1234567890))-1)</f>
        <v>K</v>
      </c>
      <c r="G39" s="8">
        <f t="shared" si="0"/>
        <v>3</v>
      </c>
      <c r="H39" s="8">
        <f>VLOOKUP(F39,Table!$A$2:$C$121,2,0)</f>
        <v>1</v>
      </c>
      <c r="I39" s="7">
        <f>VLOOKUP(F39,Table!$A$2:$C$121,3,0)</f>
        <v>4</v>
      </c>
      <c r="J39" s="6" t="s">
        <v>2430</v>
      </c>
      <c r="K39" s="8" t="str">
        <f>LEFT(J39,MIN(FIND({0,1,2,3,4,5,6,7,8,9},ASC(J39)&amp;1234567890))-1)</f>
        <v>W</v>
      </c>
      <c r="L39" s="8">
        <f t="shared" si="1"/>
        <v>1</v>
      </c>
      <c r="M39" s="8">
        <f>VLOOKUP(K39,Table!$A$2:$C$121,2,0)</f>
        <v>6</v>
      </c>
      <c r="N39" s="7">
        <f>VLOOKUP(K39,Table!$A$2:$C$121,3,0)</f>
        <v>6</v>
      </c>
      <c r="O39" s="6" t="s">
        <v>2305</v>
      </c>
      <c r="P39" s="8" t="str">
        <f>LEFT(O39,MIN(FIND({0,1,2,3,4,5,6,7,8,9},ASC(O39)&amp;1234567890))-1)</f>
        <v>O</v>
      </c>
      <c r="Q39" s="8">
        <f t="shared" si="2"/>
        <v>1</v>
      </c>
      <c r="R39" s="8">
        <f>VLOOKUP(P39,Table!$A$2:$C$121,2,0)</f>
        <v>16</v>
      </c>
      <c r="S39" s="7">
        <f>VLOOKUP(P39,Table!$A$2:$C$121,3,0)</f>
        <v>2</v>
      </c>
      <c r="T39" s="6" t="s">
        <v>2510</v>
      </c>
      <c r="U39" s="8" t="str">
        <f>LEFT(T39,MIN(FIND({0,1,2,3,4,5,6,7,8,9},ASC(T39)&amp;1234567890))-1)</f>
        <v>S</v>
      </c>
      <c r="V39" s="8">
        <f t="shared" si="3"/>
        <v>3</v>
      </c>
      <c r="W39" s="8">
        <f>VLOOKUP(U39,Table!$A$2:$C$121,2,0)</f>
        <v>16</v>
      </c>
      <c r="X39" s="7">
        <f>VLOOKUP(U39,Table!$A$2:$C$121,3,0)</f>
        <v>3</v>
      </c>
      <c r="Y39" s="6" t="s">
        <v>2339</v>
      </c>
      <c r="Z39" s="8" t="str">
        <f>LEFT(Y39,MIN(FIND({0,1,2,3,4,5,6,7,8,9},ASC(Y39)&amp;1234567890))-1)</f>
        <v>Cl</v>
      </c>
      <c r="AA39" s="8">
        <f t="shared" si="4"/>
        <v>1</v>
      </c>
      <c r="AB39" s="8">
        <f>VLOOKUP(Z39,Table!$A$2:$C$121,2,0)</f>
        <v>17</v>
      </c>
      <c r="AC39" s="7">
        <f>VLOOKUP(Z39,Table!$A$2:$C$121,3,0)</f>
        <v>3</v>
      </c>
      <c r="AD39" s="5" t="str">
        <f>VLOOKUP(A39,Table!$U$1:$V$230,2,0)</f>
        <v>Orthorhombic</v>
      </c>
    </row>
    <row r="40" spans="1:30" x14ac:dyDescent="0.4">
      <c r="A40" s="5">
        <v>29</v>
      </c>
      <c r="B40" s="5">
        <v>33691</v>
      </c>
      <c r="C40" s="5" t="s">
        <v>493</v>
      </c>
      <c r="D40" s="5" t="s">
        <v>495</v>
      </c>
      <c r="E40" s="6" t="s">
        <v>5132</v>
      </c>
      <c r="F40" s="8" t="str">
        <f>LEFT(E40,MIN(FIND({0,1,2,3,4,5,6,7,8,9},ASC(E40)&amp;1234567890))-1)</f>
        <v>Fe</v>
      </c>
      <c r="G40" s="8">
        <f t="shared" si="0"/>
        <v>0.19</v>
      </c>
      <c r="H40" s="8">
        <f>VLOOKUP(F40,Table!$A$2:$C$121,2,0)</f>
        <v>8</v>
      </c>
      <c r="I40" s="7">
        <f>VLOOKUP(F40,Table!$A$2:$C$121,3,0)</f>
        <v>4</v>
      </c>
      <c r="J40" s="6" t="s">
        <v>5133</v>
      </c>
      <c r="K40" s="8" t="str">
        <f>LEFT(J40,MIN(FIND({0,1,2,3,4,5,6,7,8,9},ASC(J40)&amp;1234567890))-1)</f>
        <v>Co</v>
      </c>
      <c r="L40" s="8">
        <f t="shared" si="1"/>
        <v>0.27</v>
      </c>
      <c r="M40" s="8">
        <f>VLOOKUP(K40,Table!$A$2:$C$121,2,0)</f>
        <v>9</v>
      </c>
      <c r="N40" s="7">
        <f>VLOOKUP(K40,Table!$A$2:$C$121,3,0)</f>
        <v>4</v>
      </c>
      <c r="O40" s="6" t="s">
        <v>5134</v>
      </c>
      <c r="P40" s="8" t="str">
        <f>LEFT(O40,MIN(FIND({0,1,2,3,4,5,6,7,8,9},ASC(O40)&amp;1234567890))-1)</f>
        <v>Ni</v>
      </c>
      <c r="Q40" s="8">
        <f t="shared" si="2"/>
        <v>0.54</v>
      </c>
      <c r="R40" s="8">
        <f>VLOOKUP(P40,Table!$A$2:$C$121,2,0)</f>
        <v>10</v>
      </c>
      <c r="S40" s="7">
        <f>VLOOKUP(P40,Table!$A$2:$C$121,3,0)</f>
        <v>4</v>
      </c>
      <c r="T40" s="6" t="s">
        <v>5135</v>
      </c>
      <c r="U40" s="8" t="str">
        <f>LEFT(T40,MIN(FIND({0,1,2,3,4,5,6,7,8,9},ASC(T40)&amp;1234567890))-1)</f>
        <v>As</v>
      </c>
      <c r="V40" s="8">
        <f t="shared" si="3"/>
        <v>1.04</v>
      </c>
      <c r="W40" s="8">
        <f>VLOOKUP(U40,Table!$A$2:$C$121,2,0)</f>
        <v>15</v>
      </c>
      <c r="X40" s="7">
        <f>VLOOKUP(U40,Table!$A$2:$C$121,3,0)</f>
        <v>4</v>
      </c>
      <c r="Y40" s="6" t="s">
        <v>5136</v>
      </c>
      <c r="Z40" s="8" t="str">
        <f>LEFT(Y40,MIN(FIND({0,1,2,3,4,5,6,7,8,9},ASC(Y40)&amp;1234567890))-1)</f>
        <v>S</v>
      </c>
      <c r="AA40" s="8">
        <f t="shared" si="4"/>
        <v>0.96</v>
      </c>
      <c r="AB40" s="8">
        <f>VLOOKUP(Z40,Table!$A$2:$C$121,2,0)</f>
        <v>16</v>
      </c>
      <c r="AC40" s="7">
        <f>VLOOKUP(Z40,Table!$A$2:$C$121,3,0)</f>
        <v>3</v>
      </c>
      <c r="AD40" s="5" t="str">
        <f>VLOOKUP(A40,Table!$U$1:$V$230,2,0)</f>
        <v>Orthorhombic</v>
      </c>
    </row>
    <row r="41" spans="1:30" x14ac:dyDescent="0.4">
      <c r="A41" s="5">
        <v>29</v>
      </c>
      <c r="B41" s="5">
        <v>261324</v>
      </c>
      <c r="C41" s="5" t="s">
        <v>493</v>
      </c>
      <c r="D41" s="5" t="s">
        <v>496</v>
      </c>
      <c r="E41" s="6" t="s">
        <v>4008</v>
      </c>
      <c r="F41" s="8" t="str">
        <f>LEFT(E41,MIN(FIND({0,1,2,3,4,5,6,7,8,9},ASC(E41)&amp;1234567890))-1)</f>
        <v>K</v>
      </c>
      <c r="G41" s="8">
        <f t="shared" si="0"/>
        <v>4</v>
      </c>
      <c r="H41" s="8">
        <f>VLOOKUP(F41,Table!$A$2:$C$121,2,0)</f>
        <v>1</v>
      </c>
      <c r="I41" s="7">
        <f>VLOOKUP(F41,Table!$A$2:$C$121,3,0)</f>
        <v>4</v>
      </c>
      <c r="J41" s="6" t="s">
        <v>3889</v>
      </c>
      <c r="K41" s="8" t="str">
        <f>LEFT(J41,MIN(FIND({0,1,2,3,4,5,6,7,8,9},ASC(J41)&amp;1234567890))-1)</f>
        <v>Nb</v>
      </c>
      <c r="L41" s="8">
        <f t="shared" si="1"/>
        <v>7</v>
      </c>
      <c r="M41" s="8">
        <f>VLOOKUP(K41,Table!$A$2:$C$121,2,0)</f>
        <v>5</v>
      </c>
      <c r="N41" s="7">
        <f>VLOOKUP(K41,Table!$A$2:$C$121,3,0)</f>
        <v>5</v>
      </c>
      <c r="O41" s="6" t="s">
        <v>2954</v>
      </c>
      <c r="P41" s="8" t="str">
        <f>LEFT(O41,MIN(FIND({0,1,2,3,4,5,6,7,8,9},ASC(O41)&amp;1234567890))-1)</f>
        <v>V</v>
      </c>
      <c r="Q41" s="8">
        <f t="shared" si="2"/>
        <v>1</v>
      </c>
      <c r="R41" s="8">
        <f>VLOOKUP(P41,Table!$A$2:$C$121,2,0)</f>
        <v>5</v>
      </c>
      <c r="S41" s="7">
        <f>VLOOKUP(P41,Table!$A$2:$C$121,3,0)</f>
        <v>4</v>
      </c>
      <c r="T41" s="6" t="s">
        <v>2544</v>
      </c>
      <c r="U41" s="8" t="str">
        <f>LEFT(T41,MIN(FIND({0,1,2,3,4,5,6,7,8,9},ASC(T41)&amp;1234567890))-1)</f>
        <v>P</v>
      </c>
      <c r="V41" s="8">
        <f t="shared" si="3"/>
        <v>4</v>
      </c>
      <c r="W41" s="8">
        <f>VLOOKUP(U41,Table!$A$2:$C$121,2,0)</f>
        <v>15</v>
      </c>
      <c r="X41" s="7">
        <f>VLOOKUP(U41,Table!$A$2:$C$121,3,0)</f>
        <v>3</v>
      </c>
      <c r="Y41" s="6" t="s">
        <v>2877</v>
      </c>
      <c r="Z41" s="8" t="str">
        <f>LEFT(Y41,MIN(FIND({0,1,2,3,4,5,6,7,8,9},ASC(Y41)&amp;1234567890))-1)</f>
        <v>S</v>
      </c>
      <c r="AA41" s="8">
        <f t="shared" si="4"/>
        <v>40</v>
      </c>
      <c r="AB41" s="8">
        <f>VLOOKUP(Z41,Table!$A$2:$C$121,2,0)</f>
        <v>16</v>
      </c>
      <c r="AC41" s="7">
        <f>VLOOKUP(Z41,Table!$A$2:$C$121,3,0)</f>
        <v>3</v>
      </c>
      <c r="AD41" s="5" t="str">
        <f>VLOOKUP(A41,Table!$U$1:$V$230,2,0)</f>
        <v>Orthorhombic</v>
      </c>
    </row>
    <row r="42" spans="1:30" x14ac:dyDescent="0.4">
      <c r="A42" s="5">
        <v>29</v>
      </c>
      <c r="B42" s="5">
        <v>430641</v>
      </c>
      <c r="C42" s="5" t="s">
        <v>493</v>
      </c>
      <c r="D42" s="5" t="s">
        <v>497</v>
      </c>
      <c r="E42" s="6" t="s">
        <v>2294</v>
      </c>
      <c r="F42" s="8" t="str">
        <f>LEFT(E42,MIN(FIND({0,1,2,3,4,5,6,7,8,9},ASC(E42)&amp;1234567890))-1)</f>
        <v>Ba</v>
      </c>
      <c r="G42" s="8">
        <f t="shared" si="0"/>
        <v>2</v>
      </c>
      <c r="H42" s="8">
        <f>VLOOKUP(F42,Table!$A$2:$C$121,2,0)</f>
        <v>2</v>
      </c>
      <c r="I42" s="7">
        <f>VLOOKUP(F42,Table!$A$2:$C$121,3,0)</f>
        <v>6</v>
      </c>
      <c r="J42" s="6" t="s">
        <v>2806</v>
      </c>
      <c r="K42" s="8" t="str">
        <f>LEFT(J42,MIN(FIND({0,1,2,3,4,5,6,7,8,9},ASC(J42)&amp;1234567890))-1)</f>
        <v>In</v>
      </c>
      <c r="L42" s="8">
        <f t="shared" si="1"/>
        <v>2</v>
      </c>
      <c r="M42" s="8">
        <f>VLOOKUP(K42,Table!$A$2:$C$121,2,0)</f>
        <v>13</v>
      </c>
      <c r="N42" s="7">
        <f>VLOOKUP(K42,Table!$A$2:$C$121,3,0)</f>
        <v>5</v>
      </c>
      <c r="O42" s="6" t="s">
        <v>2541</v>
      </c>
      <c r="P42" s="8" t="str">
        <f>LEFT(O42,MIN(FIND({0,1,2,3,4,5,6,7,8,9},ASC(O42)&amp;1234567890))-1)</f>
        <v>Si</v>
      </c>
      <c r="Q42" s="8">
        <f t="shared" si="2"/>
        <v>3</v>
      </c>
      <c r="R42" s="8">
        <f>VLOOKUP(P42,Table!$A$2:$C$121,2,0)</f>
        <v>14</v>
      </c>
      <c r="S42" s="7">
        <f>VLOOKUP(P42,Table!$A$2:$C$121,3,0)</f>
        <v>3</v>
      </c>
      <c r="T42" s="6" t="s">
        <v>2336</v>
      </c>
      <c r="U42" s="8" t="str">
        <f>LEFT(T42,MIN(FIND({0,1,2,3,4,5,6,7,8,9},ASC(T42)&amp;1234567890))-1)</f>
        <v>O</v>
      </c>
      <c r="V42" s="8">
        <f t="shared" si="3"/>
        <v>10</v>
      </c>
      <c r="W42" s="8">
        <f>VLOOKUP(U42,Table!$A$2:$C$121,2,0)</f>
        <v>16</v>
      </c>
      <c r="X42" s="7">
        <f>VLOOKUP(U42,Table!$A$2:$C$121,3,0)</f>
        <v>2</v>
      </c>
      <c r="Y42" s="6" t="s">
        <v>2311</v>
      </c>
      <c r="Z42" s="8" t="str">
        <f>LEFT(Y42,MIN(FIND({0,1,2,3,4,5,6,7,8,9},ASC(Y42)&amp;1234567890))-1)</f>
        <v>S</v>
      </c>
      <c r="AA42" s="8">
        <f t="shared" si="4"/>
        <v>1</v>
      </c>
      <c r="AB42" s="8">
        <f>VLOOKUP(Z42,Table!$A$2:$C$121,2,0)</f>
        <v>16</v>
      </c>
      <c r="AC42" s="7">
        <f>VLOOKUP(Z42,Table!$A$2:$C$121,3,0)</f>
        <v>3</v>
      </c>
      <c r="AD42" s="5" t="str">
        <f>VLOOKUP(A42,Table!$U$1:$V$230,2,0)</f>
        <v>Orthorhombic</v>
      </c>
    </row>
    <row r="43" spans="1:30" x14ac:dyDescent="0.4">
      <c r="A43" s="5">
        <v>30</v>
      </c>
      <c r="B43" s="5">
        <v>81038</v>
      </c>
      <c r="C43" s="5" t="s">
        <v>498</v>
      </c>
      <c r="D43" s="5" t="s">
        <v>485</v>
      </c>
      <c r="E43" s="6" t="s">
        <v>2293</v>
      </c>
      <c r="F43" s="8" t="str">
        <f>LEFT(E43,MIN(FIND({0,1,2,3,4,5,6,7,8,9},ASC(E43)&amp;1234567890))-1)</f>
        <v>Pb</v>
      </c>
      <c r="G43" s="8">
        <f t="shared" si="0"/>
        <v>2</v>
      </c>
      <c r="H43" s="8">
        <f>VLOOKUP(F43,Table!$A$2:$C$121,2,0)</f>
        <v>14</v>
      </c>
      <c r="I43" s="7">
        <f>VLOOKUP(F43,Table!$A$2:$C$121,3,0)</f>
        <v>6</v>
      </c>
      <c r="J43" s="6" t="s">
        <v>2299</v>
      </c>
      <c r="K43" s="8" t="str">
        <f>LEFT(J43,MIN(FIND({0,1,2,3,4,5,6,7,8,9},ASC(J43)&amp;1234567890))-1)</f>
        <v>Sr</v>
      </c>
      <c r="L43" s="8">
        <f t="shared" si="1"/>
        <v>2</v>
      </c>
      <c r="M43" s="8">
        <f>VLOOKUP(K43,Table!$A$2:$C$121,2,0)</f>
        <v>2</v>
      </c>
      <c r="N43" s="7">
        <f>VLOOKUP(K43,Table!$A$2:$C$121,3,0)</f>
        <v>5</v>
      </c>
      <c r="O43" s="6" t="s">
        <v>2296</v>
      </c>
      <c r="P43" s="8" t="str">
        <f>LEFT(O43,MIN(FIND({0,1,2,3,4,5,6,7,8,9},ASC(O43)&amp;1234567890))-1)</f>
        <v>Cu</v>
      </c>
      <c r="Q43" s="8">
        <f t="shared" si="2"/>
        <v>1</v>
      </c>
      <c r="R43" s="8">
        <f>VLOOKUP(P43,Table!$A$2:$C$121,2,0)</f>
        <v>11</v>
      </c>
      <c r="S43" s="7">
        <f>VLOOKUP(P43,Table!$A$2:$C$121,3,0)</f>
        <v>4</v>
      </c>
      <c r="T43" s="6" t="s">
        <v>2330</v>
      </c>
      <c r="U43" s="8" t="str">
        <f>LEFT(T43,MIN(FIND({0,1,2,3,4,5,6,7,8,9},ASC(T43)&amp;1234567890))-1)</f>
        <v>Fe</v>
      </c>
      <c r="V43" s="8">
        <f t="shared" si="3"/>
        <v>1</v>
      </c>
      <c r="W43" s="8">
        <f>VLOOKUP(U43,Table!$A$2:$C$121,2,0)</f>
        <v>8</v>
      </c>
      <c r="X43" s="7">
        <f>VLOOKUP(U43,Table!$A$2:$C$121,3,0)</f>
        <v>4</v>
      </c>
      <c r="Y43" s="6" t="s">
        <v>2332</v>
      </c>
      <c r="Z43" s="8" t="str">
        <f>LEFT(Y43,MIN(FIND({0,1,2,3,4,5,6,7,8,9},ASC(Y43)&amp;1234567890))-1)</f>
        <v>O</v>
      </c>
      <c r="AA43" s="8">
        <f t="shared" si="4"/>
        <v>6</v>
      </c>
      <c r="AB43" s="8">
        <f>VLOOKUP(Z43,Table!$A$2:$C$121,2,0)</f>
        <v>16</v>
      </c>
      <c r="AC43" s="7">
        <f>VLOOKUP(Z43,Table!$A$2:$C$121,3,0)</f>
        <v>2</v>
      </c>
      <c r="AD43" s="5" t="str">
        <f>VLOOKUP(A43,Table!$U$1:$V$230,2,0)</f>
        <v>Orthorhombic</v>
      </c>
    </row>
    <row r="44" spans="1:30" x14ac:dyDescent="0.4">
      <c r="A44" s="5">
        <v>30</v>
      </c>
      <c r="B44" s="5">
        <v>97099</v>
      </c>
      <c r="C44" s="5" t="s">
        <v>498</v>
      </c>
      <c r="D44" s="5" t="s">
        <v>499</v>
      </c>
      <c r="E44" s="6" t="s">
        <v>3825</v>
      </c>
      <c r="F44" s="8" t="str">
        <f>LEFT(E44,MIN(FIND({0,1,2,3,4,5,6,7,8,9},ASC(E44)&amp;1234567890))-1)</f>
        <v>Bi</v>
      </c>
      <c r="G44" s="8">
        <f t="shared" si="0"/>
        <v>5</v>
      </c>
      <c r="H44" s="8">
        <f>VLOOKUP(F44,Table!$A$2:$C$121,2,0)</f>
        <v>15</v>
      </c>
      <c r="I44" s="7">
        <f>VLOOKUP(F44,Table!$A$2:$C$121,3,0)</f>
        <v>6</v>
      </c>
      <c r="J44" s="6" t="s">
        <v>2622</v>
      </c>
      <c r="K44" s="8" t="str">
        <f>LEFT(J44,MIN(FIND({0,1,2,3,4,5,6,7,8,9},ASC(J44)&amp;1234567890))-1)</f>
        <v>Pb</v>
      </c>
      <c r="L44" s="8">
        <f t="shared" si="1"/>
        <v>1</v>
      </c>
      <c r="M44" s="8">
        <f>VLOOKUP(K44,Table!$A$2:$C$121,2,0)</f>
        <v>14</v>
      </c>
      <c r="N44" s="7">
        <f>VLOOKUP(K44,Table!$A$2:$C$121,3,0)</f>
        <v>6</v>
      </c>
      <c r="O44" s="6" t="s">
        <v>2786</v>
      </c>
      <c r="P44" s="8" t="str">
        <f>LEFT(O44,MIN(FIND({0,1,2,3,4,5,6,7,8,9},ASC(O44)&amp;1234567890))-1)</f>
        <v>Ti</v>
      </c>
      <c r="Q44" s="8">
        <f t="shared" si="2"/>
        <v>3</v>
      </c>
      <c r="R44" s="8">
        <f>VLOOKUP(P44,Table!$A$2:$C$121,2,0)</f>
        <v>4</v>
      </c>
      <c r="S44" s="7">
        <f>VLOOKUP(P44,Table!$A$2:$C$121,3,0)</f>
        <v>4</v>
      </c>
      <c r="T44" s="6" t="s">
        <v>2414</v>
      </c>
      <c r="U44" s="8" t="str">
        <f>LEFT(T44,MIN(FIND({0,1,2,3,4,5,6,7,8,9},ASC(T44)&amp;1234567890))-1)</f>
        <v>O</v>
      </c>
      <c r="V44" s="8">
        <f t="shared" si="3"/>
        <v>14</v>
      </c>
      <c r="W44" s="8">
        <f>VLOOKUP(U44,Table!$A$2:$C$121,2,0)</f>
        <v>16</v>
      </c>
      <c r="X44" s="7">
        <f>VLOOKUP(U44,Table!$A$2:$C$121,3,0)</f>
        <v>2</v>
      </c>
      <c r="Y44" s="6" t="s">
        <v>2339</v>
      </c>
      <c r="Z44" s="8" t="str">
        <f>LEFT(Y44,MIN(FIND({0,1,2,3,4,5,6,7,8,9},ASC(Y44)&amp;1234567890))-1)</f>
        <v>Cl</v>
      </c>
      <c r="AA44" s="8">
        <f t="shared" si="4"/>
        <v>1</v>
      </c>
      <c r="AB44" s="8">
        <f>VLOOKUP(Z44,Table!$A$2:$C$121,2,0)</f>
        <v>17</v>
      </c>
      <c r="AC44" s="7">
        <f>VLOOKUP(Z44,Table!$A$2:$C$121,3,0)</f>
        <v>3</v>
      </c>
      <c r="AD44" s="5" t="str">
        <f>VLOOKUP(A44,Table!$U$1:$V$230,2,0)</f>
        <v>Orthorhombic</v>
      </c>
    </row>
    <row r="45" spans="1:30" x14ac:dyDescent="0.4">
      <c r="A45" s="5">
        <v>30</v>
      </c>
      <c r="B45" s="5">
        <v>237821</v>
      </c>
      <c r="C45" s="5" t="s">
        <v>498</v>
      </c>
      <c r="D45" s="5" t="s">
        <v>500</v>
      </c>
      <c r="E45" s="6" t="s">
        <v>2944</v>
      </c>
      <c r="F45" s="8" t="str">
        <f>LEFT(E45,MIN(FIND({0,1,2,3,4,5,6,7,8,9},ASC(E45)&amp;1234567890))-1)</f>
        <v>Bi</v>
      </c>
      <c r="G45" s="8">
        <f t="shared" si="0"/>
        <v>6</v>
      </c>
      <c r="H45" s="8">
        <f>VLOOKUP(F45,Table!$A$2:$C$121,2,0)</f>
        <v>15</v>
      </c>
      <c r="I45" s="7">
        <f>VLOOKUP(F45,Table!$A$2:$C$121,3,0)</f>
        <v>6</v>
      </c>
      <c r="J45" s="6" t="s">
        <v>3339</v>
      </c>
      <c r="K45" s="8" t="str">
        <f>LEFT(J45,MIN(FIND({0,1,2,3,4,5,6,7,8,9},ASC(J45)&amp;1234567890))-1)</f>
        <v>Cr</v>
      </c>
      <c r="L45" s="8">
        <f t="shared" si="1"/>
        <v>1</v>
      </c>
      <c r="M45" s="8">
        <f>VLOOKUP(K45,Table!$A$2:$C$121,2,0)</f>
        <v>6</v>
      </c>
      <c r="N45" s="7">
        <f>VLOOKUP(K45,Table!$A$2:$C$121,3,0)</f>
        <v>4</v>
      </c>
      <c r="O45" s="6" t="s">
        <v>2756</v>
      </c>
      <c r="P45" s="8" t="str">
        <f>LEFT(O45,MIN(FIND({0,1,2,3,4,5,6,7,8,9},ASC(O45)&amp;1234567890))-1)</f>
        <v>Ti</v>
      </c>
      <c r="Q45" s="8">
        <f t="shared" si="2"/>
        <v>2</v>
      </c>
      <c r="R45" s="8">
        <f>VLOOKUP(P45,Table!$A$2:$C$121,2,0)</f>
        <v>4</v>
      </c>
      <c r="S45" s="7">
        <f>VLOOKUP(P45,Table!$A$2:$C$121,3,0)</f>
        <v>4</v>
      </c>
      <c r="T45" s="6" t="s">
        <v>2414</v>
      </c>
      <c r="U45" s="8" t="str">
        <f>LEFT(T45,MIN(FIND({0,1,2,3,4,5,6,7,8,9},ASC(T45)&amp;1234567890))-1)</f>
        <v>O</v>
      </c>
      <c r="V45" s="8">
        <f t="shared" si="3"/>
        <v>14</v>
      </c>
      <c r="W45" s="8">
        <f>VLOOKUP(U45,Table!$A$2:$C$121,2,0)</f>
        <v>16</v>
      </c>
      <c r="X45" s="7">
        <f>VLOOKUP(U45,Table!$A$2:$C$121,3,0)</f>
        <v>2</v>
      </c>
      <c r="Y45" s="6" t="s">
        <v>2339</v>
      </c>
      <c r="Z45" s="8" t="str">
        <f>LEFT(Y45,MIN(FIND({0,1,2,3,4,5,6,7,8,9},ASC(Y45)&amp;1234567890))-1)</f>
        <v>Cl</v>
      </c>
      <c r="AA45" s="8">
        <f t="shared" si="4"/>
        <v>1</v>
      </c>
      <c r="AB45" s="8">
        <f>VLOOKUP(Z45,Table!$A$2:$C$121,2,0)</f>
        <v>17</v>
      </c>
      <c r="AC45" s="7">
        <f>VLOOKUP(Z45,Table!$A$2:$C$121,3,0)</f>
        <v>3</v>
      </c>
      <c r="AD45" s="5" t="str">
        <f>VLOOKUP(A45,Table!$U$1:$V$230,2,0)</f>
        <v>Orthorhombic</v>
      </c>
    </row>
    <row r="46" spans="1:30" x14ac:dyDescent="0.4">
      <c r="A46" s="5">
        <v>30</v>
      </c>
      <c r="B46" s="5">
        <v>237822</v>
      </c>
      <c r="C46" s="5" t="s">
        <v>498</v>
      </c>
      <c r="D46" s="5" t="s">
        <v>501</v>
      </c>
      <c r="E46" s="6" t="s">
        <v>2944</v>
      </c>
      <c r="F46" s="8" t="str">
        <f>LEFT(E46,MIN(FIND({0,1,2,3,4,5,6,7,8,9},ASC(E46)&amp;1234567890))-1)</f>
        <v>Bi</v>
      </c>
      <c r="G46" s="8">
        <f t="shared" si="0"/>
        <v>6</v>
      </c>
      <c r="H46" s="8">
        <f>VLOOKUP(F46,Table!$A$2:$C$121,2,0)</f>
        <v>15</v>
      </c>
      <c r="I46" s="7">
        <f>VLOOKUP(F46,Table!$A$2:$C$121,3,0)</f>
        <v>6</v>
      </c>
      <c r="J46" s="6" t="s">
        <v>2330</v>
      </c>
      <c r="K46" s="8" t="str">
        <f>LEFT(J46,MIN(FIND({0,1,2,3,4,5,6,7,8,9},ASC(J46)&amp;1234567890))-1)</f>
        <v>Fe</v>
      </c>
      <c r="L46" s="8">
        <f t="shared" si="1"/>
        <v>1</v>
      </c>
      <c r="M46" s="8">
        <f>VLOOKUP(K46,Table!$A$2:$C$121,2,0)</f>
        <v>8</v>
      </c>
      <c r="N46" s="7">
        <f>VLOOKUP(K46,Table!$A$2:$C$121,3,0)</f>
        <v>4</v>
      </c>
      <c r="O46" s="6" t="s">
        <v>2756</v>
      </c>
      <c r="P46" s="8" t="str">
        <f>LEFT(O46,MIN(FIND({0,1,2,3,4,5,6,7,8,9},ASC(O46)&amp;1234567890))-1)</f>
        <v>Ti</v>
      </c>
      <c r="Q46" s="8">
        <f t="shared" si="2"/>
        <v>2</v>
      </c>
      <c r="R46" s="8">
        <f>VLOOKUP(P46,Table!$A$2:$C$121,2,0)</f>
        <v>4</v>
      </c>
      <c r="S46" s="7">
        <f>VLOOKUP(P46,Table!$A$2:$C$121,3,0)</f>
        <v>4</v>
      </c>
      <c r="T46" s="6" t="s">
        <v>2414</v>
      </c>
      <c r="U46" s="8" t="str">
        <f>LEFT(T46,MIN(FIND({0,1,2,3,4,5,6,7,8,9},ASC(T46)&amp;1234567890))-1)</f>
        <v>O</v>
      </c>
      <c r="V46" s="8">
        <f t="shared" si="3"/>
        <v>14</v>
      </c>
      <c r="W46" s="8">
        <f>VLOOKUP(U46,Table!$A$2:$C$121,2,0)</f>
        <v>16</v>
      </c>
      <c r="X46" s="7">
        <f>VLOOKUP(U46,Table!$A$2:$C$121,3,0)</f>
        <v>2</v>
      </c>
      <c r="Y46" s="6" t="s">
        <v>2339</v>
      </c>
      <c r="Z46" s="8" t="str">
        <f>LEFT(Y46,MIN(FIND({0,1,2,3,4,5,6,7,8,9},ASC(Y46)&amp;1234567890))-1)</f>
        <v>Cl</v>
      </c>
      <c r="AA46" s="8">
        <f t="shared" si="4"/>
        <v>1</v>
      </c>
      <c r="AB46" s="8">
        <f>VLOOKUP(Z46,Table!$A$2:$C$121,2,0)</f>
        <v>17</v>
      </c>
      <c r="AC46" s="7">
        <f>VLOOKUP(Z46,Table!$A$2:$C$121,3,0)</f>
        <v>3</v>
      </c>
      <c r="AD46" s="5" t="str">
        <f>VLOOKUP(A46,Table!$U$1:$V$230,2,0)</f>
        <v>Orthorhombic</v>
      </c>
    </row>
    <row r="47" spans="1:30" x14ac:dyDescent="0.4">
      <c r="A47" s="5">
        <v>30</v>
      </c>
      <c r="B47" s="5">
        <v>237823</v>
      </c>
      <c r="C47" s="5" t="s">
        <v>498</v>
      </c>
      <c r="D47" s="5" t="s">
        <v>502</v>
      </c>
      <c r="E47" s="6" t="s">
        <v>2944</v>
      </c>
      <c r="F47" s="8" t="str">
        <f>LEFT(E47,MIN(FIND({0,1,2,3,4,5,6,7,8,9},ASC(E47)&amp;1234567890))-1)</f>
        <v>Bi</v>
      </c>
      <c r="G47" s="8">
        <f t="shared" si="0"/>
        <v>6</v>
      </c>
      <c r="H47" s="8">
        <f>VLOOKUP(F47,Table!$A$2:$C$121,2,0)</f>
        <v>15</v>
      </c>
      <c r="I47" s="7">
        <f>VLOOKUP(F47,Table!$A$2:$C$121,3,0)</f>
        <v>6</v>
      </c>
      <c r="J47" s="6" t="s">
        <v>2598</v>
      </c>
      <c r="K47" s="8" t="str">
        <f>LEFT(J47,MIN(FIND({0,1,2,3,4,5,6,7,8,9},ASC(J47)&amp;1234567890))-1)</f>
        <v>Mn</v>
      </c>
      <c r="L47" s="8">
        <f t="shared" si="1"/>
        <v>1</v>
      </c>
      <c r="M47" s="8">
        <f>VLOOKUP(K47,Table!$A$2:$C$121,2,0)</f>
        <v>7</v>
      </c>
      <c r="N47" s="7">
        <f>VLOOKUP(K47,Table!$A$2:$C$121,3,0)</f>
        <v>4</v>
      </c>
      <c r="O47" s="6" t="s">
        <v>2756</v>
      </c>
      <c r="P47" s="8" t="str">
        <f>LEFT(O47,MIN(FIND({0,1,2,3,4,5,6,7,8,9},ASC(O47)&amp;1234567890))-1)</f>
        <v>Ti</v>
      </c>
      <c r="Q47" s="8">
        <f t="shared" si="2"/>
        <v>2</v>
      </c>
      <c r="R47" s="8">
        <f>VLOOKUP(P47,Table!$A$2:$C$121,2,0)</f>
        <v>4</v>
      </c>
      <c r="S47" s="7">
        <f>VLOOKUP(P47,Table!$A$2:$C$121,3,0)</f>
        <v>4</v>
      </c>
      <c r="T47" s="6" t="s">
        <v>2414</v>
      </c>
      <c r="U47" s="8" t="str">
        <f>LEFT(T47,MIN(FIND({0,1,2,3,4,5,6,7,8,9},ASC(T47)&amp;1234567890))-1)</f>
        <v>O</v>
      </c>
      <c r="V47" s="8">
        <f t="shared" si="3"/>
        <v>14</v>
      </c>
      <c r="W47" s="8">
        <f>VLOOKUP(U47,Table!$A$2:$C$121,2,0)</f>
        <v>16</v>
      </c>
      <c r="X47" s="7">
        <f>VLOOKUP(U47,Table!$A$2:$C$121,3,0)</f>
        <v>2</v>
      </c>
      <c r="Y47" s="6" t="s">
        <v>2339</v>
      </c>
      <c r="Z47" s="8" t="str">
        <f>LEFT(Y47,MIN(FIND({0,1,2,3,4,5,6,7,8,9},ASC(Y47)&amp;1234567890))-1)</f>
        <v>Cl</v>
      </c>
      <c r="AA47" s="8">
        <f t="shared" si="4"/>
        <v>1</v>
      </c>
      <c r="AB47" s="8">
        <f>VLOOKUP(Z47,Table!$A$2:$C$121,2,0)</f>
        <v>17</v>
      </c>
      <c r="AC47" s="7">
        <f>VLOOKUP(Z47,Table!$A$2:$C$121,3,0)</f>
        <v>3</v>
      </c>
      <c r="AD47" s="5" t="str">
        <f>VLOOKUP(A47,Table!$U$1:$V$230,2,0)</f>
        <v>Orthorhombic</v>
      </c>
    </row>
    <row r="48" spans="1:30" x14ac:dyDescent="0.4">
      <c r="A48" s="5">
        <v>31</v>
      </c>
      <c r="B48" s="5">
        <v>85271</v>
      </c>
      <c r="C48" s="5" t="s">
        <v>504</v>
      </c>
      <c r="D48" s="5" t="s">
        <v>505</v>
      </c>
      <c r="E48" s="6" t="s">
        <v>5137</v>
      </c>
      <c r="F48" s="8" t="str">
        <f>LEFT(E48,MIN(FIND({0,1,2,3,4,5,6,7,8,9},ASC(E48)&amp;1234567890))-1)</f>
        <v>Bi</v>
      </c>
      <c r="G48" s="8">
        <f t="shared" si="0"/>
        <v>3.5739999999999998</v>
      </c>
      <c r="H48" s="8">
        <f>VLOOKUP(F48,Table!$A$2:$C$121,2,0)</f>
        <v>15</v>
      </c>
      <c r="I48" s="7">
        <f>VLOOKUP(F48,Table!$A$2:$C$121,3,0)</f>
        <v>6</v>
      </c>
      <c r="J48" s="6" t="s">
        <v>5138</v>
      </c>
      <c r="K48" s="8" t="str">
        <f>LEFT(J48,MIN(FIND({0,1,2,3,4,5,6,7,8,9},ASC(J48)&amp;1234567890))-1)</f>
        <v>Sr</v>
      </c>
      <c r="L48" s="8">
        <f t="shared" si="1"/>
        <v>3.1640000000000001</v>
      </c>
      <c r="M48" s="8">
        <f>VLOOKUP(K48,Table!$A$2:$C$121,2,0)</f>
        <v>2</v>
      </c>
      <c r="N48" s="7">
        <f>VLOOKUP(K48,Table!$A$2:$C$121,3,0)</f>
        <v>5</v>
      </c>
      <c r="O48" s="6" t="s">
        <v>5139</v>
      </c>
      <c r="P48" s="8" t="str">
        <f>LEFT(O48,MIN(FIND({0,1,2,3,4,5,6,7,8,9},ASC(O48)&amp;1234567890))-1)</f>
        <v>Ca</v>
      </c>
      <c r="Q48" s="8">
        <f t="shared" si="2"/>
        <v>0.83799999999999997</v>
      </c>
      <c r="R48" s="8">
        <f>VLOOKUP(P48,Table!$A$2:$C$121,2,0)</f>
        <v>2</v>
      </c>
      <c r="S48" s="7">
        <f>VLOOKUP(P48,Table!$A$2:$C$121,3,0)</f>
        <v>4</v>
      </c>
      <c r="T48" s="6" t="s">
        <v>5140</v>
      </c>
      <c r="U48" s="8" t="str">
        <f>LEFT(T48,MIN(FIND({0,1,2,3,4,5,6,7,8,9},ASC(T48)&amp;1234567890))-1)</f>
        <v>Cu</v>
      </c>
      <c r="V48" s="8">
        <f t="shared" si="3"/>
        <v>2.6360000000000001</v>
      </c>
      <c r="W48" s="8">
        <f>VLOOKUP(U48,Table!$A$2:$C$121,2,0)</f>
        <v>11</v>
      </c>
      <c r="X48" s="7">
        <f>VLOOKUP(U48,Table!$A$2:$C$121,3,0)</f>
        <v>4</v>
      </c>
      <c r="Y48" s="6" t="s">
        <v>3716</v>
      </c>
      <c r="Z48" s="8" t="str">
        <f>LEFT(Y48,MIN(FIND({0,1,2,3,4,5,6,7,8,9},ASC(Y48)&amp;1234567890))-1)</f>
        <v>O</v>
      </c>
      <c r="AA48" s="8">
        <f t="shared" si="4"/>
        <v>14.4</v>
      </c>
      <c r="AB48" s="8">
        <f>VLOOKUP(Z48,Table!$A$2:$C$121,2,0)</f>
        <v>16</v>
      </c>
      <c r="AC48" s="7">
        <f>VLOOKUP(Z48,Table!$A$2:$C$121,3,0)</f>
        <v>2</v>
      </c>
      <c r="AD48" s="5" t="str">
        <f>VLOOKUP(A48,Table!$U$1:$V$230,2,0)</f>
        <v>Orthorhombic</v>
      </c>
    </row>
    <row r="49" spans="1:30" x14ac:dyDescent="0.4">
      <c r="A49" s="5">
        <v>31</v>
      </c>
      <c r="B49" s="5">
        <v>416029</v>
      </c>
      <c r="C49" s="5" t="s">
        <v>503</v>
      </c>
      <c r="D49" s="5" t="s">
        <v>506</v>
      </c>
      <c r="E49" s="6" t="s">
        <v>2297</v>
      </c>
      <c r="F49" s="8" t="str">
        <f>LEFT(E49,MIN(FIND({0,1,2,3,4,5,6,7,8,9},ASC(E49)&amp;1234567890))-1)</f>
        <v>Cu</v>
      </c>
      <c r="G49" s="8">
        <f t="shared" si="0"/>
        <v>2</v>
      </c>
      <c r="H49" s="8">
        <f>VLOOKUP(F49,Table!$A$2:$C$121,2,0)</f>
        <v>11</v>
      </c>
      <c r="I49" s="7">
        <f>VLOOKUP(F49,Table!$A$2:$C$121,3,0)</f>
        <v>4</v>
      </c>
      <c r="J49" s="6" t="s">
        <v>3348</v>
      </c>
      <c r="K49" s="8" t="str">
        <f>LEFT(J49,MIN(FIND({0,1,2,3,4,5,6,7,8,9},ASC(J49)&amp;1234567890))-1)</f>
        <v>Ge</v>
      </c>
      <c r="L49" s="8">
        <f t="shared" si="1"/>
        <v>0.5</v>
      </c>
      <c r="M49" s="8">
        <f>VLOOKUP(K49,Table!$A$2:$C$121,2,0)</f>
        <v>14</v>
      </c>
      <c r="N49" s="7">
        <f>VLOOKUP(K49,Table!$A$2:$C$121,3,0)</f>
        <v>4</v>
      </c>
      <c r="O49" s="6" t="s">
        <v>2598</v>
      </c>
      <c r="P49" s="8" t="str">
        <f>LEFT(O49,MIN(FIND({0,1,2,3,4,5,6,7,8,9},ASC(O49)&amp;1234567890))-1)</f>
        <v>Mn</v>
      </c>
      <c r="Q49" s="8">
        <f t="shared" si="2"/>
        <v>1</v>
      </c>
      <c r="R49" s="8">
        <f>VLOOKUP(P49,Table!$A$2:$C$121,2,0)</f>
        <v>7</v>
      </c>
      <c r="S49" s="7">
        <f>VLOOKUP(P49,Table!$A$2:$C$121,3,0)</f>
        <v>4</v>
      </c>
      <c r="T49" s="6" t="s">
        <v>5141</v>
      </c>
      <c r="U49" s="8" t="str">
        <f>LEFT(T49,MIN(FIND({0,1,2,3,4,5,6,7,8,9},ASC(T49)&amp;1234567890))-1)</f>
        <v>Sn</v>
      </c>
      <c r="V49" s="8">
        <f t="shared" si="3"/>
        <v>0.5</v>
      </c>
      <c r="W49" s="8">
        <f>VLOOKUP(U49,Table!$A$2:$C$121,2,0)</f>
        <v>14</v>
      </c>
      <c r="X49" s="7">
        <f>VLOOKUP(U49,Table!$A$2:$C$121,3,0)</f>
        <v>5</v>
      </c>
      <c r="Y49" s="6" t="s">
        <v>2303</v>
      </c>
      <c r="Z49" s="8" t="str">
        <f>LEFT(Y49,MIN(FIND({0,1,2,3,4,5,6,7,8,9},ASC(Y49)&amp;1234567890))-1)</f>
        <v>S</v>
      </c>
      <c r="AA49" s="8">
        <f t="shared" si="4"/>
        <v>4</v>
      </c>
      <c r="AB49" s="8">
        <f>VLOOKUP(Z49,Table!$A$2:$C$121,2,0)</f>
        <v>16</v>
      </c>
      <c r="AC49" s="7">
        <f>VLOOKUP(Z49,Table!$A$2:$C$121,3,0)</f>
        <v>3</v>
      </c>
      <c r="AD49" s="5" t="str">
        <f>VLOOKUP(A49,Table!$U$1:$V$230,2,0)</f>
        <v>Orthorhombic</v>
      </c>
    </row>
    <row r="50" spans="1:30" x14ac:dyDescent="0.4">
      <c r="A50" s="5">
        <v>31</v>
      </c>
      <c r="B50" s="5">
        <v>420168</v>
      </c>
      <c r="C50" s="5" t="s">
        <v>503</v>
      </c>
      <c r="D50" s="5" t="s">
        <v>507</v>
      </c>
      <c r="E50" s="6" t="s">
        <v>3888</v>
      </c>
      <c r="F50" s="8" t="str">
        <f>LEFT(E50,MIN(FIND({0,1,2,3,4,5,6,7,8,9},ASC(E50)&amp;1234567890))-1)</f>
        <v>Sr</v>
      </c>
      <c r="G50" s="8">
        <f t="shared" si="0"/>
        <v>5</v>
      </c>
      <c r="H50" s="8">
        <f>VLOOKUP(F50,Table!$A$2:$C$121,2,0)</f>
        <v>2</v>
      </c>
      <c r="I50" s="7">
        <f>VLOOKUP(F50,Table!$A$2:$C$121,3,0)</f>
        <v>5</v>
      </c>
      <c r="J50" s="6" t="s">
        <v>5142</v>
      </c>
      <c r="K50" s="8" t="str">
        <f>LEFT(J50,MIN(FIND({0,1,2,3,4,5,6,7,8,9},ASC(J50)&amp;1234567890))-1)</f>
        <v>Al</v>
      </c>
      <c r="L50" s="8">
        <f t="shared" si="1"/>
        <v>5</v>
      </c>
      <c r="M50" s="8">
        <f>VLOOKUP(K50,Table!$A$2:$C$121,2,0)</f>
        <v>13</v>
      </c>
      <c r="N50" s="7">
        <f>VLOOKUP(K50,Table!$A$2:$C$121,3,0)</f>
        <v>3</v>
      </c>
      <c r="O50" s="6" t="s">
        <v>5143</v>
      </c>
      <c r="P50" s="8" t="str">
        <f>LEFT(O50,MIN(FIND({0,1,2,3,4,5,6,7,8,9},ASC(O50)&amp;1234567890))-1)</f>
        <v>Si</v>
      </c>
      <c r="Q50" s="8">
        <f t="shared" si="2"/>
        <v>21</v>
      </c>
      <c r="R50" s="8">
        <f>VLOOKUP(P50,Table!$A$2:$C$121,2,0)</f>
        <v>14</v>
      </c>
      <c r="S50" s="7">
        <f>VLOOKUP(P50,Table!$A$2:$C$121,3,0)</f>
        <v>3</v>
      </c>
      <c r="T50" s="6" t="s">
        <v>5144</v>
      </c>
      <c r="U50" s="8" t="str">
        <f>LEFT(T50,MIN(FIND({0,1,2,3,4,5,6,7,8,9},ASC(T50)&amp;1234567890))-1)</f>
        <v>N</v>
      </c>
      <c r="V50" s="8">
        <f t="shared" si="3"/>
        <v>35</v>
      </c>
      <c r="W50" s="8">
        <f>VLOOKUP(U50,Table!$A$2:$C$121,2,0)</f>
        <v>15</v>
      </c>
      <c r="X50" s="7">
        <f>VLOOKUP(U50,Table!$A$2:$C$121,3,0)</f>
        <v>2</v>
      </c>
      <c r="Y50" s="6" t="s">
        <v>2493</v>
      </c>
      <c r="Z50" s="8" t="str">
        <f>LEFT(Y50,MIN(FIND({0,1,2,3,4,5,6,7,8,9},ASC(Y50)&amp;1234567890))-1)</f>
        <v>O</v>
      </c>
      <c r="AA50" s="8">
        <f t="shared" si="4"/>
        <v>2</v>
      </c>
      <c r="AB50" s="8">
        <f>VLOOKUP(Z50,Table!$A$2:$C$121,2,0)</f>
        <v>16</v>
      </c>
      <c r="AC50" s="7">
        <f>VLOOKUP(Z50,Table!$A$2:$C$121,3,0)</f>
        <v>2</v>
      </c>
      <c r="AD50" s="5" t="str">
        <f>VLOOKUP(A50,Table!$U$1:$V$230,2,0)</f>
        <v>Orthorhombic</v>
      </c>
    </row>
    <row r="51" spans="1:30" x14ac:dyDescent="0.4">
      <c r="A51" s="5">
        <v>31</v>
      </c>
      <c r="B51" s="5">
        <v>157109</v>
      </c>
      <c r="C51" s="5" t="s">
        <v>503</v>
      </c>
      <c r="D51" s="5" t="s">
        <v>508</v>
      </c>
      <c r="E51" s="6" t="s">
        <v>2588</v>
      </c>
      <c r="F51" s="8" t="str">
        <f>LEFT(E51,MIN(FIND({0,1,2,3,4,5,6,7,8,9},ASC(E51)&amp;1234567890))-1)</f>
        <v>Ag</v>
      </c>
      <c r="G51" s="8">
        <f t="shared" si="0"/>
        <v>1</v>
      </c>
      <c r="H51" s="8">
        <f>VLOOKUP(F51,Table!$A$2:$C$121,2,0)</f>
        <v>11</v>
      </c>
      <c r="I51" s="7">
        <f>VLOOKUP(F51,Table!$A$2:$C$121,3,0)</f>
        <v>5</v>
      </c>
      <c r="J51" s="6" t="s">
        <v>5145</v>
      </c>
      <c r="K51" s="8" t="str">
        <f>LEFT(J51,MIN(FIND({0,1,2,3,4,5,6,7,8,9},ASC(J51)&amp;1234567890))-1)</f>
        <v>Cd</v>
      </c>
      <c r="L51" s="8">
        <f t="shared" si="1"/>
        <v>0.85</v>
      </c>
      <c r="M51" s="8">
        <f>VLOOKUP(K51,Table!$A$2:$C$121,2,0)</f>
        <v>12</v>
      </c>
      <c r="N51" s="7">
        <f>VLOOKUP(K51,Table!$A$2:$C$121,3,0)</f>
        <v>5</v>
      </c>
      <c r="O51" s="6" t="s">
        <v>5146</v>
      </c>
      <c r="P51" s="8" t="str">
        <f>LEFT(O51,MIN(FIND({0,1,2,3,4,5,6,7,8,9},ASC(O51)&amp;1234567890))-1)</f>
        <v>Mn</v>
      </c>
      <c r="Q51" s="8">
        <f t="shared" si="2"/>
        <v>1.1499999999999999</v>
      </c>
      <c r="R51" s="8">
        <f>VLOOKUP(P51,Table!$A$2:$C$121,2,0)</f>
        <v>7</v>
      </c>
      <c r="S51" s="7">
        <f>VLOOKUP(P51,Table!$A$2:$C$121,3,0)</f>
        <v>4</v>
      </c>
      <c r="T51" s="6" t="s">
        <v>2532</v>
      </c>
      <c r="U51" s="8" t="str">
        <f>LEFT(T51,MIN(FIND({0,1,2,3,4,5,6,7,8,9},ASC(T51)&amp;1234567890))-1)</f>
        <v>Ga</v>
      </c>
      <c r="V51" s="8">
        <f t="shared" si="3"/>
        <v>1</v>
      </c>
      <c r="W51" s="8">
        <f>VLOOKUP(U51,Table!$A$2:$C$121,2,0)</f>
        <v>13</v>
      </c>
      <c r="X51" s="7">
        <f>VLOOKUP(U51,Table!$A$2:$C$121,3,0)</f>
        <v>4</v>
      </c>
      <c r="Y51" s="6" t="s">
        <v>2303</v>
      </c>
      <c r="Z51" s="8" t="str">
        <f>LEFT(Y51,MIN(FIND({0,1,2,3,4,5,6,7,8,9},ASC(Y51)&amp;1234567890))-1)</f>
        <v>S</v>
      </c>
      <c r="AA51" s="8">
        <f t="shared" si="4"/>
        <v>4</v>
      </c>
      <c r="AB51" s="8">
        <f>VLOOKUP(Z51,Table!$A$2:$C$121,2,0)</f>
        <v>16</v>
      </c>
      <c r="AC51" s="7">
        <f>VLOOKUP(Z51,Table!$A$2:$C$121,3,0)</f>
        <v>3</v>
      </c>
      <c r="AD51" s="5" t="str">
        <f>VLOOKUP(A51,Table!$U$1:$V$230,2,0)</f>
        <v>Orthorhombic</v>
      </c>
    </row>
    <row r="52" spans="1:30" x14ac:dyDescent="0.4">
      <c r="A52" s="5">
        <v>31</v>
      </c>
      <c r="B52" s="5">
        <v>415926</v>
      </c>
      <c r="C52" s="5" t="s">
        <v>503</v>
      </c>
      <c r="D52" s="5" t="s">
        <v>509</v>
      </c>
      <c r="E52" s="6" t="s">
        <v>2297</v>
      </c>
      <c r="F52" s="8" t="str">
        <f>LEFT(E52,MIN(FIND({0,1,2,3,4,5,6,7,8,9},ASC(E52)&amp;1234567890))-1)</f>
        <v>Cu</v>
      </c>
      <c r="G52" s="8">
        <f t="shared" si="0"/>
        <v>2</v>
      </c>
      <c r="H52" s="8">
        <f>VLOOKUP(F52,Table!$A$2:$C$121,2,0)</f>
        <v>11</v>
      </c>
      <c r="I52" s="7">
        <f>VLOOKUP(F52,Table!$A$2:$C$121,3,0)</f>
        <v>4</v>
      </c>
      <c r="J52" s="6" t="s">
        <v>5147</v>
      </c>
      <c r="K52" s="8" t="str">
        <f>LEFT(J52,MIN(FIND({0,1,2,3,4,5,6,7,8,9},ASC(J52)&amp;1234567890))-1)</f>
        <v>Mn</v>
      </c>
      <c r="L52" s="8">
        <f t="shared" si="1"/>
        <v>0.68</v>
      </c>
      <c r="M52" s="8">
        <f>VLOOKUP(K52,Table!$A$2:$C$121,2,0)</f>
        <v>7</v>
      </c>
      <c r="N52" s="7">
        <f>VLOOKUP(K52,Table!$A$2:$C$121,3,0)</f>
        <v>4</v>
      </c>
      <c r="O52" s="6" t="s">
        <v>5148</v>
      </c>
      <c r="P52" s="8" t="str">
        <f>LEFT(O52,MIN(FIND({0,1,2,3,4,5,6,7,8,9},ASC(O52)&amp;1234567890))-1)</f>
        <v>Co</v>
      </c>
      <c r="Q52" s="8">
        <f t="shared" si="2"/>
        <v>0.32</v>
      </c>
      <c r="R52" s="8">
        <f>VLOOKUP(P52,Table!$A$2:$C$121,2,0)</f>
        <v>9</v>
      </c>
      <c r="S52" s="7">
        <f>VLOOKUP(P52,Table!$A$2:$C$121,3,0)</f>
        <v>4</v>
      </c>
      <c r="T52" s="6" t="s">
        <v>3211</v>
      </c>
      <c r="U52" s="8" t="str">
        <f>LEFT(T52,MIN(FIND({0,1,2,3,4,5,6,7,8,9},ASC(T52)&amp;1234567890))-1)</f>
        <v>Ge</v>
      </c>
      <c r="V52" s="8">
        <f t="shared" si="3"/>
        <v>1</v>
      </c>
      <c r="W52" s="8">
        <f>VLOOKUP(U52,Table!$A$2:$C$121,2,0)</f>
        <v>14</v>
      </c>
      <c r="X52" s="7">
        <f>VLOOKUP(U52,Table!$A$2:$C$121,3,0)</f>
        <v>4</v>
      </c>
      <c r="Y52" s="6" t="s">
        <v>2303</v>
      </c>
      <c r="Z52" s="8" t="str">
        <f>LEFT(Y52,MIN(FIND({0,1,2,3,4,5,6,7,8,9},ASC(Y52)&amp;1234567890))-1)</f>
        <v>S</v>
      </c>
      <c r="AA52" s="8">
        <f t="shared" si="4"/>
        <v>4</v>
      </c>
      <c r="AB52" s="8">
        <f>VLOOKUP(Z52,Table!$A$2:$C$121,2,0)</f>
        <v>16</v>
      </c>
      <c r="AC52" s="7">
        <f>VLOOKUP(Z52,Table!$A$2:$C$121,3,0)</f>
        <v>3</v>
      </c>
      <c r="AD52" s="5" t="str">
        <f>VLOOKUP(A52,Table!$U$1:$V$230,2,0)</f>
        <v>Orthorhombic</v>
      </c>
    </row>
    <row r="53" spans="1:30" x14ac:dyDescent="0.4">
      <c r="A53" s="5">
        <v>31</v>
      </c>
      <c r="B53" s="5">
        <v>245805</v>
      </c>
      <c r="C53" s="5" t="s">
        <v>510</v>
      </c>
      <c r="D53" s="5" t="s">
        <v>511</v>
      </c>
      <c r="E53" s="6" t="s">
        <v>2746</v>
      </c>
      <c r="F53" s="8" t="str">
        <f>LEFT(E53,MIN(FIND({0,1,2,3,4,5,6,7,8,9},ASC(E53)&amp;1234567890))-1)</f>
        <v>Pb</v>
      </c>
      <c r="G53" s="8">
        <f t="shared" si="0"/>
        <v>4</v>
      </c>
      <c r="H53" s="8">
        <f>VLOOKUP(F53,Table!$A$2:$C$121,2,0)</f>
        <v>14</v>
      </c>
      <c r="I53" s="7">
        <f>VLOOKUP(F53,Table!$A$2:$C$121,3,0)</f>
        <v>6</v>
      </c>
      <c r="J53" s="6" t="s">
        <v>2377</v>
      </c>
      <c r="K53" s="8" t="str">
        <f>LEFT(J53,MIN(FIND({0,1,2,3,4,5,6,7,8,9},ASC(J53)&amp;1234567890))-1)</f>
        <v>As</v>
      </c>
      <c r="L53" s="8">
        <f t="shared" si="1"/>
        <v>2</v>
      </c>
      <c r="M53" s="8">
        <f>VLOOKUP(K53,Table!$A$2:$C$121,2,0)</f>
        <v>15</v>
      </c>
      <c r="N53" s="7">
        <f>VLOOKUP(K53,Table!$A$2:$C$121,3,0)</f>
        <v>4</v>
      </c>
      <c r="O53" s="6" t="s">
        <v>2378</v>
      </c>
      <c r="P53" s="8" t="str">
        <f>LEFT(O53,MIN(FIND({0,1,2,3,4,5,6,7,8,9},ASC(O53)&amp;1234567890))-1)</f>
        <v>S</v>
      </c>
      <c r="Q53" s="8">
        <f t="shared" si="2"/>
        <v>6</v>
      </c>
      <c r="R53" s="8">
        <f>VLOOKUP(P53,Table!$A$2:$C$121,2,0)</f>
        <v>16</v>
      </c>
      <c r="S53" s="7">
        <f>VLOOKUP(P53,Table!$A$2:$C$121,3,0)</f>
        <v>3</v>
      </c>
      <c r="T53" s="6" t="s">
        <v>2618</v>
      </c>
      <c r="U53" s="8" t="str">
        <f>LEFT(T53,MIN(FIND({0,1,2,3,4,5,6,7,8,9},ASC(T53)&amp;1234567890))-1)</f>
        <v>I</v>
      </c>
      <c r="V53" s="8">
        <f t="shared" si="3"/>
        <v>1</v>
      </c>
      <c r="W53" s="8">
        <f>VLOOKUP(U53,Table!$A$2:$C$121,2,0)</f>
        <v>17</v>
      </c>
      <c r="X53" s="7">
        <f>VLOOKUP(U53,Table!$A$2:$C$121,3,0)</f>
        <v>5</v>
      </c>
      <c r="Y53" s="6" t="s">
        <v>2339</v>
      </c>
      <c r="Z53" s="8" t="str">
        <f>LEFT(Y53,MIN(FIND({0,1,2,3,4,5,6,7,8,9},ASC(Y53)&amp;1234567890))-1)</f>
        <v>Cl</v>
      </c>
      <c r="AA53" s="8">
        <f t="shared" si="4"/>
        <v>1</v>
      </c>
      <c r="AB53" s="8">
        <f>VLOOKUP(Z53,Table!$A$2:$C$121,2,0)</f>
        <v>17</v>
      </c>
      <c r="AC53" s="7">
        <f>VLOOKUP(Z53,Table!$A$2:$C$121,3,0)</f>
        <v>3</v>
      </c>
      <c r="AD53" s="5" t="str">
        <f>VLOOKUP(A53,Table!$U$1:$V$230,2,0)</f>
        <v>Orthorhombic</v>
      </c>
    </row>
    <row r="54" spans="1:30" x14ac:dyDescent="0.4">
      <c r="A54" s="5">
        <v>31</v>
      </c>
      <c r="B54" s="5">
        <v>238680</v>
      </c>
      <c r="C54" s="5" t="s">
        <v>503</v>
      </c>
      <c r="D54" s="5" t="s">
        <v>512</v>
      </c>
      <c r="E54" s="6" t="s">
        <v>2417</v>
      </c>
      <c r="F54" s="8" t="str">
        <f>LEFT(E54,MIN(FIND({0,1,2,3,4,5,6,7,8,9},ASC(E54)&amp;1234567890))-1)</f>
        <v>La</v>
      </c>
      <c r="G54" s="8">
        <f t="shared" si="0"/>
        <v>3</v>
      </c>
      <c r="H54" s="8">
        <f>VLOOKUP(F54,Table!$A$2:$C$121,2,0)</f>
        <v>3</v>
      </c>
      <c r="I54" s="7">
        <f>VLOOKUP(F54,Table!$A$2:$C$121,3,0)</f>
        <v>6</v>
      </c>
      <c r="J54" s="6" t="s">
        <v>2597</v>
      </c>
      <c r="K54" s="8" t="str">
        <f>LEFT(J54,MIN(FIND({0,1,2,3,4,5,6,7,8,9},ASC(J54)&amp;1234567890))-1)</f>
        <v>Ba</v>
      </c>
      <c r="L54" s="8">
        <f t="shared" si="1"/>
        <v>1</v>
      </c>
      <c r="M54" s="8">
        <f>VLOOKUP(K54,Table!$A$2:$C$121,2,0)</f>
        <v>2</v>
      </c>
      <c r="N54" s="7">
        <f>VLOOKUP(K54,Table!$A$2:$C$121,3,0)</f>
        <v>6</v>
      </c>
      <c r="O54" s="6" t="s">
        <v>2558</v>
      </c>
      <c r="P54" s="8" t="str">
        <f>LEFT(O54,MIN(FIND({0,1,2,3,4,5,6,7,8,9},ASC(O54)&amp;1234567890))-1)</f>
        <v>Si</v>
      </c>
      <c r="Q54" s="8">
        <f t="shared" si="2"/>
        <v>5</v>
      </c>
      <c r="R54" s="8">
        <f>VLOOKUP(P54,Table!$A$2:$C$121,2,0)</f>
        <v>14</v>
      </c>
      <c r="S54" s="7">
        <f>VLOOKUP(P54,Table!$A$2:$C$121,3,0)</f>
        <v>3</v>
      </c>
      <c r="T54" s="6" t="s">
        <v>2327</v>
      </c>
      <c r="U54" s="8" t="str">
        <f>LEFT(T54,MIN(FIND({0,1,2,3,4,5,6,7,8,9},ASC(T54)&amp;1234567890))-1)</f>
        <v>N</v>
      </c>
      <c r="V54" s="8">
        <f t="shared" si="3"/>
        <v>9</v>
      </c>
      <c r="W54" s="8">
        <f>VLOOKUP(U54,Table!$A$2:$C$121,2,0)</f>
        <v>15</v>
      </c>
      <c r="X54" s="7">
        <f>VLOOKUP(U54,Table!$A$2:$C$121,3,0)</f>
        <v>2</v>
      </c>
      <c r="Y54" s="6" t="s">
        <v>2493</v>
      </c>
      <c r="Z54" s="8" t="str">
        <f>LEFT(Y54,MIN(FIND({0,1,2,3,4,5,6,7,8,9},ASC(Y54)&amp;1234567890))-1)</f>
        <v>O</v>
      </c>
      <c r="AA54" s="8">
        <f t="shared" si="4"/>
        <v>2</v>
      </c>
      <c r="AB54" s="8">
        <f>VLOOKUP(Z54,Table!$A$2:$C$121,2,0)</f>
        <v>16</v>
      </c>
      <c r="AC54" s="7">
        <f>VLOOKUP(Z54,Table!$A$2:$C$121,3,0)</f>
        <v>2</v>
      </c>
      <c r="AD54" s="5" t="str">
        <f>VLOOKUP(A54,Table!$U$1:$V$230,2,0)</f>
        <v>Orthorhombic</v>
      </c>
    </row>
    <row r="55" spans="1:30" x14ac:dyDescent="0.4">
      <c r="A55" s="5">
        <v>32</v>
      </c>
      <c r="B55" s="5">
        <v>157165</v>
      </c>
      <c r="C55" s="5" t="s">
        <v>513</v>
      </c>
      <c r="D55" s="5" t="s">
        <v>514</v>
      </c>
      <c r="E55" s="6" t="s">
        <v>5149</v>
      </c>
      <c r="F55" s="8" t="str">
        <f>LEFT(E55,MIN(FIND({0,1,2,3,4,5,6,7,8,9},ASC(E55)&amp;1234567890))-1)</f>
        <v>Mo</v>
      </c>
      <c r="G55" s="8">
        <f t="shared" si="0"/>
        <v>7.31</v>
      </c>
      <c r="H55" s="8">
        <f>VLOOKUP(F55,Table!$A$2:$C$121,2,0)</f>
        <v>6</v>
      </c>
      <c r="I55" s="7">
        <f>VLOOKUP(F55,Table!$A$2:$C$121,3,0)</f>
        <v>5</v>
      </c>
      <c r="J55" s="6" t="s">
        <v>5150</v>
      </c>
      <c r="K55" s="8" t="str">
        <f>LEFT(J55,MIN(FIND({0,1,2,3,4,5,6,7,8,9},ASC(J55)&amp;1234567890))-1)</f>
        <v>V</v>
      </c>
      <c r="L55" s="8">
        <f t="shared" si="1"/>
        <v>1.69</v>
      </c>
      <c r="M55" s="8">
        <f>VLOOKUP(K55,Table!$A$2:$C$121,2,0)</f>
        <v>5</v>
      </c>
      <c r="N55" s="7">
        <f>VLOOKUP(K55,Table!$A$2:$C$121,3,0)</f>
        <v>4</v>
      </c>
      <c r="O55" s="6" t="s">
        <v>5151</v>
      </c>
      <c r="P55" s="8" t="str">
        <f>LEFT(O55,MIN(FIND({0,1,2,3,4,5,6,7,8,9},ASC(O55)&amp;1234567890))-1)</f>
        <v>Te</v>
      </c>
      <c r="Q55" s="8">
        <f t="shared" si="2"/>
        <v>0.69</v>
      </c>
      <c r="R55" s="8">
        <f>VLOOKUP(P55,Table!$A$2:$C$121,2,0)</f>
        <v>16</v>
      </c>
      <c r="S55" s="7">
        <f>VLOOKUP(P55,Table!$A$2:$C$121,3,0)</f>
        <v>5</v>
      </c>
      <c r="T55" s="6" t="s">
        <v>5152</v>
      </c>
      <c r="U55" s="8" t="str">
        <f>LEFT(T55,MIN(FIND({0,1,2,3,4,5,6,7,8,9},ASC(T55)&amp;1234567890))-1)</f>
        <v>Nb</v>
      </c>
      <c r="V55" s="8">
        <f t="shared" si="3"/>
        <v>1</v>
      </c>
      <c r="W55" s="8">
        <f>VLOOKUP(U55,Table!$A$2:$C$121,2,0)</f>
        <v>5</v>
      </c>
      <c r="X55" s="7">
        <f>VLOOKUP(U55,Table!$A$2:$C$121,3,0)</f>
        <v>5</v>
      </c>
      <c r="Y55" s="6" t="s">
        <v>5153</v>
      </c>
      <c r="Z55" s="8" t="str">
        <f>LEFT(Y55,MIN(FIND({0,1,2,3,4,5,6,7,8,9},ASC(Y55)&amp;1234567890))-1)</f>
        <v>O</v>
      </c>
      <c r="AA55" s="8">
        <f t="shared" si="4"/>
        <v>28.69</v>
      </c>
      <c r="AB55" s="8">
        <f>VLOOKUP(Z55,Table!$A$2:$C$121,2,0)</f>
        <v>16</v>
      </c>
      <c r="AC55" s="7">
        <f>VLOOKUP(Z55,Table!$A$2:$C$121,3,0)</f>
        <v>2</v>
      </c>
      <c r="AD55" s="5" t="str">
        <f>VLOOKUP(A55,Table!$U$1:$V$230,2,0)</f>
        <v>Orthorhombic</v>
      </c>
    </row>
    <row r="56" spans="1:30" x14ac:dyDescent="0.4">
      <c r="A56" s="5">
        <v>33</v>
      </c>
      <c r="B56" s="5">
        <v>15019</v>
      </c>
      <c r="C56" s="5" t="s">
        <v>515</v>
      </c>
      <c r="D56" s="5" t="s">
        <v>516</v>
      </c>
      <c r="E56" s="6" t="s">
        <v>2310</v>
      </c>
      <c r="F56" s="8" t="str">
        <f>LEFT(E56,MIN(FIND({0,1,2,3,4,5,6,7,8,9},ASC(E56)&amp;1234567890))-1)</f>
        <v>K</v>
      </c>
      <c r="G56" s="8">
        <f t="shared" si="0"/>
        <v>1</v>
      </c>
      <c r="H56" s="8">
        <f>VLOOKUP(F56,Table!$A$2:$C$121,2,0)</f>
        <v>1</v>
      </c>
      <c r="I56" s="7">
        <f>VLOOKUP(F56,Table!$A$2:$C$121,3,0)</f>
        <v>4</v>
      </c>
      <c r="J56" s="6" t="s">
        <v>2619</v>
      </c>
      <c r="K56" s="8" t="str">
        <f>LEFT(J56,MIN(FIND({0,1,2,3,4,5,6,7,8,9},ASC(J56)&amp;1234567890))-1)</f>
        <v>Hg</v>
      </c>
      <c r="L56" s="8">
        <f t="shared" si="1"/>
        <v>1</v>
      </c>
      <c r="M56" s="8">
        <f>VLOOKUP(K56,Table!$A$2:$C$121,2,0)</f>
        <v>12</v>
      </c>
      <c r="N56" s="7">
        <f>VLOOKUP(K56,Table!$A$2:$C$121,3,0)</f>
        <v>6</v>
      </c>
      <c r="O56" s="6" t="s">
        <v>4611</v>
      </c>
      <c r="P56" s="8" t="str">
        <f>LEFT(O56,MIN(FIND({0,1,2,3,4,5,6,7,8,9},ASC(O56)&amp;1234567890))-1)</f>
        <v>I</v>
      </c>
      <c r="Q56" s="8">
        <f t="shared" si="2"/>
        <v>3</v>
      </c>
      <c r="R56" s="8">
        <f>VLOOKUP(P56,Table!$A$2:$C$121,2,0)</f>
        <v>17</v>
      </c>
      <c r="S56" s="7">
        <f>VLOOKUP(P56,Table!$A$2:$C$121,3,0)</f>
        <v>5</v>
      </c>
      <c r="T56" s="6" t="s">
        <v>2304</v>
      </c>
      <c r="U56" s="8" t="str">
        <f>LEFT(T56,MIN(FIND({0,1,2,3,4,5,6,7,8,9},ASC(T56)&amp;1234567890))-1)</f>
        <v>H</v>
      </c>
      <c r="V56" s="8">
        <f t="shared" si="3"/>
        <v>2</v>
      </c>
      <c r="W56" s="8">
        <f>VLOOKUP(U56,Table!$A$2:$C$121,2,0)</f>
        <v>1</v>
      </c>
      <c r="X56" s="7">
        <f>VLOOKUP(U56,Table!$A$2:$C$121,3,0)</f>
        <v>1</v>
      </c>
      <c r="Y56" s="6" t="s">
        <v>2305</v>
      </c>
      <c r="Z56" s="8" t="str">
        <f>LEFT(Y56,MIN(FIND({0,1,2,3,4,5,6,7,8,9},ASC(Y56)&amp;1234567890))-1)</f>
        <v>O</v>
      </c>
      <c r="AA56" s="8">
        <f t="shared" si="4"/>
        <v>1</v>
      </c>
      <c r="AB56" s="8">
        <f>VLOOKUP(Z56,Table!$A$2:$C$121,2,0)</f>
        <v>16</v>
      </c>
      <c r="AC56" s="7">
        <f>VLOOKUP(Z56,Table!$A$2:$C$121,3,0)</f>
        <v>2</v>
      </c>
      <c r="AD56" s="5" t="str">
        <f>VLOOKUP(A56,Table!$U$1:$V$230,2,0)</f>
        <v>Orthorhombic</v>
      </c>
    </row>
    <row r="57" spans="1:30" x14ac:dyDescent="0.4">
      <c r="A57" s="5">
        <v>33</v>
      </c>
      <c r="B57" s="5">
        <v>15359</v>
      </c>
      <c r="C57" s="5" t="s">
        <v>515</v>
      </c>
      <c r="D57" s="5" t="s">
        <v>517</v>
      </c>
      <c r="E57" s="6" t="s">
        <v>2329</v>
      </c>
      <c r="F57" s="8" t="str">
        <f>LEFT(E57,MIN(FIND({0,1,2,3,4,5,6,7,8,9},ASC(E57)&amp;1234567890))-1)</f>
        <v>Li</v>
      </c>
      <c r="G57" s="8">
        <f t="shared" si="0"/>
        <v>1</v>
      </c>
      <c r="H57" s="8">
        <f>VLOOKUP(F57,Table!$A$2:$C$121,2,0)</f>
        <v>1</v>
      </c>
      <c r="I57" s="7">
        <f>VLOOKUP(F57,Table!$A$2:$C$121,3,0)</f>
        <v>2</v>
      </c>
      <c r="J57" s="6" t="s">
        <v>2323</v>
      </c>
      <c r="K57" s="8" t="str">
        <f>LEFT(J57,MIN(FIND({0,1,2,3,4,5,6,7,8,9},ASC(J57)&amp;1234567890))-1)</f>
        <v>N</v>
      </c>
      <c r="L57" s="8">
        <f t="shared" si="1"/>
        <v>2</v>
      </c>
      <c r="M57" s="8">
        <f>VLOOKUP(K57,Table!$A$2:$C$121,2,0)</f>
        <v>15</v>
      </c>
      <c r="N57" s="7">
        <f>VLOOKUP(K57,Table!$A$2:$C$121,3,0)</f>
        <v>2</v>
      </c>
      <c r="O57" s="6" t="s">
        <v>2788</v>
      </c>
      <c r="P57" s="8" t="str">
        <f>LEFT(O57,MIN(FIND({0,1,2,3,4,5,6,7,8,9},ASC(O57)&amp;1234567890))-1)</f>
        <v>H</v>
      </c>
      <c r="Q57" s="8">
        <f t="shared" si="2"/>
        <v>5</v>
      </c>
      <c r="R57" s="8">
        <f>VLOOKUP(P57,Table!$A$2:$C$121,2,0)</f>
        <v>1</v>
      </c>
      <c r="S57" s="7">
        <f>VLOOKUP(P57,Table!$A$2:$C$121,3,0)</f>
        <v>1</v>
      </c>
      <c r="T57" s="6" t="s">
        <v>2311</v>
      </c>
      <c r="U57" s="8" t="str">
        <f>LEFT(T57,MIN(FIND({0,1,2,3,4,5,6,7,8,9},ASC(T57)&amp;1234567890))-1)</f>
        <v>S</v>
      </c>
      <c r="V57" s="8">
        <f t="shared" si="3"/>
        <v>1</v>
      </c>
      <c r="W57" s="8">
        <f>VLOOKUP(U57,Table!$A$2:$C$121,2,0)</f>
        <v>16</v>
      </c>
      <c r="X57" s="7">
        <f>VLOOKUP(U57,Table!$A$2:$C$121,3,0)</f>
        <v>3</v>
      </c>
      <c r="Y57" s="6" t="s">
        <v>2317</v>
      </c>
      <c r="Z57" s="8" t="str">
        <f>LEFT(Y57,MIN(FIND({0,1,2,3,4,5,6,7,8,9},ASC(Y57)&amp;1234567890))-1)</f>
        <v>O</v>
      </c>
      <c r="AA57" s="8">
        <f t="shared" si="4"/>
        <v>4</v>
      </c>
      <c r="AB57" s="8">
        <f>VLOOKUP(Z57,Table!$A$2:$C$121,2,0)</f>
        <v>16</v>
      </c>
      <c r="AC57" s="7">
        <f>VLOOKUP(Z57,Table!$A$2:$C$121,3,0)</f>
        <v>2</v>
      </c>
      <c r="AD57" s="5" t="str">
        <f>VLOOKUP(A57,Table!$U$1:$V$230,2,0)</f>
        <v>Orthorhombic</v>
      </c>
    </row>
    <row r="58" spans="1:30" x14ac:dyDescent="0.4">
      <c r="A58" s="5">
        <v>33</v>
      </c>
      <c r="B58" s="5">
        <v>32709</v>
      </c>
      <c r="C58" s="5" t="s">
        <v>515</v>
      </c>
      <c r="D58" s="5" t="s">
        <v>519</v>
      </c>
      <c r="E58" s="6" t="s">
        <v>2333</v>
      </c>
      <c r="F58" s="8" t="str">
        <f>LEFT(E58,MIN(FIND({0,1,2,3,4,5,6,7,8,9},ASC(E58)&amp;1234567890))-1)</f>
        <v>Rb</v>
      </c>
      <c r="G58" s="8">
        <f t="shared" si="0"/>
        <v>1</v>
      </c>
      <c r="H58" s="8">
        <f>VLOOKUP(F58,Table!$A$2:$C$121,2,0)</f>
        <v>1</v>
      </c>
      <c r="I58" s="7">
        <f>VLOOKUP(F58,Table!$A$2:$C$121,3,0)</f>
        <v>5</v>
      </c>
      <c r="J58" s="6" t="s">
        <v>2318</v>
      </c>
      <c r="K58" s="8" t="str">
        <f>LEFT(J58,MIN(FIND({0,1,2,3,4,5,6,7,8,9},ASC(J58)&amp;1234567890))-1)</f>
        <v>Sb</v>
      </c>
      <c r="L58" s="8">
        <f t="shared" si="1"/>
        <v>1</v>
      </c>
      <c r="M58" s="8">
        <f>VLOOKUP(K58,Table!$A$2:$C$121,2,0)</f>
        <v>15</v>
      </c>
      <c r="N58" s="7">
        <f>VLOOKUP(K58,Table!$A$2:$C$121,3,0)</f>
        <v>5</v>
      </c>
      <c r="O58" s="6" t="s">
        <v>2439</v>
      </c>
      <c r="P58" s="8" t="str">
        <f>LEFT(O58,MIN(FIND({0,1,2,3,4,5,6,7,8,9},ASC(O58)&amp;1234567890))-1)</f>
        <v>F</v>
      </c>
      <c r="Q58" s="8">
        <f t="shared" si="2"/>
        <v>2</v>
      </c>
      <c r="R58" s="8">
        <f>VLOOKUP(P58,Table!$A$2:$C$121,2,0)</f>
        <v>17</v>
      </c>
      <c r="S58" s="7">
        <f>VLOOKUP(P58,Table!$A$2:$C$121,3,0)</f>
        <v>2</v>
      </c>
      <c r="T58" s="6" t="s">
        <v>2311</v>
      </c>
      <c r="U58" s="8" t="str">
        <f>LEFT(T58,MIN(FIND({0,1,2,3,4,5,6,7,8,9},ASC(T58)&amp;1234567890))-1)</f>
        <v>S</v>
      </c>
      <c r="V58" s="8">
        <f t="shared" si="3"/>
        <v>1</v>
      </c>
      <c r="W58" s="8">
        <f>VLOOKUP(U58,Table!$A$2:$C$121,2,0)</f>
        <v>16</v>
      </c>
      <c r="X58" s="7">
        <f>VLOOKUP(U58,Table!$A$2:$C$121,3,0)</f>
        <v>3</v>
      </c>
      <c r="Y58" s="6" t="s">
        <v>2317</v>
      </c>
      <c r="Z58" s="8" t="str">
        <f>LEFT(Y58,MIN(FIND({0,1,2,3,4,5,6,7,8,9},ASC(Y58)&amp;1234567890))-1)</f>
        <v>O</v>
      </c>
      <c r="AA58" s="8">
        <f t="shared" si="4"/>
        <v>4</v>
      </c>
      <c r="AB58" s="8">
        <f>VLOOKUP(Z58,Table!$A$2:$C$121,2,0)</f>
        <v>16</v>
      </c>
      <c r="AC58" s="7">
        <f>VLOOKUP(Z58,Table!$A$2:$C$121,3,0)</f>
        <v>2</v>
      </c>
      <c r="AD58" s="5" t="str">
        <f>VLOOKUP(A58,Table!$U$1:$V$230,2,0)</f>
        <v>Orthorhombic</v>
      </c>
    </row>
    <row r="59" spans="1:30" x14ac:dyDescent="0.4">
      <c r="A59" s="5">
        <v>33</v>
      </c>
      <c r="B59" s="5">
        <v>61010</v>
      </c>
      <c r="C59" s="5" t="s">
        <v>518</v>
      </c>
      <c r="D59" s="5" t="s">
        <v>5658</v>
      </c>
      <c r="E59" s="6" t="s">
        <v>5201</v>
      </c>
      <c r="F59" s="8" t="str">
        <f>LEFT(E59,MIN(FIND({0,1,2,3,4,5,6,7,8,9},ASC(E59)&amp;1234567890))-1)</f>
        <v>Na</v>
      </c>
      <c r="G59" s="8">
        <f t="shared" si="0"/>
        <v>0.1</v>
      </c>
      <c r="H59" s="8">
        <f>VLOOKUP(F59,Table!$A$2:$C$121,2,0)</f>
        <v>1</v>
      </c>
      <c r="I59" s="7">
        <f>VLOOKUP(F59,Table!$A$2:$C$121,3,0)</f>
        <v>3</v>
      </c>
      <c r="J59" s="6" t="s">
        <v>5154</v>
      </c>
      <c r="K59" s="8" t="str">
        <f>LEFT(J59,MIN(FIND({0,1,2,3,4,5,6,7,8,9},ASC(J59)&amp;1234567890))-1)</f>
        <v>H</v>
      </c>
      <c r="L59" s="8">
        <f t="shared" si="1"/>
        <v>3.9</v>
      </c>
      <c r="M59" s="8">
        <f>VLOOKUP(K59,Table!$A$2:$C$121,2,0)</f>
        <v>1</v>
      </c>
      <c r="N59" s="7">
        <f>VLOOKUP(K59,Table!$A$2:$C$121,3,0)</f>
        <v>1</v>
      </c>
      <c r="O59" s="6" t="s">
        <v>2663</v>
      </c>
      <c r="P59" s="8" t="str">
        <f>LEFT(O59,MIN(FIND({0,1,2,3,4,5,6,7,8,9},ASC(O59)&amp;1234567890))-1)</f>
        <v>Al</v>
      </c>
      <c r="Q59" s="8">
        <f t="shared" si="2"/>
        <v>4</v>
      </c>
      <c r="R59" s="8">
        <f>VLOOKUP(P59,Table!$A$2:$C$121,2,0)</f>
        <v>13</v>
      </c>
      <c r="S59" s="7">
        <f>VLOOKUP(P59,Table!$A$2:$C$121,3,0)</f>
        <v>3</v>
      </c>
      <c r="T59" s="6" t="s">
        <v>5155</v>
      </c>
      <c r="U59" s="8" t="str">
        <f>LEFT(T59,MIN(FIND({0,1,2,3,4,5,6,7,8,9},ASC(T59)&amp;1234567890))-1)</f>
        <v>Si</v>
      </c>
      <c r="V59" s="8">
        <f t="shared" si="3"/>
        <v>92</v>
      </c>
      <c r="W59" s="8">
        <f>VLOOKUP(U59,Table!$A$2:$C$121,2,0)</f>
        <v>14</v>
      </c>
      <c r="X59" s="7">
        <f>VLOOKUP(U59,Table!$A$2:$C$121,3,0)</f>
        <v>3</v>
      </c>
      <c r="Y59" s="6" t="s">
        <v>5156</v>
      </c>
      <c r="Z59" s="8" t="str">
        <f>LEFT(Y59,MIN(FIND({0,1,2,3,4,5,6,7,8,9},ASC(Y59)&amp;1234567890))-1)</f>
        <v>O</v>
      </c>
      <c r="AA59" s="8">
        <f t="shared" si="4"/>
        <v>192</v>
      </c>
      <c r="AB59" s="8">
        <f>VLOOKUP(Z59,Table!$A$2:$C$121,2,0)</f>
        <v>16</v>
      </c>
      <c r="AC59" s="7">
        <f>VLOOKUP(Z59,Table!$A$2:$C$121,3,0)</f>
        <v>2</v>
      </c>
      <c r="AD59" s="5" t="str">
        <f>VLOOKUP(A59,Table!$U$1:$V$230,2,0)</f>
        <v>Orthorhombic</v>
      </c>
    </row>
    <row r="60" spans="1:30" x14ac:dyDescent="0.4">
      <c r="A60" s="5">
        <v>33</v>
      </c>
      <c r="B60" s="5">
        <v>280038</v>
      </c>
      <c r="C60" s="5" t="s">
        <v>518</v>
      </c>
      <c r="D60" s="5" t="s">
        <v>520</v>
      </c>
      <c r="E60" s="6" t="s">
        <v>5157</v>
      </c>
      <c r="F60" s="8" t="str">
        <f>LEFT(E60,MIN(FIND({0,1,2,3,4,5,6,7,8,9},ASC(E60)&amp;1234567890))-1)</f>
        <v>K</v>
      </c>
      <c r="G60" s="8">
        <f t="shared" si="0"/>
        <v>1.97</v>
      </c>
      <c r="H60" s="8">
        <f>VLOOKUP(F60,Table!$A$2:$C$121,2,0)</f>
        <v>1</v>
      </c>
      <c r="I60" s="7">
        <f>VLOOKUP(F60,Table!$A$2:$C$121,3,0)</f>
        <v>4</v>
      </c>
      <c r="J60" s="6" t="s">
        <v>5158</v>
      </c>
      <c r="K60" s="8" t="str">
        <f>LEFT(J60,MIN(FIND({0,1,2,3,4,5,6,7,8,9},ASC(J60)&amp;1234567890))-1)</f>
        <v>Nb</v>
      </c>
      <c r="L60" s="8">
        <f t="shared" si="1"/>
        <v>1.38</v>
      </c>
      <c r="M60" s="8">
        <f>VLOOKUP(K60,Table!$A$2:$C$121,2,0)</f>
        <v>5</v>
      </c>
      <c r="N60" s="7">
        <f>VLOOKUP(K60,Table!$A$2:$C$121,3,0)</f>
        <v>5</v>
      </c>
      <c r="O60" s="6" t="s">
        <v>5159</v>
      </c>
      <c r="P60" s="8" t="str">
        <f>LEFT(O60,MIN(FIND({0,1,2,3,4,5,6,7,8,9},ASC(O60)&amp;1234567890))-1)</f>
        <v>Al</v>
      </c>
      <c r="Q60" s="8">
        <f t="shared" si="2"/>
        <v>0.99</v>
      </c>
      <c r="R60" s="8">
        <f>VLOOKUP(P60,Table!$A$2:$C$121,2,0)</f>
        <v>13</v>
      </c>
      <c r="S60" s="7">
        <f>VLOOKUP(P60,Table!$A$2:$C$121,3,0)</f>
        <v>3</v>
      </c>
      <c r="T60" s="6" t="s">
        <v>5160</v>
      </c>
      <c r="U60" s="8" t="str">
        <f>LEFT(T60,MIN(FIND({0,1,2,3,4,5,6,7,8,9},ASC(T60)&amp;1234567890))-1)</f>
        <v>As</v>
      </c>
      <c r="V60" s="8">
        <f t="shared" si="3"/>
        <v>1.63</v>
      </c>
      <c r="W60" s="8">
        <f>VLOOKUP(U60,Table!$A$2:$C$121,2,0)</f>
        <v>15</v>
      </c>
      <c r="X60" s="7">
        <f>VLOOKUP(U60,Table!$A$2:$C$121,3,0)</f>
        <v>4</v>
      </c>
      <c r="Y60" s="6" t="s">
        <v>2336</v>
      </c>
      <c r="Z60" s="8" t="str">
        <f>LEFT(Y60,MIN(FIND({0,1,2,3,4,5,6,7,8,9},ASC(Y60)&amp;1234567890))-1)</f>
        <v>O</v>
      </c>
      <c r="AA60" s="8">
        <f t="shared" si="4"/>
        <v>10</v>
      </c>
      <c r="AB60" s="8">
        <f>VLOOKUP(Z60,Table!$A$2:$C$121,2,0)</f>
        <v>16</v>
      </c>
      <c r="AC60" s="7">
        <f>VLOOKUP(Z60,Table!$A$2:$C$121,3,0)</f>
        <v>2</v>
      </c>
      <c r="AD60" s="5" t="str">
        <f>VLOOKUP(A60,Table!$U$1:$V$230,2,0)</f>
        <v>Orthorhombic</v>
      </c>
    </row>
    <row r="61" spans="1:30" x14ac:dyDescent="0.4">
      <c r="A61" s="5">
        <v>33</v>
      </c>
      <c r="B61" s="5">
        <v>95386</v>
      </c>
      <c r="C61" s="5" t="s">
        <v>515</v>
      </c>
      <c r="D61" s="5" t="s">
        <v>521</v>
      </c>
      <c r="E61" s="6" t="s">
        <v>2551</v>
      </c>
      <c r="F61" s="8" t="str">
        <f>LEFT(E61,MIN(FIND({0,1,2,3,4,5,6,7,8,9},ASC(E61)&amp;1234567890))-1)</f>
        <v>La</v>
      </c>
      <c r="G61" s="8">
        <f t="shared" si="0"/>
        <v>4</v>
      </c>
      <c r="H61" s="8">
        <f>VLOOKUP(F61,Table!$A$2:$C$121,2,0)</f>
        <v>3</v>
      </c>
      <c r="I61" s="7">
        <f>VLOOKUP(F61,Table!$A$2:$C$121,3,0)</f>
        <v>6</v>
      </c>
      <c r="J61" s="6" t="s">
        <v>2786</v>
      </c>
      <c r="K61" s="8" t="str">
        <f>LEFT(J61,MIN(FIND({0,1,2,3,4,5,6,7,8,9},ASC(J61)&amp;1234567890))-1)</f>
        <v>Ti</v>
      </c>
      <c r="L61" s="8">
        <f t="shared" si="1"/>
        <v>3</v>
      </c>
      <c r="M61" s="8">
        <f>VLOOKUP(K61,Table!$A$2:$C$121,2,0)</f>
        <v>4</v>
      </c>
      <c r="N61" s="7">
        <f>VLOOKUP(K61,Table!$A$2:$C$121,3,0)</f>
        <v>4</v>
      </c>
      <c r="O61" s="6" t="s">
        <v>3151</v>
      </c>
      <c r="P61" s="8" t="str">
        <f>LEFT(O61,MIN(FIND({0,1,2,3,4,5,6,7,8,9},ASC(O61)&amp;1234567890))-1)</f>
        <v>Nb</v>
      </c>
      <c r="Q61" s="8">
        <f t="shared" si="2"/>
        <v>0.5</v>
      </c>
      <c r="R61" s="8">
        <f>VLOOKUP(P61,Table!$A$2:$C$121,2,0)</f>
        <v>5</v>
      </c>
      <c r="S61" s="7">
        <f>VLOOKUP(P61,Table!$A$2:$C$121,3,0)</f>
        <v>5</v>
      </c>
      <c r="T61" s="6" t="s">
        <v>3057</v>
      </c>
      <c r="U61" s="8" t="str">
        <f>LEFT(T61,MIN(FIND({0,1,2,3,4,5,6,7,8,9},ASC(T61)&amp;1234567890))-1)</f>
        <v>Fe</v>
      </c>
      <c r="V61" s="8">
        <f t="shared" si="3"/>
        <v>0.5</v>
      </c>
      <c r="W61" s="8">
        <f>VLOOKUP(U61,Table!$A$2:$C$121,2,0)</f>
        <v>8</v>
      </c>
      <c r="X61" s="7">
        <f>VLOOKUP(U61,Table!$A$2:$C$121,3,0)</f>
        <v>4</v>
      </c>
      <c r="Y61" s="6" t="s">
        <v>2414</v>
      </c>
      <c r="Z61" s="8" t="str">
        <f>LEFT(Y61,MIN(FIND({0,1,2,3,4,5,6,7,8,9},ASC(Y61)&amp;1234567890))-1)</f>
        <v>O</v>
      </c>
      <c r="AA61" s="8">
        <f t="shared" si="4"/>
        <v>14</v>
      </c>
      <c r="AB61" s="8">
        <f>VLOOKUP(Z61,Table!$A$2:$C$121,2,0)</f>
        <v>16</v>
      </c>
      <c r="AC61" s="7">
        <f>VLOOKUP(Z61,Table!$A$2:$C$121,3,0)</f>
        <v>2</v>
      </c>
      <c r="AD61" s="5" t="str">
        <f>VLOOKUP(A61,Table!$U$1:$V$230,2,0)</f>
        <v>Orthorhombic</v>
      </c>
    </row>
    <row r="62" spans="1:30" x14ac:dyDescent="0.4">
      <c r="A62" s="5">
        <v>33</v>
      </c>
      <c r="B62" s="5">
        <v>414082</v>
      </c>
      <c r="C62" s="5" t="s">
        <v>515</v>
      </c>
      <c r="D62" s="5" t="s">
        <v>522</v>
      </c>
      <c r="E62" s="6" t="s">
        <v>5161</v>
      </c>
      <c r="F62" s="8" t="str">
        <f>LEFT(E62,MIN(FIND({0,1,2,3,4,5,6,7,8,9},ASC(E62)&amp;1234567890))-1)</f>
        <v>Li</v>
      </c>
      <c r="G62" s="8">
        <f t="shared" si="0"/>
        <v>6.48</v>
      </c>
      <c r="H62" s="8">
        <f>VLOOKUP(F62,Table!$A$2:$C$121,2,0)</f>
        <v>1</v>
      </c>
      <c r="I62" s="7">
        <f>VLOOKUP(F62,Table!$A$2:$C$121,3,0)</f>
        <v>2</v>
      </c>
      <c r="J62" s="6" t="s">
        <v>5162</v>
      </c>
      <c r="K62" s="8" t="str">
        <f>LEFT(J62,MIN(FIND({0,1,2,3,4,5,6,7,8,9},ASC(J62)&amp;1234567890))-1)</f>
        <v>H</v>
      </c>
      <c r="L62" s="8">
        <f t="shared" si="1"/>
        <v>9.1999999999999993</v>
      </c>
      <c r="M62" s="8">
        <f>VLOOKUP(K62,Table!$A$2:$C$121,2,0)</f>
        <v>1</v>
      </c>
      <c r="N62" s="7">
        <f>VLOOKUP(K62,Table!$A$2:$C$121,3,0)</f>
        <v>1</v>
      </c>
      <c r="O62" s="6" t="s">
        <v>4453</v>
      </c>
      <c r="P62" s="8" t="str">
        <f>LEFT(O62,MIN(FIND({0,1,2,3,4,5,6,7,8,9},ASC(O62)&amp;1234567890))-1)</f>
        <v>P</v>
      </c>
      <c r="Q62" s="8">
        <f t="shared" si="2"/>
        <v>12</v>
      </c>
      <c r="R62" s="8">
        <f>VLOOKUP(P62,Table!$A$2:$C$121,2,0)</f>
        <v>15</v>
      </c>
      <c r="S62" s="7">
        <f>VLOOKUP(P62,Table!$A$2:$C$121,3,0)</f>
        <v>3</v>
      </c>
      <c r="T62" s="6" t="s">
        <v>5163</v>
      </c>
      <c r="U62" s="8" t="str">
        <f>LEFT(T62,MIN(FIND({0,1,2,3,4,5,6,7,8,9},ASC(T62)&amp;1234567890))-1)</f>
        <v>N</v>
      </c>
      <c r="V62" s="8">
        <f t="shared" si="3"/>
        <v>24</v>
      </c>
      <c r="W62" s="8">
        <f>VLOOKUP(U62,Table!$A$2:$C$121,2,0)</f>
        <v>15</v>
      </c>
      <c r="X62" s="7">
        <f>VLOOKUP(U62,Table!$A$2:$C$121,3,0)</f>
        <v>2</v>
      </c>
      <c r="Y62" s="6" t="s">
        <v>5164</v>
      </c>
      <c r="Z62" s="8" t="str">
        <f>LEFT(Y62,MIN(FIND({0,1,2,3,4,5,6,7,8,9},ASC(Y62)&amp;1234567890))-1)</f>
        <v>Cl</v>
      </c>
      <c r="AA62" s="8">
        <f t="shared" si="4"/>
        <v>3.68</v>
      </c>
      <c r="AB62" s="8">
        <f>VLOOKUP(Z62,Table!$A$2:$C$121,2,0)</f>
        <v>17</v>
      </c>
      <c r="AC62" s="7">
        <f>VLOOKUP(Z62,Table!$A$2:$C$121,3,0)</f>
        <v>3</v>
      </c>
      <c r="AD62" s="5" t="str">
        <f>VLOOKUP(A62,Table!$U$1:$V$230,2,0)</f>
        <v>Orthorhombic</v>
      </c>
    </row>
    <row r="63" spans="1:30" x14ac:dyDescent="0.4">
      <c r="A63" s="5">
        <v>33</v>
      </c>
      <c r="B63" s="5">
        <v>412994</v>
      </c>
      <c r="C63" s="5" t="s">
        <v>515</v>
      </c>
      <c r="D63" s="5" t="s">
        <v>523</v>
      </c>
      <c r="E63" s="6" t="s">
        <v>2585</v>
      </c>
      <c r="F63" s="8" t="str">
        <f>LEFT(E63,MIN(FIND({0,1,2,3,4,5,6,7,8,9},ASC(E63)&amp;1234567890))-1)</f>
        <v>As</v>
      </c>
      <c r="G63" s="8">
        <f t="shared" si="0"/>
        <v>1</v>
      </c>
      <c r="H63" s="8">
        <f>VLOOKUP(F63,Table!$A$2:$C$121,2,0)</f>
        <v>15</v>
      </c>
      <c r="I63" s="7">
        <f>VLOOKUP(F63,Table!$A$2:$C$121,3,0)</f>
        <v>4</v>
      </c>
      <c r="J63" s="6" t="s">
        <v>5165</v>
      </c>
      <c r="K63" s="8" t="str">
        <f>LEFT(J63,MIN(FIND({0,1,2,3,4,5,6,7,8,9},ASC(J63)&amp;1234567890))-1)</f>
        <v>Au</v>
      </c>
      <c r="L63" s="8">
        <f t="shared" si="1"/>
        <v>1</v>
      </c>
      <c r="M63" s="8">
        <f>VLOOKUP(K63,Table!$A$2:$C$121,2,0)</f>
        <v>11</v>
      </c>
      <c r="N63" s="7">
        <f>VLOOKUP(K63,Table!$A$2:$C$121,3,0)</f>
        <v>6</v>
      </c>
      <c r="O63" s="6" t="s">
        <v>2895</v>
      </c>
      <c r="P63" s="8" t="str">
        <f>LEFT(O63,MIN(FIND({0,1,2,3,4,5,6,7,8,9},ASC(O63)&amp;1234567890))-1)</f>
        <v>F</v>
      </c>
      <c r="Q63" s="8">
        <f t="shared" si="2"/>
        <v>14</v>
      </c>
      <c r="R63" s="8">
        <f>VLOOKUP(P63,Table!$A$2:$C$121,2,0)</f>
        <v>17</v>
      </c>
      <c r="S63" s="7">
        <f>VLOOKUP(P63,Table!$A$2:$C$121,3,0)</f>
        <v>2</v>
      </c>
      <c r="T63" s="6" t="s">
        <v>4196</v>
      </c>
      <c r="U63" s="8" t="str">
        <f>LEFT(T63,MIN(FIND({0,1,2,3,4,5,6,7,8,9},ASC(T63)&amp;1234567890))-1)</f>
        <v>Sb</v>
      </c>
      <c r="V63" s="8">
        <f t="shared" si="3"/>
        <v>2</v>
      </c>
      <c r="W63" s="8">
        <f>VLOOKUP(U63,Table!$A$2:$C$121,2,0)</f>
        <v>15</v>
      </c>
      <c r="X63" s="7">
        <f>VLOOKUP(U63,Table!$A$2:$C$121,3,0)</f>
        <v>5</v>
      </c>
      <c r="Y63" s="6" t="s">
        <v>5166</v>
      </c>
      <c r="Z63" s="8" t="str">
        <f>LEFT(Y63,MIN(FIND({0,1,2,3,4,5,6,7,8,9},ASC(Y63)&amp;1234567890))-1)</f>
        <v>Xe</v>
      </c>
      <c r="AA63" s="8">
        <f t="shared" si="4"/>
        <v>1</v>
      </c>
      <c r="AB63" s="8">
        <f>VLOOKUP(Z63,Table!$A$2:$C$121,2,0)</f>
        <v>18</v>
      </c>
      <c r="AC63" s="7">
        <f>VLOOKUP(Z63,Table!$A$2:$C$121,3,0)</f>
        <v>5</v>
      </c>
      <c r="AD63" s="5" t="str">
        <f>VLOOKUP(A63,Table!$U$1:$V$230,2,0)</f>
        <v>Orthorhombic</v>
      </c>
    </row>
    <row r="64" spans="1:30" x14ac:dyDescent="0.4">
      <c r="A64" s="5">
        <v>33</v>
      </c>
      <c r="B64" s="5">
        <v>424289</v>
      </c>
      <c r="C64" s="5" t="s">
        <v>515</v>
      </c>
      <c r="D64" s="5" t="s">
        <v>524</v>
      </c>
      <c r="E64" s="6" t="s">
        <v>3252</v>
      </c>
      <c r="F64" s="8" t="str">
        <f>LEFT(E64,MIN(FIND({0,1,2,3,4,5,6,7,8,9},ASC(E64)&amp;1234567890))-1)</f>
        <v>Sr</v>
      </c>
      <c r="G64" s="8">
        <f t="shared" si="0"/>
        <v>0.25</v>
      </c>
      <c r="H64" s="8">
        <f>VLOOKUP(F64,Table!$A$2:$C$121,2,0)</f>
        <v>2</v>
      </c>
      <c r="I64" s="7">
        <f>VLOOKUP(F64,Table!$A$2:$C$121,3,0)</f>
        <v>5</v>
      </c>
      <c r="J64" s="6" t="s">
        <v>5167</v>
      </c>
      <c r="K64" s="8" t="str">
        <f>LEFT(J64,MIN(FIND({0,1,2,3,4,5,6,7,8,9},ASC(J64)&amp;1234567890))-1)</f>
        <v>Ba</v>
      </c>
      <c r="L64" s="8">
        <f t="shared" si="1"/>
        <v>0.75</v>
      </c>
      <c r="M64" s="8">
        <f>VLOOKUP(K64,Table!$A$2:$C$121,2,0)</f>
        <v>2</v>
      </c>
      <c r="N64" s="7">
        <f>VLOOKUP(K64,Table!$A$2:$C$121,3,0)</f>
        <v>6</v>
      </c>
      <c r="O64" s="6" t="s">
        <v>2309</v>
      </c>
      <c r="P64" s="8" t="str">
        <f>LEFT(O64,MIN(FIND({0,1,2,3,4,5,6,7,8,9},ASC(O64)&amp;1234567890))-1)</f>
        <v>Si</v>
      </c>
      <c r="Q64" s="8">
        <f t="shared" si="2"/>
        <v>2</v>
      </c>
      <c r="R64" s="8">
        <f>VLOOKUP(P64,Table!$A$2:$C$121,2,0)</f>
        <v>14</v>
      </c>
      <c r="S64" s="7">
        <f>VLOOKUP(P64,Table!$A$2:$C$121,3,0)</f>
        <v>3</v>
      </c>
      <c r="T64" s="6" t="s">
        <v>2493</v>
      </c>
      <c r="U64" s="8" t="str">
        <f>LEFT(T64,MIN(FIND({0,1,2,3,4,5,6,7,8,9},ASC(T64)&amp;1234567890))-1)</f>
        <v>O</v>
      </c>
      <c r="V64" s="8">
        <f t="shared" si="3"/>
        <v>2</v>
      </c>
      <c r="W64" s="8">
        <f>VLOOKUP(U64,Table!$A$2:$C$121,2,0)</f>
        <v>16</v>
      </c>
      <c r="X64" s="7">
        <f>VLOOKUP(U64,Table!$A$2:$C$121,3,0)</f>
        <v>2</v>
      </c>
      <c r="Y64" s="6" t="s">
        <v>2323</v>
      </c>
      <c r="Z64" s="8" t="str">
        <f>LEFT(Y64,MIN(FIND({0,1,2,3,4,5,6,7,8,9},ASC(Y64)&amp;1234567890))-1)</f>
        <v>N</v>
      </c>
      <c r="AA64" s="8">
        <f t="shared" si="4"/>
        <v>2</v>
      </c>
      <c r="AB64" s="8">
        <f>VLOOKUP(Z64,Table!$A$2:$C$121,2,0)</f>
        <v>15</v>
      </c>
      <c r="AC64" s="7">
        <f>VLOOKUP(Z64,Table!$A$2:$C$121,3,0)</f>
        <v>2</v>
      </c>
      <c r="AD64" s="5" t="str">
        <f>VLOOKUP(A64,Table!$U$1:$V$230,2,0)</f>
        <v>Orthorhombic</v>
      </c>
    </row>
    <row r="65" spans="1:30" x14ac:dyDescent="0.4">
      <c r="A65" s="5">
        <v>33</v>
      </c>
      <c r="B65" s="5">
        <v>410143</v>
      </c>
      <c r="C65" s="5" t="s">
        <v>515</v>
      </c>
      <c r="D65" s="5" t="s">
        <v>525</v>
      </c>
      <c r="E65" s="6" t="s">
        <v>5168</v>
      </c>
      <c r="F65" s="8" t="str">
        <f>LEFT(E65,MIN(FIND({0,1,2,3,4,5,6,7,8,9},ASC(E65)&amp;1234567890))-1)</f>
        <v>C</v>
      </c>
      <c r="G65" s="8">
        <f t="shared" si="0"/>
        <v>21</v>
      </c>
      <c r="H65" s="8">
        <f>VLOOKUP(F65,Table!$A$2:$C$121,2,0)</f>
        <v>14</v>
      </c>
      <c r="I65" s="7">
        <f>VLOOKUP(F65,Table!$A$2:$C$121,3,0)</f>
        <v>2</v>
      </c>
      <c r="J65" s="6" t="s">
        <v>5169</v>
      </c>
      <c r="K65" s="8" t="str">
        <f>LEFT(J65,MIN(FIND({0,1,2,3,4,5,6,7,8,9},ASC(J65)&amp;1234567890))-1)</f>
        <v>H</v>
      </c>
      <c r="L65" s="8">
        <f t="shared" si="1"/>
        <v>50</v>
      </c>
      <c r="M65" s="8">
        <f>VLOOKUP(K65,Table!$A$2:$C$121,2,0)</f>
        <v>1</v>
      </c>
      <c r="N65" s="7">
        <f>VLOOKUP(K65,Table!$A$2:$C$121,3,0)</f>
        <v>1</v>
      </c>
      <c r="O65" s="6" t="s">
        <v>2335</v>
      </c>
      <c r="P65" s="8" t="str">
        <f>LEFT(O65,MIN(FIND({0,1,2,3,4,5,6,7,8,9},ASC(O65)&amp;1234567890))-1)</f>
        <v>B</v>
      </c>
      <c r="Q65" s="8">
        <f t="shared" si="2"/>
        <v>2</v>
      </c>
      <c r="R65" s="8">
        <f>VLOOKUP(P65,Table!$A$2:$C$121,2,0)</f>
        <v>13</v>
      </c>
      <c r="S65" s="7">
        <f>VLOOKUP(P65,Table!$A$2:$C$121,3,0)</f>
        <v>2</v>
      </c>
      <c r="T65" s="6" t="s">
        <v>2323</v>
      </c>
      <c r="U65" s="8" t="str">
        <f>LEFT(T65,MIN(FIND({0,1,2,3,4,5,6,7,8,9},ASC(T65)&amp;1234567890))-1)</f>
        <v>N</v>
      </c>
      <c r="V65" s="8">
        <f t="shared" si="3"/>
        <v>2</v>
      </c>
      <c r="W65" s="8">
        <f>VLOOKUP(U65,Table!$A$2:$C$121,2,0)</f>
        <v>15</v>
      </c>
      <c r="X65" s="7">
        <f>VLOOKUP(U65,Table!$A$2:$C$121,3,0)</f>
        <v>2</v>
      </c>
      <c r="Y65" s="6" t="s">
        <v>5170</v>
      </c>
      <c r="Z65" s="8" t="str">
        <f>LEFT(Y65,MIN(FIND({0,1,2,3,4,5,6,7,8,9},ASC(Y65)&amp;1234567890))-1)</f>
        <v>Si</v>
      </c>
      <c r="AA65" s="8">
        <f t="shared" si="4"/>
        <v>1</v>
      </c>
      <c r="AB65" s="8">
        <f>VLOOKUP(Z65,Table!$A$2:$C$121,2,0)</f>
        <v>14</v>
      </c>
      <c r="AC65" s="7">
        <f>VLOOKUP(Z65,Table!$A$2:$C$121,3,0)</f>
        <v>3</v>
      </c>
      <c r="AD65" s="5" t="str">
        <f>VLOOKUP(A65,Table!$U$1:$V$230,2,0)</f>
        <v>Orthorhombic</v>
      </c>
    </row>
    <row r="66" spans="1:30" x14ac:dyDescent="0.4">
      <c r="A66" s="5">
        <v>33</v>
      </c>
      <c r="B66" s="5">
        <v>248852</v>
      </c>
      <c r="C66" s="5" t="s">
        <v>515</v>
      </c>
      <c r="D66" s="5" t="s">
        <v>526</v>
      </c>
      <c r="E66" s="6" t="s">
        <v>4741</v>
      </c>
      <c r="F66" s="8" t="str">
        <f>LEFT(E66,MIN(FIND({0,1,2,3,4,5,6,7,8,9},ASC(E66)&amp;1234567890))-1)</f>
        <v>Sr</v>
      </c>
      <c r="G66" s="8">
        <f t="shared" ref="G66:G129" si="5">IF(SUBSTITUTE(E66,F66,"")="",1,SUBSTITUTE(E66,F66,""))*1</f>
        <v>8</v>
      </c>
      <c r="H66" s="8">
        <f>VLOOKUP(F66,Table!$A$2:$C$121,2,0)</f>
        <v>2</v>
      </c>
      <c r="I66" s="7">
        <f>VLOOKUP(F66,Table!$A$2:$C$121,3,0)</f>
        <v>5</v>
      </c>
      <c r="J66" s="6" t="s">
        <v>2628</v>
      </c>
      <c r="K66" s="8" t="str">
        <f>LEFT(J66,MIN(FIND({0,1,2,3,4,5,6,7,8,9},ASC(J66)&amp;1234567890))-1)</f>
        <v>Bi</v>
      </c>
      <c r="L66" s="8">
        <f t="shared" ref="L66:L129" si="6">IF(SUBSTITUTE(J66,K66,"")="",1,SUBSTITUTE(J66,K66,""))*1</f>
        <v>7</v>
      </c>
      <c r="M66" s="8">
        <f>VLOOKUP(K66,Table!$A$2:$C$121,2,0)</f>
        <v>15</v>
      </c>
      <c r="N66" s="7">
        <f>VLOOKUP(K66,Table!$A$2:$C$121,3,0)</f>
        <v>6</v>
      </c>
      <c r="O66" s="6" t="s">
        <v>2295</v>
      </c>
      <c r="P66" s="8" t="str">
        <f>LEFT(O66,MIN(FIND({0,1,2,3,4,5,6,7,8,9},ASC(O66)&amp;1234567890))-1)</f>
        <v>Y</v>
      </c>
      <c r="Q66" s="8">
        <f t="shared" ref="Q66:Q129" si="7">IF(SUBSTITUTE(O66,P66,"")="",1,SUBSTITUTE(O66,P66,""))*1</f>
        <v>1</v>
      </c>
      <c r="R66" s="8">
        <f>VLOOKUP(P66,Table!$A$2:$C$121,2,0)</f>
        <v>3</v>
      </c>
      <c r="S66" s="7">
        <f>VLOOKUP(P66,Table!$A$2:$C$121,3,0)</f>
        <v>5</v>
      </c>
      <c r="T66" s="6" t="s">
        <v>2380</v>
      </c>
      <c r="U66" s="8" t="str">
        <f>LEFT(T66,MIN(FIND({0,1,2,3,4,5,6,7,8,9},ASC(T66)&amp;1234567890))-1)</f>
        <v>Ge</v>
      </c>
      <c r="V66" s="8">
        <f t="shared" ref="V66:V129" si="8">IF(SUBSTITUTE(T66,U66,"")="",1,SUBSTITUTE(T66,U66,""))*1</f>
        <v>2</v>
      </c>
      <c r="W66" s="8">
        <f>VLOOKUP(U66,Table!$A$2:$C$121,2,0)</f>
        <v>14</v>
      </c>
      <c r="X66" s="7">
        <f>VLOOKUP(U66,Table!$A$2:$C$121,3,0)</f>
        <v>4</v>
      </c>
      <c r="Y66" s="6" t="s">
        <v>5171</v>
      </c>
      <c r="Z66" s="8" t="str">
        <f>LEFT(Y66,MIN(FIND({0,1,2,3,4,5,6,7,8,9},ASC(Y66)&amp;1234567890))-1)</f>
        <v>Se</v>
      </c>
      <c r="AA66" s="8">
        <f t="shared" ref="AA66:AA129" si="9">IF(SUBSTITUTE(Y66,Z66,"")="",1,SUBSTITUTE(Y66,Z66,""))*1</f>
        <v>24</v>
      </c>
      <c r="AB66" s="8">
        <f>VLOOKUP(Z66,Table!$A$2:$C$121,2,0)</f>
        <v>16</v>
      </c>
      <c r="AC66" s="7">
        <f>VLOOKUP(Z66,Table!$A$2:$C$121,3,0)</f>
        <v>4</v>
      </c>
      <c r="AD66" s="5" t="str">
        <f>VLOOKUP(A66,Table!$U$1:$V$230,2,0)</f>
        <v>Orthorhombic</v>
      </c>
    </row>
    <row r="67" spans="1:30" x14ac:dyDescent="0.4">
      <c r="A67" s="5">
        <v>33</v>
      </c>
      <c r="B67" s="5">
        <v>427933</v>
      </c>
      <c r="C67" s="5" t="s">
        <v>518</v>
      </c>
      <c r="D67" s="5" t="s">
        <v>527</v>
      </c>
      <c r="E67" s="6" t="s">
        <v>5172</v>
      </c>
      <c r="F67" s="8" t="str">
        <f>LEFT(E67,MIN(FIND({0,1,2,3,4,5,6,7,8,9},ASC(E67)&amp;1234567890))-1)</f>
        <v>Cs</v>
      </c>
      <c r="G67" s="8">
        <f t="shared" si="5"/>
        <v>8</v>
      </c>
      <c r="H67" s="8">
        <f>VLOOKUP(F67,Table!$A$2:$C$121,2,0)</f>
        <v>1</v>
      </c>
      <c r="I67" s="7">
        <f>VLOOKUP(F67,Table!$A$2:$C$121,3,0)</f>
        <v>6</v>
      </c>
      <c r="J67" s="6" t="s">
        <v>5173</v>
      </c>
      <c r="K67" s="8" t="str">
        <f>LEFT(J67,MIN(FIND({0,1,2,3,4,5,6,7,8,9},ASC(J67)&amp;1234567890))-1)</f>
        <v>Cu</v>
      </c>
      <c r="L67" s="8">
        <f t="shared" si="6"/>
        <v>4.4000000000000004</v>
      </c>
      <c r="M67" s="8">
        <f>VLOOKUP(K67,Table!$A$2:$C$121,2,0)</f>
        <v>11</v>
      </c>
      <c r="N67" s="7">
        <f>VLOOKUP(K67,Table!$A$2:$C$121,3,0)</f>
        <v>4</v>
      </c>
      <c r="O67" s="6" t="s">
        <v>5174</v>
      </c>
      <c r="P67" s="8" t="str">
        <f>LEFT(O67,MIN(FIND({0,1,2,3,4,5,6,7,8,9},ASC(O67)&amp;1234567890))-1)</f>
        <v>O</v>
      </c>
      <c r="Q67" s="8">
        <f t="shared" si="7"/>
        <v>63.6</v>
      </c>
      <c r="R67" s="8">
        <f>VLOOKUP(P67,Table!$A$2:$C$121,2,0)</f>
        <v>16</v>
      </c>
      <c r="S67" s="7">
        <f>VLOOKUP(P67,Table!$A$2:$C$121,3,0)</f>
        <v>2</v>
      </c>
      <c r="T67" s="6" t="s">
        <v>5175</v>
      </c>
      <c r="U67" s="8" t="str">
        <f>LEFT(T67,MIN(FIND({0,1,2,3,4,5,6,7,8,9},ASC(T67)&amp;1234567890))-1)</f>
        <v>P</v>
      </c>
      <c r="V67" s="8">
        <f t="shared" si="8"/>
        <v>16</v>
      </c>
      <c r="W67" s="8">
        <f>VLOOKUP(U67,Table!$A$2:$C$121,2,0)</f>
        <v>15</v>
      </c>
      <c r="X67" s="7">
        <f>VLOOKUP(U67,Table!$A$2:$C$121,3,0)</f>
        <v>3</v>
      </c>
      <c r="Y67" s="6" t="s">
        <v>5176</v>
      </c>
      <c r="Z67" s="8" t="str">
        <f>LEFT(Y67,MIN(FIND({0,1,2,3,4,5,6,7,8,9},ASC(Y67)&amp;1234567890))-1)</f>
        <v>V</v>
      </c>
      <c r="AA67" s="8">
        <f t="shared" si="9"/>
        <v>7.6</v>
      </c>
      <c r="AB67" s="8">
        <f>VLOOKUP(Z67,Table!$A$2:$C$121,2,0)</f>
        <v>5</v>
      </c>
      <c r="AC67" s="7">
        <f>VLOOKUP(Z67,Table!$A$2:$C$121,3,0)</f>
        <v>4</v>
      </c>
      <c r="AD67" s="5" t="str">
        <f>VLOOKUP(A67,Table!$U$1:$V$230,2,0)</f>
        <v>Orthorhombic</v>
      </c>
    </row>
    <row r="68" spans="1:30" x14ac:dyDescent="0.4">
      <c r="A68" s="5">
        <v>35</v>
      </c>
      <c r="B68" s="5">
        <v>84637</v>
      </c>
      <c r="C68" s="5" t="s">
        <v>528</v>
      </c>
      <c r="D68" s="5" t="s">
        <v>529</v>
      </c>
      <c r="E68" s="6" t="s">
        <v>3820</v>
      </c>
      <c r="F68" s="8" t="str">
        <f>LEFT(E68,MIN(FIND({0,1,2,3,4,5,6,7,8,9},ASC(E68)&amp;1234567890))-1)</f>
        <v>Tl</v>
      </c>
      <c r="G68" s="8">
        <f t="shared" si="5"/>
        <v>5</v>
      </c>
      <c r="H68" s="8">
        <f>VLOOKUP(F68,Table!$A$2:$C$121,2,0)</f>
        <v>13</v>
      </c>
      <c r="I68" s="7">
        <f>VLOOKUP(F68,Table!$A$2:$C$121,3,0)</f>
        <v>6</v>
      </c>
      <c r="J68" s="6" t="s">
        <v>2359</v>
      </c>
      <c r="K68" s="8" t="str">
        <f>LEFT(J68,MIN(FIND({0,1,2,3,4,5,6,7,8,9},ASC(J68)&amp;1234567890))-1)</f>
        <v>Ba</v>
      </c>
      <c r="L68" s="8">
        <f t="shared" si="6"/>
        <v>3</v>
      </c>
      <c r="M68" s="8">
        <f>VLOOKUP(K68,Table!$A$2:$C$121,2,0)</f>
        <v>2</v>
      </c>
      <c r="N68" s="7">
        <f>VLOOKUP(K68,Table!$A$2:$C$121,3,0)</f>
        <v>6</v>
      </c>
      <c r="O68" s="6" t="s">
        <v>3888</v>
      </c>
      <c r="P68" s="8" t="str">
        <f>LEFT(O68,MIN(FIND({0,1,2,3,4,5,6,7,8,9},ASC(O68)&amp;1234567890))-1)</f>
        <v>Sr</v>
      </c>
      <c r="Q68" s="8">
        <f t="shared" si="7"/>
        <v>5</v>
      </c>
      <c r="R68" s="8">
        <f>VLOOKUP(P68,Table!$A$2:$C$121,2,0)</f>
        <v>2</v>
      </c>
      <c r="S68" s="7">
        <f>VLOOKUP(P68,Table!$A$2:$C$121,3,0)</f>
        <v>5</v>
      </c>
      <c r="T68" s="6" t="s">
        <v>2300</v>
      </c>
      <c r="U68" s="8" t="str">
        <f>LEFT(T68,MIN(FIND({0,1,2,3,4,5,6,7,8,9},ASC(T68)&amp;1234567890))-1)</f>
        <v>Cu</v>
      </c>
      <c r="V68" s="8">
        <f t="shared" si="8"/>
        <v>3</v>
      </c>
      <c r="W68" s="8">
        <f>VLOOKUP(U68,Table!$A$2:$C$121,2,0)</f>
        <v>11</v>
      </c>
      <c r="X68" s="7">
        <f>VLOOKUP(U68,Table!$A$2:$C$121,3,0)</f>
        <v>4</v>
      </c>
      <c r="Y68" s="6" t="s">
        <v>4099</v>
      </c>
      <c r="Z68" s="8" t="str">
        <f>LEFT(Y68,MIN(FIND({0,1,2,3,4,5,6,7,8,9},ASC(Y68)&amp;1234567890))-1)</f>
        <v>O</v>
      </c>
      <c r="AA68" s="8">
        <f t="shared" si="9"/>
        <v>19</v>
      </c>
      <c r="AB68" s="8">
        <f>VLOOKUP(Z68,Table!$A$2:$C$121,2,0)</f>
        <v>16</v>
      </c>
      <c r="AC68" s="7">
        <f>VLOOKUP(Z68,Table!$A$2:$C$121,3,0)</f>
        <v>2</v>
      </c>
      <c r="AD68" s="5" t="str">
        <f>VLOOKUP(A68,Table!$U$1:$V$230,2,0)</f>
        <v>Orthorhombic</v>
      </c>
    </row>
    <row r="69" spans="1:30" x14ac:dyDescent="0.4">
      <c r="A69" s="5">
        <v>36</v>
      </c>
      <c r="B69" s="5">
        <v>85602</v>
      </c>
      <c r="C69" s="5" t="s">
        <v>530</v>
      </c>
      <c r="D69" s="5" t="s">
        <v>532</v>
      </c>
      <c r="E69" s="6" t="s">
        <v>3650</v>
      </c>
      <c r="F69" s="8" t="str">
        <f>LEFT(E69,MIN(FIND({0,1,2,3,4,5,6,7,8,9},ASC(E69)&amp;1234567890))-1)</f>
        <v>K</v>
      </c>
      <c r="G69" s="8">
        <f t="shared" si="5"/>
        <v>0.56000000000000005</v>
      </c>
      <c r="H69" s="8">
        <f>VLOOKUP(F69,Table!$A$2:$C$121,2,0)</f>
        <v>1</v>
      </c>
      <c r="I69" s="7">
        <f>VLOOKUP(F69,Table!$A$2:$C$121,3,0)</f>
        <v>4</v>
      </c>
      <c r="J69" s="6" t="s">
        <v>5177</v>
      </c>
      <c r="K69" s="8" t="str">
        <f>LEFT(J69,MIN(FIND({0,1,2,3,4,5,6,7,8,9},ASC(J69)&amp;1234567890))-1)</f>
        <v>Ba</v>
      </c>
      <c r="L69" s="8">
        <f t="shared" si="6"/>
        <v>0.44</v>
      </c>
      <c r="M69" s="8">
        <f>VLOOKUP(K69,Table!$A$2:$C$121,2,0)</f>
        <v>2</v>
      </c>
      <c r="N69" s="7">
        <f>VLOOKUP(K69,Table!$A$2:$C$121,3,0)</f>
        <v>6</v>
      </c>
      <c r="O69" s="6" t="s">
        <v>2807</v>
      </c>
      <c r="P69" s="8" t="str">
        <f>LEFT(O69,MIN(FIND({0,1,2,3,4,5,6,7,8,9},ASC(O69)&amp;1234567890))-1)</f>
        <v>Dy</v>
      </c>
      <c r="Q69" s="8">
        <f t="shared" si="7"/>
        <v>1</v>
      </c>
      <c r="R69" s="8">
        <f>VLOOKUP(P69,Table!$A$2:$C$121,2,0)</f>
        <v>3</v>
      </c>
      <c r="S69" s="7">
        <f>VLOOKUP(P69,Table!$A$2:$C$121,3,0)</f>
        <v>6</v>
      </c>
      <c r="T69" s="6" t="s">
        <v>5178</v>
      </c>
      <c r="U69" s="8" t="str">
        <f>LEFT(T69,MIN(FIND({0,1,2,3,4,5,6,7,8,9},ASC(T69)&amp;1234567890))-1)</f>
        <v>Cu</v>
      </c>
      <c r="V69" s="8">
        <f t="shared" si="8"/>
        <v>1.575</v>
      </c>
      <c r="W69" s="8">
        <f>VLOOKUP(U69,Table!$A$2:$C$121,2,0)</f>
        <v>11</v>
      </c>
      <c r="X69" s="7">
        <f>VLOOKUP(U69,Table!$A$2:$C$121,3,0)</f>
        <v>4</v>
      </c>
      <c r="Y69" s="6" t="s">
        <v>2855</v>
      </c>
      <c r="Z69" s="8" t="str">
        <f>LEFT(Y69,MIN(FIND({0,1,2,3,4,5,6,7,8,9},ASC(Y69)&amp;1234567890))-1)</f>
        <v>Te</v>
      </c>
      <c r="AA69" s="8">
        <f t="shared" si="9"/>
        <v>3</v>
      </c>
      <c r="AB69" s="8">
        <f>VLOOKUP(Z69,Table!$A$2:$C$121,2,0)</f>
        <v>16</v>
      </c>
      <c r="AC69" s="7">
        <f>VLOOKUP(Z69,Table!$A$2:$C$121,3,0)</f>
        <v>5</v>
      </c>
      <c r="AD69" s="5" t="str">
        <f>VLOOKUP(A69,Table!$U$1:$V$230,2,0)</f>
        <v>Orthorhombic</v>
      </c>
    </row>
    <row r="70" spans="1:30" x14ac:dyDescent="0.4">
      <c r="A70" s="5">
        <v>36</v>
      </c>
      <c r="B70" s="5">
        <v>93570</v>
      </c>
      <c r="C70" s="5" t="s">
        <v>531</v>
      </c>
      <c r="D70" s="5" t="s">
        <v>533</v>
      </c>
      <c r="E70" s="6" t="s">
        <v>5179</v>
      </c>
      <c r="F70" s="8" t="str">
        <f>LEFT(E70,MIN(FIND({0,1,2,3,4,5,6,7,8,9},ASC(E70)&amp;1234567890))-1)</f>
        <v>Pb</v>
      </c>
      <c r="G70" s="8">
        <f t="shared" si="5"/>
        <v>0.81</v>
      </c>
      <c r="H70" s="8">
        <f>VLOOKUP(F70,Table!$A$2:$C$121,2,0)</f>
        <v>14</v>
      </c>
      <c r="I70" s="7">
        <f>VLOOKUP(F70,Table!$A$2:$C$121,3,0)</f>
        <v>6</v>
      </c>
      <c r="J70" s="6" t="s">
        <v>5180</v>
      </c>
      <c r="K70" s="8" t="str">
        <f>LEFT(J70,MIN(FIND({0,1,2,3,4,5,6,7,8,9},ASC(J70)&amp;1234567890))-1)</f>
        <v>Sr</v>
      </c>
      <c r="L70" s="8">
        <f t="shared" si="6"/>
        <v>0.14000000000000001</v>
      </c>
      <c r="M70" s="8">
        <f>VLOOKUP(K70,Table!$A$2:$C$121,2,0)</f>
        <v>2</v>
      </c>
      <c r="N70" s="7">
        <f>VLOOKUP(K70,Table!$A$2:$C$121,3,0)</f>
        <v>5</v>
      </c>
      <c r="O70" s="6" t="s">
        <v>5181</v>
      </c>
      <c r="P70" s="8" t="str">
        <f>LEFT(O70,MIN(FIND({0,1,2,3,4,5,6,7,8,9},ASC(O70)&amp;1234567890))-1)</f>
        <v>Bi</v>
      </c>
      <c r="Q70" s="8">
        <f t="shared" si="7"/>
        <v>2.0499999999999998</v>
      </c>
      <c r="R70" s="8">
        <f>VLOOKUP(P70,Table!$A$2:$C$121,2,0)</f>
        <v>15</v>
      </c>
      <c r="S70" s="7">
        <f>VLOOKUP(P70,Table!$A$2:$C$121,3,0)</f>
        <v>6</v>
      </c>
      <c r="T70" s="6" t="s">
        <v>2469</v>
      </c>
      <c r="U70" s="8" t="str">
        <f>LEFT(T70,MIN(FIND({0,1,2,3,4,5,6,7,8,9},ASC(T70)&amp;1234567890))-1)</f>
        <v>Nb</v>
      </c>
      <c r="V70" s="8">
        <f t="shared" si="8"/>
        <v>2</v>
      </c>
      <c r="W70" s="8">
        <f>VLOOKUP(U70,Table!$A$2:$C$121,2,0)</f>
        <v>5</v>
      </c>
      <c r="X70" s="7">
        <f>VLOOKUP(U70,Table!$A$2:$C$121,3,0)</f>
        <v>5</v>
      </c>
      <c r="Y70" s="6" t="s">
        <v>2442</v>
      </c>
      <c r="Z70" s="8" t="str">
        <f>LEFT(Y70,MIN(FIND({0,1,2,3,4,5,6,7,8,9},ASC(Y70)&amp;1234567890))-1)</f>
        <v>O</v>
      </c>
      <c r="AA70" s="8">
        <f t="shared" si="9"/>
        <v>9</v>
      </c>
      <c r="AB70" s="8">
        <f>VLOOKUP(Z70,Table!$A$2:$C$121,2,0)</f>
        <v>16</v>
      </c>
      <c r="AC70" s="7">
        <f>VLOOKUP(Z70,Table!$A$2:$C$121,3,0)</f>
        <v>2</v>
      </c>
      <c r="AD70" s="5" t="str">
        <f>VLOOKUP(A70,Table!$U$1:$V$230,2,0)</f>
        <v>Orthorhombic</v>
      </c>
    </row>
    <row r="71" spans="1:30" x14ac:dyDescent="0.4">
      <c r="A71" s="5">
        <v>36</v>
      </c>
      <c r="B71" s="5">
        <v>93571</v>
      </c>
      <c r="C71" s="5" t="s">
        <v>531</v>
      </c>
      <c r="D71" s="5" t="s">
        <v>534</v>
      </c>
      <c r="E71" s="6" t="s">
        <v>5182</v>
      </c>
      <c r="F71" s="8" t="str">
        <f>LEFT(E71,MIN(FIND({0,1,2,3,4,5,6,7,8,9},ASC(E71)&amp;1234567890))-1)</f>
        <v>Pb</v>
      </c>
      <c r="G71" s="8">
        <f t="shared" si="5"/>
        <v>0.75</v>
      </c>
      <c r="H71" s="8">
        <f>VLOOKUP(F71,Table!$A$2:$C$121,2,0)</f>
        <v>14</v>
      </c>
      <c r="I71" s="7">
        <f>VLOOKUP(F71,Table!$A$2:$C$121,3,0)</f>
        <v>6</v>
      </c>
      <c r="J71" s="6" t="s">
        <v>5183</v>
      </c>
      <c r="K71" s="8" t="str">
        <f>LEFT(J71,MIN(FIND({0,1,2,3,4,5,6,7,8,9},ASC(J71)&amp;1234567890))-1)</f>
        <v>Sr</v>
      </c>
      <c r="L71" s="8">
        <f t="shared" si="6"/>
        <v>0.24</v>
      </c>
      <c r="M71" s="8">
        <f>VLOOKUP(K71,Table!$A$2:$C$121,2,0)</f>
        <v>2</v>
      </c>
      <c r="N71" s="7">
        <f>VLOOKUP(K71,Table!$A$2:$C$121,3,0)</f>
        <v>5</v>
      </c>
      <c r="O71" s="6" t="s">
        <v>5184</v>
      </c>
      <c r="P71" s="8" t="str">
        <f>LEFT(O71,MIN(FIND({0,1,2,3,4,5,6,7,8,9},ASC(O71)&amp;1234567890))-1)</f>
        <v>Bi</v>
      </c>
      <c r="Q71" s="8">
        <f t="shared" si="7"/>
        <v>2.0099999999999998</v>
      </c>
      <c r="R71" s="8">
        <f>VLOOKUP(P71,Table!$A$2:$C$121,2,0)</f>
        <v>15</v>
      </c>
      <c r="S71" s="7">
        <f>VLOOKUP(P71,Table!$A$2:$C$121,3,0)</f>
        <v>6</v>
      </c>
      <c r="T71" s="6" t="s">
        <v>2469</v>
      </c>
      <c r="U71" s="8" t="str">
        <f>LEFT(T71,MIN(FIND({0,1,2,3,4,5,6,7,8,9},ASC(T71)&amp;1234567890))-1)</f>
        <v>Nb</v>
      </c>
      <c r="V71" s="8">
        <f t="shared" si="8"/>
        <v>2</v>
      </c>
      <c r="W71" s="8">
        <f>VLOOKUP(U71,Table!$A$2:$C$121,2,0)</f>
        <v>5</v>
      </c>
      <c r="X71" s="7">
        <f>VLOOKUP(U71,Table!$A$2:$C$121,3,0)</f>
        <v>5</v>
      </c>
      <c r="Y71" s="6" t="s">
        <v>2442</v>
      </c>
      <c r="Z71" s="8" t="str">
        <f>LEFT(Y71,MIN(FIND({0,1,2,3,4,5,6,7,8,9},ASC(Y71)&amp;1234567890))-1)</f>
        <v>O</v>
      </c>
      <c r="AA71" s="8">
        <f t="shared" si="9"/>
        <v>9</v>
      </c>
      <c r="AB71" s="8">
        <f>VLOOKUP(Z71,Table!$A$2:$C$121,2,0)</f>
        <v>16</v>
      </c>
      <c r="AC71" s="7">
        <f>VLOOKUP(Z71,Table!$A$2:$C$121,3,0)</f>
        <v>2</v>
      </c>
      <c r="AD71" s="5" t="str">
        <f>VLOOKUP(A71,Table!$U$1:$V$230,2,0)</f>
        <v>Orthorhombic</v>
      </c>
    </row>
    <row r="72" spans="1:30" x14ac:dyDescent="0.4">
      <c r="A72" s="5">
        <v>36</v>
      </c>
      <c r="B72" s="5">
        <v>93572</v>
      </c>
      <c r="C72" s="5" t="s">
        <v>531</v>
      </c>
      <c r="D72" s="5" t="s">
        <v>535</v>
      </c>
      <c r="E72" s="6" t="s">
        <v>5185</v>
      </c>
      <c r="F72" s="8" t="str">
        <f>LEFT(E72,MIN(FIND({0,1,2,3,4,5,6,7,8,9},ASC(E72)&amp;1234567890))-1)</f>
        <v>Pb</v>
      </c>
      <c r="G72" s="8">
        <f t="shared" si="5"/>
        <v>0.62</v>
      </c>
      <c r="H72" s="8">
        <f>VLOOKUP(F72,Table!$A$2:$C$121,2,0)</f>
        <v>14</v>
      </c>
      <c r="I72" s="7">
        <f>VLOOKUP(F72,Table!$A$2:$C$121,3,0)</f>
        <v>6</v>
      </c>
      <c r="J72" s="6" t="s">
        <v>5186</v>
      </c>
      <c r="K72" s="8" t="str">
        <f>LEFT(J72,MIN(FIND({0,1,2,3,4,5,6,7,8,9},ASC(J72)&amp;1234567890))-1)</f>
        <v>Sr</v>
      </c>
      <c r="L72" s="8">
        <f t="shared" si="6"/>
        <v>0.38</v>
      </c>
      <c r="M72" s="8">
        <f>VLOOKUP(K72,Table!$A$2:$C$121,2,0)</f>
        <v>2</v>
      </c>
      <c r="N72" s="7">
        <f>VLOOKUP(K72,Table!$A$2:$C$121,3,0)</f>
        <v>5</v>
      </c>
      <c r="O72" s="6" t="s">
        <v>5184</v>
      </c>
      <c r="P72" s="8" t="str">
        <f>LEFT(O72,MIN(FIND({0,1,2,3,4,5,6,7,8,9},ASC(O72)&amp;1234567890))-1)</f>
        <v>Bi</v>
      </c>
      <c r="Q72" s="8">
        <f t="shared" si="7"/>
        <v>2.0099999999999998</v>
      </c>
      <c r="R72" s="8">
        <f>VLOOKUP(P72,Table!$A$2:$C$121,2,0)</f>
        <v>15</v>
      </c>
      <c r="S72" s="7">
        <f>VLOOKUP(P72,Table!$A$2:$C$121,3,0)</f>
        <v>6</v>
      </c>
      <c r="T72" s="6" t="s">
        <v>2469</v>
      </c>
      <c r="U72" s="8" t="str">
        <f>LEFT(T72,MIN(FIND({0,1,2,3,4,5,6,7,8,9},ASC(T72)&amp;1234567890))-1)</f>
        <v>Nb</v>
      </c>
      <c r="V72" s="8">
        <f t="shared" si="8"/>
        <v>2</v>
      </c>
      <c r="W72" s="8">
        <f>VLOOKUP(U72,Table!$A$2:$C$121,2,0)</f>
        <v>5</v>
      </c>
      <c r="X72" s="7">
        <f>VLOOKUP(U72,Table!$A$2:$C$121,3,0)</f>
        <v>5</v>
      </c>
      <c r="Y72" s="6" t="s">
        <v>2442</v>
      </c>
      <c r="Z72" s="8" t="str">
        <f>LEFT(Y72,MIN(FIND({0,1,2,3,4,5,6,7,8,9},ASC(Y72)&amp;1234567890))-1)</f>
        <v>O</v>
      </c>
      <c r="AA72" s="8">
        <f t="shared" si="9"/>
        <v>9</v>
      </c>
      <c r="AB72" s="8">
        <f>VLOOKUP(Z72,Table!$A$2:$C$121,2,0)</f>
        <v>16</v>
      </c>
      <c r="AC72" s="7">
        <f>VLOOKUP(Z72,Table!$A$2:$C$121,3,0)</f>
        <v>2</v>
      </c>
      <c r="AD72" s="5" t="str">
        <f>VLOOKUP(A72,Table!$U$1:$V$230,2,0)</f>
        <v>Orthorhombic</v>
      </c>
    </row>
    <row r="73" spans="1:30" x14ac:dyDescent="0.4">
      <c r="A73" s="5">
        <v>36</v>
      </c>
      <c r="B73" s="5">
        <v>93573</v>
      </c>
      <c r="C73" s="5" t="s">
        <v>531</v>
      </c>
      <c r="D73" s="5" t="s">
        <v>536</v>
      </c>
      <c r="E73" s="6" t="s">
        <v>5187</v>
      </c>
      <c r="F73" s="8" t="str">
        <f>LEFT(E73,MIN(FIND({0,1,2,3,4,5,6,7,8,9},ASC(E73)&amp;1234567890))-1)</f>
        <v>Pb</v>
      </c>
      <c r="G73" s="8">
        <f t="shared" si="5"/>
        <v>0.49</v>
      </c>
      <c r="H73" s="8">
        <f>VLOOKUP(F73,Table!$A$2:$C$121,2,0)</f>
        <v>14</v>
      </c>
      <c r="I73" s="7">
        <f>VLOOKUP(F73,Table!$A$2:$C$121,3,0)</f>
        <v>6</v>
      </c>
      <c r="J73" s="6" t="s">
        <v>5188</v>
      </c>
      <c r="K73" s="8" t="str">
        <f>LEFT(J73,MIN(FIND({0,1,2,3,4,5,6,7,8,9},ASC(J73)&amp;1234567890))-1)</f>
        <v>Sr</v>
      </c>
      <c r="L73" s="8">
        <f t="shared" si="6"/>
        <v>0.5</v>
      </c>
      <c r="M73" s="8">
        <f>VLOOKUP(K73,Table!$A$2:$C$121,2,0)</f>
        <v>2</v>
      </c>
      <c r="N73" s="7">
        <f>VLOOKUP(K73,Table!$A$2:$C$121,3,0)</f>
        <v>5</v>
      </c>
      <c r="O73" s="6" t="s">
        <v>2351</v>
      </c>
      <c r="P73" s="8" t="str">
        <f>LEFT(O73,MIN(FIND({0,1,2,3,4,5,6,7,8,9},ASC(O73)&amp;1234567890))-1)</f>
        <v>Bi</v>
      </c>
      <c r="Q73" s="8">
        <f t="shared" si="7"/>
        <v>2</v>
      </c>
      <c r="R73" s="8">
        <f>VLOOKUP(P73,Table!$A$2:$C$121,2,0)</f>
        <v>15</v>
      </c>
      <c r="S73" s="7">
        <f>VLOOKUP(P73,Table!$A$2:$C$121,3,0)</f>
        <v>6</v>
      </c>
      <c r="T73" s="6" t="s">
        <v>2469</v>
      </c>
      <c r="U73" s="8" t="str">
        <f>LEFT(T73,MIN(FIND({0,1,2,3,4,5,6,7,8,9},ASC(T73)&amp;1234567890))-1)</f>
        <v>Nb</v>
      </c>
      <c r="V73" s="8">
        <f t="shared" si="8"/>
        <v>2</v>
      </c>
      <c r="W73" s="8">
        <f>VLOOKUP(U73,Table!$A$2:$C$121,2,0)</f>
        <v>5</v>
      </c>
      <c r="X73" s="7">
        <f>VLOOKUP(U73,Table!$A$2:$C$121,3,0)</f>
        <v>5</v>
      </c>
      <c r="Y73" s="6" t="s">
        <v>2442</v>
      </c>
      <c r="Z73" s="8" t="str">
        <f>LEFT(Y73,MIN(FIND({0,1,2,3,4,5,6,7,8,9},ASC(Y73)&amp;1234567890))-1)</f>
        <v>O</v>
      </c>
      <c r="AA73" s="8">
        <f t="shared" si="9"/>
        <v>9</v>
      </c>
      <c r="AB73" s="8">
        <f>VLOOKUP(Z73,Table!$A$2:$C$121,2,0)</f>
        <v>16</v>
      </c>
      <c r="AC73" s="7">
        <f>VLOOKUP(Z73,Table!$A$2:$C$121,3,0)</f>
        <v>2</v>
      </c>
      <c r="AD73" s="5" t="str">
        <f>VLOOKUP(A73,Table!$U$1:$V$230,2,0)</f>
        <v>Orthorhombic</v>
      </c>
    </row>
    <row r="74" spans="1:30" x14ac:dyDescent="0.4">
      <c r="A74" s="5">
        <v>36</v>
      </c>
      <c r="B74" s="5">
        <v>93574</v>
      </c>
      <c r="C74" s="5" t="s">
        <v>531</v>
      </c>
      <c r="D74" s="5" t="s">
        <v>537</v>
      </c>
      <c r="E74" s="6" t="s">
        <v>5189</v>
      </c>
      <c r="F74" s="8" t="str">
        <f>LEFT(E74,MIN(FIND({0,1,2,3,4,5,6,7,8,9},ASC(E74)&amp;1234567890))-1)</f>
        <v>Pb</v>
      </c>
      <c r="G74" s="8">
        <f t="shared" si="5"/>
        <v>0.38</v>
      </c>
      <c r="H74" s="8">
        <f>VLOOKUP(F74,Table!$A$2:$C$121,2,0)</f>
        <v>14</v>
      </c>
      <c r="I74" s="7">
        <f>VLOOKUP(F74,Table!$A$2:$C$121,3,0)</f>
        <v>6</v>
      </c>
      <c r="J74" s="6" t="s">
        <v>5190</v>
      </c>
      <c r="K74" s="8" t="str">
        <f>LEFT(J74,MIN(FIND({0,1,2,3,4,5,6,7,8,9},ASC(J74)&amp;1234567890))-1)</f>
        <v>Sr</v>
      </c>
      <c r="L74" s="8">
        <f t="shared" si="6"/>
        <v>0.63</v>
      </c>
      <c r="M74" s="8">
        <f>VLOOKUP(K74,Table!$A$2:$C$121,2,0)</f>
        <v>2</v>
      </c>
      <c r="N74" s="7">
        <f>VLOOKUP(K74,Table!$A$2:$C$121,3,0)</f>
        <v>5</v>
      </c>
      <c r="O74" s="6" t="s">
        <v>5184</v>
      </c>
      <c r="P74" s="8" t="str">
        <f>LEFT(O74,MIN(FIND({0,1,2,3,4,5,6,7,8,9},ASC(O74)&amp;1234567890))-1)</f>
        <v>Bi</v>
      </c>
      <c r="Q74" s="8">
        <f t="shared" si="7"/>
        <v>2.0099999999999998</v>
      </c>
      <c r="R74" s="8">
        <f>VLOOKUP(P74,Table!$A$2:$C$121,2,0)</f>
        <v>15</v>
      </c>
      <c r="S74" s="7">
        <f>VLOOKUP(P74,Table!$A$2:$C$121,3,0)</f>
        <v>6</v>
      </c>
      <c r="T74" s="6" t="s">
        <v>2469</v>
      </c>
      <c r="U74" s="8" t="str">
        <f>LEFT(T74,MIN(FIND({0,1,2,3,4,5,6,7,8,9},ASC(T74)&amp;1234567890))-1)</f>
        <v>Nb</v>
      </c>
      <c r="V74" s="8">
        <f t="shared" si="8"/>
        <v>2</v>
      </c>
      <c r="W74" s="8">
        <f>VLOOKUP(U74,Table!$A$2:$C$121,2,0)</f>
        <v>5</v>
      </c>
      <c r="X74" s="7">
        <f>VLOOKUP(U74,Table!$A$2:$C$121,3,0)</f>
        <v>5</v>
      </c>
      <c r="Y74" s="6" t="s">
        <v>2442</v>
      </c>
      <c r="Z74" s="8" t="str">
        <f>LEFT(Y74,MIN(FIND({0,1,2,3,4,5,6,7,8,9},ASC(Y74)&amp;1234567890))-1)</f>
        <v>O</v>
      </c>
      <c r="AA74" s="8">
        <f t="shared" si="9"/>
        <v>9</v>
      </c>
      <c r="AB74" s="8">
        <f>VLOOKUP(Z74,Table!$A$2:$C$121,2,0)</f>
        <v>16</v>
      </c>
      <c r="AC74" s="7">
        <f>VLOOKUP(Z74,Table!$A$2:$C$121,3,0)</f>
        <v>2</v>
      </c>
      <c r="AD74" s="5" t="str">
        <f>VLOOKUP(A74,Table!$U$1:$V$230,2,0)</f>
        <v>Orthorhombic</v>
      </c>
    </row>
    <row r="75" spans="1:30" x14ac:dyDescent="0.4">
      <c r="A75" s="5">
        <v>36</v>
      </c>
      <c r="B75" s="5">
        <v>93575</v>
      </c>
      <c r="C75" s="5" t="s">
        <v>531</v>
      </c>
      <c r="D75" s="5" t="s">
        <v>538</v>
      </c>
      <c r="E75" s="6" t="s">
        <v>3349</v>
      </c>
      <c r="F75" s="8" t="str">
        <f>LEFT(E75,MIN(FIND({0,1,2,3,4,5,6,7,8,9},ASC(E75)&amp;1234567890))-1)</f>
        <v>Pb</v>
      </c>
      <c r="G75" s="8">
        <f t="shared" si="5"/>
        <v>0.25</v>
      </c>
      <c r="H75" s="8">
        <f>VLOOKUP(F75,Table!$A$2:$C$121,2,0)</f>
        <v>14</v>
      </c>
      <c r="I75" s="7">
        <f>VLOOKUP(F75,Table!$A$2:$C$121,3,0)</f>
        <v>6</v>
      </c>
      <c r="J75" s="6" t="s">
        <v>5191</v>
      </c>
      <c r="K75" s="8" t="str">
        <f>LEFT(J75,MIN(FIND({0,1,2,3,4,5,6,7,8,9},ASC(J75)&amp;1234567890))-1)</f>
        <v>Sr</v>
      </c>
      <c r="L75" s="8">
        <f t="shared" si="6"/>
        <v>0.76</v>
      </c>
      <c r="M75" s="8">
        <f>VLOOKUP(K75,Table!$A$2:$C$121,2,0)</f>
        <v>2</v>
      </c>
      <c r="N75" s="7">
        <f>VLOOKUP(K75,Table!$A$2:$C$121,3,0)</f>
        <v>5</v>
      </c>
      <c r="O75" s="6" t="s">
        <v>5192</v>
      </c>
      <c r="P75" s="8" t="str">
        <f>LEFT(O75,MIN(FIND({0,1,2,3,4,5,6,7,8,9},ASC(O75)&amp;1234567890))-1)</f>
        <v>Bi</v>
      </c>
      <c r="Q75" s="8">
        <f t="shared" si="7"/>
        <v>1.99</v>
      </c>
      <c r="R75" s="8">
        <f>VLOOKUP(P75,Table!$A$2:$C$121,2,0)</f>
        <v>15</v>
      </c>
      <c r="S75" s="7">
        <f>VLOOKUP(P75,Table!$A$2:$C$121,3,0)</f>
        <v>6</v>
      </c>
      <c r="T75" s="6" t="s">
        <v>2469</v>
      </c>
      <c r="U75" s="8" t="str">
        <f>LEFT(T75,MIN(FIND({0,1,2,3,4,5,6,7,8,9},ASC(T75)&amp;1234567890))-1)</f>
        <v>Nb</v>
      </c>
      <c r="V75" s="8">
        <f t="shared" si="8"/>
        <v>2</v>
      </c>
      <c r="W75" s="8">
        <f>VLOOKUP(U75,Table!$A$2:$C$121,2,0)</f>
        <v>5</v>
      </c>
      <c r="X75" s="7">
        <f>VLOOKUP(U75,Table!$A$2:$C$121,3,0)</f>
        <v>5</v>
      </c>
      <c r="Y75" s="6" t="s">
        <v>2442</v>
      </c>
      <c r="Z75" s="8" t="str">
        <f>LEFT(Y75,MIN(FIND({0,1,2,3,4,5,6,7,8,9},ASC(Y75)&amp;1234567890))-1)</f>
        <v>O</v>
      </c>
      <c r="AA75" s="8">
        <f t="shared" si="9"/>
        <v>9</v>
      </c>
      <c r="AB75" s="8">
        <f>VLOOKUP(Z75,Table!$A$2:$C$121,2,0)</f>
        <v>16</v>
      </c>
      <c r="AC75" s="7">
        <f>VLOOKUP(Z75,Table!$A$2:$C$121,3,0)</f>
        <v>2</v>
      </c>
      <c r="AD75" s="5" t="str">
        <f>VLOOKUP(A75,Table!$U$1:$V$230,2,0)</f>
        <v>Orthorhombic</v>
      </c>
    </row>
    <row r="76" spans="1:30" x14ac:dyDescent="0.4">
      <c r="A76" s="5">
        <v>36</v>
      </c>
      <c r="B76" s="5">
        <v>93576</v>
      </c>
      <c r="C76" s="5" t="s">
        <v>531</v>
      </c>
      <c r="D76" s="5" t="s">
        <v>539</v>
      </c>
      <c r="E76" s="6" t="s">
        <v>5193</v>
      </c>
      <c r="F76" s="8" t="str">
        <f>LEFT(E76,MIN(FIND({0,1,2,3,4,5,6,7,8,9},ASC(E76)&amp;1234567890))-1)</f>
        <v>Pb</v>
      </c>
      <c r="G76" s="8">
        <f t="shared" si="5"/>
        <v>0.16</v>
      </c>
      <c r="H76" s="8">
        <f>VLOOKUP(F76,Table!$A$2:$C$121,2,0)</f>
        <v>14</v>
      </c>
      <c r="I76" s="7">
        <f>VLOOKUP(F76,Table!$A$2:$C$121,3,0)</f>
        <v>6</v>
      </c>
      <c r="J76" s="6" t="s">
        <v>5194</v>
      </c>
      <c r="K76" s="8" t="str">
        <f>LEFT(J76,MIN(FIND({0,1,2,3,4,5,6,7,8,9},ASC(J76)&amp;1234567890))-1)</f>
        <v>Sr</v>
      </c>
      <c r="L76" s="8">
        <f t="shared" si="6"/>
        <v>0.85499999999999998</v>
      </c>
      <c r="M76" s="8">
        <f>VLOOKUP(K76,Table!$A$2:$C$121,2,0)</f>
        <v>2</v>
      </c>
      <c r="N76" s="7">
        <f>VLOOKUP(K76,Table!$A$2:$C$121,3,0)</f>
        <v>5</v>
      </c>
      <c r="O76" s="6" t="s">
        <v>5195</v>
      </c>
      <c r="P76" s="8" t="str">
        <f>LEFT(O76,MIN(FIND({0,1,2,3,4,5,6,7,8,9},ASC(O76)&amp;1234567890))-1)</f>
        <v>Bi</v>
      </c>
      <c r="Q76" s="8">
        <f t="shared" si="7"/>
        <v>1.9850000000000001</v>
      </c>
      <c r="R76" s="8">
        <f>VLOOKUP(P76,Table!$A$2:$C$121,2,0)</f>
        <v>15</v>
      </c>
      <c r="S76" s="7">
        <f>VLOOKUP(P76,Table!$A$2:$C$121,3,0)</f>
        <v>6</v>
      </c>
      <c r="T76" s="6" t="s">
        <v>2469</v>
      </c>
      <c r="U76" s="8" t="str">
        <f>LEFT(T76,MIN(FIND({0,1,2,3,4,5,6,7,8,9},ASC(T76)&amp;1234567890))-1)</f>
        <v>Nb</v>
      </c>
      <c r="V76" s="8">
        <f t="shared" si="8"/>
        <v>2</v>
      </c>
      <c r="W76" s="8">
        <f>VLOOKUP(U76,Table!$A$2:$C$121,2,0)</f>
        <v>5</v>
      </c>
      <c r="X76" s="7">
        <f>VLOOKUP(U76,Table!$A$2:$C$121,3,0)</f>
        <v>5</v>
      </c>
      <c r="Y76" s="6" t="s">
        <v>2442</v>
      </c>
      <c r="Z76" s="8" t="str">
        <f>LEFT(Y76,MIN(FIND({0,1,2,3,4,5,6,7,8,9},ASC(Y76)&amp;1234567890))-1)</f>
        <v>O</v>
      </c>
      <c r="AA76" s="8">
        <f t="shared" si="9"/>
        <v>9</v>
      </c>
      <c r="AB76" s="8">
        <f>VLOOKUP(Z76,Table!$A$2:$C$121,2,0)</f>
        <v>16</v>
      </c>
      <c r="AC76" s="7">
        <f>VLOOKUP(Z76,Table!$A$2:$C$121,3,0)</f>
        <v>2</v>
      </c>
      <c r="AD76" s="5" t="str">
        <f>VLOOKUP(A76,Table!$U$1:$V$230,2,0)</f>
        <v>Orthorhombic</v>
      </c>
    </row>
    <row r="77" spans="1:30" x14ac:dyDescent="0.4">
      <c r="A77" s="5">
        <v>36</v>
      </c>
      <c r="B77" s="5">
        <v>190612</v>
      </c>
      <c r="C77" s="5" t="s">
        <v>531</v>
      </c>
      <c r="D77" s="5" t="s">
        <v>540</v>
      </c>
      <c r="E77" s="6" t="s">
        <v>5196</v>
      </c>
      <c r="F77" s="8" t="str">
        <f>LEFT(E77,MIN(FIND({0,1,2,3,4,5,6,7,8,9},ASC(E77)&amp;1234567890))-1)</f>
        <v>Sr</v>
      </c>
      <c r="G77" s="8">
        <f t="shared" si="5"/>
        <v>0.89</v>
      </c>
      <c r="H77" s="8">
        <f>VLOOKUP(F77,Table!$A$2:$C$121,2,0)</f>
        <v>2</v>
      </c>
      <c r="I77" s="7">
        <f>VLOOKUP(F77,Table!$A$2:$C$121,3,0)</f>
        <v>5</v>
      </c>
      <c r="J77" s="6" t="s">
        <v>5197</v>
      </c>
      <c r="K77" s="8" t="str">
        <f>LEFT(J77,MIN(FIND({0,1,2,3,4,5,6,7,8,9},ASC(J77)&amp;1234567890))-1)</f>
        <v>Co</v>
      </c>
      <c r="L77" s="8">
        <f t="shared" si="6"/>
        <v>7.0000000000000007E-2</v>
      </c>
      <c r="M77" s="8">
        <f>VLOOKUP(K77,Table!$A$2:$C$121,2,0)</f>
        <v>9</v>
      </c>
      <c r="N77" s="7">
        <f>VLOOKUP(K77,Table!$A$2:$C$121,3,0)</f>
        <v>4</v>
      </c>
      <c r="O77" s="6" t="s">
        <v>5198</v>
      </c>
      <c r="P77" s="8" t="str">
        <f>LEFT(O77,MIN(FIND({0,1,2,3,4,5,6,7,8,9},ASC(O77)&amp;1234567890))-1)</f>
        <v>Bi</v>
      </c>
      <c r="Q77" s="8">
        <f t="shared" si="7"/>
        <v>2.04</v>
      </c>
      <c r="R77" s="8">
        <f>VLOOKUP(P77,Table!$A$2:$C$121,2,0)</f>
        <v>15</v>
      </c>
      <c r="S77" s="7">
        <f>VLOOKUP(P77,Table!$A$2:$C$121,3,0)</f>
        <v>6</v>
      </c>
      <c r="T77" s="6" t="s">
        <v>2931</v>
      </c>
      <c r="U77" s="8" t="str">
        <f>LEFT(T77,MIN(FIND({0,1,2,3,4,5,6,7,8,9},ASC(T77)&amp;1234567890))-1)</f>
        <v>Ta</v>
      </c>
      <c r="V77" s="8">
        <f t="shared" si="8"/>
        <v>2</v>
      </c>
      <c r="W77" s="8">
        <f>VLOOKUP(U77,Table!$A$2:$C$121,2,0)</f>
        <v>5</v>
      </c>
      <c r="X77" s="7">
        <f>VLOOKUP(U77,Table!$A$2:$C$121,3,0)</f>
        <v>6</v>
      </c>
      <c r="Y77" s="6" t="s">
        <v>2442</v>
      </c>
      <c r="Z77" s="8" t="str">
        <f>LEFT(Y77,MIN(FIND({0,1,2,3,4,5,6,7,8,9},ASC(Y77)&amp;1234567890))-1)</f>
        <v>O</v>
      </c>
      <c r="AA77" s="8">
        <f t="shared" si="9"/>
        <v>9</v>
      </c>
      <c r="AB77" s="8">
        <f>VLOOKUP(Z77,Table!$A$2:$C$121,2,0)</f>
        <v>16</v>
      </c>
      <c r="AC77" s="7">
        <f>VLOOKUP(Z77,Table!$A$2:$C$121,3,0)</f>
        <v>2</v>
      </c>
      <c r="AD77" s="5" t="str">
        <f>VLOOKUP(A77,Table!$U$1:$V$230,2,0)</f>
        <v>Orthorhombic</v>
      </c>
    </row>
    <row r="78" spans="1:30" x14ac:dyDescent="0.4">
      <c r="A78" s="5">
        <v>36</v>
      </c>
      <c r="B78" s="5">
        <v>245928</v>
      </c>
      <c r="C78" s="5" t="s">
        <v>531</v>
      </c>
      <c r="D78" s="5" t="s">
        <v>541</v>
      </c>
      <c r="E78" s="6" t="s">
        <v>2881</v>
      </c>
      <c r="F78" s="8" t="str">
        <f>LEFT(E78,MIN(FIND({0,1,2,3,4,5,6,7,8,9},ASC(E78)&amp;1234567890))-1)</f>
        <v>Ba</v>
      </c>
      <c r="G78" s="8">
        <f t="shared" si="5"/>
        <v>0.2</v>
      </c>
      <c r="H78" s="8">
        <f>VLOOKUP(F78,Table!$A$2:$C$121,2,0)</f>
        <v>2</v>
      </c>
      <c r="I78" s="7">
        <f>VLOOKUP(F78,Table!$A$2:$C$121,3,0)</f>
        <v>6</v>
      </c>
      <c r="J78" s="6" t="s">
        <v>5199</v>
      </c>
      <c r="K78" s="8" t="str">
        <f>LEFT(J78,MIN(FIND({0,1,2,3,4,5,6,7,8,9},ASC(J78)&amp;1234567890))-1)</f>
        <v>Na</v>
      </c>
      <c r="L78" s="8">
        <f t="shared" si="6"/>
        <v>0.4</v>
      </c>
      <c r="M78" s="8">
        <f>VLOOKUP(K78,Table!$A$2:$C$121,2,0)</f>
        <v>1</v>
      </c>
      <c r="N78" s="7">
        <f>VLOOKUP(K78,Table!$A$2:$C$121,3,0)</f>
        <v>3</v>
      </c>
      <c r="O78" s="6" t="s">
        <v>5200</v>
      </c>
      <c r="P78" s="8" t="str">
        <f>LEFT(O78,MIN(FIND({0,1,2,3,4,5,6,7,8,9},ASC(O78)&amp;1234567890))-1)</f>
        <v>Bi</v>
      </c>
      <c r="Q78" s="8">
        <f t="shared" si="7"/>
        <v>4.4000000000000004</v>
      </c>
      <c r="R78" s="8">
        <f>VLOOKUP(P78,Table!$A$2:$C$121,2,0)</f>
        <v>15</v>
      </c>
      <c r="S78" s="7">
        <f>VLOOKUP(P78,Table!$A$2:$C$121,3,0)</f>
        <v>6</v>
      </c>
      <c r="T78" s="6" t="s">
        <v>3162</v>
      </c>
      <c r="U78" s="8" t="str">
        <f>LEFT(T78,MIN(FIND({0,1,2,3,4,5,6,7,8,9},ASC(T78)&amp;1234567890))-1)</f>
        <v>Ti</v>
      </c>
      <c r="V78" s="8">
        <f t="shared" si="8"/>
        <v>4</v>
      </c>
      <c r="W78" s="8">
        <f>VLOOKUP(U78,Table!$A$2:$C$121,2,0)</f>
        <v>4</v>
      </c>
      <c r="X78" s="7">
        <f>VLOOKUP(U78,Table!$A$2:$C$121,3,0)</f>
        <v>4</v>
      </c>
      <c r="Y78" s="6" t="s">
        <v>2506</v>
      </c>
      <c r="Z78" s="8" t="str">
        <f>LEFT(Y78,MIN(FIND({0,1,2,3,4,5,6,7,8,9},ASC(Y78)&amp;1234567890))-1)</f>
        <v>O</v>
      </c>
      <c r="AA78" s="8">
        <f t="shared" si="9"/>
        <v>15</v>
      </c>
      <c r="AB78" s="8">
        <f>VLOOKUP(Z78,Table!$A$2:$C$121,2,0)</f>
        <v>16</v>
      </c>
      <c r="AC78" s="7">
        <f>VLOOKUP(Z78,Table!$A$2:$C$121,3,0)</f>
        <v>2</v>
      </c>
      <c r="AD78" s="5" t="str">
        <f>VLOOKUP(A78,Table!$U$1:$V$230,2,0)</f>
        <v>Orthorhombic</v>
      </c>
    </row>
    <row r="79" spans="1:30" x14ac:dyDescent="0.4">
      <c r="A79" s="5">
        <v>36</v>
      </c>
      <c r="B79" s="5">
        <v>245929</v>
      </c>
      <c r="C79" s="5" t="s">
        <v>531</v>
      </c>
      <c r="D79" s="5" t="s">
        <v>542</v>
      </c>
      <c r="E79" s="6" t="s">
        <v>2766</v>
      </c>
      <c r="F79" s="8" t="str">
        <f>LEFT(E79,MIN(FIND({0,1,2,3,4,5,6,7,8,9},ASC(E79)&amp;1234567890))-1)</f>
        <v>Ba</v>
      </c>
      <c r="G79" s="8">
        <f t="shared" si="5"/>
        <v>0.8</v>
      </c>
      <c r="H79" s="8">
        <f>VLOOKUP(F79,Table!$A$2:$C$121,2,0)</f>
        <v>2</v>
      </c>
      <c r="I79" s="7">
        <f>VLOOKUP(F79,Table!$A$2:$C$121,3,0)</f>
        <v>6</v>
      </c>
      <c r="J79" s="6" t="s">
        <v>5201</v>
      </c>
      <c r="K79" s="8" t="str">
        <f>LEFT(J79,MIN(FIND({0,1,2,3,4,5,6,7,8,9},ASC(J79)&amp;1234567890))-1)</f>
        <v>Na</v>
      </c>
      <c r="L79" s="8">
        <f t="shared" si="6"/>
        <v>0.1</v>
      </c>
      <c r="M79" s="8">
        <f>VLOOKUP(K79,Table!$A$2:$C$121,2,0)</f>
        <v>1</v>
      </c>
      <c r="N79" s="7">
        <f>VLOOKUP(K79,Table!$A$2:$C$121,3,0)</f>
        <v>3</v>
      </c>
      <c r="O79" s="6" t="s">
        <v>5202</v>
      </c>
      <c r="P79" s="8" t="str">
        <f>LEFT(O79,MIN(FIND({0,1,2,3,4,5,6,7,8,9},ASC(O79)&amp;1234567890))-1)</f>
        <v>Bi</v>
      </c>
      <c r="Q79" s="8">
        <f t="shared" si="7"/>
        <v>4.0999999999999996</v>
      </c>
      <c r="R79" s="8">
        <f>VLOOKUP(P79,Table!$A$2:$C$121,2,0)</f>
        <v>15</v>
      </c>
      <c r="S79" s="7">
        <f>VLOOKUP(P79,Table!$A$2:$C$121,3,0)</f>
        <v>6</v>
      </c>
      <c r="T79" s="6" t="s">
        <v>3162</v>
      </c>
      <c r="U79" s="8" t="str">
        <f>LEFT(T79,MIN(FIND({0,1,2,3,4,5,6,7,8,9},ASC(T79)&amp;1234567890))-1)</f>
        <v>Ti</v>
      </c>
      <c r="V79" s="8">
        <f t="shared" si="8"/>
        <v>4</v>
      </c>
      <c r="W79" s="8">
        <f>VLOOKUP(U79,Table!$A$2:$C$121,2,0)</f>
        <v>4</v>
      </c>
      <c r="X79" s="7">
        <f>VLOOKUP(U79,Table!$A$2:$C$121,3,0)</f>
        <v>4</v>
      </c>
      <c r="Y79" s="6" t="s">
        <v>2506</v>
      </c>
      <c r="Z79" s="8" t="str">
        <f>LEFT(Y79,MIN(FIND({0,1,2,3,4,5,6,7,8,9},ASC(Y79)&amp;1234567890))-1)</f>
        <v>O</v>
      </c>
      <c r="AA79" s="8">
        <f t="shared" si="9"/>
        <v>15</v>
      </c>
      <c r="AB79" s="8">
        <f>VLOOKUP(Z79,Table!$A$2:$C$121,2,0)</f>
        <v>16</v>
      </c>
      <c r="AC79" s="7">
        <f>VLOOKUP(Z79,Table!$A$2:$C$121,3,0)</f>
        <v>2</v>
      </c>
      <c r="AD79" s="5" t="str">
        <f>VLOOKUP(A79,Table!$U$1:$V$230,2,0)</f>
        <v>Orthorhombic</v>
      </c>
    </row>
    <row r="80" spans="1:30" x14ac:dyDescent="0.4">
      <c r="A80" s="5">
        <v>36</v>
      </c>
      <c r="B80" s="5">
        <v>246275</v>
      </c>
      <c r="C80" s="5" t="s">
        <v>530</v>
      </c>
      <c r="D80" s="5" t="s">
        <v>543</v>
      </c>
      <c r="E80" s="6" t="s">
        <v>5203</v>
      </c>
      <c r="F80" s="8" t="str">
        <f>LEFT(E80,MIN(FIND({0,1,2,3,4,5,6,7,8,9},ASC(E80)&amp;1234567890))-1)</f>
        <v>Li</v>
      </c>
      <c r="G80" s="8">
        <f t="shared" si="5"/>
        <v>0.98499999999999999</v>
      </c>
      <c r="H80" s="8">
        <f>VLOOKUP(F80,Table!$A$2:$C$121,2,0)</f>
        <v>1</v>
      </c>
      <c r="I80" s="7">
        <f>VLOOKUP(F80,Table!$A$2:$C$121,3,0)</f>
        <v>2</v>
      </c>
      <c r="J80" s="6" t="s">
        <v>5204</v>
      </c>
      <c r="K80" s="8" t="str">
        <f>LEFT(J80,MIN(FIND({0,1,2,3,4,5,6,7,8,9},ASC(J80)&amp;1234567890))-1)</f>
        <v>Tb</v>
      </c>
      <c r="L80" s="8">
        <f t="shared" si="6"/>
        <v>5.0000000000000001E-3</v>
      </c>
      <c r="M80" s="8">
        <f>VLOOKUP(K80,Table!$A$2:$C$121,2,0)</f>
        <v>3</v>
      </c>
      <c r="N80" s="7">
        <f>VLOOKUP(K80,Table!$A$2:$C$121,3,0)</f>
        <v>6</v>
      </c>
      <c r="O80" s="6" t="s">
        <v>2309</v>
      </c>
      <c r="P80" s="8" t="str">
        <f>LEFT(O80,MIN(FIND({0,1,2,3,4,5,6,7,8,9},ASC(O80)&amp;1234567890))-1)</f>
        <v>Si</v>
      </c>
      <c r="Q80" s="8">
        <f t="shared" si="7"/>
        <v>2</v>
      </c>
      <c r="R80" s="8">
        <f>VLOOKUP(P80,Table!$A$2:$C$121,2,0)</f>
        <v>14</v>
      </c>
      <c r="S80" s="7">
        <f>VLOOKUP(P80,Table!$A$2:$C$121,3,0)</f>
        <v>3</v>
      </c>
      <c r="T80" s="6" t="s">
        <v>5205</v>
      </c>
      <c r="U80" s="8" t="str">
        <f>LEFT(T80,MIN(FIND({0,1,2,3,4,5,6,7,8,9},ASC(T80)&amp;1234567890))-1)</f>
        <v>N</v>
      </c>
      <c r="V80" s="8">
        <f t="shared" si="8"/>
        <v>2.9125000000000001</v>
      </c>
      <c r="W80" s="8">
        <f>VLOOKUP(U80,Table!$A$2:$C$121,2,0)</f>
        <v>15</v>
      </c>
      <c r="X80" s="7">
        <f>VLOOKUP(U80,Table!$A$2:$C$121,3,0)</f>
        <v>2</v>
      </c>
      <c r="Y80" s="6" t="s">
        <v>5206</v>
      </c>
      <c r="Z80" s="8" t="str">
        <f>LEFT(Y80,MIN(FIND({0,1,2,3,4,5,6,7,8,9},ASC(Y80)&amp;1234567890))-1)</f>
        <v>O</v>
      </c>
      <c r="AA80" s="8">
        <f t="shared" si="9"/>
        <v>8.7499999999999994E-2</v>
      </c>
      <c r="AB80" s="8">
        <f>VLOOKUP(Z80,Table!$A$2:$C$121,2,0)</f>
        <v>16</v>
      </c>
      <c r="AC80" s="7">
        <f>VLOOKUP(Z80,Table!$A$2:$C$121,3,0)</f>
        <v>2</v>
      </c>
      <c r="AD80" s="5" t="str">
        <f>VLOOKUP(A80,Table!$U$1:$V$230,2,0)</f>
        <v>Orthorhombic</v>
      </c>
    </row>
    <row r="81" spans="1:30" x14ac:dyDescent="0.4">
      <c r="A81" s="5">
        <v>36</v>
      </c>
      <c r="B81" s="5">
        <v>380512</v>
      </c>
      <c r="C81" s="5" t="s">
        <v>531</v>
      </c>
      <c r="D81" s="5" t="s">
        <v>544</v>
      </c>
      <c r="E81" s="6" t="s">
        <v>5207</v>
      </c>
      <c r="F81" s="8" t="str">
        <f>LEFT(E81,MIN(FIND({0,1,2,3,4,5,6,7,8,9},ASC(E81)&amp;1234567890))-1)</f>
        <v>Pb</v>
      </c>
      <c r="G81" s="8">
        <f t="shared" si="5"/>
        <v>0.8</v>
      </c>
      <c r="H81" s="8">
        <f>VLOOKUP(F81,Table!$A$2:$C$121,2,0)</f>
        <v>14</v>
      </c>
      <c r="I81" s="7">
        <f>VLOOKUP(F81,Table!$A$2:$C$121,3,0)</f>
        <v>6</v>
      </c>
      <c r="J81" s="6" t="s">
        <v>5208</v>
      </c>
      <c r="K81" s="8" t="str">
        <f>LEFT(J81,MIN(FIND({0,1,2,3,4,5,6,7,8,9},ASC(J81)&amp;1234567890))-1)</f>
        <v>Bi</v>
      </c>
      <c r="L81" s="8">
        <f t="shared" si="6"/>
        <v>4.2</v>
      </c>
      <c r="M81" s="8">
        <f>VLOOKUP(K81,Table!$A$2:$C$121,2,0)</f>
        <v>15</v>
      </c>
      <c r="N81" s="7">
        <f>VLOOKUP(K81,Table!$A$2:$C$121,3,0)</f>
        <v>6</v>
      </c>
      <c r="O81" s="6" t="s">
        <v>5209</v>
      </c>
      <c r="P81" s="8" t="str">
        <f>LEFT(O81,MIN(FIND({0,1,2,3,4,5,6,7,8,9},ASC(O81)&amp;1234567890))-1)</f>
        <v>Ti</v>
      </c>
      <c r="Q81" s="8">
        <f t="shared" si="7"/>
        <v>3.8</v>
      </c>
      <c r="R81" s="8">
        <f>VLOOKUP(P81,Table!$A$2:$C$121,2,0)</f>
        <v>4</v>
      </c>
      <c r="S81" s="7">
        <f>VLOOKUP(P81,Table!$A$2:$C$121,3,0)</f>
        <v>4</v>
      </c>
      <c r="T81" s="6" t="s">
        <v>4352</v>
      </c>
      <c r="U81" s="8" t="str">
        <f>LEFT(T81,MIN(FIND({0,1,2,3,4,5,6,7,8,9},ASC(T81)&amp;1234567890))-1)</f>
        <v>Mn</v>
      </c>
      <c r="V81" s="8">
        <f t="shared" si="8"/>
        <v>0.2</v>
      </c>
      <c r="W81" s="8">
        <f>VLOOKUP(U81,Table!$A$2:$C$121,2,0)</f>
        <v>7</v>
      </c>
      <c r="X81" s="7">
        <f>VLOOKUP(U81,Table!$A$2:$C$121,3,0)</f>
        <v>4</v>
      </c>
      <c r="Y81" s="6" t="s">
        <v>2506</v>
      </c>
      <c r="Z81" s="8" t="str">
        <f>LEFT(Y81,MIN(FIND({0,1,2,3,4,5,6,7,8,9},ASC(Y81)&amp;1234567890))-1)</f>
        <v>O</v>
      </c>
      <c r="AA81" s="8">
        <f t="shared" si="9"/>
        <v>15</v>
      </c>
      <c r="AB81" s="8">
        <f>VLOOKUP(Z81,Table!$A$2:$C$121,2,0)</f>
        <v>16</v>
      </c>
      <c r="AC81" s="7">
        <f>VLOOKUP(Z81,Table!$A$2:$C$121,3,0)</f>
        <v>2</v>
      </c>
      <c r="AD81" s="5" t="str">
        <f>VLOOKUP(A81,Table!$U$1:$V$230,2,0)</f>
        <v>Orthorhombic</v>
      </c>
    </row>
    <row r="82" spans="1:30" x14ac:dyDescent="0.4">
      <c r="A82" s="5">
        <v>36</v>
      </c>
      <c r="B82" s="5">
        <v>380513</v>
      </c>
      <c r="C82" s="5" t="s">
        <v>531</v>
      </c>
      <c r="D82" s="5" t="s">
        <v>545</v>
      </c>
      <c r="E82" s="6" t="s">
        <v>4088</v>
      </c>
      <c r="F82" s="8" t="str">
        <f>LEFT(E82,MIN(FIND({0,1,2,3,4,5,6,7,8,9},ASC(E82)&amp;1234567890))-1)</f>
        <v>Pb</v>
      </c>
      <c r="G82" s="8">
        <f t="shared" si="5"/>
        <v>0.6</v>
      </c>
      <c r="H82" s="8">
        <f>VLOOKUP(F82,Table!$A$2:$C$121,2,0)</f>
        <v>14</v>
      </c>
      <c r="I82" s="7">
        <f>VLOOKUP(F82,Table!$A$2:$C$121,3,0)</f>
        <v>6</v>
      </c>
      <c r="J82" s="6" t="s">
        <v>5200</v>
      </c>
      <c r="K82" s="8" t="str">
        <f>LEFT(J82,MIN(FIND({0,1,2,3,4,5,6,7,8,9},ASC(J82)&amp;1234567890))-1)</f>
        <v>Bi</v>
      </c>
      <c r="L82" s="8">
        <f t="shared" si="6"/>
        <v>4.4000000000000004</v>
      </c>
      <c r="M82" s="8">
        <f>VLOOKUP(K82,Table!$A$2:$C$121,2,0)</f>
        <v>15</v>
      </c>
      <c r="N82" s="7">
        <f>VLOOKUP(K82,Table!$A$2:$C$121,3,0)</f>
        <v>6</v>
      </c>
      <c r="O82" s="6" t="s">
        <v>5210</v>
      </c>
      <c r="P82" s="8" t="str">
        <f>LEFT(O82,MIN(FIND({0,1,2,3,4,5,6,7,8,9},ASC(O82)&amp;1234567890))-1)</f>
        <v>Ti</v>
      </c>
      <c r="Q82" s="8">
        <f t="shared" si="7"/>
        <v>3.6</v>
      </c>
      <c r="R82" s="8">
        <f>VLOOKUP(P82,Table!$A$2:$C$121,2,0)</f>
        <v>4</v>
      </c>
      <c r="S82" s="7">
        <f>VLOOKUP(P82,Table!$A$2:$C$121,3,0)</f>
        <v>4</v>
      </c>
      <c r="T82" s="6" t="s">
        <v>4353</v>
      </c>
      <c r="U82" s="8" t="str">
        <f>LEFT(T82,MIN(FIND({0,1,2,3,4,5,6,7,8,9},ASC(T82)&amp;1234567890))-1)</f>
        <v>Mn</v>
      </c>
      <c r="V82" s="8">
        <f t="shared" si="8"/>
        <v>0.4</v>
      </c>
      <c r="W82" s="8">
        <f>VLOOKUP(U82,Table!$A$2:$C$121,2,0)</f>
        <v>7</v>
      </c>
      <c r="X82" s="7">
        <f>VLOOKUP(U82,Table!$A$2:$C$121,3,0)</f>
        <v>4</v>
      </c>
      <c r="Y82" s="6" t="s">
        <v>2506</v>
      </c>
      <c r="Z82" s="8" t="str">
        <f>LEFT(Y82,MIN(FIND({0,1,2,3,4,5,6,7,8,9},ASC(Y82)&amp;1234567890))-1)</f>
        <v>O</v>
      </c>
      <c r="AA82" s="8">
        <f t="shared" si="9"/>
        <v>15</v>
      </c>
      <c r="AB82" s="8">
        <f>VLOOKUP(Z82,Table!$A$2:$C$121,2,0)</f>
        <v>16</v>
      </c>
      <c r="AC82" s="7">
        <f>VLOOKUP(Z82,Table!$A$2:$C$121,3,0)</f>
        <v>2</v>
      </c>
      <c r="AD82" s="5" t="str">
        <f>VLOOKUP(A82,Table!$U$1:$V$230,2,0)</f>
        <v>Orthorhombic</v>
      </c>
    </row>
    <row r="83" spans="1:30" x14ac:dyDescent="0.4">
      <c r="A83" s="5">
        <v>36</v>
      </c>
      <c r="B83" s="5">
        <v>380514</v>
      </c>
      <c r="C83" s="5" t="s">
        <v>531</v>
      </c>
      <c r="D83" s="5" t="s">
        <v>546</v>
      </c>
      <c r="E83" s="6" t="s">
        <v>4291</v>
      </c>
      <c r="F83" s="8" t="str">
        <f>LEFT(E83,MIN(FIND({0,1,2,3,4,5,6,7,8,9},ASC(E83)&amp;1234567890))-1)</f>
        <v>Pb</v>
      </c>
      <c r="G83" s="8">
        <f t="shared" si="5"/>
        <v>0.4</v>
      </c>
      <c r="H83" s="8">
        <f>VLOOKUP(F83,Table!$A$2:$C$121,2,0)</f>
        <v>14</v>
      </c>
      <c r="I83" s="7">
        <f>VLOOKUP(F83,Table!$A$2:$C$121,3,0)</f>
        <v>6</v>
      </c>
      <c r="J83" s="6" t="s">
        <v>5211</v>
      </c>
      <c r="K83" s="8" t="str">
        <f>LEFT(J83,MIN(FIND({0,1,2,3,4,5,6,7,8,9},ASC(J83)&amp;1234567890))-1)</f>
        <v>Bi</v>
      </c>
      <c r="L83" s="8">
        <f t="shared" si="6"/>
        <v>4.5999999999999996</v>
      </c>
      <c r="M83" s="8">
        <f>VLOOKUP(K83,Table!$A$2:$C$121,2,0)</f>
        <v>15</v>
      </c>
      <c r="N83" s="7">
        <f>VLOOKUP(K83,Table!$A$2:$C$121,3,0)</f>
        <v>6</v>
      </c>
      <c r="O83" s="6" t="s">
        <v>5212</v>
      </c>
      <c r="P83" s="8" t="str">
        <f>LEFT(O83,MIN(FIND({0,1,2,3,4,5,6,7,8,9},ASC(O83)&amp;1234567890))-1)</f>
        <v>Ti</v>
      </c>
      <c r="Q83" s="8">
        <f t="shared" si="7"/>
        <v>3.4</v>
      </c>
      <c r="R83" s="8">
        <f>VLOOKUP(P83,Table!$A$2:$C$121,2,0)</f>
        <v>4</v>
      </c>
      <c r="S83" s="7">
        <f>VLOOKUP(P83,Table!$A$2:$C$121,3,0)</f>
        <v>4</v>
      </c>
      <c r="T83" s="6" t="s">
        <v>5213</v>
      </c>
      <c r="U83" s="8" t="str">
        <f>LEFT(T83,MIN(FIND({0,1,2,3,4,5,6,7,8,9},ASC(T83)&amp;1234567890))-1)</f>
        <v>Mn</v>
      </c>
      <c r="V83" s="8">
        <f t="shared" si="8"/>
        <v>0.6</v>
      </c>
      <c r="W83" s="8">
        <f>VLOOKUP(U83,Table!$A$2:$C$121,2,0)</f>
        <v>7</v>
      </c>
      <c r="X83" s="7">
        <f>VLOOKUP(U83,Table!$A$2:$C$121,3,0)</f>
        <v>4</v>
      </c>
      <c r="Y83" s="6" t="s">
        <v>2506</v>
      </c>
      <c r="Z83" s="8" t="str">
        <f>LEFT(Y83,MIN(FIND({0,1,2,3,4,5,6,7,8,9},ASC(Y83)&amp;1234567890))-1)</f>
        <v>O</v>
      </c>
      <c r="AA83" s="8">
        <f t="shared" si="9"/>
        <v>15</v>
      </c>
      <c r="AB83" s="8">
        <f>VLOOKUP(Z83,Table!$A$2:$C$121,2,0)</f>
        <v>16</v>
      </c>
      <c r="AC83" s="7">
        <f>VLOOKUP(Z83,Table!$A$2:$C$121,3,0)</f>
        <v>2</v>
      </c>
      <c r="AD83" s="5" t="str">
        <f>VLOOKUP(A83,Table!$U$1:$V$230,2,0)</f>
        <v>Orthorhombic</v>
      </c>
    </row>
    <row r="84" spans="1:30" x14ac:dyDescent="0.4">
      <c r="A84" s="5">
        <v>36</v>
      </c>
      <c r="B84" s="5">
        <v>262571</v>
      </c>
      <c r="C84" s="5" t="s">
        <v>530</v>
      </c>
      <c r="D84" s="5" t="s">
        <v>547</v>
      </c>
      <c r="E84" s="6" t="s">
        <v>2315</v>
      </c>
      <c r="F84" s="8" t="str">
        <f>LEFT(E84,MIN(FIND({0,1,2,3,4,5,6,7,8,9},ASC(E84)&amp;1234567890))-1)</f>
        <v>Na</v>
      </c>
      <c r="G84" s="8">
        <f t="shared" si="5"/>
        <v>1</v>
      </c>
      <c r="H84" s="8">
        <f>VLOOKUP(F84,Table!$A$2:$C$121,2,0)</f>
        <v>1</v>
      </c>
      <c r="I84" s="7">
        <f>VLOOKUP(F84,Table!$A$2:$C$121,3,0)</f>
        <v>3</v>
      </c>
      <c r="J84" s="6" t="s">
        <v>5214</v>
      </c>
      <c r="K84" s="8" t="str">
        <f>LEFT(J84,MIN(FIND({0,1,2,3,4,5,6,7,8,9},ASC(J84)&amp;1234567890))-1)</f>
        <v>B</v>
      </c>
      <c r="L84" s="8">
        <f t="shared" si="6"/>
        <v>21</v>
      </c>
      <c r="M84" s="8">
        <f>VLOOKUP(K84,Table!$A$2:$C$121,2,0)</f>
        <v>13</v>
      </c>
      <c r="N84" s="7">
        <f>VLOOKUP(K84,Table!$A$2:$C$121,3,0)</f>
        <v>2</v>
      </c>
      <c r="O84" s="6" t="s">
        <v>5215</v>
      </c>
      <c r="P84" s="8" t="str">
        <f>LEFT(O84,MIN(FIND({0,1,2,3,4,5,6,7,8,9},ASC(O84)&amp;1234567890))-1)</f>
        <v>F</v>
      </c>
      <c r="Q84" s="8">
        <f t="shared" si="7"/>
        <v>2.8</v>
      </c>
      <c r="R84" s="8">
        <f>VLOOKUP(P84,Table!$A$2:$C$121,2,0)</f>
        <v>17</v>
      </c>
      <c r="S84" s="7">
        <f>VLOOKUP(P84,Table!$A$2:$C$121,3,0)</f>
        <v>2</v>
      </c>
      <c r="T84" s="6" t="s">
        <v>5216</v>
      </c>
      <c r="U84" s="8" t="str">
        <f>LEFT(T84,MIN(FIND({0,1,2,3,4,5,6,7,8,9},ASC(T84)&amp;1234567890))-1)</f>
        <v>H</v>
      </c>
      <c r="V84" s="8">
        <f t="shared" si="8"/>
        <v>21.2</v>
      </c>
      <c r="W84" s="8">
        <f>VLOOKUP(U84,Table!$A$2:$C$121,2,0)</f>
        <v>1</v>
      </c>
      <c r="X84" s="7">
        <f>VLOOKUP(U84,Table!$A$2:$C$121,3,0)</f>
        <v>1</v>
      </c>
      <c r="Y84" s="6" t="s">
        <v>2312</v>
      </c>
      <c r="Z84" s="8" t="str">
        <f>LEFT(Y84,MIN(FIND({0,1,2,3,4,5,6,7,8,9},ASC(Y84)&amp;1234567890))-1)</f>
        <v>O</v>
      </c>
      <c r="AA84" s="8">
        <f t="shared" si="9"/>
        <v>3</v>
      </c>
      <c r="AB84" s="8">
        <f>VLOOKUP(Z84,Table!$A$2:$C$121,2,0)</f>
        <v>16</v>
      </c>
      <c r="AC84" s="7">
        <f>VLOOKUP(Z84,Table!$A$2:$C$121,3,0)</f>
        <v>2</v>
      </c>
      <c r="AD84" s="5" t="str">
        <f>VLOOKUP(A84,Table!$U$1:$V$230,2,0)</f>
        <v>Orthorhombic</v>
      </c>
    </row>
    <row r="85" spans="1:30" x14ac:dyDescent="0.4">
      <c r="A85" s="5">
        <v>37</v>
      </c>
      <c r="B85" s="5">
        <v>39680</v>
      </c>
      <c r="C85" s="5" t="s">
        <v>548</v>
      </c>
      <c r="D85" s="5" t="s">
        <v>549</v>
      </c>
      <c r="E85" s="6" t="s">
        <v>5217</v>
      </c>
      <c r="F85" s="8" t="str">
        <f>LEFT(E85,MIN(FIND({0,1,2,3,4,5,6,7,8,9},ASC(E85)&amp;1234567890))-1)</f>
        <v>Ca</v>
      </c>
      <c r="G85" s="8">
        <f t="shared" si="5"/>
        <v>8.1999999999999993</v>
      </c>
      <c r="H85" s="8">
        <f>VLOOKUP(F85,Table!$A$2:$C$121,2,0)</f>
        <v>2</v>
      </c>
      <c r="I85" s="7">
        <f>VLOOKUP(F85,Table!$A$2:$C$121,3,0)</f>
        <v>4</v>
      </c>
      <c r="J85" s="6" t="s">
        <v>5218</v>
      </c>
      <c r="K85" s="8" t="str">
        <f>LEFT(J85,MIN(FIND({0,1,2,3,4,5,6,7,8,9},ASC(J85)&amp;1234567890))-1)</f>
        <v>Sr</v>
      </c>
      <c r="L85" s="8">
        <f t="shared" si="6"/>
        <v>5.8</v>
      </c>
      <c r="M85" s="8">
        <f>VLOOKUP(K85,Table!$A$2:$C$121,2,0)</f>
        <v>2</v>
      </c>
      <c r="N85" s="7">
        <f>VLOOKUP(K85,Table!$A$2:$C$121,3,0)</f>
        <v>5</v>
      </c>
      <c r="O85" s="6" t="s">
        <v>5219</v>
      </c>
      <c r="P85" s="8" t="str">
        <f>LEFT(O85,MIN(FIND({0,1,2,3,4,5,6,7,8,9},ASC(O85)&amp;1234567890))-1)</f>
        <v>Cu</v>
      </c>
      <c r="Q85" s="8">
        <f t="shared" si="7"/>
        <v>23.62</v>
      </c>
      <c r="R85" s="8">
        <f>VLOOKUP(P85,Table!$A$2:$C$121,2,0)</f>
        <v>11</v>
      </c>
      <c r="S85" s="7">
        <f>VLOOKUP(P85,Table!$A$2:$C$121,3,0)</f>
        <v>4</v>
      </c>
      <c r="T85" s="6" t="s">
        <v>5220</v>
      </c>
      <c r="U85" s="8" t="str">
        <f>LEFT(T85,MIN(FIND({0,1,2,3,4,5,6,7,8,9},ASC(T85)&amp;1234567890))-1)</f>
        <v>Bi</v>
      </c>
      <c r="V85" s="8">
        <f t="shared" si="8"/>
        <v>0.38</v>
      </c>
      <c r="W85" s="8">
        <f>VLOOKUP(U85,Table!$A$2:$C$121,2,0)</f>
        <v>15</v>
      </c>
      <c r="X85" s="7">
        <f>VLOOKUP(U85,Table!$A$2:$C$121,3,0)</f>
        <v>6</v>
      </c>
      <c r="Y85" s="6" t="s">
        <v>3550</v>
      </c>
      <c r="Z85" s="8" t="str">
        <f>LEFT(Y85,MIN(FIND({0,1,2,3,4,5,6,7,8,9},ASC(Y85)&amp;1234567890))-1)</f>
        <v>O</v>
      </c>
      <c r="AA85" s="8">
        <f t="shared" si="9"/>
        <v>41</v>
      </c>
      <c r="AB85" s="8">
        <f>VLOOKUP(Z85,Table!$A$2:$C$121,2,0)</f>
        <v>16</v>
      </c>
      <c r="AC85" s="7">
        <f>VLOOKUP(Z85,Table!$A$2:$C$121,3,0)</f>
        <v>2</v>
      </c>
      <c r="AD85" s="5" t="str">
        <f>VLOOKUP(A85,Table!$U$1:$V$230,2,0)</f>
        <v>Orthorhombic</v>
      </c>
    </row>
    <row r="86" spans="1:30" x14ac:dyDescent="0.4">
      <c r="A86" s="5">
        <v>37</v>
      </c>
      <c r="B86" s="5">
        <v>69235</v>
      </c>
      <c r="C86" s="5" t="s">
        <v>550</v>
      </c>
      <c r="D86" s="5" t="s">
        <v>551</v>
      </c>
      <c r="E86" s="6" t="s">
        <v>2523</v>
      </c>
      <c r="F86" s="8" t="str">
        <f>LEFT(E86,MIN(FIND({0,1,2,3,4,5,6,7,8,9},ASC(E86)&amp;1234567890))-1)</f>
        <v>Bi</v>
      </c>
      <c r="G86" s="8">
        <f t="shared" si="5"/>
        <v>1</v>
      </c>
      <c r="H86" s="8">
        <f>VLOOKUP(F86,Table!$A$2:$C$121,2,0)</f>
        <v>15</v>
      </c>
      <c r="I86" s="7">
        <f>VLOOKUP(F86,Table!$A$2:$C$121,3,0)</f>
        <v>6</v>
      </c>
      <c r="J86" s="6" t="s">
        <v>2622</v>
      </c>
      <c r="K86" s="8" t="str">
        <f>LEFT(J86,MIN(FIND({0,1,2,3,4,5,6,7,8,9},ASC(J86)&amp;1234567890))-1)</f>
        <v>Pb</v>
      </c>
      <c r="L86" s="8">
        <f t="shared" si="6"/>
        <v>1</v>
      </c>
      <c r="M86" s="8">
        <f>VLOOKUP(K86,Table!$A$2:$C$121,2,0)</f>
        <v>14</v>
      </c>
      <c r="N86" s="7">
        <f>VLOOKUP(K86,Table!$A$2:$C$121,3,0)</f>
        <v>6</v>
      </c>
      <c r="O86" s="6" t="s">
        <v>2299</v>
      </c>
      <c r="P86" s="8" t="str">
        <f>LEFT(O86,MIN(FIND({0,1,2,3,4,5,6,7,8,9},ASC(O86)&amp;1234567890))-1)</f>
        <v>Sr</v>
      </c>
      <c r="Q86" s="8">
        <f t="shared" si="7"/>
        <v>2</v>
      </c>
      <c r="R86" s="8">
        <f>VLOOKUP(P86,Table!$A$2:$C$121,2,0)</f>
        <v>2</v>
      </c>
      <c r="S86" s="7">
        <f>VLOOKUP(P86,Table!$A$2:$C$121,3,0)</f>
        <v>5</v>
      </c>
      <c r="T86" s="6" t="s">
        <v>2598</v>
      </c>
      <c r="U86" s="8" t="str">
        <f>LEFT(T86,MIN(FIND({0,1,2,3,4,5,6,7,8,9},ASC(T86)&amp;1234567890))-1)</f>
        <v>Mn</v>
      </c>
      <c r="V86" s="8">
        <f t="shared" si="8"/>
        <v>1</v>
      </c>
      <c r="W86" s="8">
        <f>VLOOKUP(U86,Table!$A$2:$C$121,2,0)</f>
        <v>7</v>
      </c>
      <c r="X86" s="7">
        <f>VLOOKUP(U86,Table!$A$2:$C$121,3,0)</f>
        <v>4</v>
      </c>
      <c r="Y86" s="6" t="s">
        <v>2332</v>
      </c>
      <c r="Z86" s="8" t="str">
        <f>LEFT(Y86,MIN(FIND({0,1,2,3,4,5,6,7,8,9},ASC(Y86)&amp;1234567890))-1)</f>
        <v>O</v>
      </c>
      <c r="AA86" s="8">
        <f t="shared" si="9"/>
        <v>6</v>
      </c>
      <c r="AB86" s="8">
        <f>VLOOKUP(Z86,Table!$A$2:$C$121,2,0)</f>
        <v>16</v>
      </c>
      <c r="AC86" s="7">
        <f>VLOOKUP(Z86,Table!$A$2:$C$121,3,0)</f>
        <v>2</v>
      </c>
      <c r="AD86" s="5" t="str">
        <f>VLOOKUP(A86,Table!$U$1:$V$230,2,0)</f>
        <v>Orthorhombic</v>
      </c>
    </row>
    <row r="87" spans="1:30" x14ac:dyDescent="0.4">
      <c r="A87" s="5">
        <v>37</v>
      </c>
      <c r="B87" s="5">
        <v>174012</v>
      </c>
      <c r="C87" s="5" t="s">
        <v>550</v>
      </c>
      <c r="D87" s="5" t="s">
        <v>552</v>
      </c>
      <c r="E87" s="6" t="s">
        <v>3461</v>
      </c>
      <c r="F87" s="8" t="str">
        <f>LEFT(E87,MIN(FIND({0,1,2,3,4,5,6,7,8,9},ASC(E87)&amp;1234567890))-1)</f>
        <v>Bi</v>
      </c>
      <c r="G87" s="8">
        <f t="shared" si="5"/>
        <v>2.06</v>
      </c>
      <c r="H87" s="8">
        <f>VLOOKUP(F87,Table!$A$2:$C$121,2,0)</f>
        <v>15</v>
      </c>
      <c r="I87" s="7">
        <f>VLOOKUP(F87,Table!$A$2:$C$121,3,0)</f>
        <v>6</v>
      </c>
      <c r="J87" s="6" t="s">
        <v>5221</v>
      </c>
      <c r="K87" s="8" t="str">
        <f>LEFT(J87,MIN(FIND({0,1,2,3,4,5,6,7,8,9},ASC(J87)&amp;1234567890))-1)</f>
        <v>Sr</v>
      </c>
      <c r="L87" s="8">
        <f t="shared" si="6"/>
        <v>1.94</v>
      </c>
      <c r="M87" s="8">
        <f>VLOOKUP(K87,Table!$A$2:$C$121,2,0)</f>
        <v>2</v>
      </c>
      <c r="N87" s="7">
        <f>VLOOKUP(K87,Table!$A$2:$C$121,3,0)</f>
        <v>5</v>
      </c>
      <c r="O87" s="6" t="s">
        <v>2824</v>
      </c>
      <c r="P87" s="8" t="str">
        <f>LEFT(O87,MIN(FIND({0,1,2,3,4,5,6,7,8,9},ASC(O87)&amp;1234567890))-1)</f>
        <v>Ca</v>
      </c>
      <c r="Q87" s="8">
        <f t="shared" si="7"/>
        <v>1.8</v>
      </c>
      <c r="R87" s="8">
        <f>VLOOKUP(P87,Table!$A$2:$C$121,2,0)</f>
        <v>2</v>
      </c>
      <c r="S87" s="7">
        <f>VLOOKUP(P87,Table!$A$2:$C$121,3,0)</f>
        <v>4</v>
      </c>
      <c r="T87" s="6" t="s">
        <v>2300</v>
      </c>
      <c r="U87" s="8" t="str">
        <f>LEFT(T87,MIN(FIND({0,1,2,3,4,5,6,7,8,9},ASC(T87)&amp;1234567890))-1)</f>
        <v>Cu</v>
      </c>
      <c r="V87" s="8">
        <f t="shared" si="8"/>
        <v>3</v>
      </c>
      <c r="W87" s="8">
        <f>VLOOKUP(U87,Table!$A$2:$C$121,2,0)</f>
        <v>11</v>
      </c>
      <c r="X87" s="7">
        <f>VLOOKUP(U87,Table!$A$2:$C$121,3,0)</f>
        <v>4</v>
      </c>
      <c r="Y87" s="6" t="s">
        <v>2336</v>
      </c>
      <c r="Z87" s="8" t="str">
        <f>LEFT(Y87,MIN(FIND({0,1,2,3,4,5,6,7,8,9},ASC(Y87)&amp;1234567890))-1)</f>
        <v>O</v>
      </c>
      <c r="AA87" s="8">
        <f t="shared" si="9"/>
        <v>10</v>
      </c>
      <c r="AB87" s="8">
        <f>VLOOKUP(Z87,Table!$A$2:$C$121,2,0)</f>
        <v>16</v>
      </c>
      <c r="AC87" s="7">
        <f>VLOOKUP(Z87,Table!$A$2:$C$121,3,0)</f>
        <v>2</v>
      </c>
      <c r="AD87" s="5" t="str">
        <f>VLOOKUP(A87,Table!$U$1:$V$230,2,0)</f>
        <v>Orthorhombic</v>
      </c>
    </row>
    <row r="88" spans="1:30" x14ac:dyDescent="0.4">
      <c r="A88" s="5">
        <v>38</v>
      </c>
      <c r="B88" s="5">
        <v>416293</v>
      </c>
      <c r="C88" s="5" t="s">
        <v>553</v>
      </c>
      <c r="D88" s="5" t="s">
        <v>554</v>
      </c>
      <c r="E88" s="6" t="s">
        <v>3083</v>
      </c>
      <c r="F88" s="8" t="str">
        <f>LEFT(E88,MIN(FIND({0,1,2,3,4,5,6,7,8,9},ASC(E88)&amp;1234567890))-1)</f>
        <v>Bi</v>
      </c>
      <c r="G88" s="8">
        <f t="shared" si="5"/>
        <v>4</v>
      </c>
      <c r="H88" s="8">
        <f>VLOOKUP(F88,Table!$A$2:$C$121,2,0)</f>
        <v>15</v>
      </c>
      <c r="I88" s="7">
        <f>VLOOKUP(F88,Table!$A$2:$C$121,3,0)</f>
        <v>6</v>
      </c>
      <c r="J88" s="6" t="s">
        <v>5222</v>
      </c>
      <c r="K88" s="8" t="str">
        <f>LEFT(J88,MIN(FIND({0,1,2,3,4,5,6,7,8,9},ASC(J88)&amp;1234567890))-1)</f>
        <v>Mn</v>
      </c>
      <c r="L88" s="8">
        <f t="shared" si="6"/>
        <v>0.33</v>
      </c>
      <c r="M88" s="8">
        <f>VLOOKUP(K88,Table!$A$2:$C$121,2,0)</f>
        <v>7</v>
      </c>
      <c r="N88" s="7">
        <f>VLOOKUP(K88,Table!$A$2:$C$121,3,0)</f>
        <v>4</v>
      </c>
      <c r="O88" s="6" t="s">
        <v>5223</v>
      </c>
      <c r="P88" s="8" t="str">
        <f>LEFT(O88,MIN(FIND({0,1,2,3,4,5,6,7,8,9},ASC(O88)&amp;1234567890))-1)</f>
        <v>W</v>
      </c>
      <c r="Q88" s="8">
        <f t="shared" si="7"/>
        <v>0.67</v>
      </c>
      <c r="R88" s="8">
        <f>VLOOKUP(P88,Table!$A$2:$C$121,2,0)</f>
        <v>6</v>
      </c>
      <c r="S88" s="7">
        <f>VLOOKUP(P88,Table!$A$2:$C$121,3,0)</f>
        <v>6</v>
      </c>
      <c r="T88" s="6" t="s">
        <v>2298</v>
      </c>
      <c r="U88" s="8" t="str">
        <f>LEFT(T88,MIN(FIND({0,1,2,3,4,5,6,7,8,9},ASC(T88)&amp;1234567890))-1)</f>
        <v>O</v>
      </c>
      <c r="V88" s="8">
        <f t="shared" si="8"/>
        <v>8</v>
      </c>
      <c r="W88" s="8">
        <f>VLOOKUP(U88,Table!$A$2:$C$121,2,0)</f>
        <v>16</v>
      </c>
      <c r="X88" s="7">
        <f>VLOOKUP(U88,Table!$A$2:$C$121,3,0)</f>
        <v>2</v>
      </c>
      <c r="Y88" s="6" t="s">
        <v>2339</v>
      </c>
      <c r="Z88" s="8" t="str">
        <f>LEFT(Y88,MIN(FIND({0,1,2,3,4,5,6,7,8,9},ASC(Y88)&amp;1234567890))-1)</f>
        <v>Cl</v>
      </c>
      <c r="AA88" s="8">
        <f t="shared" si="9"/>
        <v>1</v>
      </c>
      <c r="AB88" s="8">
        <f>VLOOKUP(Z88,Table!$A$2:$C$121,2,0)</f>
        <v>17</v>
      </c>
      <c r="AC88" s="7">
        <f>VLOOKUP(Z88,Table!$A$2:$C$121,3,0)</f>
        <v>3</v>
      </c>
      <c r="AD88" s="5" t="str">
        <f>VLOOKUP(A88,Table!$U$1:$V$230,2,0)</f>
        <v>Orthorhombic</v>
      </c>
    </row>
    <row r="89" spans="1:30" x14ac:dyDescent="0.4">
      <c r="A89" s="5">
        <v>40</v>
      </c>
      <c r="B89" s="5">
        <v>430115</v>
      </c>
      <c r="C89" s="5" t="s">
        <v>555</v>
      </c>
      <c r="D89" s="5" t="s">
        <v>556</v>
      </c>
      <c r="E89" s="6" t="s">
        <v>2315</v>
      </c>
      <c r="F89" s="8" t="str">
        <f>LEFT(E89,MIN(FIND({0,1,2,3,4,5,6,7,8,9},ASC(E89)&amp;1234567890))-1)</f>
        <v>Na</v>
      </c>
      <c r="G89" s="8">
        <f t="shared" si="5"/>
        <v>1</v>
      </c>
      <c r="H89" s="8">
        <f>VLOOKUP(F89,Table!$A$2:$C$121,2,0)</f>
        <v>1</v>
      </c>
      <c r="I89" s="7">
        <f>VLOOKUP(F89,Table!$A$2:$C$121,3,0)</f>
        <v>3</v>
      </c>
      <c r="J89" s="6" t="s">
        <v>2359</v>
      </c>
      <c r="K89" s="8" t="str">
        <f>LEFT(J89,MIN(FIND({0,1,2,3,4,5,6,7,8,9},ASC(J89)&amp;1234567890))-1)</f>
        <v>Ba</v>
      </c>
      <c r="L89" s="8">
        <f t="shared" si="6"/>
        <v>3</v>
      </c>
      <c r="M89" s="8">
        <f>VLOOKUP(K89,Table!$A$2:$C$121,2,0)</f>
        <v>2</v>
      </c>
      <c r="N89" s="7">
        <f>VLOOKUP(K89,Table!$A$2:$C$121,3,0)</f>
        <v>6</v>
      </c>
      <c r="O89" s="6" t="s">
        <v>5109</v>
      </c>
      <c r="P89" s="8" t="str">
        <f>LEFT(O89,MIN(FIND({0,1,2,3,4,5,6,7,8,9},ASC(O89)&amp;1234567890))-1)</f>
        <v>Gd</v>
      </c>
      <c r="Q89" s="8">
        <f t="shared" si="7"/>
        <v>3</v>
      </c>
      <c r="R89" s="8">
        <f>VLOOKUP(P89,Table!$A$2:$C$121,2,0)</f>
        <v>3</v>
      </c>
      <c r="S89" s="7">
        <f>VLOOKUP(P89,Table!$A$2:$C$121,3,0)</f>
        <v>6</v>
      </c>
      <c r="T89" s="6" t="s">
        <v>2505</v>
      </c>
      <c r="U89" s="8" t="str">
        <f>LEFT(T89,MIN(FIND({0,1,2,3,4,5,6,7,8,9},ASC(T89)&amp;1234567890))-1)</f>
        <v>Si</v>
      </c>
      <c r="V89" s="8">
        <f t="shared" si="8"/>
        <v>6</v>
      </c>
      <c r="W89" s="8">
        <f>VLOOKUP(U89,Table!$A$2:$C$121,2,0)</f>
        <v>14</v>
      </c>
      <c r="X89" s="7">
        <f>VLOOKUP(U89,Table!$A$2:$C$121,3,0)</f>
        <v>3</v>
      </c>
      <c r="Y89" s="6" t="s">
        <v>2502</v>
      </c>
      <c r="Z89" s="8" t="str">
        <f>LEFT(Y89,MIN(FIND({0,1,2,3,4,5,6,7,8,9},ASC(Y89)&amp;1234567890))-1)</f>
        <v>O</v>
      </c>
      <c r="AA89" s="8">
        <f t="shared" si="9"/>
        <v>20</v>
      </c>
      <c r="AB89" s="8">
        <f>VLOOKUP(Z89,Table!$A$2:$C$121,2,0)</f>
        <v>16</v>
      </c>
      <c r="AC89" s="7">
        <f>VLOOKUP(Z89,Table!$A$2:$C$121,3,0)</f>
        <v>2</v>
      </c>
      <c r="AD89" s="5" t="str">
        <f>VLOOKUP(A89,Table!$U$1:$V$230,2,0)</f>
        <v>Orthorhombic</v>
      </c>
    </row>
    <row r="90" spans="1:30" x14ac:dyDescent="0.4">
      <c r="A90" s="5">
        <v>40</v>
      </c>
      <c r="B90" s="5">
        <v>430116</v>
      </c>
      <c r="C90" s="5" t="s">
        <v>555</v>
      </c>
      <c r="D90" s="5" t="s">
        <v>557</v>
      </c>
      <c r="E90" s="6" t="s">
        <v>2315</v>
      </c>
      <c r="F90" s="8" t="str">
        <f>LEFT(E90,MIN(FIND({0,1,2,3,4,5,6,7,8,9},ASC(E90)&amp;1234567890))-1)</f>
        <v>Na</v>
      </c>
      <c r="G90" s="8">
        <f t="shared" si="5"/>
        <v>1</v>
      </c>
      <c r="H90" s="8">
        <f>VLOOKUP(F90,Table!$A$2:$C$121,2,0)</f>
        <v>1</v>
      </c>
      <c r="I90" s="7">
        <f>VLOOKUP(F90,Table!$A$2:$C$121,3,0)</f>
        <v>3</v>
      </c>
      <c r="J90" s="6" t="s">
        <v>2359</v>
      </c>
      <c r="K90" s="8" t="str">
        <f>LEFT(J90,MIN(FIND({0,1,2,3,4,5,6,7,8,9},ASC(J90)&amp;1234567890))-1)</f>
        <v>Ba</v>
      </c>
      <c r="L90" s="8">
        <f t="shared" si="6"/>
        <v>3</v>
      </c>
      <c r="M90" s="8">
        <f>VLOOKUP(K90,Table!$A$2:$C$121,2,0)</f>
        <v>2</v>
      </c>
      <c r="N90" s="7">
        <f>VLOOKUP(K90,Table!$A$2:$C$121,3,0)</f>
        <v>6</v>
      </c>
      <c r="O90" s="6" t="s">
        <v>2406</v>
      </c>
      <c r="P90" s="8" t="str">
        <f>LEFT(O90,MIN(FIND({0,1,2,3,4,5,6,7,8,9},ASC(O90)&amp;1234567890))-1)</f>
        <v>Nd</v>
      </c>
      <c r="Q90" s="8">
        <f t="shared" si="7"/>
        <v>3</v>
      </c>
      <c r="R90" s="8">
        <f>VLOOKUP(P90,Table!$A$2:$C$121,2,0)</f>
        <v>3</v>
      </c>
      <c r="S90" s="7">
        <f>VLOOKUP(P90,Table!$A$2:$C$121,3,0)</f>
        <v>6</v>
      </c>
      <c r="T90" s="6" t="s">
        <v>2505</v>
      </c>
      <c r="U90" s="8" t="str">
        <f>LEFT(T90,MIN(FIND({0,1,2,3,4,5,6,7,8,9},ASC(T90)&amp;1234567890))-1)</f>
        <v>Si</v>
      </c>
      <c r="V90" s="8">
        <f t="shared" si="8"/>
        <v>6</v>
      </c>
      <c r="W90" s="8">
        <f>VLOOKUP(U90,Table!$A$2:$C$121,2,0)</f>
        <v>14</v>
      </c>
      <c r="X90" s="7">
        <f>VLOOKUP(U90,Table!$A$2:$C$121,3,0)</f>
        <v>3</v>
      </c>
      <c r="Y90" s="6" t="s">
        <v>2502</v>
      </c>
      <c r="Z90" s="8" t="str">
        <f>LEFT(Y90,MIN(FIND({0,1,2,3,4,5,6,7,8,9},ASC(Y90)&amp;1234567890))-1)</f>
        <v>O</v>
      </c>
      <c r="AA90" s="8">
        <f t="shared" si="9"/>
        <v>20</v>
      </c>
      <c r="AB90" s="8">
        <f>VLOOKUP(Z90,Table!$A$2:$C$121,2,0)</f>
        <v>16</v>
      </c>
      <c r="AC90" s="7">
        <f>VLOOKUP(Z90,Table!$A$2:$C$121,3,0)</f>
        <v>2</v>
      </c>
      <c r="AD90" s="5" t="str">
        <f>VLOOKUP(A90,Table!$U$1:$V$230,2,0)</f>
        <v>Orthorhombic</v>
      </c>
    </row>
    <row r="91" spans="1:30" x14ac:dyDescent="0.4">
      <c r="A91" s="5">
        <v>40</v>
      </c>
      <c r="B91" s="5">
        <v>430117</v>
      </c>
      <c r="C91" s="5" t="s">
        <v>555</v>
      </c>
      <c r="D91" s="5" t="s">
        <v>558</v>
      </c>
      <c r="E91" s="6" t="s">
        <v>2315</v>
      </c>
      <c r="F91" s="8" t="str">
        <f>LEFT(E91,MIN(FIND({0,1,2,3,4,5,6,7,8,9},ASC(E91)&amp;1234567890))-1)</f>
        <v>Na</v>
      </c>
      <c r="G91" s="8">
        <f t="shared" si="5"/>
        <v>1</v>
      </c>
      <c r="H91" s="8">
        <f>VLOOKUP(F91,Table!$A$2:$C$121,2,0)</f>
        <v>1</v>
      </c>
      <c r="I91" s="7">
        <f>VLOOKUP(F91,Table!$A$2:$C$121,3,0)</f>
        <v>3</v>
      </c>
      <c r="J91" s="6" t="s">
        <v>2359</v>
      </c>
      <c r="K91" s="8" t="str">
        <f>LEFT(J91,MIN(FIND({0,1,2,3,4,5,6,7,8,9},ASC(J91)&amp;1234567890))-1)</f>
        <v>Ba</v>
      </c>
      <c r="L91" s="8">
        <f t="shared" si="6"/>
        <v>3</v>
      </c>
      <c r="M91" s="8">
        <f>VLOOKUP(K91,Table!$A$2:$C$121,2,0)</f>
        <v>2</v>
      </c>
      <c r="N91" s="7">
        <f>VLOOKUP(K91,Table!$A$2:$C$121,3,0)</f>
        <v>6</v>
      </c>
      <c r="O91" s="6" t="s">
        <v>2428</v>
      </c>
      <c r="P91" s="8" t="str">
        <f>LEFT(O91,MIN(FIND({0,1,2,3,4,5,6,7,8,9},ASC(O91)&amp;1234567890))-1)</f>
        <v>Sm</v>
      </c>
      <c r="Q91" s="8">
        <f t="shared" si="7"/>
        <v>3</v>
      </c>
      <c r="R91" s="8">
        <f>VLOOKUP(P91,Table!$A$2:$C$121,2,0)</f>
        <v>3</v>
      </c>
      <c r="S91" s="7">
        <f>VLOOKUP(P91,Table!$A$2:$C$121,3,0)</f>
        <v>6</v>
      </c>
      <c r="T91" s="6" t="s">
        <v>2505</v>
      </c>
      <c r="U91" s="8" t="str">
        <f>LEFT(T91,MIN(FIND({0,1,2,3,4,5,6,7,8,9},ASC(T91)&amp;1234567890))-1)</f>
        <v>Si</v>
      </c>
      <c r="V91" s="8">
        <f t="shared" si="8"/>
        <v>6</v>
      </c>
      <c r="W91" s="8">
        <f>VLOOKUP(U91,Table!$A$2:$C$121,2,0)</f>
        <v>14</v>
      </c>
      <c r="X91" s="7">
        <f>VLOOKUP(U91,Table!$A$2:$C$121,3,0)</f>
        <v>3</v>
      </c>
      <c r="Y91" s="6" t="s">
        <v>2502</v>
      </c>
      <c r="Z91" s="8" t="str">
        <f>LEFT(Y91,MIN(FIND({0,1,2,3,4,5,6,7,8,9},ASC(Y91)&amp;1234567890))-1)</f>
        <v>O</v>
      </c>
      <c r="AA91" s="8">
        <f t="shared" si="9"/>
        <v>20</v>
      </c>
      <c r="AB91" s="8">
        <f>VLOOKUP(Z91,Table!$A$2:$C$121,2,0)</f>
        <v>16</v>
      </c>
      <c r="AC91" s="7">
        <f>VLOOKUP(Z91,Table!$A$2:$C$121,3,0)</f>
        <v>2</v>
      </c>
      <c r="AD91" s="5" t="str">
        <f>VLOOKUP(A91,Table!$U$1:$V$230,2,0)</f>
        <v>Orthorhombic</v>
      </c>
    </row>
    <row r="92" spans="1:30" x14ac:dyDescent="0.4">
      <c r="A92" s="5">
        <v>40</v>
      </c>
      <c r="B92" s="5">
        <v>430118</v>
      </c>
      <c r="C92" s="5" t="s">
        <v>555</v>
      </c>
      <c r="D92" s="5" t="s">
        <v>559</v>
      </c>
      <c r="E92" s="6" t="s">
        <v>2315</v>
      </c>
      <c r="F92" s="8" t="str">
        <f>LEFT(E92,MIN(FIND({0,1,2,3,4,5,6,7,8,9},ASC(E92)&amp;1234567890))-1)</f>
        <v>Na</v>
      </c>
      <c r="G92" s="8">
        <f t="shared" si="5"/>
        <v>1</v>
      </c>
      <c r="H92" s="8">
        <f>VLOOKUP(F92,Table!$A$2:$C$121,2,0)</f>
        <v>1</v>
      </c>
      <c r="I92" s="7">
        <f>VLOOKUP(F92,Table!$A$2:$C$121,3,0)</f>
        <v>3</v>
      </c>
      <c r="J92" s="6" t="s">
        <v>2359</v>
      </c>
      <c r="K92" s="8" t="str">
        <f>LEFT(J92,MIN(FIND({0,1,2,3,4,5,6,7,8,9},ASC(J92)&amp;1234567890))-1)</f>
        <v>Ba</v>
      </c>
      <c r="L92" s="8">
        <f t="shared" si="6"/>
        <v>3</v>
      </c>
      <c r="M92" s="8">
        <f>VLOOKUP(K92,Table!$A$2:$C$121,2,0)</f>
        <v>2</v>
      </c>
      <c r="N92" s="7">
        <f>VLOOKUP(K92,Table!$A$2:$C$121,3,0)</f>
        <v>6</v>
      </c>
      <c r="O92" s="6" t="s">
        <v>3919</v>
      </c>
      <c r="P92" s="8" t="str">
        <f>LEFT(O92,MIN(FIND({0,1,2,3,4,5,6,7,8,9},ASC(O92)&amp;1234567890))-1)</f>
        <v>Y</v>
      </c>
      <c r="Q92" s="8">
        <f t="shared" si="7"/>
        <v>3</v>
      </c>
      <c r="R92" s="8">
        <f>VLOOKUP(P92,Table!$A$2:$C$121,2,0)</f>
        <v>3</v>
      </c>
      <c r="S92" s="7">
        <f>VLOOKUP(P92,Table!$A$2:$C$121,3,0)</f>
        <v>5</v>
      </c>
      <c r="T92" s="6" t="s">
        <v>2505</v>
      </c>
      <c r="U92" s="8" t="str">
        <f>LEFT(T92,MIN(FIND({0,1,2,3,4,5,6,7,8,9},ASC(T92)&amp;1234567890))-1)</f>
        <v>Si</v>
      </c>
      <c r="V92" s="8">
        <f t="shared" si="8"/>
        <v>6</v>
      </c>
      <c r="W92" s="8">
        <f>VLOOKUP(U92,Table!$A$2:$C$121,2,0)</f>
        <v>14</v>
      </c>
      <c r="X92" s="7">
        <f>VLOOKUP(U92,Table!$A$2:$C$121,3,0)</f>
        <v>3</v>
      </c>
      <c r="Y92" s="6" t="s">
        <v>2502</v>
      </c>
      <c r="Z92" s="8" t="str">
        <f>LEFT(Y92,MIN(FIND({0,1,2,3,4,5,6,7,8,9},ASC(Y92)&amp;1234567890))-1)</f>
        <v>O</v>
      </c>
      <c r="AA92" s="8">
        <f t="shared" si="9"/>
        <v>20</v>
      </c>
      <c r="AB92" s="8">
        <f>VLOOKUP(Z92,Table!$A$2:$C$121,2,0)</f>
        <v>16</v>
      </c>
      <c r="AC92" s="7">
        <f>VLOOKUP(Z92,Table!$A$2:$C$121,3,0)</f>
        <v>2</v>
      </c>
      <c r="AD92" s="5" t="str">
        <f>VLOOKUP(A92,Table!$U$1:$V$230,2,0)</f>
        <v>Orthorhombic</v>
      </c>
    </row>
    <row r="93" spans="1:30" x14ac:dyDescent="0.4">
      <c r="A93" s="5">
        <v>41</v>
      </c>
      <c r="B93" s="5">
        <v>15240</v>
      </c>
      <c r="C93" s="5" t="s">
        <v>560</v>
      </c>
      <c r="D93" s="5" t="s">
        <v>561</v>
      </c>
      <c r="E93" s="6" t="s">
        <v>2912</v>
      </c>
      <c r="F93" s="8" t="str">
        <f>LEFT(E93,MIN(FIND({0,1,2,3,4,5,6,7,8,9},ASC(E93)&amp;1234567890))-1)</f>
        <v>Hg</v>
      </c>
      <c r="G93" s="8">
        <f t="shared" si="5"/>
        <v>3</v>
      </c>
      <c r="H93" s="8">
        <f>VLOOKUP(F93,Table!$A$2:$C$121,2,0)</f>
        <v>12</v>
      </c>
      <c r="I93" s="7">
        <f>VLOOKUP(F93,Table!$A$2:$C$121,3,0)</f>
        <v>6</v>
      </c>
      <c r="J93" s="6" t="s">
        <v>5224</v>
      </c>
      <c r="K93" s="8" t="str">
        <f>LEFT(J93,MIN(FIND({0,1,2,3,4,5,6,7,8,9},ASC(J93)&amp;1234567890))-1)</f>
        <v>Tl</v>
      </c>
      <c r="L93" s="8">
        <f t="shared" si="6"/>
        <v>4</v>
      </c>
      <c r="M93" s="8">
        <f>VLOOKUP(K93,Table!$A$2:$C$121,2,0)</f>
        <v>13</v>
      </c>
      <c r="N93" s="7">
        <f>VLOOKUP(K93,Table!$A$2:$C$121,3,0)</f>
        <v>6</v>
      </c>
      <c r="O93" s="6" t="s">
        <v>5225</v>
      </c>
      <c r="P93" s="8" t="str">
        <f>LEFT(O93,MIN(FIND({0,1,2,3,4,5,6,7,8,9},ASC(O93)&amp;1234567890))-1)</f>
        <v>As</v>
      </c>
      <c r="Q93" s="8">
        <f t="shared" si="7"/>
        <v>8</v>
      </c>
      <c r="R93" s="8">
        <f>VLOOKUP(P93,Table!$A$2:$C$121,2,0)</f>
        <v>15</v>
      </c>
      <c r="S93" s="7">
        <f>VLOOKUP(P93,Table!$A$2:$C$121,3,0)</f>
        <v>4</v>
      </c>
      <c r="T93" s="6" t="s">
        <v>4196</v>
      </c>
      <c r="U93" s="8" t="str">
        <f>LEFT(T93,MIN(FIND({0,1,2,3,4,5,6,7,8,9},ASC(T93)&amp;1234567890))-1)</f>
        <v>Sb</v>
      </c>
      <c r="V93" s="8">
        <f t="shared" si="8"/>
        <v>2</v>
      </c>
      <c r="W93" s="8">
        <f>VLOOKUP(U93,Table!$A$2:$C$121,2,0)</f>
        <v>15</v>
      </c>
      <c r="X93" s="7">
        <f>VLOOKUP(U93,Table!$A$2:$C$121,3,0)</f>
        <v>5</v>
      </c>
      <c r="Y93" s="6" t="s">
        <v>2891</v>
      </c>
      <c r="Z93" s="8" t="str">
        <f>LEFT(Y93,MIN(FIND({0,1,2,3,4,5,6,7,8,9},ASC(Y93)&amp;1234567890))-1)</f>
        <v>S</v>
      </c>
      <c r="AA93" s="8">
        <f t="shared" si="9"/>
        <v>20</v>
      </c>
      <c r="AB93" s="8">
        <f>VLOOKUP(Z93,Table!$A$2:$C$121,2,0)</f>
        <v>16</v>
      </c>
      <c r="AC93" s="7">
        <f>VLOOKUP(Z93,Table!$A$2:$C$121,3,0)</f>
        <v>3</v>
      </c>
      <c r="AD93" s="5" t="str">
        <f>VLOOKUP(A93,Table!$U$1:$V$230,2,0)</f>
        <v>Orthorhombic</v>
      </c>
    </row>
    <row r="94" spans="1:30" x14ac:dyDescent="0.4">
      <c r="A94" s="5">
        <v>41</v>
      </c>
      <c r="B94" s="5">
        <v>245008</v>
      </c>
      <c r="C94" s="5" t="s">
        <v>562</v>
      </c>
      <c r="D94" s="5" t="s">
        <v>563</v>
      </c>
      <c r="E94" s="6" t="s">
        <v>2299</v>
      </c>
      <c r="F94" s="8" t="str">
        <f>LEFT(E94,MIN(FIND({0,1,2,3,4,5,6,7,8,9},ASC(E94)&amp;1234567890))-1)</f>
        <v>Sr</v>
      </c>
      <c r="G94" s="8">
        <f t="shared" si="5"/>
        <v>2</v>
      </c>
      <c r="H94" s="8">
        <f>VLOOKUP(F94,Table!$A$2:$C$121,2,0)</f>
        <v>2</v>
      </c>
      <c r="I94" s="7">
        <f>VLOOKUP(F94,Table!$A$2:$C$121,3,0)</f>
        <v>5</v>
      </c>
      <c r="J94" s="6" t="s">
        <v>2351</v>
      </c>
      <c r="K94" s="8" t="str">
        <f>LEFT(J94,MIN(FIND({0,1,2,3,4,5,6,7,8,9},ASC(J94)&amp;1234567890))-1)</f>
        <v>Bi</v>
      </c>
      <c r="L94" s="8">
        <f t="shared" si="6"/>
        <v>2</v>
      </c>
      <c r="M94" s="8">
        <f>VLOOKUP(K94,Table!$A$2:$C$121,2,0)</f>
        <v>15</v>
      </c>
      <c r="N94" s="7">
        <f>VLOOKUP(K94,Table!$A$2:$C$121,3,0)</f>
        <v>6</v>
      </c>
      <c r="O94" s="6" t="s">
        <v>4276</v>
      </c>
      <c r="P94" s="8" t="str">
        <f>LEFT(O94,MIN(FIND({0,1,2,3,4,5,6,7,8,9},ASC(O94)&amp;1234567890))-1)</f>
        <v>Nb</v>
      </c>
      <c r="Q94" s="8">
        <f t="shared" si="7"/>
        <v>1.75</v>
      </c>
      <c r="R94" s="8">
        <f>VLOOKUP(P94,Table!$A$2:$C$121,2,0)</f>
        <v>5</v>
      </c>
      <c r="S94" s="7">
        <f>VLOOKUP(P94,Table!$A$2:$C$121,3,0)</f>
        <v>5</v>
      </c>
      <c r="T94" s="6" t="s">
        <v>5226</v>
      </c>
      <c r="U94" s="8" t="str">
        <f>LEFT(T94,MIN(FIND({0,1,2,3,4,5,6,7,8,9},ASC(T94)&amp;1234567890))-1)</f>
        <v>Ti</v>
      </c>
      <c r="V94" s="8">
        <f t="shared" si="8"/>
        <v>0.76</v>
      </c>
      <c r="W94" s="8">
        <f>VLOOKUP(U94,Table!$A$2:$C$121,2,0)</f>
        <v>4</v>
      </c>
      <c r="X94" s="7">
        <f>VLOOKUP(U94,Table!$A$2:$C$121,3,0)</f>
        <v>4</v>
      </c>
      <c r="Y94" s="6" t="s">
        <v>2470</v>
      </c>
      <c r="Z94" s="8" t="str">
        <f>LEFT(Y94,MIN(FIND({0,1,2,3,4,5,6,7,8,9},ASC(Y94)&amp;1234567890))-1)</f>
        <v>O</v>
      </c>
      <c r="AA94" s="8">
        <f t="shared" si="9"/>
        <v>12</v>
      </c>
      <c r="AB94" s="8">
        <f>VLOOKUP(Z94,Table!$A$2:$C$121,2,0)</f>
        <v>16</v>
      </c>
      <c r="AC94" s="7">
        <f>VLOOKUP(Z94,Table!$A$2:$C$121,3,0)</f>
        <v>2</v>
      </c>
      <c r="AD94" s="5" t="str">
        <f>VLOOKUP(A94,Table!$U$1:$V$230,2,0)</f>
        <v>Orthorhombic</v>
      </c>
    </row>
    <row r="95" spans="1:30" x14ac:dyDescent="0.4">
      <c r="A95" s="5">
        <v>42</v>
      </c>
      <c r="B95" s="5">
        <v>96749</v>
      </c>
      <c r="C95" s="5" t="s">
        <v>564</v>
      </c>
      <c r="D95" s="5" t="s">
        <v>565</v>
      </c>
      <c r="E95" s="6" t="s">
        <v>2622</v>
      </c>
      <c r="F95" s="8" t="str">
        <f>LEFT(E95,MIN(FIND({0,1,2,3,4,5,6,7,8,9},ASC(E95)&amp;1234567890))-1)</f>
        <v>Pb</v>
      </c>
      <c r="G95" s="8">
        <f t="shared" si="5"/>
        <v>1</v>
      </c>
      <c r="H95" s="8">
        <f>VLOOKUP(F95,Table!$A$2:$C$121,2,0)</f>
        <v>14</v>
      </c>
      <c r="I95" s="7">
        <f>VLOOKUP(F95,Table!$A$2:$C$121,3,0)</f>
        <v>6</v>
      </c>
      <c r="J95" s="6" t="s">
        <v>2294</v>
      </c>
      <c r="K95" s="8" t="str">
        <f>LEFT(J95,MIN(FIND({0,1,2,3,4,5,6,7,8,9},ASC(J95)&amp;1234567890))-1)</f>
        <v>Ba</v>
      </c>
      <c r="L95" s="8">
        <f t="shared" si="6"/>
        <v>2</v>
      </c>
      <c r="M95" s="8">
        <f>VLOOKUP(K95,Table!$A$2:$C$121,2,0)</f>
        <v>2</v>
      </c>
      <c r="N95" s="7">
        <f>VLOOKUP(K95,Table!$A$2:$C$121,3,0)</f>
        <v>6</v>
      </c>
      <c r="O95" s="6" t="s">
        <v>2295</v>
      </c>
      <c r="P95" s="8" t="str">
        <f>LEFT(O95,MIN(FIND({0,1,2,3,4,5,6,7,8,9},ASC(O95)&amp;1234567890))-1)</f>
        <v>Y</v>
      </c>
      <c r="Q95" s="8">
        <f t="shared" si="7"/>
        <v>1</v>
      </c>
      <c r="R95" s="8">
        <f>VLOOKUP(P95,Table!$A$2:$C$121,2,0)</f>
        <v>3</v>
      </c>
      <c r="S95" s="7">
        <f>VLOOKUP(P95,Table!$A$2:$C$121,3,0)</f>
        <v>5</v>
      </c>
      <c r="T95" s="6" t="s">
        <v>2300</v>
      </c>
      <c r="U95" s="8" t="str">
        <f>LEFT(T95,MIN(FIND({0,1,2,3,4,5,6,7,8,9},ASC(T95)&amp;1234567890))-1)</f>
        <v>Cu</v>
      </c>
      <c r="V95" s="8">
        <f t="shared" si="8"/>
        <v>3</v>
      </c>
      <c r="W95" s="8">
        <f>VLOOKUP(U95,Table!$A$2:$C$121,2,0)</f>
        <v>11</v>
      </c>
      <c r="X95" s="7">
        <f>VLOOKUP(U95,Table!$A$2:$C$121,3,0)</f>
        <v>4</v>
      </c>
      <c r="Y95" s="6" t="s">
        <v>2381</v>
      </c>
      <c r="Z95" s="8" t="str">
        <f>LEFT(Y95,MIN(FIND({0,1,2,3,4,5,6,7,8,9},ASC(Y95)&amp;1234567890))-1)</f>
        <v>O</v>
      </c>
      <c r="AA95" s="8">
        <f t="shared" si="9"/>
        <v>7</v>
      </c>
      <c r="AB95" s="8">
        <f>VLOOKUP(Z95,Table!$A$2:$C$121,2,0)</f>
        <v>16</v>
      </c>
      <c r="AC95" s="7">
        <f>VLOOKUP(Z95,Table!$A$2:$C$121,3,0)</f>
        <v>2</v>
      </c>
      <c r="AD95" s="5" t="str">
        <f>VLOOKUP(A95,Table!$U$1:$V$230,2,0)</f>
        <v>Orthorhombic</v>
      </c>
    </row>
    <row r="96" spans="1:30" x14ac:dyDescent="0.4">
      <c r="A96" s="5">
        <v>42</v>
      </c>
      <c r="B96" s="5">
        <v>185629</v>
      </c>
      <c r="C96" s="5" t="s">
        <v>564</v>
      </c>
      <c r="D96" s="5" t="s">
        <v>566</v>
      </c>
      <c r="E96" s="6" t="s">
        <v>5227</v>
      </c>
      <c r="F96" s="8" t="str">
        <f>LEFT(E96,MIN(FIND({0,1,2,3,4,5,6,7,8,9},ASC(E96)&amp;1234567890))-1)</f>
        <v>Bi</v>
      </c>
      <c r="G96" s="8">
        <f t="shared" si="5"/>
        <v>2.8</v>
      </c>
      <c r="H96" s="8">
        <f>VLOOKUP(F96,Table!$A$2:$C$121,2,0)</f>
        <v>15</v>
      </c>
      <c r="I96" s="7">
        <f>VLOOKUP(F96,Table!$A$2:$C$121,3,0)</f>
        <v>6</v>
      </c>
      <c r="J96" s="6" t="s">
        <v>5228</v>
      </c>
      <c r="K96" s="8" t="str">
        <f>LEFT(J96,MIN(FIND({0,1,2,3,4,5,6,7,8,9},ASC(J96)&amp;1234567890))-1)</f>
        <v>Nd</v>
      </c>
      <c r="L96" s="8">
        <f t="shared" si="6"/>
        <v>1.9</v>
      </c>
      <c r="M96" s="8">
        <f>VLOOKUP(K96,Table!$A$2:$C$121,2,0)</f>
        <v>3</v>
      </c>
      <c r="N96" s="7">
        <f>VLOOKUP(K96,Table!$A$2:$C$121,3,0)</f>
        <v>6</v>
      </c>
      <c r="O96" s="6" t="s">
        <v>2330</v>
      </c>
      <c r="P96" s="8" t="str">
        <f>LEFT(O96,MIN(FIND({0,1,2,3,4,5,6,7,8,9},ASC(O96)&amp;1234567890))-1)</f>
        <v>Fe</v>
      </c>
      <c r="Q96" s="8">
        <f t="shared" si="7"/>
        <v>1</v>
      </c>
      <c r="R96" s="8">
        <f>VLOOKUP(P96,Table!$A$2:$C$121,2,0)</f>
        <v>8</v>
      </c>
      <c r="S96" s="7">
        <f>VLOOKUP(P96,Table!$A$2:$C$121,3,0)</f>
        <v>4</v>
      </c>
      <c r="T96" s="6" t="s">
        <v>2786</v>
      </c>
      <c r="U96" s="8" t="str">
        <f>LEFT(T96,MIN(FIND({0,1,2,3,4,5,6,7,8,9},ASC(T96)&amp;1234567890))-1)</f>
        <v>Ti</v>
      </c>
      <c r="V96" s="8">
        <f t="shared" si="8"/>
        <v>3</v>
      </c>
      <c r="W96" s="8">
        <f>VLOOKUP(U96,Table!$A$2:$C$121,2,0)</f>
        <v>4</v>
      </c>
      <c r="X96" s="7">
        <f>VLOOKUP(U96,Table!$A$2:$C$121,3,0)</f>
        <v>4</v>
      </c>
      <c r="Y96" s="6" t="s">
        <v>2506</v>
      </c>
      <c r="Z96" s="8" t="str">
        <f>LEFT(Y96,MIN(FIND({0,1,2,3,4,5,6,7,8,9},ASC(Y96)&amp;1234567890))-1)</f>
        <v>O</v>
      </c>
      <c r="AA96" s="8">
        <f t="shared" si="9"/>
        <v>15</v>
      </c>
      <c r="AB96" s="8">
        <f>VLOOKUP(Z96,Table!$A$2:$C$121,2,0)</f>
        <v>16</v>
      </c>
      <c r="AC96" s="7">
        <f>VLOOKUP(Z96,Table!$A$2:$C$121,3,0)</f>
        <v>2</v>
      </c>
      <c r="AD96" s="5" t="str">
        <f>VLOOKUP(A96,Table!$U$1:$V$230,2,0)</f>
        <v>Orthorhombic</v>
      </c>
    </row>
    <row r="97" spans="1:30" x14ac:dyDescent="0.4">
      <c r="A97" s="5">
        <v>44</v>
      </c>
      <c r="B97" s="5">
        <v>20121</v>
      </c>
      <c r="C97" s="5" t="s">
        <v>567</v>
      </c>
      <c r="D97" s="5" t="s">
        <v>568</v>
      </c>
      <c r="E97" s="6" t="s">
        <v>2316</v>
      </c>
      <c r="F97" s="8" t="str">
        <f>LEFT(E97,MIN(FIND({0,1,2,3,4,5,6,7,8,9},ASC(E97)&amp;1234567890))-1)</f>
        <v>K</v>
      </c>
      <c r="G97" s="8">
        <f t="shared" si="5"/>
        <v>2</v>
      </c>
      <c r="H97" s="8">
        <f>VLOOKUP(F97,Table!$A$2:$C$121,2,0)</f>
        <v>1</v>
      </c>
      <c r="I97" s="7">
        <f>VLOOKUP(F97,Table!$A$2:$C$121,3,0)</f>
        <v>4</v>
      </c>
      <c r="J97" s="6" t="s">
        <v>3941</v>
      </c>
      <c r="K97" s="8" t="str">
        <f>LEFT(J97,MIN(FIND({0,1,2,3,4,5,6,7,8,9},ASC(J97)&amp;1234567890))-1)</f>
        <v>Mn</v>
      </c>
      <c r="L97" s="8">
        <f t="shared" si="6"/>
        <v>2</v>
      </c>
      <c r="M97" s="8">
        <f>VLOOKUP(K97,Table!$A$2:$C$121,2,0)</f>
        <v>7</v>
      </c>
      <c r="N97" s="7">
        <f>VLOOKUP(K97,Table!$A$2:$C$121,3,0)</f>
        <v>4</v>
      </c>
      <c r="O97" s="6" t="s">
        <v>2403</v>
      </c>
      <c r="P97" s="8" t="str">
        <f>LEFT(O97,MIN(FIND({0,1,2,3,4,5,6,7,8,9},ASC(O97)&amp;1234567890))-1)</f>
        <v>Zn</v>
      </c>
      <c r="Q97" s="8">
        <f t="shared" si="7"/>
        <v>4</v>
      </c>
      <c r="R97" s="8">
        <f>VLOOKUP(P97,Table!$A$2:$C$121,2,0)</f>
        <v>12</v>
      </c>
      <c r="S97" s="7">
        <f>VLOOKUP(P97,Table!$A$2:$C$121,3,0)</f>
        <v>4</v>
      </c>
      <c r="T97" s="6" t="s">
        <v>2591</v>
      </c>
      <c r="U97" s="8" t="str">
        <f>LEFT(T97,MIN(FIND({0,1,2,3,4,5,6,7,8,9},ASC(T97)&amp;1234567890))-1)</f>
        <v>Si</v>
      </c>
      <c r="V97" s="8">
        <f t="shared" si="8"/>
        <v>4</v>
      </c>
      <c r="W97" s="8">
        <f>VLOOKUP(U97,Table!$A$2:$C$121,2,0)</f>
        <v>14</v>
      </c>
      <c r="X97" s="7">
        <f>VLOOKUP(U97,Table!$A$2:$C$121,3,0)</f>
        <v>3</v>
      </c>
      <c r="Y97" s="6" t="s">
        <v>2506</v>
      </c>
      <c r="Z97" s="8" t="str">
        <f>LEFT(Y97,MIN(FIND({0,1,2,3,4,5,6,7,8,9},ASC(Y97)&amp;1234567890))-1)</f>
        <v>O</v>
      </c>
      <c r="AA97" s="8">
        <f t="shared" si="9"/>
        <v>15</v>
      </c>
      <c r="AB97" s="8">
        <f>VLOOKUP(Z97,Table!$A$2:$C$121,2,0)</f>
        <v>16</v>
      </c>
      <c r="AC97" s="7">
        <f>VLOOKUP(Z97,Table!$A$2:$C$121,3,0)</f>
        <v>2</v>
      </c>
      <c r="AD97" s="5" t="str">
        <f>VLOOKUP(A97,Table!$U$1:$V$230,2,0)</f>
        <v>Orthorhombic</v>
      </c>
    </row>
    <row r="98" spans="1:30" x14ac:dyDescent="0.4">
      <c r="A98" s="5">
        <v>44</v>
      </c>
      <c r="B98" s="5">
        <v>240276</v>
      </c>
      <c r="C98" s="5" t="s">
        <v>567</v>
      </c>
      <c r="D98" s="5" t="s">
        <v>569</v>
      </c>
      <c r="E98" s="6" t="s">
        <v>2307</v>
      </c>
      <c r="F98" s="8" t="str">
        <f>LEFT(E98,MIN(FIND({0,1,2,3,4,5,6,7,8,9},ASC(E98)&amp;1234567890))-1)</f>
        <v>Al</v>
      </c>
      <c r="G98" s="8">
        <f t="shared" si="5"/>
        <v>1</v>
      </c>
      <c r="H98" s="8">
        <f>VLOOKUP(F98,Table!$A$2:$C$121,2,0)</f>
        <v>13</v>
      </c>
      <c r="I98" s="7">
        <f>VLOOKUP(F98,Table!$A$2:$C$121,3,0)</f>
        <v>3</v>
      </c>
      <c r="J98" s="6" t="s">
        <v>2597</v>
      </c>
      <c r="K98" s="8" t="str">
        <f>LEFT(J98,MIN(FIND({0,1,2,3,4,5,6,7,8,9},ASC(J98)&amp;1234567890))-1)</f>
        <v>Ba</v>
      </c>
      <c r="L98" s="8">
        <f t="shared" si="6"/>
        <v>1</v>
      </c>
      <c r="M98" s="8">
        <f>VLOOKUP(K98,Table!$A$2:$C$121,2,0)</f>
        <v>2</v>
      </c>
      <c r="N98" s="7">
        <f>VLOOKUP(K98,Table!$A$2:$C$121,3,0)</f>
        <v>6</v>
      </c>
      <c r="O98" s="6" t="s">
        <v>2558</v>
      </c>
      <c r="P98" s="8" t="str">
        <f>LEFT(O98,MIN(FIND({0,1,2,3,4,5,6,7,8,9},ASC(O98)&amp;1234567890))-1)</f>
        <v>Si</v>
      </c>
      <c r="Q98" s="8">
        <f t="shared" si="7"/>
        <v>5</v>
      </c>
      <c r="R98" s="8">
        <f>VLOOKUP(P98,Table!$A$2:$C$121,2,0)</f>
        <v>14</v>
      </c>
      <c r="S98" s="7">
        <f>VLOOKUP(P98,Table!$A$2:$C$121,3,0)</f>
        <v>3</v>
      </c>
      <c r="T98" s="6" t="s">
        <v>5229</v>
      </c>
      <c r="U98" s="8" t="str">
        <f>LEFT(T98,MIN(FIND({0,1,2,3,4,5,6,7,8,9},ASC(T98)&amp;1234567890))-1)</f>
        <v>N</v>
      </c>
      <c r="V98" s="8">
        <f t="shared" si="8"/>
        <v>7</v>
      </c>
      <c r="W98" s="8">
        <f>VLOOKUP(U98,Table!$A$2:$C$121,2,0)</f>
        <v>15</v>
      </c>
      <c r="X98" s="7">
        <f>VLOOKUP(U98,Table!$A$2:$C$121,3,0)</f>
        <v>2</v>
      </c>
      <c r="Y98" s="6" t="s">
        <v>2493</v>
      </c>
      <c r="Z98" s="8" t="str">
        <f>LEFT(Y98,MIN(FIND({0,1,2,3,4,5,6,7,8,9},ASC(Y98)&amp;1234567890))-1)</f>
        <v>O</v>
      </c>
      <c r="AA98" s="8">
        <f t="shared" si="9"/>
        <v>2</v>
      </c>
      <c r="AB98" s="8">
        <f>VLOOKUP(Z98,Table!$A$2:$C$121,2,0)</f>
        <v>16</v>
      </c>
      <c r="AC98" s="7">
        <f>VLOOKUP(Z98,Table!$A$2:$C$121,3,0)</f>
        <v>2</v>
      </c>
      <c r="AD98" s="5" t="str">
        <f>VLOOKUP(A98,Table!$U$1:$V$230,2,0)</f>
        <v>Orthorhombic</v>
      </c>
    </row>
    <row r="99" spans="1:30" x14ac:dyDescent="0.4">
      <c r="A99" s="5">
        <v>44</v>
      </c>
      <c r="B99" s="5">
        <v>151426</v>
      </c>
      <c r="C99" s="5" t="s">
        <v>567</v>
      </c>
      <c r="D99" s="5" t="s">
        <v>570</v>
      </c>
      <c r="E99" s="6" t="s">
        <v>2383</v>
      </c>
      <c r="F99" s="8" t="str">
        <f>LEFT(E99,MIN(FIND({0,1,2,3,4,5,6,7,8,9},ASC(E99)&amp;1234567890))-1)</f>
        <v>La</v>
      </c>
      <c r="G99" s="8">
        <f t="shared" si="5"/>
        <v>2</v>
      </c>
      <c r="H99" s="8">
        <f>VLOOKUP(F99,Table!$A$2:$C$121,2,0)</f>
        <v>3</v>
      </c>
      <c r="I99" s="7">
        <f>VLOOKUP(F99,Table!$A$2:$C$121,3,0)</f>
        <v>6</v>
      </c>
      <c r="J99" s="6" t="s">
        <v>2299</v>
      </c>
      <c r="K99" s="8" t="str">
        <f>LEFT(J99,MIN(FIND({0,1,2,3,4,5,6,7,8,9},ASC(J99)&amp;1234567890))-1)</f>
        <v>Sr</v>
      </c>
      <c r="L99" s="8">
        <f t="shared" si="6"/>
        <v>2</v>
      </c>
      <c r="M99" s="8">
        <f>VLOOKUP(K99,Table!$A$2:$C$121,2,0)</f>
        <v>2</v>
      </c>
      <c r="N99" s="7">
        <f>VLOOKUP(K99,Table!$A$2:$C$121,3,0)</f>
        <v>5</v>
      </c>
      <c r="O99" s="6" t="s">
        <v>2329</v>
      </c>
      <c r="P99" s="8" t="str">
        <f>LEFT(O99,MIN(FIND({0,1,2,3,4,5,6,7,8,9},ASC(O99)&amp;1234567890))-1)</f>
        <v>Li</v>
      </c>
      <c r="Q99" s="8">
        <f t="shared" si="7"/>
        <v>1</v>
      </c>
      <c r="R99" s="8">
        <f>VLOOKUP(P99,Table!$A$2:$C$121,2,0)</f>
        <v>1</v>
      </c>
      <c r="S99" s="7">
        <f>VLOOKUP(P99,Table!$A$2:$C$121,3,0)</f>
        <v>2</v>
      </c>
      <c r="T99" s="6" t="s">
        <v>2441</v>
      </c>
      <c r="U99" s="8" t="str">
        <f>LEFT(T99,MIN(FIND({0,1,2,3,4,5,6,7,8,9},ASC(T99)&amp;1234567890))-1)</f>
        <v>Ru</v>
      </c>
      <c r="V99" s="8">
        <f t="shared" si="8"/>
        <v>1</v>
      </c>
      <c r="W99" s="8">
        <f>VLOOKUP(U99,Table!$A$2:$C$121,2,0)</f>
        <v>8</v>
      </c>
      <c r="X99" s="7">
        <f>VLOOKUP(U99,Table!$A$2:$C$121,3,0)</f>
        <v>5</v>
      </c>
      <c r="Y99" s="6" t="s">
        <v>2298</v>
      </c>
      <c r="Z99" s="8" t="str">
        <f>LEFT(Y99,MIN(FIND({0,1,2,3,4,5,6,7,8,9},ASC(Y99)&amp;1234567890))-1)</f>
        <v>O</v>
      </c>
      <c r="AA99" s="8">
        <f t="shared" si="9"/>
        <v>8</v>
      </c>
      <c r="AB99" s="8">
        <f>VLOOKUP(Z99,Table!$A$2:$C$121,2,0)</f>
        <v>16</v>
      </c>
      <c r="AC99" s="7">
        <f>VLOOKUP(Z99,Table!$A$2:$C$121,3,0)</f>
        <v>2</v>
      </c>
      <c r="AD99" s="5" t="str">
        <f>VLOOKUP(A99,Table!$U$1:$V$230,2,0)</f>
        <v>Orthorhombic</v>
      </c>
    </row>
    <row r="100" spans="1:30" x14ac:dyDescent="0.4">
      <c r="A100" s="5">
        <v>46</v>
      </c>
      <c r="B100" s="5">
        <v>33991</v>
      </c>
      <c r="C100" s="5" t="s">
        <v>571</v>
      </c>
      <c r="D100" s="5" t="s">
        <v>572</v>
      </c>
      <c r="E100" s="6" t="s">
        <v>2363</v>
      </c>
      <c r="F100" s="8" t="str">
        <f>LEFT(E100,MIN(FIND({0,1,2,3,4,5,6,7,8,9},ASC(E100)&amp;1234567890))-1)</f>
        <v>La</v>
      </c>
      <c r="G100" s="8">
        <f t="shared" si="5"/>
        <v>1</v>
      </c>
      <c r="H100" s="8">
        <f>VLOOKUP(F100,Table!$A$2:$C$121,2,0)</f>
        <v>3</v>
      </c>
      <c r="I100" s="7">
        <f>VLOOKUP(F100,Table!$A$2:$C$121,3,0)</f>
        <v>6</v>
      </c>
      <c r="J100" s="6" t="s">
        <v>2320</v>
      </c>
      <c r="K100" s="8" t="str">
        <f>LEFT(J100,MIN(FIND({0,1,2,3,4,5,6,7,8,9},ASC(J100)&amp;1234567890))-1)</f>
        <v>Sr</v>
      </c>
      <c r="L100" s="8">
        <f t="shared" si="6"/>
        <v>1</v>
      </c>
      <c r="M100" s="8">
        <f>VLOOKUP(K100,Table!$A$2:$C$121,2,0)</f>
        <v>2</v>
      </c>
      <c r="N100" s="7">
        <f>VLOOKUP(K100,Table!$A$2:$C$121,3,0)</f>
        <v>5</v>
      </c>
      <c r="O100" s="6" t="s">
        <v>2296</v>
      </c>
      <c r="P100" s="8" t="str">
        <f>LEFT(O100,MIN(FIND({0,1,2,3,4,5,6,7,8,9},ASC(O100)&amp;1234567890))-1)</f>
        <v>Cu</v>
      </c>
      <c r="Q100" s="8">
        <f t="shared" si="7"/>
        <v>1</v>
      </c>
      <c r="R100" s="8">
        <f>VLOOKUP(P100,Table!$A$2:$C$121,2,0)</f>
        <v>11</v>
      </c>
      <c r="S100" s="7">
        <f>VLOOKUP(P100,Table!$A$2:$C$121,3,0)</f>
        <v>4</v>
      </c>
      <c r="T100" s="6" t="s">
        <v>2532</v>
      </c>
      <c r="U100" s="8" t="str">
        <f>LEFT(T100,MIN(FIND({0,1,2,3,4,5,6,7,8,9},ASC(T100)&amp;1234567890))-1)</f>
        <v>Ga</v>
      </c>
      <c r="V100" s="8">
        <f t="shared" si="8"/>
        <v>1</v>
      </c>
      <c r="W100" s="8">
        <f>VLOOKUP(U100,Table!$A$2:$C$121,2,0)</f>
        <v>13</v>
      </c>
      <c r="X100" s="7">
        <f>VLOOKUP(U100,Table!$A$2:$C$121,3,0)</f>
        <v>4</v>
      </c>
      <c r="Y100" s="6" t="s">
        <v>2863</v>
      </c>
      <c r="Z100" s="8" t="str">
        <f>LEFT(Y100,MIN(FIND({0,1,2,3,4,5,6,7,8,9},ASC(Y100)&amp;1234567890))-1)</f>
        <v>O</v>
      </c>
      <c r="AA100" s="8">
        <f t="shared" si="9"/>
        <v>5</v>
      </c>
      <c r="AB100" s="8">
        <f>VLOOKUP(Z100,Table!$A$2:$C$121,2,0)</f>
        <v>16</v>
      </c>
      <c r="AC100" s="7">
        <f>VLOOKUP(Z100,Table!$A$2:$C$121,3,0)</f>
        <v>2</v>
      </c>
      <c r="AD100" s="5" t="str">
        <f>VLOOKUP(A100,Table!$U$1:$V$230,2,0)</f>
        <v>Orthorhombic</v>
      </c>
    </row>
    <row r="101" spans="1:30" x14ac:dyDescent="0.4">
      <c r="A101" s="5">
        <v>46</v>
      </c>
      <c r="B101" s="5">
        <v>60411</v>
      </c>
      <c r="C101" s="5" t="s">
        <v>571</v>
      </c>
      <c r="D101" s="5" t="s">
        <v>573</v>
      </c>
      <c r="E101" s="6" t="s">
        <v>2328</v>
      </c>
      <c r="F101" s="8" t="str">
        <f>LEFT(E101,MIN(FIND({0,1,2,3,4,5,6,7,8,9},ASC(E101)&amp;1234567890))-1)</f>
        <v>Na</v>
      </c>
      <c r="G101" s="8">
        <f t="shared" si="5"/>
        <v>2</v>
      </c>
      <c r="H101" s="8">
        <f>VLOOKUP(F101,Table!$A$2:$C$121,2,0)</f>
        <v>1</v>
      </c>
      <c r="I101" s="7">
        <f>VLOOKUP(F101,Table!$A$2:$C$121,3,0)</f>
        <v>3</v>
      </c>
      <c r="J101" s="6" t="s">
        <v>2597</v>
      </c>
      <c r="K101" s="8" t="str">
        <f>LEFT(J101,MIN(FIND({0,1,2,3,4,5,6,7,8,9},ASC(J101)&amp;1234567890))-1)</f>
        <v>Ba</v>
      </c>
      <c r="L101" s="8">
        <f t="shared" si="6"/>
        <v>1</v>
      </c>
      <c r="M101" s="8">
        <f>VLOOKUP(K101,Table!$A$2:$C$121,2,0)</f>
        <v>2</v>
      </c>
      <c r="N101" s="7">
        <f>VLOOKUP(K101,Table!$A$2:$C$121,3,0)</f>
        <v>6</v>
      </c>
      <c r="O101" s="6" t="s">
        <v>2756</v>
      </c>
      <c r="P101" s="8" t="str">
        <f>LEFT(O101,MIN(FIND({0,1,2,3,4,5,6,7,8,9},ASC(O101)&amp;1234567890))-1)</f>
        <v>Ti</v>
      </c>
      <c r="Q101" s="8">
        <f t="shared" si="7"/>
        <v>2</v>
      </c>
      <c r="R101" s="8">
        <f>VLOOKUP(P101,Table!$A$2:$C$121,2,0)</f>
        <v>4</v>
      </c>
      <c r="S101" s="7">
        <f>VLOOKUP(P101,Table!$A$2:$C$121,3,0)</f>
        <v>4</v>
      </c>
      <c r="T101" s="6" t="s">
        <v>2591</v>
      </c>
      <c r="U101" s="8" t="str">
        <f>LEFT(T101,MIN(FIND({0,1,2,3,4,5,6,7,8,9},ASC(T101)&amp;1234567890))-1)</f>
        <v>Si</v>
      </c>
      <c r="V101" s="8">
        <f t="shared" si="8"/>
        <v>4</v>
      </c>
      <c r="W101" s="8">
        <f>VLOOKUP(U101,Table!$A$2:$C$121,2,0)</f>
        <v>14</v>
      </c>
      <c r="X101" s="7">
        <f>VLOOKUP(U101,Table!$A$2:$C$121,3,0)</f>
        <v>3</v>
      </c>
      <c r="Y101" s="6" t="s">
        <v>2414</v>
      </c>
      <c r="Z101" s="8" t="str">
        <f>LEFT(Y101,MIN(FIND({0,1,2,3,4,5,6,7,8,9},ASC(Y101)&amp;1234567890))-1)</f>
        <v>O</v>
      </c>
      <c r="AA101" s="8">
        <f t="shared" si="9"/>
        <v>14</v>
      </c>
      <c r="AB101" s="8">
        <f>VLOOKUP(Z101,Table!$A$2:$C$121,2,0)</f>
        <v>16</v>
      </c>
      <c r="AC101" s="7">
        <f>VLOOKUP(Z101,Table!$A$2:$C$121,3,0)</f>
        <v>2</v>
      </c>
      <c r="AD101" s="5" t="str">
        <f>VLOOKUP(A101,Table!$U$1:$V$230,2,0)</f>
        <v>Orthorhombic</v>
      </c>
    </row>
    <row r="102" spans="1:30" x14ac:dyDescent="0.4">
      <c r="A102" s="5">
        <v>46</v>
      </c>
      <c r="B102" s="5">
        <v>71207</v>
      </c>
      <c r="C102" s="5" t="s">
        <v>571</v>
      </c>
      <c r="D102" s="5" t="s">
        <v>575</v>
      </c>
      <c r="E102" s="6" t="s">
        <v>2363</v>
      </c>
      <c r="F102" s="8" t="str">
        <f>LEFT(E102,MIN(FIND({0,1,2,3,4,5,6,7,8,9},ASC(E102)&amp;1234567890))-1)</f>
        <v>La</v>
      </c>
      <c r="G102" s="8">
        <f t="shared" si="5"/>
        <v>1</v>
      </c>
      <c r="H102" s="8">
        <f>VLOOKUP(F102,Table!$A$2:$C$121,2,0)</f>
        <v>3</v>
      </c>
      <c r="I102" s="7">
        <f>VLOOKUP(F102,Table!$A$2:$C$121,3,0)</f>
        <v>6</v>
      </c>
      <c r="J102" s="6" t="s">
        <v>2299</v>
      </c>
      <c r="K102" s="8" t="str">
        <f>LEFT(J102,MIN(FIND({0,1,2,3,4,5,6,7,8,9},ASC(J102)&amp;1234567890))-1)</f>
        <v>Sr</v>
      </c>
      <c r="L102" s="8">
        <f t="shared" si="6"/>
        <v>2</v>
      </c>
      <c r="M102" s="8">
        <f>VLOOKUP(K102,Table!$A$2:$C$121,2,0)</f>
        <v>2</v>
      </c>
      <c r="N102" s="7">
        <f>VLOOKUP(K102,Table!$A$2:$C$121,3,0)</f>
        <v>5</v>
      </c>
      <c r="O102" s="6" t="s">
        <v>2297</v>
      </c>
      <c r="P102" s="8" t="str">
        <f>LEFT(O102,MIN(FIND({0,1,2,3,4,5,6,7,8,9},ASC(O102)&amp;1234567890))-1)</f>
        <v>Cu</v>
      </c>
      <c r="Q102" s="8">
        <f t="shared" si="7"/>
        <v>2</v>
      </c>
      <c r="R102" s="8">
        <f>VLOOKUP(P102,Table!$A$2:$C$121,2,0)</f>
        <v>11</v>
      </c>
      <c r="S102" s="7">
        <f>VLOOKUP(P102,Table!$A$2:$C$121,3,0)</f>
        <v>4</v>
      </c>
      <c r="T102" s="6" t="s">
        <v>2532</v>
      </c>
      <c r="U102" s="8" t="str">
        <f>LEFT(T102,MIN(FIND({0,1,2,3,4,5,6,7,8,9},ASC(T102)&amp;1234567890))-1)</f>
        <v>Ga</v>
      </c>
      <c r="V102" s="8">
        <f t="shared" si="8"/>
        <v>1</v>
      </c>
      <c r="W102" s="8">
        <f>VLOOKUP(U102,Table!$A$2:$C$121,2,0)</f>
        <v>13</v>
      </c>
      <c r="X102" s="7">
        <f>VLOOKUP(U102,Table!$A$2:$C$121,3,0)</f>
        <v>4</v>
      </c>
      <c r="Y102" s="6" t="s">
        <v>2381</v>
      </c>
      <c r="Z102" s="8" t="str">
        <f>LEFT(Y102,MIN(FIND({0,1,2,3,4,5,6,7,8,9},ASC(Y102)&amp;1234567890))-1)</f>
        <v>O</v>
      </c>
      <c r="AA102" s="8">
        <f t="shared" si="9"/>
        <v>7</v>
      </c>
      <c r="AB102" s="8">
        <f>VLOOKUP(Z102,Table!$A$2:$C$121,2,0)</f>
        <v>16</v>
      </c>
      <c r="AC102" s="7">
        <f>VLOOKUP(Z102,Table!$A$2:$C$121,3,0)</f>
        <v>2</v>
      </c>
      <c r="AD102" s="5" t="str">
        <f>VLOOKUP(A102,Table!$U$1:$V$230,2,0)</f>
        <v>Orthorhombic</v>
      </c>
    </row>
    <row r="103" spans="1:30" x14ac:dyDescent="0.4">
      <c r="A103" s="5">
        <v>46</v>
      </c>
      <c r="B103" s="5">
        <v>71262</v>
      </c>
      <c r="C103" s="5" t="s">
        <v>571</v>
      </c>
      <c r="D103" s="5" t="s">
        <v>576</v>
      </c>
      <c r="E103" s="6" t="s">
        <v>2295</v>
      </c>
      <c r="F103" s="8" t="str">
        <f>LEFT(E103,MIN(FIND({0,1,2,3,4,5,6,7,8,9},ASC(E103)&amp;1234567890))-1)</f>
        <v>Y</v>
      </c>
      <c r="G103" s="8">
        <f t="shared" si="5"/>
        <v>1</v>
      </c>
      <c r="H103" s="8">
        <f>VLOOKUP(F103,Table!$A$2:$C$121,2,0)</f>
        <v>3</v>
      </c>
      <c r="I103" s="7">
        <f>VLOOKUP(F103,Table!$A$2:$C$121,3,0)</f>
        <v>5</v>
      </c>
      <c r="J103" s="6" t="s">
        <v>5230</v>
      </c>
      <c r="K103" s="8" t="str">
        <f>LEFT(J103,MIN(FIND({0,1,2,3,4,5,6,7,8,9},ASC(J103)&amp;1234567890))-1)</f>
        <v>Sr</v>
      </c>
      <c r="L103" s="8">
        <f t="shared" si="6"/>
        <v>1.95</v>
      </c>
      <c r="M103" s="8">
        <f>VLOOKUP(K103,Table!$A$2:$C$121,2,0)</f>
        <v>2</v>
      </c>
      <c r="N103" s="7">
        <f>VLOOKUP(K103,Table!$A$2:$C$121,3,0)</f>
        <v>5</v>
      </c>
      <c r="O103" s="6" t="s">
        <v>5231</v>
      </c>
      <c r="P103" s="8" t="str">
        <f>LEFT(O103,MIN(FIND({0,1,2,3,4,5,6,7,8,9},ASC(O103)&amp;1234567890))-1)</f>
        <v>Ga</v>
      </c>
      <c r="Q103" s="8">
        <f t="shared" si="7"/>
        <v>0.95</v>
      </c>
      <c r="R103" s="8">
        <f>VLOOKUP(P103,Table!$A$2:$C$121,2,0)</f>
        <v>13</v>
      </c>
      <c r="S103" s="7">
        <f>VLOOKUP(P103,Table!$A$2:$C$121,3,0)</f>
        <v>4</v>
      </c>
      <c r="T103" s="6" t="s">
        <v>2297</v>
      </c>
      <c r="U103" s="8" t="str">
        <f>LEFT(T103,MIN(FIND({0,1,2,3,4,5,6,7,8,9},ASC(T103)&amp;1234567890))-1)</f>
        <v>Cu</v>
      </c>
      <c r="V103" s="8">
        <f t="shared" si="8"/>
        <v>2</v>
      </c>
      <c r="W103" s="8">
        <f>VLOOKUP(U103,Table!$A$2:$C$121,2,0)</f>
        <v>11</v>
      </c>
      <c r="X103" s="7">
        <f>VLOOKUP(U103,Table!$A$2:$C$121,3,0)</f>
        <v>4</v>
      </c>
      <c r="Y103" s="6" t="s">
        <v>3741</v>
      </c>
      <c r="Z103" s="8" t="str">
        <f>LEFT(Y103,MIN(FIND({0,1,2,3,4,5,6,7,8,9},ASC(Y103)&amp;1234567890))-1)</f>
        <v>O</v>
      </c>
      <c r="AA103" s="8">
        <f t="shared" si="9"/>
        <v>6.93</v>
      </c>
      <c r="AB103" s="8">
        <f>VLOOKUP(Z103,Table!$A$2:$C$121,2,0)</f>
        <v>16</v>
      </c>
      <c r="AC103" s="7">
        <f>VLOOKUP(Z103,Table!$A$2:$C$121,3,0)</f>
        <v>2</v>
      </c>
      <c r="AD103" s="5" t="str">
        <f>VLOOKUP(A103,Table!$U$1:$V$230,2,0)</f>
        <v>Orthorhombic</v>
      </c>
    </row>
    <row r="104" spans="1:30" x14ac:dyDescent="0.4">
      <c r="A104" s="5">
        <v>46</v>
      </c>
      <c r="B104" s="5">
        <v>71263</v>
      </c>
      <c r="C104" s="5" t="s">
        <v>571</v>
      </c>
      <c r="D104" s="5" t="s">
        <v>577</v>
      </c>
      <c r="E104" s="6" t="s">
        <v>2295</v>
      </c>
      <c r="F104" s="8" t="str">
        <f>LEFT(E104,MIN(FIND({0,1,2,3,4,5,6,7,8,9},ASC(E104)&amp;1234567890))-1)</f>
        <v>Y</v>
      </c>
      <c r="G104" s="8">
        <f t="shared" si="5"/>
        <v>1</v>
      </c>
      <c r="H104" s="8">
        <f>VLOOKUP(F104,Table!$A$2:$C$121,2,0)</f>
        <v>3</v>
      </c>
      <c r="I104" s="7">
        <f>VLOOKUP(F104,Table!$A$2:$C$121,3,0)</f>
        <v>5</v>
      </c>
      <c r="J104" s="6" t="s">
        <v>2299</v>
      </c>
      <c r="K104" s="8" t="str">
        <f>LEFT(J104,MIN(FIND({0,1,2,3,4,5,6,7,8,9},ASC(J104)&amp;1234567890))-1)</f>
        <v>Sr</v>
      </c>
      <c r="L104" s="8">
        <f t="shared" si="6"/>
        <v>2</v>
      </c>
      <c r="M104" s="8">
        <f>VLOOKUP(K104,Table!$A$2:$C$121,2,0)</f>
        <v>2</v>
      </c>
      <c r="N104" s="7">
        <f>VLOOKUP(K104,Table!$A$2:$C$121,3,0)</f>
        <v>5</v>
      </c>
      <c r="O104" s="6" t="s">
        <v>2532</v>
      </c>
      <c r="P104" s="8" t="str">
        <f>LEFT(O104,MIN(FIND({0,1,2,3,4,5,6,7,8,9},ASC(O104)&amp;1234567890))-1)</f>
        <v>Ga</v>
      </c>
      <c r="Q104" s="8">
        <f t="shared" si="7"/>
        <v>1</v>
      </c>
      <c r="R104" s="8">
        <f>VLOOKUP(P104,Table!$A$2:$C$121,2,0)</f>
        <v>13</v>
      </c>
      <c r="S104" s="7">
        <f>VLOOKUP(P104,Table!$A$2:$C$121,3,0)</f>
        <v>4</v>
      </c>
      <c r="T104" s="6" t="s">
        <v>2297</v>
      </c>
      <c r="U104" s="8" t="str">
        <f>LEFT(T104,MIN(FIND({0,1,2,3,4,5,6,7,8,9},ASC(T104)&amp;1234567890))-1)</f>
        <v>Cu</v>
      </c>
      <c r="V104" s="8">
        <f t="shared" si="8"/>
        <v>2</v>
      </c>
      <c r="W104" s="8">
        <f>VLOOKUP(U104,Table!$A$2:$C$121,2,0)</f>
        <v>11</v>
      </c>
      <c r="X104" s="7">
        <f>VLOOKUP(U104,Table!$A$2:$C$121,3,0)</f>
        <v>4</v>
      </c>
      <c r="Y104" s="6" t="s">
        <v>2381</v>
      </c>
      <c r="Z104" s="8" t="str">
        <f>LEFT(Y104,MIN(FIND({0,1,2,3,4,5,6,7,8,9},ASC(Y104)&amp;1234567890))-1)</f>
        <v>O</v>
      </c>
      <c r="AA104" s="8">
        <f t="shared" si="9"/>
        <v>7</v>
      </c>
      <c r="AB104" s="8">
        <f>VLOOKUP(Z104,Table!$A$2:$C$121,2,0)</f>
        <v>16</v>
      </c>
      <c r="AC104" s="7">
        <f>VLOOKUP(Z104,Table!$A$2:$C$121,3,0)</f>
        <v>2</v>
      </c>
      <c r="AD104" s="5" t="str">
        <f>VLOOKUP(A104,Table!$U$1:$V$230,2,0)</f>
        <v>Orthorhombic</v>
      </c>
    </row>
    <row r="105" spans="1:30" x14ac:dyDescent="0.4">
      <c r="A105" s="5">
        <v>46</v>
      </c>
      <c r="B105" s="5">
        <v>71264</v>
      </c>
      <c r="C105" s="5" t="s">
        <v>571</v>
      </c>
      <c r="D105" s="5" t="s">
        <v>578</v>
      </c>
      <c r="E105" s="6" t="s">
        <v>2295</v>
      </c>
      <c r="F105" s="8" t="str">
        <f>LEFT(E105,MIN(FIND({0,1,2,3,4,5,6,7,8,9},ASC(E105)&amp;1234567890))-1)</f>
        <v>Y</v>
      </c>
      <c r="G105" s="8">
        <f t="shared" si="5"/>
        <v>1</v>
      </c>
      <c r="H105" s="8">
        <f>VLOOKUP(F105,Table!$A$2:$C$121,2,0)</f>
        <v>3</v>
      </c>
      <c r="I105" s="7">
        <f>VLOOKUP(F105,Table!$A$2:$C$121,3,0)</f>
        <v>5</v>
      </c>
      <c r="J105" s="6" t="s">
        <v>2299</v>
      </c>
      <c r="K105" s="8" t="str">
        <f>LEFT(J105,MIN(FIND({0,1,2,3,4,5,6,7,8,9},ASC(J105)&amp;1234567890))-1)</f>
        <v>Sr</v>
      </c>
      <c r="L105" s="8">
        <f t="shared" si="6"/>
        <v>2</v>
      </c>
      <c r="M105" s="8">
        <f>VLOOKUP(K105,Table!$A$2:$C$121,2,0)</f>
        <v>2</v>
      </c>
      <c r="N105" s="7">
        <f>VLOOKUP(K105,Table!$A$2:$C$121,3,0)</f>
        <v>5</v>
      </c>
      <c r="O105" s="6" t="s">
        <v>5232</v>
      </c>
      <c r="P105" s="8" t="str">
        <f>LEFT(O105,MIN(FIND({0,1,2,3,4,5,6,7,8,9},ASC(O105)&amp;1234567890))-1)</f>
        <v>Ga</v>
      </c>
      <c r="Q105" s="8">
        <f t="shared" si="7"/>
        <v>0.97</v>
      </c>
      <c r="R105" s="8">
        <f>VLOOKUP(P105,Table!$A$2:$C$121,2,0)</f>
        <v>13</v>
      </c>
      <c r="S105" s="7">
        <f>VLOOKUP(P105,Table!$A$2:$C$121,3,0)</f>
        <v>4</v>
      </c>
      <c r="T105" s="6" t="s">
        <v>5233</v>
      </c>
      <c r="U105" s="8" t="str">
        <f>LEFT(T105,MIN(FIND({0,1,2,3,4,5,6,7,8,9},ASC(T105)&amp;1234567890))-1)</f>
        <v>Cu</v>
      </c>
      <c r="V105" s="8">
        <f t="shared" si="8"/>
        <v>1.984</v>
      </c>
      <c r="W105" s="8">
        <f>VLOOKUP(U105,Table!$A$2:$C$121,2,0)</f>
        <v>11</v>
      </c>
      <c r="X105" s="7">
        <f>VLOOKUP(U105,Table!$A$2:$C$121,3,0)</f>
        <v>4</v>
      </c>
      <c r="Y105" s="6" t="s">
        <v>2381</v>
      </c>
      <c r="Z105" s="8" t="str">
        <f>LEFT(Y105,MIN(FIND({0,1,2,3,4,5,6,7,8,9},ASC(Y105)&amp;1234567890))-1)</f>
        <v>O</v>
      </c>
      <c r="AA105" s="8">
        <f t="shared" si="9"/>
        <v>7</v>
      </c>
      <c r="AB105" s="8">
        <f>VLOOKUP(Z105,Table!$A$2:$C$121,2,0)</f>
        <v>16</v>
      </c>
      <c r="AC105" s="7">
        <f>VLOOKUP(Z105,Table!$A$2:$C$121,3,0)</f>
        <v>2</v>
      </c>
      <c r="AD105" s="5" t="str">
        <f>VLOOKUP(A105,Table!$U$1:$V$230,2,0)</f>
        <v>Orthorhombic</v>
      </c>
    </row>
    <row r="106" spans="1:30" x14ac:dyDescent="0.4">
      <c r="A106" s="5">
        <v>46</v>
      </c>
      <c r="B106" s="5">
        <v>71265</v>
      </c>
      <c r="C106" s="5" t="s">
        <v>571</v>
      </c>
      <c r="D106" s="5" t="s">
        <v>579</v>
      </c>
      <c r="E106" s="6" t="s">
        <v>2700</v>
      </c>
      <c r="F106" s="8" t="str">
        <f>LEFT(E106,MIN(FIND({0,1,2,3,4,5,6,7,8,9},ASC(E106)&amp;1234567890))-1)</f>
        <v>Nd</v>
      </c>
      <c r="G106" s="8">
        <f t="shared" si="5"/>
        <v>1</v>
      </c>
      <c r="H106" s="8">
        <f>VLOOKUP(F106,Table!$A$2:$C$121,2,0)</f>
        <v>3</v>
      </c>
      <c r="I106" s="7">
        <f>VLOOKUP(F106,Table!$A$2:$C$121,3,0)</f>
        <v>6</v>
      </c>
      <c r="J106" s="6" t="s">
        <v>5234</v>
      </c>
      <c r="K106" s="8" t="str">
        <f>LEFT(J106,MIN(FIND({0,1,2,3,4,5,6,7,8,9},ASC(J106)&amp;1234567890))-1)</f>
        <v>Sr</v>
      </c>
      <c r="L106" s="8">
        <f t="shared" si="6"/>
        <v>1.98</v>
      </c>
      <c r="M106" s="8">
        <f>VLOOKUP(K106,Table!$A$2:$C$121,2,0)</f>
        <v>2</v>
      </c>
      <c r="N106" s="7">
        <f>VLOOKUP(K106,Table!$A$2:$C$121,3,0)</f>
        <v>5</v>
      </c>
      <c r="O106" s="6" t="s">
        <v>5231</v>
      </c>
      <c r="P106" s="8" t="str">
        <f>LEFT(O106,MIN(FIND({0,1,2,3,4,5,6,7,8,9},ASC(O106)&amp;1234567890))-1)</f>
        <v>Ga</v>
      </c>
      <c r="Q106" s="8">
        <f t="shared" si="7"/>
        <v>0.95</v>
      </c>
      <c r="R106" s="8">
        <f>VLOOKUP(P106,Table!$A$2:$C$121,2,0)</f>
        <v>13</v>
      </c>
      <c r="S106" s="7">
        <f>VLOOKUP(P106,Table!$A$2:$C$121,3,0)</f>
        <v>4</v>
      </c>
      <c r="T106" s="6" t="s">
        <v>2297</v>
      </c>
      <c r="U106" s="8" t="str">
        <f>LEFT(T106,MIN(FIND({0,1,2,3,4,5,6,7,8,9},ASC(T106)&amp;1234567890))-1)</f>
        <v>Cu</v>
      </c>
      <c r="V106" s="8">
        <f t="shared" si="8"/>
        <v>2</v>
      </c>
      <c r="W106" s="8">
        <f>VLOOKUP(U106,Table!$A$2:$C$121,2,0)</f>
        <v>11</v>
      </c>
      <c r="X106" s="7">
        <f>VLOOKUP(U106,Table!$A$2:$C$121,3,0)</f>
        <v>4</v>
      </c>
      <c r="Y106" s="6" t="s">
        <v>3741</v>
      </c>
      <c r="Z106" s="8" t="str">
        <f>LEFT(Y106,MIN(FIND({0,1,2,3,4,5,6,7,8,9},ASC(Y106)&amp;1234567890))-1)</f>
        <v>O</v>
      </c>
      <c r="AA106" s="8">
        <f t="shared" si="9"/>
        <v>6.93</v>
      </c>
      <c r="AB106" s="8">
        <f>VLOOKUP(Z106,Table!$A$2:$C$121,2,0)</f>
        <v>16</v>
      </c>
      <c r="AC106" s="7">
        <f>VLOOKUP(Z106,Table!$A$2:$C$121,3,0)</f>
        <v>2</v>
      </c>
      <c r="AD106" s="5" t="str">
        <f>VLOOKUP(A106,Table!$U$1:$V$230,2,0)</f>
        <v>Orthorhombic</v>
      </c>
    </row>
    <row r="107" spans="1:30" x14ac:dyDescent="0.4">
      <c r="A107" s="5">
        <v>46</v>
      </c>
      <c r="B107" s="5">
        <v>71266</v>
      </c>
      <c r="C107" s="5" t="s">
        <v>571</v>
      </c>
      <c r="D107" s="5" t="s">
        <v>580</v>
      </c>
      <c r="E107" s="6" t="s">
        <v>2700</v>
      </c>
      <c r="F107" s="8" t="str">
        <f>LEFT(E107,MIN(FIND({0,1,2,3,4,5,6,7,8,9},ASC(E107)&amp;1234567890))-1)</f>
        <v>Nd</v>
      </c>
      <c r="G107" s="8">
        <f t="shared" si="5"/>
        <v>1</v>
      </c>
      <c r="H107" s="8">
        <f>VLOOKUP(F107,Table!$A$2:$C$121,2,0)</f>
        <v>3</v>
      </c>
      <c r="I107" s="7">
        <f>VLOOKUP(F107,Table!$A$2:$C$121,3,0)</f>
        <v>6</v>
      </c>
      <c r="J107" s="6" t="s">
        <v>5234</v>
      </c>
      <c r="K107" s="8" t="str">
        <f>LEFT(J107,MIN(FIND({0,1,2,3,4,5,6,7,8,9},ASC(J107)&amp;1234567890))-1)</f>
        <v>Sr</v>
      </c>
      <c r="L107" s="8">
        <f t="shared" si="6"/>
        <v>1.98</v>
      </c>
      <c r="M107" s="8">
        <f>VLOOKUP(K107,Table!$A$2:$C$121,2,0)</f>
        <v>2</v>
      </c>
      <c r="N107" s="7">
        <f>VLOOKUP(K107,Table!$A$2:$C$121,3,0)</f>
        <v>5</v>
      </c>
      <c r="O107" s="6" t="s">
        <v>5235</v>
      </c>
      <c r="P107" s="8" t="str">
        <f>LEFT(O107,MIN(FIND({0,1,2,3,4,5,6,7,8,9},ASC(O107)&amp;1234567890))-1)</f>
        <v>Ga</v>
      </c>
      <c r="Q107" s="8">
        <f t="shared" si="7"/>
        <v>0.94</v>
      </c>
      <c r="R107" s="8">
        <f>VLOOKUP(P107,Table!$A$2:$C$121,2,0)</f>
        <v>13</v>
      </c>
      <c r="S107" s="7">
        <f>VLOOKUP(P107,Table!$A$2:$C$121,3,0)</f>
        <v>4</v>
      </c>
      <c r="T107" s="6" t="s">
        <v>2297</v>
      </c>
      <c r="U107" s="8" t="str">
        <f>LEFT(T107,MIN(FIND({0,1,2,3,4,5,6,7,8,9},ASC(T107)&amp;1234567890))-1)</f>
        <v>Cu</v>
      </c>
      <c r="V107" s="8">
        <f t="shared" si="8"/>
        <v>2</v>
      </c>
      <c r="W107" s="8">
        <f>VLOOKUP(U107,Table!$A$2:$C$121,2,0)</f>
        <v>11</v>
      </c>
      <c r="X107" s="7">
        <f>VLOOKUP(U107,Table!$A$2:$C$121,3,0)</f>
        <v>4</v>
      </c>
      <c r="Y107" s="6" t="s">
        <v>2994</v>
      </c>
      <c r="Z107" s="8" t="str">
        <f>LEFT(Y107,MIN(FIND({0,1,2,3,4,5,6,7,8,9},ASC(Y107)&amp;1234567890))-1)</f>
        <v>O</v>
      </c>
      <c r="AA107" s="8">
        <f t="shared" si="9"/>
        <v>6.91</v>
      </c>
      <c r="AB107" s="8">
        <f>VLOOKUP(Z107,Table!$A$2:$C$121,2,0)</f>
        <v>16</v>
      </c>
      <c r="AC107" s="7">
        <f>VLOOKUP(Z107,Table!$A$2:$C$121,3,0)</f>
        <v>2</v>
      </c>
      <c r="AD107" s="5" t="str">
        <f>VLOOKUP(A107,Table!$U$1:$V$230,2,0)</f>
        <v>Orthorhombic</v>
      </c>
    </row>
    <row r="108" spans="1:30" x14ac:dyDescent="0.4">
      <c r="A108" s="5">
        <v>46</v>
      </c>
      <c r="B108" s="5">
        <v>71267</v>
      </c>
      <c r="C108" s="5" t="s">
        <v>571</v>
      </c>
      <c r="D108" s="5" t="s">
        <v>581</v>
      </c>
      <c r="E108" s="6" t="s">
        <v>2700</v>
      </c>
      <c r="F108" s="8" t="str">
        <f>LEFT(E108,MIN(FIND({0,1,2,3,4,5,6,7,8,9},ASC(E108)&amp;1234567890))-1)</f>
        <v>Nd</v>
      </c>
      <c r="G108" s="8">
        <f t="shared" si="5"/>
        <v>1</v>
      </c>
      <c r="H108" s="8">
        <f>VLOOKUP(F108,Table!$A$2:$C$121,2,0)</f>
        <v>3</v>
      </c>
      <c r="I108" s="7">
        <f>VLOOKUP(F108,Table!$A$2:$C$121,3,0)</f>
        <v>6</v>
      </c>
      <c r="J108" s="6" t="s">
        <v>2299</v>
      </c>
      <c r="K108" s="8" t="str">
        <f>LEFT(J108,MIN(FIND({0,1,2,3,4,5,6,7,8,9},ASC(J108)&amp;1234567890))-1)</f>
        <v>Sr</v>
      </c>
      <c r="L108" s="8">
        <f t="shared" si="6"/>
        <v>2</v>
      </c>
      <c r="M108" s="8">
        <f>VLOOKUP(K108,Table!$A$2:$C$121,2,0)</f>
        <v>2</v>
      </c>
      <c r="N108" s="7">
        <f>VLOOKUP(K108,Table!$A$2:$C$121,3,0)</f>
        <v>5</v>
      </c>
      <c r="O108" s="6" t="s">
        <v>2532</v>
      </c>
      <c r="P108" s="8" t="str">
        <f>LEFT(O108,MIN(FIND({0,1,2,3,4,5,6,7,8,9},ASC(O108)&amp;1234567890))-1)</f>
        <v>Ga</v>
      </c>
      <c r="Q108" s="8">
        <f t="shared" si="7"/>
        <v>1</v>
      </c>
      <c r="R108" s="8">
        <f>VLOOKUP(P108,Table!$A$2:$C$121,2,0)</f>
        <v>13</v>
      </c>
      <c r="S108" s="7">
        <f>VLOOKUP(P108,Table!$A$2:$C$121,3,0)</f>
        <v>4</v>
      </c>
      <c r="T108" s="6" t="s">
        <v>2297</v>
      </c>
      <c r="U108" s="8" t="str">
        <f>LEFT(T108,MIN(FIND({0,1,2,3,4,5,6,7,8,9},ASC(T108)&amp;1234567890))-1)</f>
        <v>Cu</v>
      </c>
      <c r="V108" s="8">
        <f t="shared" si="8"/>
        <v>2</v>
      </c>
      <c r="W108" s="8">
        <f>VLOOKUP(U108,Table!$A$2:$C$121,2,0)</f>
        <v>11</v>
      </c>
      <c r="X108" s="7">
        <f>VLOOKUP(U108,Table!$A$2:$C$121,3,0)</f>
        <v>4</v>
      </c>
      <c r="Y108" s="6" t="s">
        <v>2381</v>
      </c>
      <c r="Z108" s="8" t="str">
        <f>LEFT(Y108,MIN(FIND({0,1,2,3,4,5,6,7,8,9},ASC(Y108)&amp;1234567890))-1)</f>
        <v>O</v>
      </c>
      <c r="AA108" s="8">
        <f t="shared" si="9"/>
        <v>7</v>
      </c>
      <c r="AB108" s="8">
        <f>VLOOKUP(Z108,Table!$A$2:$C$121,2,0)</f>
        <v>16</v>
      </c>
      <c r="AC108" s="7">
        <f>VLOOKUP(Z108,Table!$A$2:$C$121,3,0)</f>
        <v>2</v>
      </c>
      <c r="AD108" s="5" t="str">
        <f>VLOOKUP(A108,Table!$U$1:$V$230,2,0)</f>
        <v>Orthorhombic</v>
      </c>
    </row>
    <row r="109" spans="1:30" x14ac:dyDescent="0.4">
      <c r="A109" s="5">
        <v>46</v>
      </c>
      <c r="B109" s="5">
        <v>71268</v>
      </c>
      <c r="C109" s="5" t="s">
        <v>571</v>
      </c>
      <c r="D109" s="5" t="s">
        <v>582</v>
      </c>
      <c r="E109" s="6" t="s">
        <v>2809</v>
      </c>
      <c r="F109" s="8" t="str">
        <f>LEFT(E109,MIN(FIND({0,1,2,3,4,5,6,7,8,9},ASC(E109)&amp;1234567890))-1)</f>
        <v>Er</v>
      </c>
      <c r="G109" s="8">
        <f t="shared" si="5"/>
        <v>1</v>
      </c>
      <c r="H109" s="8">
        <f>VLOOKUP(F109,Table!$A$2:$C$121,2,0)</f>
        <v>3</v>
      </c>
      <c r="I109" s="7">
        <f>VLOOKUP(F109,Table!$A$2:$C$121,3,0)</f>
        <v>6</v>
      </c>
      <c r="J109" s="6" t="s">
        <v>2299</v>
      </c>
      <c r="K109" s="8" t="str">
        <f>LEFT(J109,MIN(FIND({0,1,2,3,4,5,6,7,8,9},ASC(J109)&amp;1234567890))-1)</f>
        <v>Sr</v>
      </c>
      <c r="L109" s="8">
        <f t="shared" si="6"/>
        <v>2</v>
      </c>
      <c r="M109" s="8">
        <f>VLOOKUP(K109,Table!$A$2:$C$121,2,0)</f>
        <v>2</v>
      </c>
      <c r="N109" s="7">
        <f>VLOOKUP(K109,Table!$A$2:$C$121,3,0)</f>
        <v>5</v>
      </c>
      <c r="O109" s="6" t="s">
        <v>2532</v>
      </c>
      <c r="P109" s="8" t="str">
        <f>LEFT(O109,MIN(FIND({0,1,2,3,4,5,6,7,8,9},ASC(O109)&amp;1234567890))-1)</f>
        <v>Ga</v>
      </c>
      <c r="Q109" s="8">
        <f t="shared" si="7"/>
        <v>1</v>
      </c>
      <c r="R109" s="8">
        <f>VLOOKUP(P109,Table!$A$2:$C$121,2,0)</f>
        <v>13</v>
      </c>
      <c r="S109" s="7">
        <f>VLOOKUP(P109,Table!$A$2:$C$121,3,0)</f>
        <v>4</v>
      </c>
      <c r="T109" s="6" t="s">
        <v>2297</v>
      </c>
      <c r="U109" s="8" t="str">
        <f>LEFT(T109,MIN(FIND({0,1,2,3,4,5,6,7,8,9},ASC(T109)&amp;1234567890))-1)</f>
        <v>Cu</v>
      </c>
      <c r="V109" s="8">
        <f t="shared" si="8"/>
        <v>2</v>
      </c>
      <c r="W109" s="8">
        <f>VLOOKUP(U109,Table!$A$2:$C$121,2,0)</f>
        <v>11</v>
      </c>
      <c r="X109" s="7">
        <f>VLOOKUP(U109,Table!$A$2:$C$121,3,0)</f>
        <v>4</v>
      </c>
      <c r="Y109" s="6" t="s">
        <v>2381</v>
      </c>
      <c r="Z109" s="8" t="str">
        <f>LEFT(Y109,MIN(FIND({0,1,2,3,4,5,6,7,8,9},ASC(Y109)&amp;1234567890))-1)</f>
        <v>O</v>
      </c>
      <c r="AA109" s="8">
        <f t="shared" si="9"/>
        <v>7</v>
      </c>
      <c r="AB109" s="8">
        <f>VLOOKUP(Z109,Table!$A$2:$C$121,2,0)</f>
        <v>16</v>
      </c>
      <c r="AC109" s="7">
        <f>VLOOKUP(Z109,Table!$A$2:$C$121,3,0)</f>
        <v>2</v>
      </c>
      <c r="AD109" s="5" t="str">
        <f>VLOOKUP(A109,Table!$U$1:$V$230,2,0)</f>
        <v>Orthorhombic</v>
      </c>
    </row>
    <row r="110" spans="1:30" x14ac:dyDescent="0.4">
      <c r="A110" s="5">
        <v>46</v>
      </c>
      <c r="B110" s="5">
        <v>71269</v>
      </c>
      <c r="C110" s="5" t="s">
        <v>571</v>
      </c>
      <c r="D110" s="5" t="s">
        <v>583</v>
      </c>
      <c r="E110" s="6" t="s">
        <v>2525</v>
      </c>
      <c r="F110" s="8" t="str">
        <f>LEFT(E110,MIN(FIND({0,1,2,3,4,5,6,7,8,9},ASC(E110)&amp;1234567890))-1)</f>
        <v>Ho</v>
      </c>
      <c r="G110" s="8">
        <f t="shared" si="5"/>
        <v>1</v>
      </c>
      <c r="H110" s="8">
        <f>VLOOKUP(F110,Table!$A$2:$C$121,2,0)</f>
        <v>3</v>
      </c>
      <c r="I110" s="7">
        <f>VLOOKUP(F110,Table!$A$2:$C$121,3,0)</f>
        <v>6</v>
      </c>
      <c r="J110" s="6" t="s">
        <v>2299</v>
      </c>
      <c r="K110" s="8" t="str">
        <f>LEFT(J110,MIN(FIND({0,1,2,3,4,5,6,7,8,9},ASC(J110)&amp;1234567890))-1)</f>
        <v>Sr</v>
      </c>
      <c r="L110" s="8">
        <f t="shared" si="6"/>
        <v>2</v>
      </c>
      <c r="M110" s="8">
        <f>VLOOKUP(K110,Table!$A$2:$C$121,2,0)</f>
        <v>2</v>
      </c>
      <c r="N110" s="7">
        <f>VLOOKUP(K110,Table!$A$2:$C$121,3,0)</f>
        <v>5</v>
      </c>
      <c r="O110" s="6" t="s">
        <v>2532</v>
      </c>
      <c r="P110" s="8" t="str">
        <f>LEFT(O110,MIN(FIND({0,1,2,3,4,5,6,7,8,9},ASC(O110)&amp;1234567890))-1)</f>
        <v>Ga</v>
      </c>
      <c r="Q110" s="8">
        <f t="shared" si="7"/>
        <v>1</v>
      </c>
      <c r="R110" s="8">
        <f>VLOOKUP(P110,Table!$A$2:$C$121,2,0)</f>
        <v>13</v>
      </c>
      <c r="S110" s="7">
        <f>VLOOKUP(P110,Table!$A$2:$C$121,3,0)</f>
        <v>4</v>
      </c>
      <c r="T110" s="6" t="s">
        <v>2297</v>
      </c>
      <c r="U110" s="8" t="str">
        <f>LEFT(T110,MIN(FIND({0,1,2,3,4,5,6,7,8,9},ASC(T110)&amp;1234567890))-1)</f>
        <v>Cu</v>
      </c>
      <c r="V110" s="8">
        <f t="shared" si="8"/>
        <v>2</v>
      </c>
      <c r="W110" s="8">
        <f>VLOOKUP(U110,Table!$A$2:$C$121,2,0)</f>
        <v>11</v>
      </c>
      <c r="X110" s="7">
        <f>VLOOKUP(U110,Table!$A$2:$C$121,3,0)</f>
        <v>4</v>
      </c>
      <c r="Y110" s="6" t="s">
        <v>2381</v>
      </c>
      <c r="Z110" s="8" t="str">
        <f>LEFT(Y110,MIN(FIND({0,1,2,3,4,5,6,7,8,9},ASC(Y110)&amp;1234567890))-1)</f>
        <v>O</v>
      </c>
      <c r="AA110" s="8">
        <f t="shared" si="9"/>
        <v>7</v>
      </c>
      <c r="AB110" s="8">
        <f>VLOOKUP(Z110,Table!$A$2:$C$121,2,0)</f>
        <v>16</v>
      </c>
      <c r="AC110" s="7">
        <f>VLOOKUP(Z110,Table!$A$2:$C$121,3,0)</f>
        <v>2</v>
      </c>
      <c r="AD110" s="5" t="str">
        <f>VLOOKUP(A110,Table!$U$1:$V$230,2,0)</f>
        <v>Orthorhombic</v>
      </c>
    </row>
    <row r="111" spans="1:30" x14ac:dyDescent="0.4">
      <c r="A111" s="5">
        <v>46</v>
      </c>
      <c r="B111" s="5">
        <v>71270</v>
      </c>
      <c r="C111" s="5" t="s">
        <v>571</v>
      </c>
      <c r="D111" s="5" t="s">
        <v>584</v>
      </c>
      <c r="E111" s="6" t="s">
        <v>2807</v>
      </c>
      <c r="F111" s="8" t="str">
        <f>LEFT(E111,MIN(FIND({0,1,2,3,4,5,6,7,8,9},ASC(E111)&amp;1234567890))-1)</f>
        <v>Dy</v>
      </c>
      <c r="G111" s="8">
        <f t="shared" si="5"/>
        <v>1</v>
      </c>
      <c r="H111" s="8">
        <f>VLOOKUP(F111,Table!$A$2:$C$121,2,0)</f>
        <v>3</v>
      </c>
      <c r="I111" s="7">
        <f>VLOOKUP(F111,Table!$A$2:$C$121,3,0)</f>
        <v>6</v>
      </c>
      <c r="J111" s="6" t="s">
        <v>2299</v>
      </c>
      <c r="K111" s="8" t="str">
        <f>LEFT(J111,MIN(FIND({0,1,2,3,4,5,6,7,8,9},ASC(J111)&amp;1234567890))-1)</f>
        <v>Sr</v>
      </c>
      <c r="L111" s="8">
        <f t="shared" si="6"/>
        <v>2</v>
      </c>
      <c r="M111" s="8">
        <f>VLOOKUP(K111,Table!$A$2:$C$121,2,0)</f>
        <v>2</v>
      </c>
      <c r="N111" s="7">
        <f>VLOOKUP(K111,Table!$A$2:$C$121,3,0)</f>
        <v>5</v>
      </c>
      <c r="O111" s="6" t="s">
        <v>2532</v>
      </c>
      <c r="P111" s="8" t="str">
        <f>LEFT(O111,MIN(FIND({0,1,2,3,4,5,6,7,8,9},ASC(O111)&amp;1234567890))-1)</f>
        <v>Ga</v>
      </c>
      <c r="Q111" s="8">
        <f t="shared" si="7"/>
        <v>1</v>
      </c>
      <c r="R111" s="8">
        <f>VLOOKUP(P111,Table!$A$2:$C$121,2,0)</f>
        <v>13</v>
      </c>
      <c r="S111" s="7">
        <f>VLOOKUP(P111,Table!$A$2:$C$121,3,0)</f>
        <v>4</v>
      </c>
      <c r="T111" s="6" t="s">
        <v>2297</v>
      </c>
      <c r="U111" s="8" t="str">
        <f>LEFT(T111,MIN(FIND({0,1,2,3,4,5,6,7,8,9},ASC(T111)&amp;1234567890))-1)</f>
        <v>Cu</v>
      </c>
      <c r="V111" s="8">
        <f t="shared" si="8"/>
        <v>2</v>
      </c>
      <c r="W111" s="8">
        <f>VLOOKUP(U111,Table!$A$2:$C$121,2,0)</f>
        <v>11</v>
      </c>
      <c r="X111" s="7">
        <f>VLOOKUP(U111,Table!$A$2:$C$121,3,0)</f>
        <v>4</v>
      </c>
      <c r="Y111" s="6" t="s">
        <v>2381</v>
      </c>
      <c r="Z111" s="8" t="str">
        <f>LEFT(Y111,MIN(FIND({0,1,2,3,4,5,6,7,8,9},ASC(Y111)&amp;1234567890))-1)</f>
        <v>O</v>
      </c>
      <c r="AA111" s="8">
        <f t="shared" si="9"/>
        <v>7</v>
      </c>
      <c r="AB111" s="8">
        <f>VLOOKUP(Z111,Table!$A$2:$C$121,2,0)</f>
        <v>16</v>
      </c>
      <c r="AC111" s="7">
        <f>VLOOKUP(Z111,Table!$A$2:$C$121,3,0)</f>
        <v>2</v>
      </c>
      <c r="AD111" s="5" t="str">
        <f>VLOOKUP(A111,Table!$U$1:$V$230,2,0)</f>
        <v>Orthorhombic</v>
      </c>
    </row>
    <row r="112" spans="1:30" x14ac:dyDescent="0.4">
      <c r="A112" s="5">
        <v>46</v>
      </c>
      <c r="B112" s="5">
        <v>71271</v>
      </c>
      <c r="C112" s="5" t="s">
        <v>571</v>
      </c>
      <c r="D112" s="5" t="s">
        <v>585</v>
      </c>
      <c r="E112" s="6" t="s">
        <v>2934</v>
      </c>
      <c r="F112" s="8" t="str">
        <f>LEFT(E112,MIN(FIND({0,1,2,3,4,5,6,7,8,9},ASC(E112)&amp;1234567890))-1)</f>
        <v>Tb</v>
      </c>
      <c r="G112" s="8">
        <f t="shared" si="5"/>
        <v>1</v>
      </c>
      <c r="H112" s="8">
        <f>VLOOKUP(F112,Table!$A$2:$C$121,2,0)</f>
        <v>3</v>
      </c>
      <c r="I112" s="7">
        <f>VLOOKUP(F112,Table!$A$2:$C$121,3,0)</f>
        <v>6</v>
      </c>
      <c r="J112" s="6" t="s">
        <v>2299</v>
      </c>
      <c r="K112" s="8" t="str">
        <f>LEFT(J112,MIN(FIND({0,1,2,3,4,5,6,7,8,9},ASC(J112)&amp;1234567890))-1)</f>
        <v>Sr</v>
      </c>
      <c r="L112" s="8">
        <f t="shared" si="6"/>
        <v>2</v>
      </c>
      <c r="M112" s="8">
        <f>VLOOKUP(K112,Table!$A$2:$C$121,2,0)</f>
        <v>2</v>
      </c>
      <c r="N112" s="7">
        <f>VLOOKUP(K112,Table!$A$2:$C$121,3,0)</f>
        <v>5</v>
      </c>
      <c r="O112" s="6" t="s">
        <v>2532</v>
      </c>
      <c r="P112" s="8" t="str">
        <f>LEFT(O112,MIN(FIND({0,1,2,3,4,5,6,7,8,9},ASC(O112)&amp;1234567890))-1)</f>
        <v>Ga</v>
      </c>
      <c r="Q112" s="8">
        <f t="shared" si="7"/>
        <v>1</v>
      </c>
      <c r="R112" s="8">
        <f>VLOOKUP(P112,Table!$A$2:$C$121,2,0)</f>
        <v>13</v>
      </c>
      <c r="S112" s="7">
        <f>VLOOKUP(P112,Table!$A$2:$C$121,3,0)</f>
        <v>4</v>
      </c>
      <c r="T112" s="6" t="s">
        <v>2297</v>
      </c>
      <c r="U112" s="8" t="str">
        <f>LEFT(T112,MIN(FIND({0,1,2,3,4,5,6,7,8,9},ASC(T112)&amp;1234567890))-1)</f>
        <v>Cu</v>
      </c>
      <c r="V112" s="8">
        <f t="shared" si="8"/>
        <v>2</v>
      </c>
      <c r="W112" s="8">
        <f>VLOOKUP(U112,Table!$A$2:$C$121,2,0)</f>
        <v>11</v>
      </c>
      <c r="X112" s="7">
        <f>VLOOKUP(U112,Table!$A$2:$C$121,3,0)</f>
        <v>4</v>
      </c>
      <c r="Y112" s="6" t="s">
        <v>2381</v>
      </c>
      <c r="Z112" s="8" t="str">
        <f>LEFT(Y112,MIN(FIND({0,1,2,3,4,5,6,7,8,9},ASC(Y112)&amp;1234567890))-1)</f>
        <v>O</v>
      </c>
      <c r="AA112" s="8">
        <f t="shared" si="9"/>
        <v>7</v>
      </c>
      <c r="AB112" s="8">
        <f>VLOOKUP(Z112,Table!$A$2:$C$121,2,0)</f>
        <v>16</v>
      </c>
      <c r="AC112" s="7">
        <f>VLOOKUP(Z112,Table!$A$2:$C$121,3,0)</f>
        <v>2</v>
      </c>
      <c r="AD112" s="5" t="str">
        <f>VLOOKUP(A112,Table!$U$1:$V$230,2,0)</f>
        <v>Orthorhombic</v>
      </c>
    </row>
    <row r="113" spans="1:30" x14ac:dyDescent="0.4">
      <c r="A113" s="5">
        <v>46</v>
      </c>
      <c r="B113" s="5">
        <v>71272</v>
      </c>
      <c r="C113" s="5" t="s">
        <v>571</v>
      </c>
      <c r="D113" s="5" t="s">
        <v>586</v>
      </c>
      <c r="E113" s="6" t="s">
        <v>2933</v>
      </c>
      <c r="F113" s="8" t="str">
        <f>LEFT(E113,MIN(FIND({0,1,2,3,4,5,6,7,8,9},ASC(E113)&amp;1234567890))-1)</f>
        <v>Gd</v>
      </c>
      <c r="G113" s="8">
        <f t="shared" si="5"/>
        <v>1</v>
      </c>
      <c r="H113" s="8">
        <f>VLOOKUP(F113,Table!$A$2:$C$121,2,0)</f>
        <v>3</v>
      </c>
      <c r="I113" s="7">
        <f>VLOOKUP(F113,Table!$A$2:$C$121,3,0)</f>
        <v>6</v>
      </c>
      <c r="J113" s="6" t="s">
        <v>2299</v>
      </c>
      <c r="K113" s="8" t="str">
        <f>LEFT(J113,MIN(FIND({0,1,2,3,4,5,6,7,8,9},ASC(J113)&amp;1234567890))-1)</f>
        <v>Sr</v>
      </c>
      <c r="L113" s="8">
        <f t="shared" si="6"/>
        <v>2</v>
      </c>
      <c r="M113" s="8">
        <f>VLOOKUP(K113,Table!$A$2:$C$121,2,0)</f>
        <v>2</v>
      </c>
      <c r="N113" s="7">
        <f>VLOOKUP(K113,Table!$A$2:$C$121,3,0)</f>
        <v>5</v>
      </c>
      <c r="O113" s="6" t="s">
        <v>2532</v>
      </c>
      <c r="P113" s="8" t="str">
        <f>LEFT(O113,MIN(FIND({0,1,2,3,4,5,6,7,8,9},ASC(O113)&amp;1234567890))-1)</f>
        <v>Ga</v>
      </c>
      <c r="Q113" s="8">
        <f t="shared" si="7"/>
        <v>1</v>
      </c>
      <c r="R113" s="8">
        <f>VLOOKUP(P113,Table!$A$2:$C$121,2,0)</f>
        <v>13</v>
      </c>
      <c r="S113" s="7">
        <f>VLOOKUP(P113,Table!$A$2:$C$121,3,0)</f>
        <v>4</v>
      </c>
      <c r="T113" s="6" t="s">
        <v>2297</v>
      </c>
      <c r="U113" s="8" t="str">
        <f>LEFT(T113,MIN(FIND({0,1,2,3,4,5,6,7,8,9},ASC(T113)&amp;1234567890))-1)</f>
        <v>Cu</v>
      </c>
      <c r="V113" s="8">
        <f t="shared" si="8"/>
        <v>2</v>
      </c>
      <c r="W113" s="8">
        <f>VLOOKUP(U113,Table!$A$2:$C$121,2,0)</f>
        <v>11</v>
      </c>
      <c r="X113" s="7">
        <f>VLOOKUP(U113,Table!$A$2:$C$121,3,0)</f>
        <v>4</v>
      </c>
      <c r="Y113" s="6" t="s">
        <v>2381</v>
      </c>
      <c r="Z113" s="8" t="str">
        <f>LEFT(Y113,MIN(FIND({0,1,2,3,4,5,6,7,8,9},ASC(Y113)&amp;1234567890))-1)</f>
        <v>O</v>
      </c>
      <c r="AA113" s="8">
        <f t="shared" si="9"/>
        <v>7</v>
      </c>
      <c r="AB113" s="8">
        <f>VLOOKUP(Z113,Table!$A$2:$C$121,2,0)</f>
        <v>16</v>
      </c>
      <c r="AC113" s="7">
        <f>VLOOKUP(Z113,Table!$A$2:$C$121,3,0)</f>
        <v>2</v>
      </c>
      <c r="AD113" s="5" t="str">
        <f>VLOOKUP(A113,Table!$U$1:$V$230,2,0)</f>
        <v>Orthorhombic</v>
      </c>
    </row>
    <row r="114" spans="1:30" x14ac:dyDescent="0.4">
      <c r="A114" s="5">
        <v>46</v>
      </c>
      <c r="B114" s="5">
        <v>71273</v>
      </c>
      <c r="C114" s="5" t="s">
        <v>571</v>
      </c>
      <c r="D114" s="5" t="s">
        <v>587</v>
      </c>
      <c r="E114" s="6" t="s">
        <v>2797</v>
      </c>
      <c r="F114" s="8" t="str">
        <f>LEFT(E114,MIN(FIND({0,1,2,3,4,5,6,7,8,9},ASC(E114)&amp;1234567890))-1)</f>
        <v>Eu</v>
      </c>
      <c r="G114" s="8">
        <f t="shared" si="5"/>
        <v>1</v>
      </c>
      <c r="H114" s="8">
        <f>VLOOKUP(F114,Table!$A$2:$C$121,2,0)</f>
        <v>3</v>
      </c>
      <c r="I114" s="7">
        <f>VLOOKUP(F114,Table!$A$2:$C$121,3,0)</f>
        <v>6</v>
      </c>
      <c r="J114" s="6" t="s">
        <v>2299</v>
      </c>
      <c r="K114" s="8" t="str">
        <f>LEFT(J114,MIN(FIND({0,1,2,3,4,5,6,7,8,9},ASC(J114)&amp;1234567890))-1)</f>
        <v>Sr</v>
      </c>
      <c r="L114" s="8">
        <f t="shared" si="6"/>
        <v>2</v>
      </c>
      <c r="M114" s="8">
        <f>VLOOKUP(K114,Table!$A$2:$C$121,2,0)</f>
        <v>2</v>
      </c>
      <c r="N114" s="7">
        <f>VLOOKUP(K114,Table!$A$2:$C$121,3,0)</f>
        <v>5</v>
      </c>
      <c r="O114" s="6" t="s">
        <v>2532</v>
      </c>
      <c r="P114" s="8" t="str">
        <f>LEFT(O114,MIN(FIND({0,1,2,3,4,5,6,7,8,9},ASC(O114)&amp;1234567890))-1)</f>
        <v>Ga</v>
      </c>
      <c r="Q114" s="8">
        <f t="shared" si="7"/>
        <v>1</v>
      </c>
      <c r="R114" s="8">
        <f>VLOOKUP(P114,Table!$A$2:$C$121,2,0)</f>
        <v>13</v>
      </c>
      <c r="S114" s="7">
        <f>VLOOKUP(P114,Table!$A$2:$C$121,3,0)</f>
        <v>4</v>
      </c>
      <c r="T114" s="6" t="s">
        <v>2297</v>
      </c>
      <c r="U114" s="8" t="str">
        <f>LEFT(T114,MIN(FIND({0,1,2,3,4,5,6,7,8,9},ASC(T114)&amp;1234567890))-1)</f>
        <v>Cu</v>
      </c>
      <c r="V114" s="8">
        <f t="shared" si="8"/>
        <v>2</v>
      </c>
      <c r="W114" s="8">
        <f>VLOOKUP(U114,Table!$A$2:$C$121,2,0)</f>
        <v>11</v>
      </c>
      <c r="X114" s="7">
        <f>VLOOKUP(U114,Table!$A$2:$C$121,3,0)</f>
        <v>4</v>
      </c>
      <c r="Y114" s="6" t="s">
        <v>2381</v>
      </c>
      <c r="Z114" s="8" t="str">
        <f>LEFT(Y114,MIN(FIND({0,1,2,3,4,5,6,7,8,9},ASC(Y114)&amp;1234567890))-1)</f>
        <v>O</v>
      </c>
      <c r="AA114" s="8">
        <f t="shared" si="9"/>
        <v>7</v>
      </c>
      <c r="AB114" s="8">
        <f>VLOOKUP(Z114,Table!$A$2:$C$121,2,0)</f>
        <v>16</v>
      </c>
      <c r="AC114" s="7">
        <f>VLOOKUP(Z114,Table!$A$2:$C$121,3,0)</f>
        <v>2</v>
      </c>
      <c r="AD114" s="5" t="str">
        <f>VLOOKUP(A114,Table!$U$1:$V$230,2,0)</f>
        <v>Orthorhombic</v>
      </c>
    </row>
    <row r="115" spans="1:30" x14ac:dyDescent="0.4">
      <c r="A115" s="5">
        <v>46</v>
      </c>
      <c r="B115" s="5">
        <v>71274</v>
      </c>
      <c r="C115" s="5" t="s">
        <v>571</v>
      </c>
      <c r="D115" s="5" t="s">
        <v>588</v>
      </c>
      <c r="E115" s="6" t="s">
        <v>2850</v>
      </c>
      <c r="F115" s="8" t="str">
        <f>LEFT(E115,MIN(FIND({0,1,2,3,4,5,6,7,8,9},ASC(E115)&amp;1234567890))-1)</f>
        <v>Sm</v>
      </c>
      <c r="G115" s="8">
        <f t="shared" si="5"/>
        <v>1</v>
      </c>
      <c r="H115" s="8">
        <f>VLOOKUP(F115,Table!$A$2:$C$121,2,0)</f>
        <v>3</v>
      </c>
      <c r="I115" s="7">
        <f>VLOOKUP(F115,Table!$A$2:$C$121,3,0)</f>
        <v>6</v>
      </c>
      <c r="J115" s="6" t="s">
        <v>2299</v>
      </c>
      <c r="K115" s="8" t="str">
        <f>LEFT(J115,MIN(FIND({0,1,2,3,4,5,6,7,8,9},ASC(J115)&amp;1234567890))-1)</f>
        <v>Sr</v>
      </c>
      <c r="L115" s="8">
        <f t="shared" si="6"/>
        <v>2</v>
      </c>
      <c r="M115" s="8">
        <f>VLOOKUP(K115,Table!$A$2:$C$121,2,0)</f>
        <v>2</v>
      </c>
      <c r="N115" s="7">
        <f>VLOOKUP(K115,Table!$A$2:$C$121,3,0)</f>
        <v>5</v>
      </c>
      <c r="O115" s="6" t="s">
        <v>2532</v>
      </c>
      <c r="P115" s="8" t="str">
        <f>LEFT(O115,MIN(FIND({0,1,2,3,4,5,6,7,8,9},ASC(O115)&amp;1234567890))-1)</f>
        <v>Ga</v>
      </c>
      <c r="Q115" s="8">
        <f t="shared" si="7"/>
        <v>1</v>
      </c>
      <c r="R115" s="8">
        <f>VLOOKUP(P115,Table!$A$2:$C$121,2,0)</f>
        <v>13</v>
      </c>
      <c r="S115" s="7">
        <f>VLOOKUP(P115,Table!$A$2:$C$121,3,0)</f>
        <v>4</v>
      </c>
      <c r="T115" s="6" t="s">
        <v>2297</v>
      </c>
      <c r="U115" s="8" t="str">
        <f>LEFT(T115,MIN(FIND({0,1,2,3,4,5,6,7,8,9},ASC(T115)&amp;1234567890))-1)</f>
        <v>Cu</v>
      </c>
      <c r="V115" s="8">
        <f t="shared" si="8"/>
        <v>2</v>
      </c>
      <c r="W115" s="8">
        <f>VLOOKUP(U115,Table!$A$2:$C$121,2,0)</f>
        <v>11</v>
      </c>
      <c r="X115" s="7">
        <f>VLOOKUP(U115,Table!$A$2:$C$121,3,0)</f>
        <v>4</v>
      </c>
      <c r="Y115" s="6" t="s">
        <v>2381</v>
      </c>
      <c r="Z115" s="8" t="str">
        <f>LEFT(Y115,MIN(FIND({0,1,2,3,4,5,6,7,8,9},ASC(Y115)&amp;1234567890))-1)</f>
        <v>O</v>
      </c>
      <c r="AA115" s="8">
        <f t="shared" si="9"/>
        <v>7</v>
      </c>
      <c r="AB115" s="8">
        <f>VLOOKUP(Z115,Table!$A$2:$C$121,2,0)</f>
        <v>16</v>
      </c>
      <c r="AC115" s="7">
        <f>VLOOKUP(Z115,Table!$A$2:$C$121,3,0)</f>
        <v>2</v>
      </c>
      <c r="AD115" s="5" t="str">
        <f>VLOOKUP(A115,Table!$U$1:$V$230,2,0)</f>
        <v>Orthorhombic</v>
      </c>
    </row>
    <row r="116" spans="1:30" x14ac:dyDescent="0.4">
      <c r="A116" s="5">
        <v>46</v>
      </c>
      <c r="B116" s="5">
        <v>71275</v>
      </c>
      <c r="C116" s="5" t="s">
        <v>571</v>
      </c>
      <c r="D116" s="5" t="s">
        <v>589</v>
      </c>
      <c r="E116" s="6" t="s">
        <v>2699</v>
      </c>
      <c r="F116" s="8" t="str">
        <f>LEFT(E116,MIN(FIND({0,1,2,3,4,5,6,7,8,9},ASC(E116)&amp;1234567890))-1)</f>
        <v>Pr</v>
      </c>
      <c r="G116" s="8">
        <f t="shared" si="5"/>
        <v>1</v>
      </c>
      <c r="H116" s="8">
        <f>VLOOKUP(F116,Table!$A$2:$C$121,2,0)</f>
        <v>3</v>
      </c>
      <c r="I116" s="7">
        <f>VLOOKUP(F116,Table!$A$2:$C$121,3,0)</f>
        <v>6</v>
      </c>
      <c r="J116" s="6" t="s">
        <v>2299</v>
      </c>
      <c r="K116" s="8" t="str">
        <f>LEFT(J116,MIN(FIND({0,1,2,3,4,5,6,7,8,9},ASC(J116)&amp;1234567890))-1)</f>
        <v>Sr</v>
      </c>
      <c r="L116" s="8">
        <f t="shared" si="6"/>
        <v>2</v>
      </c>
      <c r="M116" s="8">
        <f>VLOOKUP(K116,Table!$A$2:$C$121,2,0)</f>
        <v>2</v>
      </c>
      <c r="N116" s="7">
        <f>VLOOKUP(K116,Table!$A$2:$C$121,3,0)</f>
        <v>5</v>
      </c>
      <c r="O116" s="6" t="s">
        <v>2532</v>
      </c>
      <c r="P116" s="8" t="str">
        <f>LEFT(O116,MIN(FIND({0,1,2,3,4,5,6,7,8,9},ASC(O116)&amp;1234567890))-1)</f>
        <v>Ga</v>
      </c>
      <c r="Q116" s="8">
        <f t="shared" si="7"/>
        <v>1</v>
      </c>
      <c r="R116" s="8">
        <f>VLOOKUP(P116,Table!$A$2:$C$121,2,0)</f>
        <v>13</v>
      </c>
      <c r="S116" s="7">
        <f>VLOOKUP(P116,Table!$A$2:$C$121,3,0)</f>
        <v>4</v>
      </c>
      <c r="T116" s="6" t="s">
        <v>2297</v>
      </c>
      <c r="U116" s="8" t="str">
        <f>LEFT(T116,MIN(FIND({0,1,2,3,4,5,6,7,8,9},ASC(T116)&amp;1234567890))-1)</f>
        <v>Cu</v>
      </c>
      <c r="V116" s="8">
        <f t="shared" si="8"/>
        <v>2</v>
      </c>
      <c r="W116" s="8">
        <f>VLOOKUP(U116,Table!$A$2:$C$121,2,0)</f>
        <v>11</v>
      </c>
      <c r="X116" s="7">
        <f>VLOOKUP(U116,Table!$A$2:$C$121,3,0)</f>
        <v>4</v>
      </c>
      <c r="Y116" s="6" t="s">
        <v>2381</v>
      </c>
      <c r="Z116" s="8" t="str">
        <f>LEFT(Y116,MIN(FIND({0,1,2,3,4,5,6,7,8,9},ASC(Y116)&amp;1234567890))-1)</f>
        <v>O</v>
      </c>
      <c r="AA116" s="8">
        <f t="shared" si="9"/>
        <v>7</v>
      </c>
      <c r="AB116" s="8">
        <f>VLOOKUP(Z116,Table!$A$2:$C$121,2,0)</f>
        <v>16</v>
      </c>
      <c r="AC116" s="7">
        <f>VLOOKUP(Z116,Table!$A$2:$C$121,3,0)</f>
        <v>2</v>
      </c>
      <c r="AD116" s="5" t="str">
        <f>VLOOKUP(A116,Table!$U$1:$V$230,2,0)</f>
        <v>Orthorhombic</v>
      </c>
    </row>
    <row r="117" spans="1:30" x14ac:dyDescent="0.4">
      <c r="A117" s="5">
        <v>46</v>
      </c>
      <c r="B117" s="5">
        <v>71276</v>
      </c>
      <c r="C117" s="5" t="s">
        <v>571</v>
      </c>
      <c r="D117" s="5" t="s">
        <v>590</v>
      </c>
      <c r="E117" s="6" t="s">
        <v>2363</v>
      </c>
      <c r="F117" s="8" t="str">
        <f>LEFT(E117,MIN(FIND({0,1,2,3,4,5,6,7,8,9},ASC(E117)&amp;1234567890))-1)</f>
        <v>La</v>
      </c>
      <c r="G117" s="8">
        <f t="shared" si="5"/>
        <v>1</v>
      </c>
      <c r="H117" s="8">
        <f>VLOOKUP(F117,Table!$A$2:$C$121,2,0)</f>
        <v>3</v>
      </c>
      <c r="I117" s="7">
        <f>VLOOKUP(F117,Table!$A$2:$C$121,3,0)</f>
        <v>6</v>
      </c>
      <c r="J117" s="6" t="s">
        <v>2299</v>
      </c>
      <c r="K117" s="8" t="str">
        <f>LEFT(J117,MIN(FIND({0,1,2,3,4,5,6,7,8,9},ASC(J117)&amp;1234567890))-1)</f>
        <v>Sr</v>
      </c>
      <c r="L117" s="8">
        <f t="shared" si="6"/>
        <v>2</v>
      </c>
      <c r="M117" s="8">
        <f>VLOOKUP(K117,Table!$A$2:$C$121,2,0)</f>
        <v>2</v>
      </c>
      <c r="N117" s="7">
        <f>VLOOKUP(K117,Table!$A$2:$C$121,3,0)</f>
        <v>5</v>
      </c>
      <c r="O117" s="6" t="s">
        <v>2532</v>
      </c>
      <c r="P117" s="8" t="str">
        <f>LEFT(O117,MIN(FIND({0,1,2,3,4,5,6,7,8,9},ASC(O117)&amp;1234567890))-1)</f>
        <v>Ga</v>
      </c>
      <c r="Q117" s="8">
        <f t="shared" si="7"/>
        <v>1</v>
      </c>
      <c r="R117" s="8">
        <f>VLOOKUP(P117,Table!$A$2:$C$121,2,0)</f>
        <v>13</v>
      </c>
      <c r="S117" s="7">
        <f>VLOOKUP(P117,Table!$A$2:$C$121,3,0)</f>
        <v>4</v>
      </c>
      <c r="T117" s="6" t="s">
        <v>2297</v>
      </c>
      <c r="U117" s="8" t="str">
        <f>LEFT(T117,MIN(FIND({0,1,2,3,4,5,6,7,8,9},ASC(T117)&amp;1234567890))-1)</f>
        <v>Cu</v>
      </c>
      <c r="V117" s="8">
        <f t="shared" si="8"/>
        <v>2</v>
      </c>
      <c r="W117" s="8">
        <f>VLOOKUP(U117,Table!$A$2:$C$121,2,0)</f>
        <v>11</v>
      </c>
      <c r="X117" s="7">
        <f>VLOOKUP(U117,Table!$A$2:$C$121,3,0)</f>
        <v>4</v>
      </c>
      <c r="Y117" s="6" t="s">
        <v>2381</v>
      </c>
      <c r="Z117" s="8" t="str">
        <f>LEFT(Y117,MIN(FIND({0,1,2,3,4,5,6,7,8,9},ASC(Y117)&amp;1234567890))-1)</f>
        <v>O</v>
      </c>
      <c r="AA117" s="8">
        <f t="shared" si="9"/>
        <v>7</v>
      </c>
      <c r="AB117" s="8">
        <f>VLOOKUP(Z117,Table!$A$2:$C$121,2,0)</f>
        <v>16</v>
      </c>
      <c r="AC117" s="7">
        <f>VLOOKUP(Z117,Table!$A$2:$C$121,3,0)</f>
        <v>2</v>
      </c>
      <c r="AD117" s="5" t="str">
        <f>VLOOKUP(A117,Table!$U$1:$V$230,2,0)</f>
        <v>Orthorhombic</v>
      </c>
    </row>
    <row r="118" spans="1:30" x14ac:dyDescent="0.4">
      <c r="A118" s="5">
        <v>46</v>
      </c>
      <c r="B118" s="5">
        <v>72649</v>
      </c>
      <c r="C118" s="5" t="s">
        <v>571</v>
      </c>
      <c r="D118" s="5" t="s">
        <v>591</v>
      </c>
      <c r="E118" s="6" t="s">
        <v>2295</v>
      </c>
      <c r="F118" s="8" t="str">
        <f>LEFT(E118,MIN(FIND({0,1,2,3,4,5,6,7,8,9},ASC(E118)&amp;1234567890))-1)</f>
        <v>Y</v>
      </c>
      <c r="G118" s="8">
        <f t="shared" si="5"/>
        <v>1</v>
      </c>
      <c r="H118" s="8">
        <f>VLOOKUP(F118,Table!$A$2:$C$121,2,0)</f>
        <v>3</v>
      </c>
      <c r="I118" s="7">
        <f>VLOOKUP(F118,Table!$A$2:$C$121,3,0)</f>
        <v>5</v>
      </c>
      <c r="J118" s="6" t="s">
        <v>2299</v>
      </c>
      <c r="K118" s="8" t="str">
        <f>LEFT(J118,MIN(FIND({0,1,2,3,4,5,6,7,8,9},ASC(J118)&amp;1234567890))-1)</f>
        <v>Sr</v>
      </c>
      <c r="L118" s="8">
        <f t="shared" si="6"/>
        <v>2</v>
      </c>
      <c r="M118" s="8">
        <f>VLOOKUP(K118,Table!$A$2:$C$121,2,0)</f>
        <v>2</v>
      </c>
      <c r="N118" s="7">
        <f>VLOOKUP(K118,Table!$A$2:$C$121,3,0)</f>
        <v>5</v>
      </c>
      <c r="O118" s="6" t="s">
        <v>2297</v>
      </c>
      <c r="P118" s="8" t="str">
        <f>LEFT(O118,MIN(FIND({0,1,2,3,4,5,6,7,8,9},ASC(O118)&amp;1234567890))-1)</f>
        <v>Cu</v>
      </c>
      <c r="Q118" s="8">
        <f t="shared" si="7"/>
        <v>2</v>
      </c>
      <c r="R118" s="8">
        <f>VLOOKUP(P118,Table!$A$2:$C$121,2,0)</f>
        <v>11</v>
      </c>
      <c r="S118" s="7">
        <f>VLOOKUP(P118,Table!$A$2:$C$121,3,0)</f>
        <v>4</v>
      </c>
      <c r="T118" s="6" t="s">
        <v>2636</v>
      </c>
      <c r="U118" s="8" t="str">
        <f>LEFT(T118,MIN(FIND({0,1,2,3,4,5,6,7,8,9},ASC(T118)&amp;1234567890))-1)</f>
        <v>Co</v>
      </c>
      <c r="V118" s="8">
        <f t="shared" si="8"/>
        <v>1</v>
      </c>
      <c r="W118" s="8">
        <f>VLOOKUP(U118,Table!$A$2:$C$121,2,0)</f>
        <v>9</v>
      </c>
      <c r="X118" s="7">
        <f>VLOOKUP(U118,Table!$A$2:$C$121,3,0)</f>
        <v>4</v>
      </c>
      <c r="Y118" s="6" t="s">
        <v>2381</v>
      </c>
      <c r="Z118" s="8" t="str">
        <f>LEFT(Y118,MIN(FIND({0,1,2,3,4,5,6,7,8,9},ASC(Y118)&amp;1234567890))-1)</f>
        <v>O</v>
      </c>
      <c r="AA118" s="8">
        <f t="shared" si="9"/>
        <v>7</v>
      </c>
      <c r="AB118" s="8">
        <f>VLOOKUP(Z118,Table!$A$2:$C$121,2,0)</f>
        <v>16</v>
      </c>
      <c r="AC118" s="7">
        <f>VLOOKUP(Z118,Table!$A$2:$C$121,3,0)</f>
        <v>2</v>
      </c>
      <c r="AD118" s="5" t="str">
        <f>VLOOKUP(A118,Table!$U$1:$V$230,2,0)</f>
        <v>Orthorhombic</v>
      </c>
    </row>
    <row r="119" spans="1:30" x14ac:dyDescent="0.4">
      <c r="A119" s="5">
        <v>46</v>
      </c>
      <c r="B119" s="5">
        <v>74920</v>
      </c>
      <c r="C119" s="5" t="s">
        <v>571</v>
      </c>
      <c r="D119" s="5" t="s">
        <v>592</v>
      </c>
      <c r="E119" s="6" t="s">
        <v>2363</v>
      </c>
      <c r="F119" s="8" t="str">
        <f>LEFT(E119,MIN(FIND({0,1,2,3,4,5,6,7,8,9},ASC(E119)&amp;1234567890))-1)</f>
        <v>La</v>
      </c>
      <c r="G119" s="8">
        <f t="shared" si="5"/>
        <v>1</v>
      </c>
      <c r="H119" s="8">
        <f>VLOOKUP(F119,Table!$A$2:$C$121,2,0)</f>
        <v>3</v>
      </c>
      <c r="I119" s="7">
        <f>VLOOKUP(F119,Table!$A$2:$C$121,3,0)</f>
        <v>6</v>
      </c>
      <c r="J119" s="6" t="s">
        <v>2341</v>
      </c>
      <c r="K119" s="8" t="str">
        <f>LEFT(J119,MIN(FIND({0,1,2,3,4,5,6,7,8,9},ASC(J119)&amp;1234567890))-1)</f>
        <v>Ca</v>
      </c>
      <c r="L119" s="8">
        <f t="shared" si="6"/>
        <v>1</v>
      </c>
      <c r="M119" s="8">
        <f>VLOOKUP(K119,Table!$A$2:$C$121,2,0)</f>
        <v>2</v>
      </c>
      <c r="N119" s="7">
        <f>VLOOKUP(K119,Table!$A$2:$C$121,3,0)</f>
        <v>4</v>
      </c>
      <c r="O119" s="6" t="s">
        <v>2296</v>
      </c>
      <c r="P119" s="8" t="str">
        <f>LEFT(O119,MIN(FIND({0,1,2,3,4,5,6,7,8,9},ASC(O119)&amp;1234567890))-1)</f>
        <v>Cu</v>
      </c>
      <c r="Q119" s="8">
        <f t="shared" si="7"/>
        <v>1</v>
      </c>
      <c r="R119" s="8">
        <f>VLOOKUP(P119,Table!$A$2:$C$121,2,0)</f>
        <v>11</v>
      </c>
      <c r="S119" s="7">
        <f>VLOOKUP(P119,Table!$A$2:$C$121,3,0)</f>
        <v>4</v>
      </c>
      <c r="T119" s="6" t="s">
        <v>2532</v>
      </c>
      <c r="U119" s="8" t="str">
        <f>LEFT(T119,MIN(FIND({0,1,2,3,4,5,6,7,8,9},ASC(T119)&amp;1234567890))-1)</f>
        <v>Ga</v>
      </c>
      <c r="V119" s="8">
        <f t="shared" si="8"/>
        <v>1</v>
      </c>
      <c r="W119" s="8">
        <f>VLOOKUP(U119,Table!$A$2:$C$121,2,0)</f>
        <v>13</v>
      </c>
      <c r="X119" s="7">
        <f>VLOOKUP(U119,Table!$A$2:$C$121,3,0)</f>
        <v>4</v>
      </c>
      <c r="Y119" s="6" t="s">
        <v>2863</v>
      </c>
      <c r="Z119" s="8" t="str">
        <f>LEFT(Y119,MIN(FIND({0,1,2,3,4,5,6,7,8,9},ASC(Y119)&amp;1234567890))-1)</f>
        <v>O</v>
      </c>
      <c r="AA119" s="8">
        <f t="shared" si="9"/>
        <v>5</v>
      </c>
      <c r="AB119" s="8">
        <f>VLOOKUP(Z119,Table!$A$2:$C$121,2,0)</f>
        <v>16</v>
      </c>
      <c r="AC119" s="7">
        <f>VLOOKUP(Z119,Table!$A$2:$C$121,3,0)</f>
        <v>2</v>
      </c>
      <c r="AD119" s="5" t="str">
        <f>VLOOKUP(A119,Table!$U$1:$V$230,2,0)</f>
        <v>Orthorhombic</v>
      </c>
    </row>
    <row r="120" spans="1:30" x14ac:dyDescent="0.4">
      <c r="A120" s="5">
        <v>46</v>
      </c>
      <c r="B120" s="5">
        <v>86460</v>
      </c>
      <c r="C120" s="5" t="s">
        <v>574</v>
      </c>
      <c r="D120" s="5" t="s">
        <v>593</v>
      </c>
      <c r="E120" s="6" t="s">
        <v>5236</v>
      </c>
      <c r="F120" s="8" t="str">
        <f>LEFT(E120,MIN(FIND({0,1,2,3,4,5,6,7,8,9},ASC(E120)&amp;1234567890))-1)</f>
        <v>Na</v>
      </c>
      <c r="G120" s="8">
        <f t="shared" si="5"/>
        <v>4.6950000000000003</v>
      </c>
      <c r="H120" s="8">
        <f>VLOOKUP(F120,Table!$A$2:$C$121,2,0)</f>
        <v>1</v>
      </c>
      <c r="I120" s="7">
        <f>VLOOKUP(F120,Table!$A$2:$C$121,3,0)</f>
        <v>3</v>
      </c>
      <c r="J120" s="6" t="s">
        <v>2330</v>
      </c>
      <c r="K120" s="8" t="str">
        <f>LEFT(J120,MIN(FIND({0,1,2,3,4,5,6,7,8,9},ASC(J120)&amp;1234567890))-1)</f>
        <v>Fe</v>
      </c>
      <c r="L120" s="8">
        <f t="shared" si="6"/>
        <v>1</v>
      </c>
      <c r="M120" s="8">
        <f>VLOOKUP(K120,Table!$A$2:$C$121,2,0)</f>
        <v>8</v>
      </c>
      <c r="N120" s="7">
        <f>VLOOKUP(K120,Table!$A$2:$C$121,3,0)</f>
        <v>4</v>
      </c>
      <c r="O120" s="6" t="s">
        <v>2422</v>
      </c>
      <c r="P120" s="8" t="str">
        <f>LEFT(O120,MIN(FIND({0,1,2,3,4,5,6,7,8,9},ASC(O120)&amp;1234567890))-1)</f>
        <v>P</v>
      </c>
      <c r="Q120" s="8">
        <f t="shared" si="7"/>
        <v>2</v>
      </c>
      <c r="R120" s="8">
        <f>VLOOKUP(P120,Table!$A$2:$C$121,2,0)</f>
        <v>15</v>
      </c>
      <c r="S120" s="7">
        <f>VLOOKUP(P120,Table!$A$2:$C$121,3,0)</f>
        <v>3</v>
      </c>
      <c r="T120" s="6" t="s">
        <v>5237</v>
      </c>
      <c r="U120" s="8" t="str">
        <f>LEFT(T120,MIN(FIND({0,1,2,3,4,5,6,7,8,9},ASC(T120)&amp;1234567890))-1)</f>
        <v>O</v>
      </c>
      <c r="V120" s="8">
        <f t="shared" si="8"/>
        <v>8.6950000000000003</v>
      </c>
      <c r="W120" s="8">
        <f>VLOOKUP(U120,Table!$A$2:$C$121,2,0)</f>
        <v>16</v>
      </c>
      <c r="X120" s="7">
        <f>VLOOKUP(U120,Table!$A$2:$C$121,3,0)</f>
        <v>2</v>
      </c>
      <c r="Y120" s="6" t="s">
        <v>5238</v>
      </c>
      <c r="Z120" s="8" t="str">
        <f>LEFT(Y120,MIN(FIND({0,1,2,3,4,5,6,7,8,9},ASC(Y120)&amp;1234567890))-1)</f>
        <v>F</v>
      </c>
      <c r="AA120" s="8">
        <f t="shared" si="9"/>
        <v>0.30499999999999999</v>
      </c>
      <c r="AB120" s="8">
        <f>VLOOKUP(Z120,Table!$A$2:$C$121,2,0)</f>
        <v>17</v>
      </c>
      <c r="AC120" s="7">
        <f>VLOOKUP(Z120,Table!$A$2:$C$121,3,0)</f>
        <v>2</v>
      </c>
      <c r="AD120" s="5" t="str">
        <f>VLOOKUP(A120,Table!$U$1:$V$230,2,0)</f>
        <v>Orthorhombic</v>
      </c>
    </row>
    <row r="121" spans="1:30" x14ac:dyDescent="0.4">
      <c r="A121" s="5">
        <v>46</v>
      </c>
      <c r="B121" s="5">
        <v>96056</v>
      </c>
      <c r="C121" s="5" t="s">
        <v>571</v>
      </c>
      <c r="D121" s="5" t="s">
        <v>594</v>
      </c>
      <c r="E121" s="6" t="s">
        <v>2636</v>
      </c>
      <c r="F121" s="8" t="str">
        <f>LEFT(E121,MIN(FIND({0,1,2,3,4,5,6,7,8,9},ASC(E121)&amp;1234567890))-1)</f>
        <v>Co</v>
      </c>
      <c r="G121" s="8">
        <f t="shared" si="5"/>
        <v>1</v>
      </c>
      <c r="H121" s="8">
        <f>VLOOKUP(F121,Table!$A$2:$C$121,2,0)</f>
        <v>9</v>
      </c>
      <c r="I121" s="7">
        <f>VLOOKUP(F121,Table!$A$2:$C$121,3,0)</f>
        <v>4</v>
      </c>
      <c r="J121" s="6" t="s">
        <v>2299</v>
      </c>
      <c r="K121" s="8" t="str">
        <f>LEFT(J121,MIN(FIND({0,1,2,3,4,5,6,7,8,9},ASC(J121)&amp;1234567890))-1)</f>
        <v>Sr</v>
      </c>
      <c r="L121" s="8">
        <f t="shared" si="6"/>
        <v>2</v>
      </c>
      <c r="M121" s="8">
        <f>VLOOKUP(K121,Table!$A$2:$C$121,2,0)</f>
        <v>2</v>
      </c>
      <c r="N121" s="7">
        <f>VLOOKUP(K121,Table!$A$2:$C$121,3,0)</f>
        <v>5</v>
      </c>
      <c r="O121" s="6" t="s">
        <v>2295</v>
      </c>
      <c r="P121" s="8" t="str">
        <f>LEFT(O121,MIN(FIND({0,1,2,3,4,5,6,7,8,9},ASC(O121)&amp;1234567890))-1)</f>
        <v>Y</v>
      </c>
      <c r="Q121" s="8">
        <f t="shared" si="7"/>
        <v>1</v>
      </c>
      <c r="R121" s="8">
        <f>VLOOKUP(P121,Table!$A$2:$C$121,2,0)</f>
        <v>3</v>
      </c>
      <c r="S121" s="7">
        <f>VLOOKUP(P121,Table!$A$2:$C$121,3,0)</f>
        <v>5</v>
      </c>
      <c r="T121" s="6" t="s">
        <v>2297</v>
      </c>
      <c r="U121" s="8" t="str">
        <f>LEFT(T121,MIN(FIND({0,1,2,3,4,5,6,7,8,9},ASC(T121)&amp;1234567890))-1)</f>
        <v>Cu</v>
      </c>
      <c r="V121" s="8">
        <f t="shared" si="8"/>
        <v>2</v>
      </c>
      <c r="W121" s="8">
        <f>VLOOKUP(U121,Table!$A$2:$C$121,2,0)</f>
        <v>11</v>
      </c>
      <c r="X121" s="7">
        <f>VLOOKUP(U121,Table!$A$2:$C$121,3,0)</f>
        <v>4</v>
      </c>
      <c r="Y121" s="6" t="s">
        <v>2381</v>
      </c>
      <c r="Z121" s="8" t="str">
        <f>LEFT(Y121,MIN(FIND({0,1,2,3,4,5,6,7,8,9},ASC(Y121)&amp;1234567890))-1)</f>
        <v>O</v>
      </c>
      <c r="AA121" s="8">
        <f t="shared" si="9"/>
        <v>7</v>
      </c>
      <c r="AB121" s="8">
        <f>VLOOKUP(Z121,Table!$A$2:$C$121,2,0)</f>
        <v>16</v>
      </c>
      <c r="AC121" s="7">
        <f>VLOOKUP(Z121,Table!$A$2:$C$121,3,0)</f>
        <v>2</v>
      </c>
      <c r="AD121" s="5" t="str">
        <f>VLOOKUP(A121,Table!$U$1:$V$230,2,0)</f>
        <v>Orthorhombic</v>
      </c>
    </row>
    <row r="122" spans="1:30" x14ac:dyDescent="0.4">
      <c r="A122" s="5">
        <v>46</v>
      </c>
      <c r="B122" s="5">
        <v>98127</v>
      </c>
      <c r="C122" s="5" t="s">
        <v>571</v>
      </c>
      <c r="D122" s="5" t="s">
        <v>595</v>
      </c>
      <c r="E122" s="6" t="s">
        <v>2532</v>
      </c>
      <c r="F122" s="8" t="str">
        <f>LEFT(E122,MIN(FIND({0,1,2,3,4,5,6,7,8,9},ASC(E122)&amp;1234567890))-1)</f>
        <v>Ga</v>
      </c>
      <c r="G122" s="8">
        <f t="shared" si="5"/>
        <v>1</v>
      </c>
      <c r="H122" s="8">
        <f>VLOOKUP(F122,Table!$A$2:$C$121,2,0)</f>
        <v>13</v>
      </c>
      <c r="I122" s="7">
        <f>VLOOKUP(F122,Table!$A$2:$C$121,3,0)</f>
        <v>4</v>
      </c>
      <c r="J122" s="6" t="s">
        <v>2299</v>
      </c>
      <c r="K122" s="8" t="str">
        <f>LEFT(J122,MIN(FIND({0,1,2,3,4,5,6,7,8,9},ASC(J122)&amp;1234567890))-1)</f>
        <v>Sr</v>
      </c>
      <c r="L122" s="8">
        <f t="shared" si="6"/>
        <v>2</v>
      </c>
      <c r="M122" s="8">
        <f>VLOOKUP(K122,Table!$A$2:$C$121,2,0)</f>
        <v>2</v>
      </c>
      <c r="N122" s="7">
        <f>VLOOKUP(K122,Table!$A$2:$C$121,3,0)</f>
        <v>5</v>
      </c>
      <c r="O122" s="6" t="s">
        <v>2295</v>
      </c>
      <c r="P122" s="8" t="str">
        <f>LEFT(O122,MIN(FIND({0,1,2,3,4,5,6,7,8,9},ASC(O122)&amp;1234567890))-1)</f>
        <v>Y</v>
      </c>
      <c r="Q122" s="8">
        <f t="shared" si="7"/>
        <v>1</v>
      </c>
      <c r="R122" s="8">
        <f>VLOOKUP(P122,Table!$A$2:$C$121,2,0)</f>
        <v>3</v>
      </c>
      <c r="S122" s="7">
        <f>VLOOKUP(P122,Table!$A$2:$C$121,3,0)</f>
        <v>5</v>
      </c>
      <c r="T122" s="6" t="s">
        <v>2297</v>
      </c>
      <c r="U122" s="8" t="str">
        <f>LEFT(T122,MIN(FIND({0,1,2,3,4,5,6,7,8,9},ASC(T122)&amp;1234567890))-1)</f>
        <v>Cu</v>
      </c>
      <c r="V122" s="8">
        <f t="shared" si="8"/>
        <v>2</v>
      </c>
      <c r="W122" s="8">
        <f>VLOOKUP(U122,Table!$A$2:$C$121,2,0)</f>
        <v>11</v>
      </c>
      <c r="X122" s="7">
        <f>VLOOKUP(U122,Table!$A$2:$C$121,3,0)</f>
        <v>4</v>
      </c>
      <c r="Y122" s="6" t="s">
        <v>5239</v>
      </c>
      <c r="Z122" s="8" t="str">
        <f>LEFT(Y122,MIN(FIND({0,1,2,3,4,5,6,7,8,9},ASC(Y122)&amp;1234567890))-1)</f>
        <v>O</v>
      </c>
      <c r="AA122" s="8">
        <f t="shared" si="9"/>
        <v>6.99</v>
      </c>
      <c r="AB122" s="8">
        <f>VLOOKUP(Z122,Table!$A$2:$C$121,2,0)</f>
        <v>16</v>
      </c>
      <c r="AC122" s="7">
        <f>VLOOKUP(Z122,Table!$A$2:$C$121,3,0)</f>
        <v>2</v>
      </c>
      <c r="AD122" s="5" t="str">
        <f>VLOOKUP(A122,Table!$U$1:$V$230,2,0)</f>
        <v>Orthorhombic</v>
      </c>
    </row>
    <row r="123" spans="1:30" x14ac:dyDescent="0.4">
      <c r="A123" s="5">
        <v>46</v>
      </c>
      <c r="B123" s="5">
        <v>98128</v>
      </c>
      <c r="C123" s="5" t="s">
        <v>571</v>
      </c>
      <c r="D123" s="5" t="s">
        <v>596</v>
      </c>
      <c r="E123" s="6" t="s">
        <v>2307</v>
      </c>
      <c r="F123" s="8" t="str">
        <f>LEFT(E123,MIN(FIND({0,1,2,3,4,5,6,7,8,9},ASC(E123)&amp;1234567890))-1)</f>
        <v>Al</v>
      </c>
      <c r="G123" s="8">
        <f t="shared" si="5"/>
        <v>1</v>
      </c>
      <c r="H123" s="8">
        <f>VLOOKUP(F123,Table!$A$2:$C$121,2,0)</f>
        <v>13</v>
      </c>
      <c r="I123" s="7">
        <f>VLOOKUP(F123,Table!$A$2:$C$121,3,0)</f>
        <v>3</v>
      </c>
      <c r="J123" s="6" t="s">
        <v>2299</v>
      </c>
      <c r="K123" s="8" t="str">
        <f>LEFT(J123,MIN(FIND({0,1,2,3,4,5,6,7,8,9},ASC(J123)&amp;1234567890))-1)</f>
        <v>Sr</v>
      </c>
      <c r="L123" s="8">
        <f t="shared" si="6"/>
        <v>2</v>
      </c>
      <c r="M123" s="8">
        <f>VLOOKUP(K123,Table!$A$2:$C$121,2,0)</f>
        <v>2</v>
      </c>
      <c r="N123" s="7">
        <f>VLOOKUP(K123,Table!$A$2:$C$121,3,0)</f>
        <v>5</v>
      </c>
      <c r="O123" s="6" t="s">
        <v>2295</v>
      </c>
      <c r="P123" s="8" t="str">
        <f>LEFT(O123,MIN(FIND({0,1,2,3,4,5,6,7,8,9},ASC(O123)&amp;1234567890))-1)</f>
        <v>Y</v>
      </c>
      <c r="Q123" s="8">
        <f t="shared" si="7"/>
        <v>1</v>
      </c>
      <c r="R123" s="8">
        <f>VLOOKUP(P123,Table!$A$2:$C$121,2,0)</f>
        <v>3</v>
      </c>
      <c r="S123" s="7">
        <f>VLOOKUP(P123,Table!$A$2:$C$121,3,0)</f>
        <v>5</v>
      </c>
      <c r="T123" s="6" t="s">
        <v>2297</v>
      </c>
      <c r="U123" s="8" t="str">
        <f>LEFT(T123,MIN(FIND({0,1,2,3,4,5,6,7,8,9},ASC(T123)&amp;1234567890))-1)</f>
        <v>Cu</v>
      </c>
      <c r="V123" s="8">
        <f t="shared" si="8"/>
        <v>2</v>
      </c>
      <c r="W123" s="8">
        <f>VLOOKUP(U123,Table!$A$2:$C$121,2,0)</f>
        <v>11</v>
      </c>
      <c r="X123" s="7">
        <f>VLOOKUP(U123,Table!$A$2:$C$121,3,0)</f>
        <v>4</v>
      </c>
      <c r="Y123" s="6" t="s">
        <v>5240</v>
      </c>
      <c r="Z123" s="8" t="str">
        <f>LEFT(Y123,MIN(FIND({0,1,2,3,4,5,6,7,8,9},ASC(Y123)&amp;1234567890))-1)</f>
        <v>O</v>
      </c>
      <c r="AA123" s="8">
        <f t="shared" si="9"/>
        <v>7.0529999999999999</v>
      </c>
      <c r="AB123" s="8">
        <f>VLOOKUP(Z123,Table!$A$2:$C$121,2,0)</f>
        <v>16</v>
      </c>
      <c r="AC123" s="7">
        <f>VLOOKUP(Z123,Table!$A$2:$C$121,3,0)</f>
        <v>2</v>
      </c>
      <c r="AD123" s="5" t="str">
        <f>VLOOKUP(A123,Table!$U$1:$V$230,2,0)</f>
        <v>Orthorhombic</v>
      </c>
    </row>
    <row r="124" spans="1:30" x14ac:dyDescent="0.4">
      <c r="A124" s="5">
        <v>46</v>
      </c>
      <c r="B124" s="5">
        <v>59665</v>
      </c>
      <c r="C124" s="5" t="s">
        <v>571</v>
      </c>
      <c r="D124" s="5" t="s">
        <v>597</v>
      </c>
      <c r="E124" s="6" t="s">
        <v>2320</v>
      </c>
      <c r="F124" s="8" t="str">
        <f>LEFT(E124,MIN(FIND({0,1,2,3,4,5,6,7,8,9},ASC(E124)&amp;1234567890))-1)</f>
        <v>Sr</v>
      </c>
      <c r="G124" s="8">
        <f t="shared" si="5"/>
        <v>1</v>
      </c>
      <c r="H124" s="8">
        <f>VLOOKUP(F124,Table!$A$2:$C$121,2,0)</f>
        <v>2</v>
      </c>
      <c r="I124" s="7">
        <f>VLOOKUP(F124,Table!$A$2:$C$121,3,0)</f>
        <v>5</v>
      </c>
      <c r="J124" s="6" t="s">
        <v>2341</v>
      </c>
      <c r="K124" s="8" t="str">
        <f>LEFT(J124,MIN(FIND({0,1,2,3,4,5,6,7,8,9},ASC(J124)&amp;1234567890))-1)</f>
        <v>Ca</v>
      </c>
      <c r="L124" s="8">
        <f t="shared" si="6"/>
        <v>1</v>
      </c>
      <c r="M124" s="8">
        <f>VLOOKUP(K124,Table!$A$2:$C$121,2,0)</f>
        <v>2</v>
      </c>
      <c r="N124" s="7">
        <f>VLOOKUP(K124,Table!$A$2:$C$121,3,0)</f>
        <v>4</v>
      </c>
      <c r="O124" s="6" t="s">
        <v>2598</v>
      </c>
      <c r="P124" s="8" t="str">
        <f>LEFT(O124,MIN(FIND({0,1,2,3,4,5,6,7,8,9},ASC(O124)&amp;1234567890))-1)</f>
        <v>Mn</v>
      </c>
      <c r="Q124" s="8">
        <f t="shared" si="7"/>
        <v>1</v>
      </c>
      <c r="R124" s="8">
        <f>VLOOKUP(P124,Table!$A$2:$C$121,2,0)</f>
        <v>7</v>
      </c>
      <c r="S124" s="7">
        <f>VLOOKUP(P124,Table!$A$2:$C$121,3,0)</f>
        <v>4</v>
      </c>
      <c r="T124" s="6" t="s">
        <v>2532</v>
      </c>
      <c r="U124" s="8" t="str">
        <f>LEFT(T124,MIN(FIND({0,1,2,3,4,5,6,7,8,9},ASC(T124)&amp;1234567890))-1)</f>
        <v>Ga</v>
      </c>
      <c r="V124" s="8">
        <f t="shared" si="8"/>
        <v>1</v>
      </c>
      <c r="W124" s="8">
        <f>VLOOKUP(U124,Table!$A$2:$C$121,2,0)</f>
        <v>13</v>
      </c>
      <c r="X124" s="7">
        <f>VLOOKUP(U124,Table!$A$2:$C$121,3,0)</f>
        <v>4</v>
      </c>
      <c r="Y124" s="6" t="s">
        <v>2863</v>
      </c>
      <c r="Z124" s="8" t="str">
        <f>LEFT(Y124,MIN(FIND({0,1,2,3,4,5,6,7,8,9},ASC(Y124)&amp;1234567890))-1)</f>
        <v>O</v>
      </c>
      <c r="AA124" s="8">
        <f t="shared" si="9"/>
        <v>5</v>
      </c>
      <c r="AB124" s="8">
        <f>VLOOKUP(Z124,Table!$A$2:$C$121,2,0)</f>
        <v>16</v>
      </c>
      <c r="AC124" s="7">
        <f>VLOOKUP(Z124,Table!$A$2:$C$121,3,0)</f>
        <v>2</v>
      </c>
      <c r="AD124" s="5" t="str">
        <f>VLOOKUP(A124,Table!$U$1:$V$230,2,0)</f>
        <v>Orthorhombic</v>
      </c>
    </row>
    <row r="125" spans="1:30" x14ac:dyDescent="0.4">
      <c r="A125" s="5">
        <v>46</v>
      </c>
      <c r="B125" s="5">
        <v>151630</v>
      </c>
      <c r="C125" s="5" t="s">
        <v>571</v>
      </c>
      <c r="D125" s="5" t="s">
        <v>598</v>
      </c>
      <c r="E125" s="6" t="s">
        <v>2933</v>
      </c>
      <c r="F125" s="8" t="str">
        <f>LEFT(E125,MIN(FIND({0,1,2,3,4,5,6,7,8,9},ASC(E125)&amp;1234567890))-1)</f>
        <v>Gd</v>
      </c>
      <c r="G125" s="8">
        <f t="shared" si="5"/>
        <v>1</v>
      </c>
      <c r="H125" s="8">
        <f>VLOOKUP(F125,Table!$A$2:$C$121,2,0)</f>
        <v>3</v>
      </c>
      <c r="I125" s="7">
        <f>VLOOKUP(F125,Table!$A$2:$C$121,3,0)</f>
        <v>6</v>
      </c>
      <c r="J125" s="6" t="s">
        <v>2299</v>
      </c>
      <c r="K125" s="8" t="str">
        <f>LEFT(J125,MIN(FIND({0,1,2,3,4,5,6,7,8,9},ASC(J125)&amp;1234567890))-1)</f>
        <v>Sr</v>
      </c>
      <c r="L125" s="8">
        <f t="shared" si="6"/>
        <v>2</v>
      </c>
      <c r="M125" s="8">
        <f>VLOOKUP(K125,Table!$A$2:$C$121,2,0)</f>
        <v>2</v>
      </c>
      <c r="N125" s="7">
        <f>VLOOKUP(K125,Table!$A$2:$C$121,3,0)</f>
        <v>5</v>
      </c>
      <c r="O125" s="6" t="s">
        <v>2636</v>
      </c>
      <c r="P125" s="8" t="str">
        <f>LEFT(O125,MIN(FIND({0,1,2,3,4,5,6,7,8,9},ASC(O125)&amp;1234567890))-1)</f>
        <v>Co</v>
      </c>
      <c r="Q125" s="8">
        <f t="shared" si="7"/>
        <v>1</v>
      </c>
      <c r="R125" s="8">
        <f>VLOOKUP(P125,Table!$A$2:$C$121,2,0)</f>
        <v>9</v>
      </c>
      <c r="S125" s="7">
        <f>VLOOKUP(P125,Table!$A$2:$C$121,3,0)</f>
        <v>4</v>
      </c>
      <c r="T125" s="6" t="s">
        <v>2297</v>
      </c>
      <c r="U125" s="8" t="str">
        <f>LEFT(T125,MIN(FIND({0,1,2,3,4,5,6,7,8,9},ASC(T125)&amp;1234567890))-1)</f>
        <v>Cu</v>
      </c>
      <c r="V125" s="8">
        <f t="shared" si="8"/>
        <v>2</v>
      </c>
      <c r="W125" s="8">
        <f>VLOOKUP(U125,Table!$A$2:$C$121,2,0)</f>
        <v>11</v>
      </c>
      <c r="X125" s="7">
        <f>VLOOKUP(U125,Table!$A$2:$C$121,3,0)</f>
        <v>4</v>
      </c>
      <c r="Y125" s="6" t="s">
        <v>2381</v>
      </c>
      <c r="Z125" s="8" t="str">
        <f>LEFT(Y125,MIN(FIND({0,1,2,3,4,5,6,7,8,9},ASC(Y125)&amp;1234567890))-1)</f>
        <v>O</v>
      </c>
      <c r="AA125" s="8">
        <f t="shared" si="9"/>
        <v>7</v>
      </c>
      <c r="AB125" s="8">
        <f>VLOOKUP(Z125,Table!$A$2:$C$121,2,0)</f>
        <v>16</v>
      </c>
      <c r="AC125" s="7">
        <f>VLOOKUP(Z125,Table!$A$2:$C$121,3,0)</f>
        <v>2</v>
      </c>
      <c r="AD125" s="5" t="str">
        <f>VLOOKUP(A125,Table!$U$1:$V$230,2,0)</f>
        <v>Orthorhombic</v>
      </c>
    </row>
    <row r="126" spans="1:30" x14ac:dyDescent="0.4">
      <c r="A126" s="5">
        <v>46</v>
      </c>
      <c r="B126" s="5">
        <v>151653</v>
      </c>
      <c r="C126" s="5" t="s">
        <v>571</v>
      </c>
      <c r="D126" s="5" t="s">
        <v>599</v>
      </c>
      <c r="E126" s="6" t="s">
        <v>2330</v>
      </c>
      <c r="F126" s="8" t="str">
        <f>LEFT(E126,MIN(FIND({0,1,2,3,4,5,6,7,8,9},ASC(E126)&amp;1234567890))-1)</f>
        <v>Fe</v>
      </c>
      <c r="G126" s="8">
        <f t="shared" si="5"/>
        <v>1</v>
      </c>
      <c r="H126" s="8">
        <f>VLOOKUP(F126,Table!$A$2:$C$121,2,0)</f>
        <v>8</v>
      </c>
      <c r="I126" s="7">
        <f>VLOOKUP(F126,Table!$A$2:$C$121,3,0)</f>
        <v>4</v>
      </c>
      <c r="J126" s="6" t="s">
        <v>2299</v>
      </c>
      <c r="K126" s="8" t="str">
        <f>LEFT(J126,MIN(FIND({0,1,2,3,4,5,6,7,8,9},ASC(J126)&amp;1234567890))-1)</f>
        <v>Sr</v>
      </c>
      <c r="L126" s="8">
        <f t="shared" si="6"/>
        <v>2</v>
      </c>
      <c r="M126" s="8">
        <f>VLOOKUP(K126,Table!$A$2:$C$121,2,0)</f>
        <v>2</v>
      </c>
      <c r="N126" s="7">
        <f>VLOOKUP(K126,Table!$A$2:$C$121,3,0)</f>
        <v>5</v>
      </c>
      <c r="O126" s="6" t="s">
        <v>2295</v>
      </c>
      <c r="P126" s="8" t="str">
        <f>LEFT(O126,MIN(FIND({0,1,2,3,4,5,6,7,8,9},ASC(O126)&amp;1234567890))-1)</f>
        <v>Y</v>
      </c>
      <c r="Q126" s="8">
        <f t="shared" si="7"/>
        <v>1</v>
      </c>
      <c r="R126" s="8">
        <f>VLOOKUP(P126,Table!$A$2:$C$121,2,0)</f>
        <v>3</v>
      </c>
      <c r="S126" s="7">
        <f>VLOOKUP(P126,Table!$A$2:$C$121,3,0)</f>
        <v>5</v>
      </c>
      <c r="T126" s="6" t="s">
        <v>2297</v>
      </c>
      <c r="U126" s="8" t="str">
        <f>LEFT(T126,MIN(FIND({0,1,2,3,4,5,6,7,8,9},ASC(T126)&amp;1234567890))-1)</f>
        <v>Cu</v>
      </c>
      <c r="V126" s="8">
        <f t="shared" si="8"/>
        <v>2</v>
      </c>
      <c r="W126" s="8">
        <f>VLOOKUP(U126,Table!$A$2:$C$121,2,0)</f>
        <v>11</v>
      </c>
      <c r="X126" s="7">
        <f>VLOOKUP(U126,Table!$A$2:$C$121,3,0)</f>
        <v>4</v>
      </c>
      <c r="Y126" s="6" t="s">
        <v>5241</v>
      </c>
      <c r="Z126" s="8" t="str">
        <f>LEFT(Y126,MIN(FIND({0,1,2,3,4,5,6,7,8,9},ASC(Y126)&amp;1234567890))-1)</f>
        <v>O</v>
      </c>
      <c r="AA126" s="8">
        <f t="shared" si="9"/>
        <v>7.11</v>
      </c>
      <c r="AB126" s="8">
        <f>VLOOKUP(Z126,Table!$A$2:$C$121,2,0)</f>
        <v>16</v>
      </c>
      <c r="AC126" s="7">
        <f>VLOOKUP(Z126,Table!$A$2:$C$121,3,0)</f>
        <v>2</v>
      </c>
      <c r="AD126" s="5" t="str">
        <f>VLOOKUP(A126,Table!$U$1:$V$230,2,0)</f>
        <v>Orthorhombic</v>
      </c>
    </row>
    <row r="127" spans="1:30" x14ac:dyDescent="0.4">
      <c r="A127" s="5">
        <v>46</v>
      </c>
      <c r="B127" s="5">
        <v>153100</v>
      </c>
      <c r="C127" s="5" t="s">
        <v>574</v>
      </c>
      <c r="D127" s="5" t="s">
        <v>600</v>
      </c>
      <c r="E127" s="6" t="s">
        <v>3825</v>
      </c>
      <c r="F127" s="8" t="str">
        <f>LEFT(E127,MIN(FIND({0,1,2,3,4,5,6,7,8,9},ASC(E127)&amp;1234567890))-1)</f>
        <v>Bi</v>
      </c>
      <c r="G127" s="8">
        <f t="shared" si="5"/>
        <v>5</v>
      </c>
      <c r="H127" s="8">
        <f>VLOOKUP(F127,Table!$A$2:$C$121,2,0)</f>
        <v>15</v>
      </c>
      <c r="I127" s="7">
        <f>VLOOKUP(F127,Table!$A$2:$C$121,3,0)</f>
        <v>6</v>
      </c>
      <c r="J127" s="6" t="s">
        <v>2608</v>
      </c>
      <c r="K127" s="8" t="str">
        <f>LEFT(J127,MIN(FIND({0,1,2,3,4,5,6,7,8,9},ASC(J127)&amp;1234567890))-1)</f>
        <v>Ti</v>
      </c>
      <c r="L127" s="8">
        <f t="shared" si="6"/>
        <v>1</v>
      </c>
      <c r="M127" s="8">
        <f>VLOOKUP(K127,Table!$A$2:$C$121,2,0)</f>
        <v>4</v>
      </c>
      <c r="N127" s="7">
        <f>VLOOKUP(K127,Table!$A$2:$C$121,3,0)</f>
        <v>4</v>
      </c>
      <c r="O127" s="6" t="s">
        <v>2731</v>
      </c>
      <c r="P127" s="8" t="str">
        <f>LEFT(O127,MIN(FIND({0,1,2,3,4,5,6,7,8,9},ASC(O127)&amp;1234567890))-1)</f>
        <v>Nb</v>
      </c>
      <c r="Q127" s="8">
        <f t="shared" si="7"/>
        <v>1</v>
      </c>
      <c r="R127" s="8">
        <f>VLOOKUP(P127,Table!$A$2:$C$121,2,0)</f>
        <v>5</v>
      </c>
      <c r="S127" s="7">
        <f>VLOOKUP(P127,Table!$A$2:$C$121,3,0)</f>
        <v>5</v>
      </c>
      <c r="T127" s="6" t="s">
        <v>2430</v>
      </c>
      <c r="U127" s="8" t="str">
        <f>LEFT(T127,MIN(FIND({0,1,2,3,4,5,6,7,8,9},ASC(T127)&amp;1234567890))-1)</f>
        <v>W</v>
      </c>
      <c r="V127" s="8">
        <f t="shared" si="8"/>
        <v>1</v>
      </c>
      <c r="W127" s="8">
        <f>VLOOKUP(U127,Table!$A$2:$C$121,2,0)</f>
        <v>6</v>
      </c>
      <c r="X127" s="7">
        <f>VLOOKUP(U127,Table!$A$2:$C$121,3,0)</f>
        <v>6</v>
      </c>
      <c r="Y127" s="6" t="s">
        <v>2506</v>
      </c>
      <c r="Z127" s="8" t="str">
        <f>LEFT(Y127,MIN(FIND({0,1,2,3,4,5,6,7,8,9},ASC(Y127)&amp;1234567890))-1)</f>
        <v>O</v>
      </c>
      <c r="AA127" s="8">
        <f t="shared" si="9"/>
        <v>15</v>
      </c>
      <c r="AB127" s="8">
        <f>VLOOKUP(Z127,Table!$A$2:$C$121,2,0)</f>
        <v>16</v>
      </c>
      <c r="AC127" s="7">
        <f>VLOOKUP(Z127,Table!$A$2:$C$121,3,0)</f>
        <v>2</v>
      </c>
      <c r="AD127" s="5" t="str">
        <f>VLOOKUP(A127,Table!$U$1:$V$230,2,0)</f>
        <v>Orthorhombic</v>
      </c>
    </row>
    <row r="128" spans="1:30" x14ac:dyDescent="0.4">
      <c r="A128" s="5">
        <v>46</v>
      </c>
      <c r="B128" s="5">
        <v>165198</v>
      </c>
      <c r="C128" s="5" t="s">
        <v>571</v>
      </c>
      <c r="D128" s="5" t="s">
        <v>601</v>
      </c>
      <c r="E128" s="6" t="s">
        <v>2363</v>
      </c>
      <c r="F128" s="8" t="str">
        <f>LEFT(E128,MIN(FIND({0,1,2,3,4,5,6,7,8,9},ASC(E128)&amp;1234567890))-1)</f>
        <v>La</v>
      </c>
      <c r="G128" s="8">
        <f t="shared" si="5"/>
        <v>1</v>
      </c>
      <c r="H128" s="8">
        <f>VLOOKUP(F128,Table!$A$2:$C$121,2,0)</f>
        <v>3</v>
      </c>
      <c r="I128" s="7">
        <f>VLOOKUP(F128,Table!$A$2:$C$121,3,0)</f>
        <v>6</v>
      </c>
      <c r="J128" s="6" t="s">
        <v>2552</v>
      </c>
      <c r="K128" s="8" t="str">
        <f>LEFT(J128,MIN(FIND({0,1,2,3,4,5,6,7,8,9},ASC(J128)&amp;1234567890))-1)</f>
        <v>Ca</v>
      </c>
      <c r="L128" s="8">
        <f t="shared" si="6"/>
        <v>2</v>
      </c>
      <c r="M128" s="8">
        <f>VLOOKUP(K128,Table!$A$2:$C$121,2,0)</f>
        <v>2</v>
      </c>
      <c r="N128" s="7">
        <f>VLOOKUP(K128,Table!$A$2:$C$121,3,0)</f>
        <v>4</v>
      </c>
      <c r="O128" s="6" t="s">
        <v>2297</v>
      </c>
      <c r="P128" s="8" t="str">
        <f>LEFT(O128,MIN(FIND({0,1,2,3,4,5,6,7,8,9},ASC(O128)&amp;1234567890))-1)</f>
        <v>Cu</v>
      </c>
      <c r="Q128" s="8">
        <f t="shared" si="7"/>
        <v>2</v>
      </c>
      <c r="R128" s="8">
        <f>VLOOKUP(P128,Table!$A$2:$C$121,2,0)</f>
        <v>11</v>
      </c>
      <c r="S128" s="7">
        <f>VLOOKUP(P128,Table!$A$2:$C$121,3,0)</f>
        <v>4</v>
      </c>
      <c r="T128" s="6" t="s">
        <v>2532</v>
      </c>
      <c r="U128" s="8" t="str">
        <f>LEFT(T128,MIN(FIND({0,1,2,3,4,5,6,7,8,9},ASC(T128)&amp;1234567890))-1)</f>
        <v>Ga</v>
      </c>
      <c r="V128" s="8">
        <f t="shared" si="8"/>
        <v>1</v>
      </c>
      <c r="W128" s="8">
        <f>VLOOKUP(U128,Table!$A$2:$C$121,2,0)</f>
        <v>13</v>
      </c>
      <c r="X128" s="7">
        <f>VLOOKUP(U128,Table!$A$2:$C$121,3,0)</f>
        <v>4</v>
      </c>
      <c r="Y128" s="6" t="s">
        <v>2381</v>
      </c>
      <c r="Z128" s="8" t="str">
        <f>LEFT(Y128,MIN(FIND({0,1,2,3,4,5,6,7,8,9},ASC(Y128)&amp;1234567890))-1)</f>
        <v>O</v>
      </c>
      <c r="AA128" s="8">
        <f t="shared" si="9"/>
        <v>7</v>
      </c>
      <c r="AB128" s="8">
        <f>VLOOKUP(Z128,Table!$A$2:$C$121,2,0)</f>
        <v>16</v>
      </c>
      <c r="AC128" s="7">
        <f>VLOOKUP(Z128,Table!$A$2:$C$121,3,0)</f>
        <v>2</v>
      </c>
      <c r="AD128" s="5" t="str">
        <f>VLOOKUP(A128,Table!$U$1:$V$230,2,0)</f>
        <v>Orthorhombic</v>
      </c>
    </row>
    <row r="129" spans="1:30" x14ac:dyDescent="0.4">
      <c r="A129" s="5">
        <v>46</v>
      </c>
      <c r="B129" s="5">
        <v>167174</v>
      </c>
      <c r="C129" s="5" t="s">
        <v>571</v>
      </c>
      <c r="D129" s="5" t="s">
        <v>602</v>
      </c>
      <c r="E129" s="6" t="s">
        <v>2532</v>
      </c>
      <c r="F129" s="8" t="str">
        <f>LEFT(E129,MIN(FIND({0,1,2,3,4,5,6,7,8,9},ASC(E129)&amp;1234567890))-1)</f>
        <v>Ga</v>
      </c>
      <c r="G129" s="8">
        <f t="shared" si="5"/>
        <v>1</v>
      </c>
      <c r="H129" s="8">
        <f>VLOOKUP(F129,Table!$A$2:$C$121,2,0)</f>
        <v>13</v>
      </c>
      <c r="I129" s="7">
        <f>VLOOKUP(F129,Table!$A$2:$C$121,3,0)</f>
        <v>4</v>
      </c>
      <c r="J129" s="6" t="s">
        <v>2299</v>
      </c>
      <c r="K129" s="8" t="str">
        <f>LEFT(J129,MIN(FIND({0,1,2,3,4,5,6,7,8,9},ASC(J129)&amp;1234567890))-1)</f>
        <v>Sr</v>
      </c>
      <c r="L129" s="8">
        <f t="shared" si="6"/>
        <v>2</v>
      </c>
      <c r="M129" s="8">
        <f>VLOOKUP(K129,Table!$A$2:$C$121,2,0)</f>
        <v>2</v>
      </c>
      <c r="N129" s="7">
        <f>VLOOKUP(K129,Table!$A$2:$C$121,3,0)</f>
        <v>5</v>
      </c>
      <c r="O129" s="6" t="s">
        <v>2295</v>
      </c>
      <c r="P129" s="8" t="str">
        <f>LEFT(O129,MIN(FIND({0,1,2,3,4,5,6,7,8,9},ASC(O129)&amp;1234567890))-1)</f>
        <v>Y</v>
      </c>
      <c r="Q129" s="8">
        <f t="shared" si="7"/>
        <v>1</v>
      </c>
      <c r="R129" s="8">
        <f>VLOOKUP(P129,Table!$A$2:$C$121,2,0)</f>
        <v>3</v>
      </c>
      <c r="S129" s="7">
        <f>VLOOKUP(P129,Table!$A$2:$C$121,3,0)</f>
        <v>5</v>
      </c>
      <c r="T129" s="6" t="s">
        <v>2297</v>
      </c>
      <c r="U129" s="8" t="str">
        <f>LEFT(T129,MIN(FIND({0,1,2,3,4,5,6,7,8,9},ASC(T129)&amp;1234567890))-1)</f>
        <v>Cu</v>
      </c>
      <c r="V129" s="8">
        <f t="shared" si="8"/>
        <v>2</v>
      </c>
      <c r="W129" s="8">
        <f>VLOOKUP(U129,Table!$A$2:$C$121,2,0)</f>
        <v>11</v>
      </c>
      <c r="X129" s="7">
        <f>VLOOKUP(U129,Table!$A$2:$C$121,3,0)</f>
        <v>4</v>
      </c>
      <c r="Y129" s="6" t="s">
        <v>5242</v>
      </c>
      <c r="Z129" s="8" t="str">
        <f>LEFT(Y129,MIN(FIND({0,1,2,3,4,5,6,7,8,9},ASC(Y129)&amp;1234567890))-1)</f>
        <v>O</v>
      </c>
      <c r="AA129" s="8">
        <f t="shared" si="9"/>
        <v>7.02</v>
      </c>
      <c r="AB129" s="8">
        <f>VLOOKUP(Z129,Table!$A$2:$C$121,2,0)</f>
        <v>16</v>
      </c>
      <c r="AC129" s="7">
        <f>VLOOKUP(Z129,Table!$A$2:$C$121,3,0)</f>
        <v>2</v>
      </c>
      <c r="AD129" s="5" t="str">
        <f>VLOOKUP(A129,Table!$U$1:$V$230,2,0)</f>
        <v>Orthorhombic</v>
      </c>
    </row>
    <row r="130" spans="1:30" x14ac:dyDescent="0.4">
      <c r="A130" s="5">
        <v>46</v>
      </c>
      <c r="B130" s="5">
        <v>195635</v>
      </c>
      <c r="C130" s="5" t="s">
        <v>571</v>
      </c>
      <c r="D130" s="5" t="s">
        <v>603</v>
      </c>
      <c r="E130" s="6" t="s">
        <v>3086</v>
      </c>
      <c r="F130" s="8" t="str">
        <f>LEFT(E130,MIN(FIND({0,1,2,3,4,5,6,7,8,9},ASC(E130)&amp;1234567890))-1)</f>
        <v>Y</v>
      </c>
      <c r="G130" s="8">
        <f t="shared" ref="G130:G193" si="10">IF(SUBSTITUTE(E130,F130,"")="",1,SUBSTITUTE(E130,F130,""))*1</f>
        <v>0.95</v>
      </c>
      <c r="H130" s="8">
        <f>VLOOKUP(F130,Table!$A$2:$C$121,2,0)</f>
        <v>3</v>
      </c>
      <c r="I130" s="7">
        <f>VLOOKUP(F130,Table!$A$2:$C$121,3,0)</f>
        <v>5</v>
      </c>
      <c r="J130" s="6" t="s">
        <v>5243</v>
      </c>
      <c r="K130" s="8" t="str">
        <f>LEFT(J130,MIN(FIND({0,1,2,3,4,5,6,7,8,9},ASC(J130)&amp;1234567890))-1)</f>
        <v>Sr</v>
      </c>
      <c r="L130" s="8">
        <f t="shared" ref="L130:L193" si="11">IF(SUBSTITUTE(J130,K130,"")="",1,SUBSTITUTE(J130,K130,""))*1</f>
        <v>2.0499999999999998</v>
      </c>
      <c r="M130" s="8">
        <f>VLOOKUP(K130,Table!$A$2:$C$121,2,0)</f>
        <v>2</v>
      </c>
      <c r="N130" s="7">
        <f>VLOOKUP(K130,Table!$A$2:$C$121,3,0)</f>
        <v>5</v>
      </c>
      <c r="O130" s="6" t="s">
        <v>5244</v>
      </c>
      <c r="P130" s="8" t="str">
        <f>LEFT(O130,MIN(FIND({0,1,2,3,4,5,6,7,8,9},ASC(O130)&amp;1234567890))-1)</f>
        <v>Cu</v>
      </c>
      <c r="Q130" s="8">
        <f t="shared" ref="Q130:Q193" si="12">IF(SUBSTITUTE(O130,P130,"")="",1,SUBSTITUTE(O130,P130,""))*1</f>
        <v>1.7</v>
      </c>
      <c r="R130" s="8">
        <f>VLOOKUP(P130,Table!$A$2:$C$121,2,0)</f>
        <v>11</v>
      </c>
      <c r="S130" s="7">
        <f>VLOOKUP(P130,Table!$A$2:$C$121,3,0)</f>
        <v>4</v>
      </c>
      <c r="T130" s="6" t="s">
        <v>3859</v>
      </c>
      <c r="U130" s="8" t="str">
        <f>LEFT(T130,MIN(FIND({0,1,2,3,4,5,6,7,8,9},ASC(T130)&amp;1234567890))-1)</f>
        <v>Co</v>
      </c>
      <c r="V130" s="8">
        <f t="shared" ref="V130:V193" si="13">IF(SUBSTITUTE(T130,U130,"")="",1,SUBSTITUTE(T130,U130,""))*1</f>
        <v>1.3</v>
      </c>
      <c r="W130" s="8">
        <f>VLOOKUP(U130,Table!$A$2:$C$121,2,0)</f>
        <v>9</v>
      </c>
      <c r="X130" s="7">
        <f>VLOOKUP(U130,Table!$A$2:$C$121,3,0)</f>
        <v>4</v>
      </c>
      <c r="Y130" s="6" t="s">
        <v>2381</v>
      </c>
      <c r="Z130" s="8" t="str">
        <f>LEFT(Y130,MIN(FIND({0,1,2,3,4,5,6,7,8,9},ASC(Y130)&amp;1234567890))-1)</f>
        <v>O</v>
      </c>
      <c r="AA130" s="8">
        <f t="shared" ref="AA130:AA193" si="14">IF(SUBSTITUTE(Y130,Z130,"")="",1,SUBSTITUTE(Y130,Z130,""))*1</f>
        <v>7</v>
      </c>
      <c r="AB130" s="8">
        <f>VLOOKUP(Z130,Table!$A$2:$C$121,2,0)</f>
        <v>16</v>
      </c>
      <c r="AC130" s="7">
        <f>VLOOKUP(Z130,Table!$A$2:$C$121,3,0)</f>
        <v>2</v>
      </c>
      <c r="AD130" s="5" t="str">
        <f>VLOOKUP(A130,Table!$U$1:$V$230,2,0)</f>
        <v>Orthorhombic</v>
      </c>
    </row>
    <row r="131" spans="1:30" x14ac:dyDescent="0.4">
      <c r="A131" s="5">
        <v>46</v>
      </c>
      <c r="B131" s="5">
        <v>252331</v>
      </c>
      <c r="C131" s="5" t="s">
        <v>571</v>
      </c>
      <c r="D131" s="5" t="s">
        <v>604</v>
      </c>
      <c r="E131" s="6" t="s">
        <v>2333</v>
      </c>
      <c r="F131" s="8" t="str">
        <f>LEFT(E131,MIN(FIND({0,1,2,3,4,5,6,7,8,9},ASC(E131)&amp;1234567890))-1)</f>
        <v>Rb</v>
      </c>
      <c r="G131" s="8">
        <f t="shared" si="10"/>
        <v>1</v>
      </c>
      <c r="H131" s="8">
        <f>VLOOKUP(F131,Table!$A$2:$C$121,2,0)</f>
        <v>1</v>
      </c>
      <c r="I131" s="7">
        <f>VLOOKUP(F131,Table!$A$2:$C$121,3,0)</f>
        <v>5</v>
      </c>
      <c r="J131" s="6" t="s">
        <v>2351</v>
      </c>
      <c r="K131" s="8" t="str">
        <f>LEFT(J131,MIN(FIND({0,1,2,3,4,5,6,7,8,9},ASC(J131)&amp;1234567890))-1)</f>
        <v>Bi</v>
      </c>
      <c r="L131" s="8">
        <f t="shared" si="11"/>
        <v>2</v>
      </c>
      <c r="M131" s="8">
        <f>VLOOKUP(K131,Table!$A$2:$C$121,2,0)</f>
        <v>15</v>
      </c>
      <c r="N131" s="7">
        <f>VLOOKUP(K131,Table!$A$2:$C$121,3,0)</f>
        <v>6</v>
      </c>
      <c r="O131" s="6" t="s">
        <v>2756</v>
      </c>
      <c r="P131" s="8" t="str">
        <f>LEFT(O131,MIN(FIND({0,1,2,3,4,5,6,7,8,9},ASC(O131)&amp;1234567890))-1)</f>
        <v>Ti</v>
      </c>
      <c r="Q131" s="8">
        <f t="shared" si="12"/>
        <v>2</v>
      </c>
      <c r="R131" s="8">
        <f>VLOOKUP(P131,Table!$A$2:$C$121,2,0)</f>
        <v>4</v>
      </c>
      <c r="S131" s="7">
        <f>VLOOKUP(P131,Table!$A$2:$C$121,3,0)</f>
        <v>4</v>
      </c>
      <c r="T131" s="6" t="s">
        <v>2731</v>
      </c>
      <c r="U131" s="8" t="str">
        <f>LEFT(T131,MIN(FIND({0,1,2,3,4,5,6,7,8,9},ASC(T131)&amp;1234567890))-1)</f>
        <v>Nb</v>
      </c>
      <c r="V131" s="8">
        <f t="shared" si="13"/>
        <v>1</v>
      </c>
      <c r="W131" s="8">
        <f>VLOOKUP(U131,Table!$A$2:$C$121,2,0)</f>
        <v>5</v>
      </c>
      <c r="X131" s="7">
        <f>VLOOKUP(U131,Table!$A$2:$C$121,3,0)</f>
        <v>5</v>
      </c>
      <c r="Y131" s="6" t="s">
        <v>2336</v>
      </c>
      <c r="Z131" s="8" t="str">
        <f>LEFT(Y131,MIN(FIND({0,1,2,3,4,5,6,7,8,9},ASC(Y131)&amp;1234567890))-1)</f>
        <v>O</v>
      </c>
      <c r="AA131" s="8">
        <f t="shared" si="14"/>
        <v>10</v>
      </c>
      <c r="AB131" s="8">
        <f>VLOOKUP(Z131,Table!$A$2:$C$121,2,0)</f>
        <v>16</v>
      </c>
      <c r="AC131" s="7">
        <f>VLOOKUP(Z131,Table!$A$2:$C$121,3,0)</f>
        <v>2</v>
      </c>
      <c r="AD131" s="5" t="str">
        <f>VLOOKUP(A131,Table!$U$1:$V$230,2,0)</f>
        <v>Orthorhombic</v>
      </c>
    </row>
    <row r="132" spans="1:30" x14ac:dyDescent="0.4">
      <c r="A132" s="5">
        <v>99</v>
      </c>
      <c r="B132" s="5">
        <v>66404</v>
      </c>
      <c r="C132" s="5" t="s">
        <v>1017</v>
      </c>
      <c r="D132" s="5" t="s">
        <v>1018</v>
      </c>
      <c r="E132" s="6" t="s">
        <v>4575</v>
      </c>
      <c r="F132" s="8" t="str">
        <f>LEFT(E132,MIN(FIND({0,1,2,3,4,5,6,7,8,9},ASC(E132)&amp;1234567890))-1)</f>
        <v>Lu</v>
      </c>
      <c r="G132" s="8">
        <f t="shared" si="10"/>
        <v>1</v>
      </c>
      <c r="H132" s="8">
        <f>VLOOKUP(F132,Table!$A$2:$C$121,2,0)</f>
        <v>3</v>
      </c>
      <c r="I132" s="7">
        <f>VLOOKUP(F132,Table!$A$2:$C$121,3,0)</f>
        <v>6</v>
      </c>
      <c r="J132" s="6" t="s">
        <v>2597</v>
      </c>
      <c r="K132" s="8" t="str">
        <f>LEFT(J132,MIN(FIND({0,1,2,3,4,5,6,7,8,9},ASC(J132)&amp;1234567890))-1)</f>
        <v>Ba</v>
      </c>
      <c r="L132" s="8">
        <f t="shared" si="11"/>
        <v>1</v>
      </c>
      <c r="M132" s="8">
        <f>VLOOKUP(K132,Table!$A$2:$C$121,2,0)</f>
        <v>2</v>
      </c>
      <c r="N132" s="7">
        <f>VLOOKUP(K132,Table!$A$2:$C$121,3,0)</f>
        <v>6</v>
      </c>
      <c r="O132" s="6" t="s">
        <v>2296</v>
      </c>
      <c r="P132" s="8" t="str">
        <f>LEFT(O132,MIN(FIND({0,1,2,3,4,5,6,7,8,9},ASC(O132)&amp;1234567890))-1)</f>
        <v>Cu</v>
      </c>
      <c r="Q132" s="8">
        <f t="shared" si="12"/>
        <v>1</v>
      </c>
      <c r="R132" s="8">
        <f>VLOOKUP(P132,Table!$A$2:$C$121,2,0)</f>
        <v>11</v>
      </c>
      <c r="S132" s="7">
        <f>VLOOKUP(P132,Table!$A$2:$C$121,3,0)</f>
        <v>4</v>
      </c>
      <c r="T132" s="6" t="s">
        <v>2330</v>
      </c>
      <c r="U132" s="8" t="str">
        <f>LEFT(T132,MIN(FIND({0,1,2,3,4,5,6,7,8,9},ASC(T132)&amp;1234567890))-1)</f>
        <v>Fe</v>
      </c>
      <c r="V132" s="8">
        <f t="shared" si="13"/>
        <v>1</v>
      </c>
      <c r="W132" s="8">
        <f>VLOOKUP(U132,Table!$A$2:$C$121,2,0)</f>
        <v>8</v>
      </c>
      <c r="X132" s="7">
        <f>VLOOKUP(U132,Table!$A$2:$C$121,3,0)</f>
        <v>4</v>
      </c>
      <c r="Y132" s="6" t="s">
        <v>2863</v>
      </c>
      <c r="Z132" s="8" t="str">
        <f>LEFT(Y132,MIN(FIND({0,1,2,3,4,5,6,7,8,9},ASC(Y132)&amp;1234567890))-1)</f>
        <v>O</v>
      </c>
      <c r="AA132" s="8">
        <f t="shared" si="14"/>
        <v>5</v>
      </c>
      <c r="AB132" s="8">
        <f>VLOOKUP(Z132,Table!$A$2:$C$121,2,0)</f>
        <v>16</v>
      </c>
      <c r="AC132" s="7">
        <f>VLOOKUP(Z132,Table!$A$2:$C$121,3,0)</f>
        <v>2</v>
      </c>
      <c r="AD132" s="5" t="str">
        <f>VLOOKUP(A132,Table!$U$1:$V$230,2,0)</f>
        <v>Tetragonal</v>
      </c>
    </row>
    <row r="133" spans="1:30" x14ac:dyDescent="0.4">
      <c r="A133" s="5">
        <v>99</v>
      </c>
      <c r="B133" s="5">
        <v>67978</v>
      </c>
      <c r="C133" s="5" t="s">
        <v>1017</v>
      </c>
      <c r="D133" s="5" t="s">
        <v>1019</v>
      </c>
      <c r="E133" s="6" t="s">
        <v>2295</v>
      </c>
      <c r="F133" s="8" t="str">
        <f>LEFT(E133,MIN(FIND({0,1,2,3,4,5,6,7,8,9},ASC(E133)&amp;1234567890))-1)</f>
        <v>Y</v>
      </c>
      <c r="G133" s="8">
        <f t="shared" si="10"/>
        <v>1</v>
      </c>
      <c r="H133" s="8">
        <f>VLOOKUP(F133,Table!$A$2:$C$121,2,0)</f>
        <v>3</v>
      </c>
      <c r="I133" s="7">
        <f>VLOOKUP(F133,Table!$A$2:$C$121,3,0)</f>
        <v>5</v>
      </c>
      <c r="J133" s="6" t="s">
        <v>2597</v>
      </c>
      <c r="K133" s="8" t="str">
        <f>LEFT(J133,MIN(FIND({0,1,2,3,4,5,6,7,8,9},ASC(J133)&amp;1234567890))-1)</f>
        <v>Ba</v>
      </c>
      <c r="L133" s="8">
        <f t="shared" si="11"/>
        <v>1</v>
      </c>
      <c r="M133" s="8">
        <f>VLOOKUP(K133,Table!$A$2:$C$121,2,0)</f>
        <v>2</v>
      </c>
      <c r="N133" s="7">
        <f>VLOOKUP(K133,Table!$A$2:$C$121,3,0)</f>
        <v>6</v>
      </c>
      <c r="O133" s="6" t="s">
        <v>2296</v>
      </c>
      <c r="P133" s="8" t="str">
        <f>LEFT(O133,MIN(FIND({0,1,2,3,4,5,6,7,8,9},ASC(O133)&amp;1234567890))-1)</f>
        <v>Cu</v>
      </c>
      <c r="Q133" s="8">
        <f t="shared" si="12"/>
        <v>1</v>
      </c>
      <c r="R133" s="8">
        <f>VLOOKUP(P133,Table!$A$2:$C$121,2,0)</f>
        <v>11</v>
      </c>
      <c r="S133" s="7">
        <f>VLOOKUP(P133,Table!$A$2:$C$121,3,0)</f>
        <v>4</v>
      </c>
      <c r="T133" s="6" t="s">
        <v>2330</v>
      </c>
      <c r="U133" s="8" t="str">
        <f>LEFT(T133,MIN(FIND({0,1,2,3,4,5,6,7,8,9},ASC(T133)&amp;1234567890))-1)</f>
        <v>Fe</v>
      </c>
      <c r="V133" s="8">
        <f t="shared" si="13"/>
        <v>1</v>
      </c>
      <c r="W133" s="8">
        <f>VLOOKUP(U133,Table!$A$2:$C$121,2,0)</f>
        <v>8</v>
      </c>
      <c r="X133" s="7">
        <f>VLOOKUP(U133,Table!$A$2:$C$121,3,0)</f>
        <v>4</v>
      </c>
      <c r="Y133" s="6" t="s">
        <v>2863</v>
      </c>
      <c r="Z133" s="8" t="str">
        <f>LEFT(Y133,MIN(FIND({0,1,2,3,4,5,6,7,8,9},ASC(Y133)&amp;1234567890))-1)</f>
        <v>O</v>
      </c>
      <c r="AA133" s="8">
        <f t="shared" si="14"/>
        <v>5</v>
      </c>
      <c r="AB133" s="8">
        <f>VLOOKUP(Z133,Table!$A$2:$C$121,2,0)</f>
        <v>16</v>
      </c>
      <c r="AC133" s="7">
        <f>VLOOKUP(Z133,Table!$A$2:$C$121,3,0)</f>
        <v>2</v>
      </c>
      <c r="AD133" s="5" t="str">
        <f>VLOOKUP(A133,Table!$U$1:$V$230,2,0)</f>
        <v>Tetragonal</v>
      </c>
    </row>
    <row r="134" spans="1:30" x14ac:dyDescent="0.4">
      <c r="A134" s="5">
        <v>99</v>
      </c>
      <c r="B134" s="5">
        <v>59616</v>
      </c>
      <c r="C134" s="5" t="s">
        <v>1017</v>
      </c>
      <c r="D134" s="5" t="s">
        <v>1020</v>
      </c>
      <c r="E134" s="6" t="s">
        <v>4575</v>
      </c>
      <c r="F134" s="8" t="str">
        <f>LEFT(E134,MIN(FIND({0,1,2,3,4,5,6,7,8,9},ASC(E134)&amp;1234567890))-1)</f>
        <v>Lu</v>
      </c>
      <c r="G134" s="8">
        <f t="shared" si="10"/>
        <v>1</v>
      </c>
      <c r="H134" s="8">
        <f>VLOOKUP(F134,Table!$A$2:$C$121,2,0)</f>
        <v>3</v>
      </c>
      <c r="I134" s="7">
        <f>VLOOKUP(F134,Table!$A$2:$C$121,3,0)</f>
        <v>6</v>
      </c>
      <c r="J134" s="6" t="s">
        <v>2597</v>
      </c>
      <c r="K134" s="8" t="str">
        <f>LEFT(J134,MIN(FIND({0,1,2,3,4,5,6,7,8,9},ASC(J134)&amp;1234567890))-1)</f>
        <v>Ba</v>
      </c>
      <c r="L134" s="8">
        <f t="shared" si="11"/>
        <v>1</v>
      </c>
      <c r="M134" s="8">
        <f>VLOOKUP(K134,Table!$A$2:$C$121,2,0)</f>
        <v>2</v>
      </c>
      <c r="N134" s="7">
        <f>VLOOKUP(K134,Table!$A$2:$C$121,3,0)</f>
        <v>6</v>
      </c>
      <c r="O134" s="6" t="s">
        <v>2296</v>
      </c>
      <c r="P134" s="8" t="str">
        <f>LEFT(O134,MIN(FIND({0,1,2,3,4,5,6,7,8,9},ASC(O134)&amp;1234567890))-1)</f>
        <v>Cu</v>
      </c>
      <c r="Q134" s="8">
        <f t="shared" si="12"/>
        <v>1</v>
      </c>
      <c r="R134" s="8">
        <f>VLOOKUP(P134,Table!$A$2:$C$121,2,0)</f>
        <v>11</v>
      </c>
      <c r="S134" s="7">
        <f>VLOOKUP(P134,Table!$A$2:$C$121,3,0)</f>
        <v>4</v>
      </c>
      <c r="T134" s="6" t="s">
        <v>2330</v>
      </c>
      <c r="U134" s="8" t="str">
        <f>LEFT(T134,MIN(FIND({0,1,2,3,4,5,6,7,8,9},ASC(T134)&amp;1234567890))-1)</f>
        <v>Fe</v>
      </c>
      <c r="V134" s="8">
        <f t="shared" si="13"/>
        <v>1</v>
      </c>
      <c r="W134" s="8">
        <f>VLOOKUP(U134,Table!$A$2:$C$121,2,0)</f>
        <v>8</v>
      </c>
      <c r="X134" s="7">
        <f>VLOOKUP(U134,Table!$A$2:$C$121,3,0)</f>
        <v>4</v>
      </c>
      <c r="Y134" s="6" t="s">
        <v>5245</v>
      </c>
      <c r="Z134" s="8" t="str">
        <f>LEFT(Y134,MIN(FIND({0,1,2,3,4,5,6,7,8,9},ASC(Y134)&amp;1234567890))-1)</f>
        <v>O</v>
      </c>
      <c r="AA134" s="8">
        <f t="shared" si="14"/>
        <v>4.9800000000000004</v>
      </c>
      <c r="AB134" s="8">
        <f>VLOOKUP(Z134,Table!$A$2:$C$121,2,0)</f>
        <v>16</v>
      </c>
      <c r="AC134" s="7">
        <f>VLOOKUP(Z134,Table!$A$2:$C$121,3,0)</f>
        <v>2</v>
      </c>
      <c r="AD134" s="5" t="str">
        <f>VLOOKUP(A134,Table!$U$1:$V$230,2,0)</f>
        <v>Tetragonal</v>
      </c>
    </row>
    <row r="135" spans="1:30" x14ac:dyDescent="0.4">
      <c r="A135" s="5">
        <v>99</v>
      </c>
      <c r="B135" s="5">
        <v>59617</v>
      </c>
      <c r="C135" s="5" t="s">
        <v>1017</v>
      </c>
      <c r="D135" s="5" t="s">
        <v>1021</v>
      </c>
      <c r="E135" s="6" t="s">
        <v>4573</v>
      </c>
      <c r="F135" s="8" t="str">
        <f>LEFT(E135,MIN(FIND({0,1,2,3,4,5,6,7,8,9},ASC(E135)&amp;1234567890))-1)</f>
        <v>Tm</v>
      </c>
      <c r="G135" s="8">
        <f t="shared" si="10"/>
        <v>1</v>
      </c>
      <c r="H135" s="8">
        <f>VLOOKUP(F135,Table!$A$2:$C$121,2,0)</f>
        <v>3</v>
      </c>
      <c r="I135" s="7">
        <f>VLOOKUP(F135,Table!$A$2:$C$121,3,0)</f>
        <v>6</v>
      </c>
      <c r="J135" s="6" t="s">
        <v>2597</v>
      </c>
      <c r="K135" s="8" t="str">
        <f>LEFT(J135,MIN(FIND({0,1,2,3,4,5,6,7,8,9},ASC(J135)&amp;1234567890))-1)</f>
        <v>Ba</v>
      </c>
      <c r="L135" s="8">
        <f t="shared" si="11"/>
        <v>1</v>
      </c>
      <c r="M135" s="8">
        <f>VLOOKUP(K135,Table!$A$2:$C$121,2,0)</f>
        <v>2</v>
      </c>
      <c r="N135" s="7">
        <f>VLOOKUP(K135,Table!$A$2:$C$121,3,0)</f>
        <v>6</v>
      </c>
      <c r="O135" s="6" t="s">
        <v>2296</v>
      </c>
      <c r="P135" s="8" t="str">
        <f>LEFT(O135,MIN(FIND({0,1,2,3,4,5,6,7,8,9},ASC(O135)&amp;1234567890))-1)</f>
        <v>Cu</v>
      </c>
      <c r="Q135" s="8">
        <f t="shared" si="12"/>
        <v>1</v>
      </c>
      <c r="R135" s="8">
        <f>VLOOKUP(P135,Table!$A$2:$C$121,2,0)</f>
        <v>11</v>
      </c>
      <c r="S135" s="7">
        <f>VLOOKUP(P135,Table!$A$2:$C$121,3,0)</f>
        <v>4</v>
      </c>
      <c r="T135" s="6" t="s">
        <v>2330</v>
      </c>
      <c r="U135" s="8" t="str">
        <f>LEFT(T135,MIN(FIND({0,1,2,3,4,5,6,7,8,9},ASC(T135)&amp;1234567890))-1)</f>
        <v>Fe</v>
      </c>
      <c r="V135" s="8">
        <f t="shared" si="13"/>
        <v>1</v>
      </c>
      <c r="W135" s="8">
        <f>VLOOKUP(U135,Table!$A$2:$C$121,2,0)</f>
        <v>8</v>
      </c>
      <c r="X135" s="7">
        <f>VLOOKUP(U135,Table!$A$2:$C$121,3,0)</f>
        <v>4</v>
      </c>
      <c r="Y135" s="6" t="s">
        <v>3762</v>
      </c>
      <c r="Z135" s="8" t="str">
        <f>LEFT(Y135,MIN(FIND({0,1,2,3,4,5,6,7,8,9},ASC(Y135)&amp;1234567890))-1)</f>
        <v>O</v>
      </c>
      <c r="AA135" s="8">
        <f t="shared" si="14"/>
        <v>4.92</v>
      </c>
      <c r="AB135" s="8">
        <f>VLOOKUP(Z135,Table!$A$2:$C$121,2,0)</f>
        <v>16</v>
      </c>
      <c r="AC135" s="7">
        <f>VLOOKUP(Z135,Table!$A$2:$C$121,3,0)</f>
        <v>2</v>
      </c>
      <c r="AD135" s="5" t="str">
        <f>VLOOKUP(A135,Table!$U$1:$V$230,2,0)</f>
        <v>Tetragonal</v>
      </c>
    </row>
    <row r="136" spans="1:30" x14ac:dyDescent="0.4">
      <c r="A136" s="5">
        <v>99</v>
      </c>
      <c r="B136" s="5">
        <v>291455</v>
      </c>
      <c r="C136" s="5" t="s">
        <v>1017</v>
      </c>
      <c r="D136" s="5" t="s">
        <v>1022</v>
      </c>
      <c r="E136" s="6" t="s">
        <v>5246</v>
      </c>
      <c r="F136" s="8" t="str">
        <f>LEFT(E136,MIN(FIND({0,1,2,3,4,5,6,7,8,9},ASC(E136)&amp;1234567890))-1)</f>
        <v>Ba</v>
      </c>
      <c r="G136" s="8">
        <f t="shared" si="10"/>
        <v>0.9</v>
      </c>
      <c r="H136" s="8">
        <f>VLOOKUP(F136,Table!$A$2:$C$121,2,0)</f>
        <v>2</v>
      </c>
      <c r="I136" s="7">
        <f>VLOOKUP(F136,Table!$A$2:$C$121,3,0)</f>
        <v>6</v>
      </c>
      <c r="J136" s="6" t="s">
        <v>2940</v>
      </c>
      <c r="K136" s="8" t="str">
        <f>LEFT(J136,MIN(FIND({0,1,2,3,4,5,6,7,8,9},ASC(J136)&amp;1234567890))-1)</f>
        <v>Sr</v>
      </c>
      <c r="L136" s="8">
        <f t="shared" si="11"/>
        <v>0.1</v>
      </c>
      <c r="M136" s="8">
        <f>VLOOKUP(K136,Table!$A$2:$C$121,2,0)</f>
        <v>2</v>
      </c>
      <c r="N136" s="7">
        <f>VLOOKUP(K136,Table!$A$2:$C$121,3,0)</f>
        <v>5</v>
      </c>
      <c r="O136" s="6" t="s">
        <v>4745</v>
      </c>
      <c r="P136" s="8" t="str">
        <f>LEFT(O136,MIN(FIND({0,1,2,3,4,5,6,7,8,9},ASC(O136)&amp;1234567890))-1)</f>
        <v>Zr</v>
      </c>
      <c r="Q136" s="8">
        <f t="shared" si="12"/>
        <v>0.05</v>
      </c>
      <c r="R136" s="8">
        <f>VLOOKUP(P136,Table!$A$2:$C$121,2,0)</f>
        <v>4</v>
      </c>
      <c r="S136" s="7">
        <f>VLOOKUP(P136,Table!$A$2:$C$121,3,0)</f>
        <v>5</v>
      </c>
      <c r="T136" s="6" t="s">
        <v>4746</v>
      </c>
      <c r="U136" s="8" t="str">
        <f>LEFT(T136,MIN(FIND({0,1,2,3,4,5,6,7,8,9},ASC(T136)&amp;1234567890))-1)</f>
        <v>Ti</v>
      </c>
      <c r="V136" s="8">
        <f t="shared" si="13"/>
        <v>0.95</v>
      </c>
      <c r="W136" s="8">
        <f>VLOOKUP(U136,Table!$A$2:$C$121,2,0)</f>
        <v>4</v>
      </c>
      <c r="X136" s="7">
        <f>VLOOKUP(U136,Table!$A$2:$C$121,3,0)</f>
        <v>4</v>
      </c>
      <c r="Y136" s="6" t="s">
        <v>2312</v>
      </c>
      <c r="Z136" s="8" t="str">
        <f>LEFT(Y136,MIN(FIND({0,1,2,3,4,5,6,7,8,9},ASC(Y136)&amp;1234567890))-1)</f>
        <v>O</v>
      </c>
      <c r="AA136" s="8">
        <f t="shared" si="14"/>
        <v>3</v>
      </c>
      <c r="AB136" s="8">
        <f>VLOOKUP(Z136,Table!$A$2:$C$121,2,0)</f>
        <v>16</v>
      </c>
      <c r="AC136" s="7">
        <f>VLOOKUP(Z136,Table!$A$2:$C$121,3,0)</f>
        <v>2</v>
      </c>
      <c r="AD136" s="5" t="str">
        <f>VLOOKUP(A136,Table!$U$1:$V$230,2,0)</f>
        <v>Tetragonal</v>
      </c>
    </row>
    <row r="137" spans="1:30" x14ac:dyDescent="0.4">
      <c r="A137" s="5">
        <v>99</v>
      </c>
      <c r="B137" s="5">
        <v>291456</v>
      </c>
      <c r="C137" s="5" t="s">
        <v>1017</v>
      </c>
      <c r="D137" s="5" t="s">
        <v>1023</v>
      </c>
      <c r="E137" s="6" t="s">
        <v>2766</v>
      </c>
      <c r="F137" s="8" t="str">
        <f>LEFT(E137,MIN(FIND({0,1,2,3,4,5,6,7,8,9},ASC(E137)&amp;1234567890))-1)</f>
        <v>Ba</v>
      </c>
      <c r="G137" s="8">
        <f t="shared" si="10"/>
        <v>0.8</v>
      </c>
      <c r="H137" s="8">
        <f>VLOOKUP(F137,Table!$A$2:$C$121,2,0)</f>
        <v>2</v>
      </c>
      <c r="I137" s="7">
        <f>VLOOKUP(F137,Table!$A$2:$C$121,3,0)</f>
        <v>6</v>
      </c>
      <c r="J137" s="6" t="s">
        <v>2607</v>
      </c>
      <c r="K137" s="8" t="str">
        <f>LEFT(J137,MIN(FIND({0,1,2,3,4,5,6,7,8,9},ASC(J137)&amp;1234567890))-1)</f>
        <v>Sr</v>
      </c>
      <c r="L137" s="8">
        <f t="shared" si="11"/>
        <v>0.2</v>
      </c>
      <c r="M137" s="8">
        <f>VLOOKUP(K137,Table!$A$2:$C$121,2,0)</f>
        <v>2</v>
      </c>
      <c r="N137" s="7">
        <f>VLOOKUP(K137,Table!$A$2:$C$121,3,0)</f>
        <v>5</v>
      </c>
      <c r="O137" s="6" t="s">
        <v>4745</v>
      </c>
      <c r="P137" s="8" t="str">
        <f>LEFT(O137,MIN(FIND({0,1,2,3,4,5,6,7,8,9},ASC(O137)&amp;1234567890))-1)</f>
        <v>Zr</v>
      </c>
      <c r="Q137" s="8">
        <f t="shared" si="12"/>
        <v>0.05</v>
      </c>
      <c r="R137" s="8">
        <f>VLOOKUP(P137,Table!$A$2:$C$121,2,0)</f>
        <v>4</v>
      </c>
      <c r="S137" s="7">
        <f>VLOOKUP(P137,Table!$A$2:$C$121,3,0)</f>
        <v>5</v>
      </c>
      <c r="T137" s="6" t="s">
        <v>4746</v>
      </c>
      <c r="U137" s="8" t="str">
        <f>LEFT(T137,MIN(FIND({0,1,2,3,4,5,6,7,8,9},ASC(T137)&amp;1234567890))-1)</f>
        <v>Ti</v>
      </c>
      <c r="V137" s="8">
        <f t="shared" si="13"/>
        <v>0.95</v>
      </c>
      <c r="W137" s="8">
        <f>VLOOKUP(U137,Table!$A$2:$C$121,2,0)</f>
        <v>4</v>
      </c>
      <c r="X137" s="7">
        <f>VLOOKUP(U137,Table!$A$2:$C$121,3,0)</f>
        <v>4</v>
      </c>
      <c r="Y137" s="6" t="s">
        <v>2312</v>
      </c>
      <c r="Z137" s="8" t="str">
        <f>LEFT(Y137,MIN(FIND({0,1,2,3,4,5,6,7,8,9},ASC(Y137)&amp;1234567890))-1)</f>
        <v>O</v>
      </c>
      <c r="AA137" s="8">
        <f t="shared" si="14"/>
        <v>3</v>
      </c>
      <c r="AB137" s="8">
        <f>VLOOKUP(Z137,Table!$A$2:$C$121,2,0)</f>
        <v>16</v>
      </c>
      <c r="AC137" s="7">
        <f>VLOOKUP(Z137,Table!$A$2:$C$121,3,0)</f>
        <v>2</v>
      </c>
      <c r="AD137" s="5" t="str">
        <f>VLOOKUP(A137,Table!$U$1:$V$230,2,0)</f>
        <v>Tetragonal</v>
      </c>
    </row>
    <row r="138" spans="1:30" x14ac:dyDescent="0.4">
      <c r="A138" s="5">
        <v>99</v>
      </c>
      <c r="B138" s="5">
        <v>291457</v>
      </c>
      <c r="C138" s="5" t="s">
        <v>1017</v>
      </c>
      <c r="D138" s="5" t="s">
        <v>1024</v>
      </c>
      <c r="E138" s="6" t="s">
        <v>4744</v>
      </c>
      <c r="F138" s="8" t="str">
        <f>LEFT(E138,MIN(FIND({0,1,2,3,4,5,6,7,8,9},ASC(E138)&amp;1234567890))-1)</f>
        <v>Ba</v>
      </c>
      <c r="G138" s="8">
        <f t="shared" si="10"/>
        <v>0.7</v>
      </c>
      <c r="H138" s="8">
        <f>VLOOKUP(F138,Table!$A$2:$C$121,2,0)</f>
        <v>2</v>
      </c>
      <c r="I138" s="7">
        <f>VLOOKUP(F138,Table!$A$2:$C$121,3,0)</f>
        <v>6</v>
      </c>
      <c r="J138" s="6" t="s">
        <v>3259</v>
      </c>
      <c r="K138" s="8" t="str">
        <f>LEFT(J138,MIN(FIND({0,1,2,3,4,5,6,7,8,9},ASC(J138)&amp;1234567890))-1)</f>
        <v>Sr</v>
      </c>
      <c r="L138" s="8">
        <f t="shared" si="11"/>
        <v>0.3</v>
      </c>
      <c r="M138" s="8">
        <f>VLOOKUP(K138,Table!$A$2:$C$121,2,0)</f>
        <v>2</v>
      </c>
      <c r="N138" s="7">
        <f>VLOOKUP(K138,Table!$A$2:$C$121,3,0)</f>
        <v>5</v>
      </c>
      <c r="O138" s="6" t="s">
        <v>4745</v>
      </c>
      <c r="P138" s="8" t="str">
        <f>LEFT(O138,MIN(FIND({0,1,2,3,4,5,6,7,8,9},ASC(O138)&amp;1234567890))-1)</f>
        <v>Zr</v>
      </c>
      <c r="Q138" s="8">
        <f t="shared" si="12"/>
        <v>0.05</v>
      </c>
      <c r="R138" s="8">
        <f>VLOOKUP(P138,Table!$A$2:$C$121,2,0)</f>
        <v>4</v>
      </c>
      <c r="S138" s="7">
        <f>VLOOKUP(P138,Table!$A$2:$C$121,3,0)</f>
        <v>5</v>
      </c>
      <c r="T138" s="6" t="s">
        <v>4746</v>
      </c>
      <c r="U138" s="8" t="str">
        <f>LEFT(T138,MIN(FIND({0,1,2,3,4,5,6,7,8,9},ASC(T138)&amp;1234567890))-1)</f>
        <v>Ti</v>
      </c>
      <c r="V138" s="8">
        <f t="shared" si="13"/>
        <v>0.95</v>
      </c>
      <c r="W138" s="8">
        <f>VLOOKUP(U138,Table!$A$2:$C$121,2,0)</f>
        <v>4</v>
      </c>
      <c r="X138" s="7">
        <f>VLOOKUP(U138,Table!$A$2:$C$121,3,0)</f>
        <v>4</v>
      </c>
      <c r="Y138" s="6" t="s">
        <v>2312</v>
      </c>
      <c r="Z138" s="8" t="str">
        <f>LEFT(Y138,MIN(FIND({0,1,2,3,4,5,6,7,8,9},ASC(Y138)&amp;1234567890))-1)</f>
        <v>O</v>
      </c>
      <c r="AA138" s="8">
        <f t="shared" si="14"/>
        <v>3</v>
      </c>
      <c r="AB138" s="8">
        <f>VLOOKUP(Z138,Table!$A$2:$C$121,2,0)</f>
        <v>16</v>
      </c>
      <c r="AC138" s="7">
        <f>VLOOKUP(Z138,Table!$A$2:$C$121,3,0)</f>
        <v>2</v>
      </c>
      <c r="AD138" s="5" t="str">
        <f>VLOOKUP(A138,Table!$U$1:$V$230,2,0)</f>
        <v>Tetragonal</v>
      </c>
    </row>
    <row r="139" spans="1:30" x14ac:dyDescent="0.4">
      <c r="A139" s="5">
        <v>99</v>
      </c>
      <c r="B139" s="5">
        <v>236934</v>
      </c>
      <c r="C139" s="5" t="s">
        <v>1017</v>
      </c>
      <c r="D139" s="5" t="s">
        <v>1025</v>
      </c>
      <c r="E139" s="6" t="s">
        <v>2622</v>
      </c>
      <c r="F139" s="8" t="str">
        <f>LEFT(E139,MIN(FIND({0,1,2,3,4,5,6,7,8,9},ASC(E139)&amp;1234567890))-1)</f>
        <v>Pb</v>
      </c>
      <c r="G139" s="8">
        <f t="shared" si="10"/>
        <v>1</v>
      </c>
      <c r="H139" s="8">
        <f>VLOOKUP(F139,Table!$A$2:$C$121,2,0)</f>
        <v>14</v>
      </c>
      <c r="I139" s="7">
        <f>VLOOKUP(F139,Table!$A$2:$C$121,3,0)</f>
        <v>6</v>
      </c>
      <c r="J139" s="6" t="s">
        <v>5247</v>
      </c>
      <c r="K139" s="8" t="str">
        <f>LEFT(J139,MIN(FIND({0,1,2,3,4,5,6,7,8,9},ASC(J139)&amp;1234567890))-1)</f>
        <v>Ti</v>
      </c>
      <c r="L139" s="8">
        <f t="shared" si="11"/>
        <v>0.43</v>
      </c>
      <c r="M139" s="8">
        <f>VLOOKUP(K139,Table!$A$2:$C$121,2,0)</f>
        <v>4</v>
      </c>
      <c r="N139" s="7">
        <f>VLOOKUP(K139,Table!$A$2:$C$121,3,0)</f>
        <v>4</v>
      </c>
      <c r="O139" s="6" t="s">
        <v>5248</v>
      </c>
      <c r="P139" s="8" t="str">
        <f>LEFT(O139,MIN(FIND({0,1,2,3,4,5,6,7,8,9},ASC(O139)&amp;1234567890))-1)</f>
        <v>Sc</v>
      </c>
      <c r="Q139" s="8">
        <f t="shared" si="12"/>
        <v>0.28499999999999998</v>
      </c>
      <c r="R139" s="8">
        <f>VLOOKUP(P139,Table!$A$2:$C$121,2,0)</f>
        <v>3</v>
      </c>
      <c r="S139" s="7">
        <f>VLOOKUP(P139,Table!$A$2:$C$121,3,0)</f>
        <v>4</v>
      </c>
      <c r="T139" s="6" t="s">
        <v>5249</v>
      </c>
      <c r="U139" s="8" t="str">
        <f>LEFT(T139,MIN(FIND({0,1,2,3,4,5,6,7,8,9},ASC(T139)&amp;1234567890))-1)</f>
        <v>Nb</v>
      </c>
      <c r="V139" s="8">
        <f t="shared" si="13"/>
        <v>0.28499999999999998</v>
      </c>
      <c r="W139" s="8">
        <f>VLOOKUP(U139,Table!$A$2:$C$121,2,0)</f>
        <v>5</v>
      </c>
      <c r="X139" s="7">
        <f>VLOOKUP(U139,Table!$A$2:$C$121,3,0)</f>
        <v>5</v>
      </c>
      <c r="Y139" s="6" t="s">
        <v>2312</v>
      </c>
      <c r="Z139" s="8" t="str">
        <f>LEFT(Y139,MIN(FIND({0,1,2,3,4,5,6,7,8,9},ASC(Y139)&amp;1234567890))-1)</f>
        <v>O</v>
      </c>
      <c r="AA139" s="8">
        <f t="shared" si="14"/>
        <v>3</v>
      </c>
      <c r="AB139" s="8">
        <f>VLOOKUP(Z139,Table!$A$2:$C$121,2,0)</f>
        <v>16</v>
      </c>
      <c r="AC139" s="7">
        <f>VLOOKUP(Z139,Table!$A$2:$C$121,3,0)</f>
        <v>2</v>
      </c>
      <c r="AD139" s="5" t="str">
        <f>VLOOKUP(A139,Table!$U$1:$V$230,2,0)</f>
        <v>Tetragonal</v>
      </c>
    </row>
    <row r="140" spans="1:30" x14ac:dyDescent="0.4">
      <c r="A140" s="5">
        <v>100</v>
      </c>
      <c r="B140" s="5">
        <v>202664</v>
      </c>
      <c r="C140" s="5" t="s">
        <v>1026</v>
      </c>
      <c r="D140" s="5" t="s">
        <v>5659</v>
      </c>
      <c r="E140" s="6" t="s">
        <v>5250</v>
      </c>
      <c r="F140" s="8" t="str">
        <f>LEFT(E140,MIN(FIND({0,1,2,3,4,5,6,7,8,9},ASC(E140)&amp;1234567890))-1)</f>
        <v>Nb</v>
      </c>
      <c r="G140" s="8">
        <f t="shared" si="10"/>
        <v>7.6</v>
      </c>
      <c r="H140" s="8">
        <f>VLOOKUP(F140,Table!$A$2:$C$121,2,0)</f>
        <v>5</v>
      </c>
      <c r="I140" s="7">
        <f>VLOOKUP(F140,Table!$A$2:$C$121,3,0)</f>
        <v>5</v>
      </c>
      <c r="J140" s="6" t="s">
        <v>5251</v>
      </c>
      <c r="K140" s="8" t="str">
        <f>LEFT(J140,MIN(FIND({0,1,2,3,4,5,6,7,8,9},ASC(J140)&amp;1234567890))-1)</f>
        <v>U</v>
      </c>
      <c r="L140" s="8">
        <f t="shared" si="11"/>
        <v>2.4</v>
      </c>
      <c r="M140" s="8">
        <f>VLOOKUP(K140,Table!$A$2:$C$121,2,0)</f>
        <v>3</v>
      </c>
      <c r="N140" s="7">
        <f>VLOOKUP(K140,Table!$A$2:$C$121,3,0)</f>
        <v>7</v>
      </c>
      <c r="O140" s="6" t="s">
        <v>5252</v>
      </c>
      <c r="P140" s="8" t="str">
        <f>LEFT(O140,MIN(FIND({0,1,2,3,4,5,6,7,8,9},ASC(O140)&amp;1234567890))-1)</f>
        <v>Ba</v>
      </c>
      <c r="Q140" s="8">
        <f t="shared" si="12"/>
        <v>5.2</v>
      </c>
      <c r="R140" s="8">
        <f>VLOOKUP(P140,Table!$A$2:$C$121,2,0)</f>
        <v>2</v>
      </c>
      <c r="S140" s="7">
        <f>VLOOKUP(P140,Table!$A$2:$C$121,3,0)</f>
        <v>6</v>
      </c>
      <c r="T140" s="6" t="s">
        <v>3586</v>
      </c>
      <c r="U140" s="8" t="str">
        <f>LEFT(T140,MIN(FIND({0,1,2,3,4,5,6,7,8,9},ASC(T140)&amp;1234567890))-1)</f>
        <v>K</v>
      </c>
      <c r="V140" s="8">
        <f t="shared" si="13"/>
        <v>0.8</v>
      </c>
      <c r="W140" s="8">
        <f>VLOOKUP(U140,Table!$A$2:$C$121,2,0)</f>
        <v>1</v>
      </c>
      <c r="X140" s="7">
        <f>VLOOKUP(U140,Table!$A$2:$C$121,3,0)</f>
        <v>4</v>
      </c>
      <c r="Y140" s="6" t="s">
        <v>3164</v>
      </c>
      <c r="Z140" s="8" t="str">
        <f>LEFT(Y140,MIN(FIND({0,1,2,3,4,5,6,7,8,9},ASC(Y140)&amp;1234567890))-1)</f>
        <v>O</v>
      </c>
      <c r="AA140" s="8">
        <f t="shared" si="14"/>
        <v>30</v>
      </c>
      <c r="AB140" s="8">
        <f>VLOOKUP(Z140,Table!$A$2:$C$121,2,0)</f>
        <v>16</v>
      </c>
      <c r="AC140" s="7">
        <f>VLOOKUP(Z140,Table!$A$2:$C$121,3,0)</f>
        <v>2</v>
      </c>
      <c r="AD140" s="5" t="str">
        <f>VLOOKUP(A140,Table!$U$1:$V$230,2,0)</f>
        <v>Tetragonal</v>
      </c>
    </row>
    <row r="141" spans="1:30" x14ac:dyDescent="0.4">
      <c r="A141" s="5">
        <v>100</v>
      </c>
      <c r="B141" s="5">
        <v>412615</v>
      </c>
      <c r="C141" s="5" t="s">
        <v>1026</v>
      </c>
      <c r="D141" s="5" t="s">
        <v>1027</v>
      </c>
      <c r="E141" s="6" t="s">
        <v>5182</v>
      </c>
      <c r="F141" s="8" t="str">
        <f>LEFT(E141,MIN(FIND({0,1,2,3,4,5,6,7,8,9},ASC(E141)&amp;1234567890))-1)</f>
        <v>Pb</v>
      </c>
      <c r="G141" s="8">
        <f t="shared" si="10"/>
        <v>0.75</v>
      </c>
      <c r="H141" s="8">
        <f>VLOOKUP(F141,Table!$A$2:$C$121,2,0)</f>
        <v>14</v>
      </c>
      <c r="I141" s="7">
        <f>VLOOKUP(F141,Table!$A$2:$C$121,3,0)</f>
        <v>6</v>
      </c>
      <c r="J141" s="6" t="s">
        <v>5253</v>
      </c>
      <c r="K141" s="8" t="str">
        <f>LEFT(J141,MIN(FIND({0,1,2,3,4,5,6,7,8,9},ASC(J141)&amp;1234567890))-1)</f>
        <v>K</v>
      </c>
      <c r="L141" s="8">
        <f t="shared" si="11"/>
        <v>1.8</v>
      </c>
      <c r="M141" s="8">
        <f>VLOOKUP(K141,Table!$A$2:$C$121,2,0)</f>
        <v>1</v>
      </c>
      <c r="N141" s="7">
        <f>VLOOKUP(K141,Table!$A$2:$C$121,3,0)</f>
        <v>4</v>
      </c>
      <c r="O141" s="6" t="s">
        <v>5254</v>
      </c>
      <c r="P141" s="8" t="str">
        <f>LEFT(O141,MIN(FIND({0,1,2,3,4,5,6,7,8,9},ASC(O141)&amp;1234567890))-1)</f>
        <v>Li</v>
      </c>
      <c r="Q141" s="8">
        <f t="shared" si="12"/>
        <v>1.7</v>
      </c>
      <c r="R141" s="8">
        <f>VLOOKUP(P141,Table!$A$2:$C$121,2,0)</f>
        <v>1</v>
      </c>
      <c r="S141" s="7">
        <f>VLOOKUP(P141,Table!$A$2:$C$121,3,0)</f>
        <v>2</v>
      </c>
      <c r="T141" s="6" t="s">
        <v>3878</v>
      </c>
      <c r="U141" s="8" t="str">
        <f>LEFT(T141,MIN(FIND({0,1,2,3,4,5,6,7,8,9},ASC(T141)&amp;1234567890))-1)</f>
        <v>Nb</v>
      </c>
      <c r="V141" s="8">
        <f t="shared" si="13"/>
        <v>5</v>
      </c>
      <c r="W141" s="8">
        <f>VLOOKUP(U141,Table!$A$2:$C$121,2,0)</f>
        <v>5</v>
      </c>
      <c r="X141" s="7">
        <f>VLOOKUP(U141,Table!$A$2:$C$121,3,0)</f>
        <v>5</v>
      </c>
      <c r="Y141" s="6" t="s">
        <v>2506</v>
      </c>
      <c r="Z141" s="8" t="str">
        <f>LEFT(Y141,MIN(FIND({0,1,2,3,4,5,6,7,8,9},ASC(Y141)&amp;1234567890))-1)</f>
        <v>O</v>
      </c>
      <c r="AA141" s="8">
        <f t="shared" si="14"/>
        <v>15</v>
      </c>
      <c r="AB141" s="8">
        <f>VLOOKUP(Z141,Table!$A$2:$C$121,2,0)</f>
        <v>16</v>
      </c>
      <c r="AC141" s="7">
        <f>VLOOKUP(Z141,Table!$A$2:$C$121,3,0)</f>
        <v>2</v>
      </c>
      <c r="AD141" s="5" t="str">
        <f>VLOOKUP(A141,Table!$U$1:$V$230,2,0)</f>
        <v>Tetragonal</v>
      </c>
    </row>
    <row r="142" spans="1:30" x14ac:dyDescent="0.4">
      <c r="A142" s="5">
        <v>100</v>
      </c>
      <c r="B142" s="5">
        <v>290955</v>
      </c>
      <c r="C142" s="5" t="s">
        <v>1026</v>
      </c>
      <c r="D142" s="5" t="s">
        <v>1028</v>
      </c>
      <c r="E142" s="6" t="s">
        <v>2440</v>
      </c>
      <c r="F142" s="8" t="str">
        <f>LEFT(E142,MIN(FIND({0,1,2,3,4,5,6,7,8,9},ASC(E142)&amp;1234567890))-1)</f>
        <v>Ba</v>
      </c>
      <c r="G142" s="8">
        <f t="shared" si="10"/>
        <v>5</v>
      </c>
      <c r="H142" s="8">
        <f>VLOOKUP(F142,Table!$A$2:$C$121,2,0)</f>
        <v>2</v>
      </c>
      <c r="I142" s="7">
        <f>VLOOKUP(F142,Table!$A$2:$C$121,3,0)</f>
        <v>6</v>
      </c>
      <c r="J142" s="6" t="s">
        <v>2850</v>
      </c>
      <c r="K142" s="8" t="str">
        <f>LEFT(J142,MIN(FIND({0,1,2,3,4,5,6,7,8,9},ASC(J142)&amp;1234567890))-1)</f>
        <v>Sm</v>
      </c>
      <c r="L142" s="8">
        <f t="shared" si="11"/>
        <v>1</v>
      </c>
      <c r="M142" s="8">
        <f>VLOOKUP(K142,Table!$A$2:$C$121,2,0)</f>
        <v>3</v>
      </c>
      <c r="N142" s="7">
        <f>VLOOKUP(K142,Table!$A$2:$C$121,3,0)</f>
        <v>6</v>
      </c>
      <c r="O142" s="6" t="s">
        <v>3527</v>
      </c>
      <c r="P142" s="8" t="str">
        <f>LEFT(O142,MIN(FIND({0,1,2,3,4,5,6,7,8,9},ASC(O142)&amp;1234567890))-1)</f>
        <v>Fe</v>
      </c>
      <c r="Q142" s="8">
        <f t="shared" si="12"/>
        <v>1.5</v>
      </c>
      <c r="R142" s="8">
        <f>VLOOKUP(P142,Table!$A$2:$C$121,2,0)</f>
        <v>8</v>
      </c>
      <c r="S142" s="7">
        <f>VLOOKUP(P142,Table!$A$2:$C$121,3,0)</f>
        <v>4</v>
      </c>
      <c r="T142" s="6" t="s">
        <v>5255</v>
      </c>
      <c r="U142" s="8" t="str">
        <f>LEFT(T142,MIN(FIND({0,1,2,3,4,5,6,7,8,9},ASC(T142)&amp;1234567890))-1)</f>
        <v>Nb</v>
      </c>
      <c r="V142" s="8">
        <f t="shared" si="13"/>
        <v>8.5</v>
      </c>
      <c r="W142" s="8">
        <f>VLOOKUP(U142,Table!$A$2:$C$121,2,0)</f>
        <v>5</v>
      </c>
      <c r="X142" s="7">
        <f>VLOOKUP(U142,Table!$A$2:$C$121,3,0)</f>
        <v>5</v>
      </c>
      <c r="Y142" s="6" t="s">
        <v>3164</v>
      </c>
      <c r="Z142" s="8" t="str">
        <f>LEFT(Y142,MIN(FIND({0,1,2,3,4,5,6,7,8,9},ASC(Y142)&amp;1234567890))-1)</f>
        <v>O</v>
      </c>
      <c r="AA142" s="8">
        <f t="shared" si="14"/>
        <v>30</v>
      </c>
      <c r="AB142" s="8">
        <f>VLOOKUP(Z142,Table!$A$2:$C$121,2,0)</f>
        <v>16</v>
      </c>
      <c r="AC142" s="7">
        <f>VLOOKUP(Z142,Table!$A$2:$C$121,3,0)</f>
        <v>2</v>
      </c>
      <c r="AD142" s="5" t="str">
        <f>VLOOKUP(A142,Table!$U$1:$V$230,2,0)</f>
        <v>Tetragonal</v>
      </c>
    </row>
    <row r="143" spans="1:30" x14ac:dyDescent="0.4">
      <c r="A143" s="5">
        <v>100</v>
      </c>
      <c r="B143" s="5">
        <v>291091</v>
      </c>
      <c r="C143" s="5" t="s">
        <v>1026</v>
      </c>
      <c r="D143" s="5" t="s">
        <v>1029</v>
      </c>
      <c r="E143" s="6" t="s">
        <v>2394</v>
      </c>
      <c r="F143" s="8" t="str">
        <f>LEFT(E143,MIN(FIND({0,1,2,3,4,5,6,7,8,9},ASC(E143)&amp;1234567890))-1)</f>
        <v>Ba</v>
      </c>
      <c r="G143" s="8">
        <f t="shared" si="10"/>
        <v>4</v>
      </c>
      <c r="H143" s="8">
        <f>VLOOKUP(F143,Table!$A$2:$C$121,2,0)</f>
        <v>2</v>
      </c>
      <c r="I143" s="7">
        <f>VLOOKUP(F143,Table!$A$2:$C$121,3,0)</f>
        <v>6</v>
      </c>
      <c r="J143" s="6" t="s">
        <v>3161</v>
      </c>
      <c r="K143" s="8" t="str">
        <f>LEFT(J143,MIN(FIND({0,1,2,3,4,5,6,7,8,9},ASC(J143)&amp;1234567890))-1)</f>
        <v>Nd</v>
      </c>
      <c r="L143" s="8">
        <f t="shared" si="11"/>
        <v>2</v>
      </c>
      <c r="M143" s="8">
        <f>VLOOKUP(K143,Table!$A$2:$C$121,2,0)</f>
        <v>3</v>
      </c>
      <c r="N143" s="7">
        <f>VLOOKUP(K143,Table!$A$2:$C$121,3,0)</f>
        <v>6</v>
      </c>
      <c r="O143" s="6" t="s">
        <v>2668</v>
      </c>
      <c r="P143" s="8" t="str">
        <f>LEFT(O143,MIN(FIND({0,1,2,3,4,5,6,7,8,9},ASC(O143)&amp;1234567890))-1)</f>
        <v>Fe</v>
      </c>
      <c r="Q143" s="8">
        <f t="shared" si="12"/>
        <v>2</v>
      </c>
      <c r="R143" s="8">
        <f>VLOOKUP(P143,Table!$A$2:$C$121,2,0)</f>
        <v>8</v>
      </c>
      <c r="S143" s="7">
        <f>VLOOKUP(P143,Table!$A$2:$C$121,3,0)</f>
        <v>4</v>
      </c>
      <c r="T143" s="6" t="s">
        <v>5256</v>
      </c>
      <c r="U143" s="8" t="str">
        <f>LEFT(T143,MIN(FIND({0,1,2,3,4,5,6,7,8,9},ASC(T143)&amp;1234567890))-1)</f>
        <v>Ta</v>
      </c>
      <c r="V143" s="8">
        <f t="shared" si="13"/>
        <v>8</v>
      </c>
      <c r="W143" s="8">
        <f>VLOOKUP(U143,Table!$A$2:$C$121,2,0)</f>
        <v>5</v>
      </c>
      <c r="X143" s="7">
        <f>VLOOKUP(U143,Table!$A$2:$C$121,3,0)</f>
        <v>6</v>
      </c>
      <c r="Y143" s="6" t="s">
        <v>3164</v>
      </c>
      <c r="Z143" s="8" t="str">
        <f>LEFT(Y143,MIN(FIND({0,1,2,3,4,5,6,7,8,9},ASC(Y143)&amp;1234567890))-1)</f>
        <v>O</v>
      </c>
      <c r="AA143" s="8">
        <f t="shared" si="14"/>
        <v>30</v>
      </c>
      <c r="AB143" s="8">
        <f>VLOOKUP(Z143,Table!$A$2:$C$121,2,0)</f>
        <v>16</v>
      </c>
      <c r="AC143" s="7">
        <f>VLOOKUP(Z143,Table!$A$2:$C$121,3,0)</f>
        <v>2</v>
      </c>
      <c r="AD143" s="5" t="str">
        <f>VLOOKUP(A143,Table!$U$1:$V$230,2,0)</f>
        <v>Tetragonal</v>
      </c>
    </row>
    <row r="144" spans="1:30" x14ac:dyDescent="0.4">
      <c r="A144" s="5">
        <v>100</v>
      </c>
      <c r="B144" s="5">
        <v>184809</v>
      </c>
      <c r="C144" s="5" t="s">
        <v>1026</v>
      </c>
      <c r="D144" s="5" t="s">
        <v>1030</v>
      </c>
      <c r="E144" s="6" t="s">
        <v>3360</v>
      </c>
      <c r="F144" s="8" t="str">
        <f>LEFT(E144,MIN(FIND({0,1,2,3,4,5,6,7,8,9},ASC(E144)&amp;1234567890))-1)</f>
        <v>Ba</v>
      </c>
      <c r="G144" s="8">
        <f t="shared" si="10"/>
        <v>2.5</v>
      </c>
      <c r="H144" s="8">
        <f>VLOOKUP(F144,Table!$A$2:$C$121,2,0)</f>
        <v>2</v>
      </c>
      <c r="I144" s="7">
        <f>VLOOKUP(F144,Table!$A$2:$C$121,3,0)</f>
        <v>6</v>
      </c>
      <c r="J144" s="6" t="s">
        <v>2799</v>
      </c>
      <c r="K144" s="8" t="str">
        <f>LEFT(J144,MIN(FIND({0,1,2,3,4,5,6,7,8,9},ASC(J144)&amp;1234567890))-1)</f>
        <v>Nd</v>
      </c>
      <c r="L144" s="8">
        <f t="shared" si="11"/>
        <v>0.5</v>
      </c>
      <c r="M144" s="8">
        <f>VLOOKUP(K144,Table!$A$2:$C$121,2,0)</f>
        <v>3</v>
      </c>
      <c r="N144" s="7">
        <f>VLOOKUP(K144,Table!$A$2:$C$121,3,0)</f>
        <v>6</v>
      </c>
      <c r="O144" s="6" t="s">
        <v>3436</v>
      </c>
      <c r="P144" s="8" t="str">
        <f>LEFT(O144,MIN(FIND({0,1,2,3,4,5,6,7,8,9},ASC(O144)&amp;1234567890))-1)</f>
        <v>Ni</v>
      </c>
      <c r="Q144" s="8">
        <f t="shared" si="12"/>
        <v>0.5</v>
      </c>
      <c r="R144" s="8">
        <f>VLOOKUP(P144,Table!$A$2:$C$121,2,0)</f>
        <v>10</v>
      </c>
      <c r="S144" s="7">
        <f>VLOOKUP(P144,Table!$A$2:$C$121,3,0)</f>
        <v>4</v>
      </c>
      <c r="T144" s="6" t="s">
        <v>4273</v>
      </c>
      <c r="U144" s="8" t="str">
        <f>LEFT(T144,MIN(FIND({0,1,2,3,4,5,6,7,8,9},ASC(T144)&amp;1234567890))-1)</f>
        <v>Nb</v>
      </c>
      <c r="V144" s="8">
        <f t="shared" si="13"/>
        <v>4.5</v>
      </c>
      <c r="W144" s="8">
        <f>VLOOKUP(U144,Table!$A$2:$C$121,2,0)</f>
        <v>5</v>
      </c>
      <c r="X144" s="7">
        <f>VLOOKUP(U144,Table!$A$2:$C$121,3,0)</f>
        <v>5</v>
      </c>
      <c r="Y144" s="6" t="s">
        <v>2506</v>
      </c>
      <c r="Z144" s="8" t="str">
        <f>LEFT(Y144,MIN(FIND({0,1,2,3,4,5,6,7,8,9},ASC(Y144)&amp;1234567890))-1)</f>
        <v>O</v>
      </c>
      <c r="AA144" s="8">
        <f t="shared" si="14"/>
        <v>15</v>
      </c>
      <c r="AB144" s="8">
        <f>VLOOKUP(Z144,Table!$A$2:$C$121,2,0)</f>
        <v>16</v>
      </c>
      <c r="AC144" s="7">
        <f>VLOOKUP(Z144,Table!$A$2:$C$121,3,0)</f>
        <v>2</v>
      </c>
      <c r="AD144" s="5" t="str">
        <f>VLOOKUP(A144,Table!$U$1:$V$230,2,0)</f>
        <v>Tetragonal</v>
      </c>
    </row>
    <row r="145" spans="1:30" x14ac:dyDescent="0.4">
      <c r="A145" s="5">
        <v>100</v>
      </c>
      <c r="B145" s="5">
        <v>188711</v>
      </c>
      <c r="C145" s="5" t="s">
        <v>1026</v>
      </c>
      <c r="D145" s="5" t="s">
        <v>1031</v>
      </c>
      <c r="E145" s="6" t="s">
        <v>2440</v>
      </c>
      <c r="F145" s="8" t="str">
        <f>LEFT(E145,MIN(FIND({0,1,2,3,4,5,6,7,8,9},ASC(E145)&amp;1234567890))-1)</f>
        <v>Ba</v>
      </c>
      <c r="G145" s="8">
        <f t="shared" si="10"/>
        <v>5</v>
      </c>
      <c r="H145" s="8">
        <f>VLOOKUP(F145,Table!$A$2:$C$121,2,0)</f>
        <v>2</v>
      </c>
      <c r="I145" s="7">
        <f>VLOOKUP(F145,Table!$A$2:$C$121,3,0)</f>
        <v>6</v>
      </c>
      <c r="J145" s="6" t="s">
        <v>2700</v>
      </c>
      <c r="K145" s="8" t="str">
        <f>LEFT(J145,MIN(FIND({0,1,2,3,4,5,6,7,8,9},ASC(J145)&amp;1234567890))-1)</f>
        <v>Nd</v>
      </c>
      <c r="L145" s="8">
        <f t="shared" si="11"/>
        <v>1</v>
      </c>
      <c r="M145" s="8">
        <f>VLOOKUP(K145,Table!$A$2:$C$121,2,0)</f>
        <v>3</v>
      </c>
      <c r="N145" s="7">
        <f>VLOOKUP(K145,Table!$A$2:$C$121,3,0)</f>
        <v>6</v>
      </c>
      <c r="O145" s="6" t="s">
        <v>3512</v>
      </c>
      <c r="P145" s="8" t="str">
        <f>LEFT(O145,MIN(FIND({0,1,2,3,4,5,6,7,8,9},ASC(O145)&amp;1234567890))-1)</f>
        <v>Cu</v>
      </c>
      <c r="Q145" s="8">
        <f t="shared" si="12"/>
        <v>1.5</v>
      </c>
      <c r="R145" s="8">
        <f>VLOOKUP(P145,Table!$A$2:$C$121,2,0)</f>
        <v>11</v>
      </c>
      <c r="S145" s="7">
        <f>VLOOKUP(P145,Table!$A$2:$C$121,3,0)</f>
        <v>4</v>
      </c>
      <c r="T145" s="6" t="s">
        <v>5255</v>
      </c>
      <c r="U145" s="8" t="str">
        <f>LEFT(T145,MIN(FIND({0,1,2,3,4,5,6,7,8,9},ASC(T145)&amp;1234567890))-1)</f>
        <v>Nb</v>
      </c>
      <c r="V145" s="8">
        <f t="shared" si="13"/>
        <v>8.5</v>
      </c>
      <c r="W145" s="8">
        <f>VLOOKUP(U145,Table!$A$2:$C$121,2,0)</f>
        <v>5</v>
      </c>
      <c r="X145" s="7">
        <f>VLOOKUP(U145,Table!$A$2:$C$121,3,0)</f>
        <v>5</v>
      </c>
      <c r="Y145" s="6" t="s">
        <v>3164</v>
      </c>
      <c r="Z145" s="8" t="str">
        <f>LEFT(Y145,MIN(FIND({0,1,2,3,4,5,6,7,8,9},ASC(Y145)&amp;1234567890))-1)</f>
        <v>O</v>
      </c>
      <c r="AA145" s="8">
        <f t="shared" si="14"/>
        <v>30</v>
      </c>
      <c r="AB145" s="8">
        <f>VLOOKUP(Z145,Table!$A$2:$C$121,2,0)</f>
        <v>16</v>
      </c>
      <c r="AC145" s="7">
        <f>VLOOKUP(Z145,Table!$A$2:$C$121,3,0)</f>
        <v>2</v>
      </c>
      <c r="AD145" s="5" t="str">
        <f>VLOOKUP(A145,Table!$U$1:$V$230,2,0)</f>
        <v>Tetragonal</v>
      </c>
    </row>
    <row r="146" spans="1:30" x14ac:dyDescent="0.4">
      <c r="A146" s="5">
        <v>100</v>
      </c>
      <c r="B146" s="5">
        <v>190186</v>
      </c>
      <c r="C146" s="5" t="s">
        <v>1026</v>
      </c>
      <c r="D146" s="5" t="s">
        <v>1032</v>
      </c>
      <c r="E146" s="6" t="s">
        <v>5257</v>
      </c>
      <c r="F146" s="8" t="str">
        <f>LEFT(E146,MIN(FIND({0,1,2,3,4,5,6,7,8,9},ASC(E146)&amp;1234567890))-1)</f>
        <v>Sr</v>
      </c>
      <c r="G146" s="8">
        <f t="shared" si="10"/>
        <v>0.6</v>
      </c>
      <c r="H146" s="8">
        <f>VLOOKUP(F146,Table!$A$2:$C$121,2,0)</f>
        <v>2</v>
      </c>
      <c r="I146" s="7">
        <f>VLOOKUP(F146,Table!$A$2:$C$121,3,0)</f>
        <v>5</v>
      </c>
      <c r="J146" s="6" t="s">
        <v>5258</v>
      </c>
      <c r="K146" s="8" t="str">
        <f>LEFT(J146,MIN(FIND({0,1,2,3,4,5,6,7,8,9},ASC(J146)&amp;1234567890))-1)</f>
        <v>Ba</v>
      </c>
      <c r="L146" s="8">
        <f t="shared" si="11"/>
        <v>0.39</v>
      </c>
      <c r="M146" s="8">
        <f>VLOOKUP(K146,Table!$A$2:$C$121,2,0)</f>
        <v>2</v>
      </c>
      <c r="N146" s="7">
        <f>VLOOKUP(K146,Table!$A$2:$C$121,3,0)</f>
        <v>6</v>
      </c>
      <c r="O146" s="6" t="s">
        <v>5259</v>
      </c>
      <c r="P146" s="8" t="str">
        <f>LEFT(O146,MIN(FIND({0,1,2,3,4,5,6,7,8,9},ASC(O146)&amp;1234567890))-1)</f>
        <v>Na</v>
      </c>
      <c r="Q146" s="8">
        <f t="shared" si="12"/>
        <v>0.06</v>
      </c>
      <c r="R146" s="8">
        <f>VLOOKUP(P146,Table!$A$2:$C$121,2,0)</f>
        <v>1</v>
      </c>
      <c r="S146" s="7">
        <f>VLOOKUP(P146,Table!$A$2:$C$121,3,0)</f>
        <v>3</v>
      </c>
      <c r="T146" s="6" t="s">
        <v>2469</v>
      </c>
      <c r="U146" s="8" t="str">
        <f>LEFT(T146,MIN(FIND({0,1,2,3,4,5,6,7,8,9},ASC(T146)&amp;1234567890))-1)</f>
        <v>Nb</v>
      </c>
      <c r="V146" s="8">
        <f t="shared" si="13"/>
        <v>2</v>
      </c>
      <c r="W146" s="8">
        <f>VLOOKUP(U146,Table!$A$2:$C$121,2,0)</f>
        <v>5</v>
      </c>
      <c r="X146" s="7">
        <f>VLOOKUP(U146,Table!$A$2:$C$121,3,0)</f>
        <v>5</v>
      </c>
      <c r="Y146" s="6" t="s">
        <v>2332</v>
      </c>
      <c r="Z146" s="8" t="str">
        <f>LEFT(Y146,MIN(FIND({0,1,2,3,4,5,6,7,8,9},ASC(Y146)&amp;1234567890))-1)</f>
        <v>O</v>
      </c>
      <c r="AA146" s="8">
        <f t="shared" si="14"/>
        <v>6</v>
      </c>
      <c r="AB146" s="8">
        <f>VLOOKUP(Z146,Table!$A$2:$C$121,2,0)</f>
        <v>16</v>
      </c>
      <c r="AC146" s="7">
        <f>VLOOKUP(Z146,Table!$A$2:$C$121,3,0)</f>
        <v>2</v>
      </c>
      <c r="AD146" s="5" t="str">
        <f>VLOOKUP(A146,Table!$U$1:$V$230,2,0)</f>
        <v>Tetragonal</v>
      </c>
    </row>
    <row r="147" spans="1:30" x14ac:dyDescent="0.4">
      <c r="A147" s="5">
        <v>100</v>
      </c>
      <c r="B147" s="5">
        <v>190187</v>
      </c>
      <c r="C147" s="5" t="s">
        <v>1026</v>
      </c>
      <c r="D147" s="5" t="s">
        <v>1033</v>
      </c>
      <c r="E147" s="6" t="s">
        <v>5260</v>
      </c>
      <c r="F147" s="8" t="str">
        <f>LEFT(E147,MIN(FIND({0,1,2,3,4,5,6,7,8,9},ASC(E147)&amp;1234567890))-1)</f>
        <v>Sr</v>
      </c>
      <c r="G147" s="8">
        <f t="shared" si="10"/>
        <v>0.56999999999999995</v>
      </c>
      <c r="H147" s="8">
        <f>VLOOKUP(F147,Table!$A$2:$C$121,2,0)</f>
        <v>2</v>
      </c>
      <c r="I147" s="7">
        <f>VLOOKUP(F147,Table!$A$2:$C$121,3,0)</f>
        <v>5</v>
      </c>
      <c r="J147" s="6" t="s">
        <v>5258</v>
      </c>
      <c r="K147" s="8" t="str">
        <f>LEFT(J147,MIN(FIND({0,1,2,3,4,5,6,7,8,9},ASC(J147)&amp;1234567890))-1)</f>
        <v>Ba</v>
      </c>
      <c r="L147" s="8">
        <f t="shared" si="11"/>
        <v>0.39</v>
      </c>
      <c r="M147" s="8">
        <f>VLOOKUP(K147,Table!$A$2:$C$121,2,0)</f>
        <v>2</v>
      </c>
      <c r="N147" s="7">
        <f>VLOOKUP(K147,Table!$A$2:$C$121,3,0)</f>
        <v>6</v>
      </c>
      <c r="O147" s="6" t="s">
        <v>5201</v>
      </c>
      <c r="P147" s="8" t="str">
        <f>LEFT(O147,MIN(FIND({0,1,2,3,4,5,6,7,8,9},ASC(O147)&amp;1234567890))-1)</f>
        <v>Na</v>
      </c>
      <c r="Q147" s="8">
        <f t="shared" si="12"/>
        <v>0.1</v>
      </c>
      <c r="R147" s="8">
        <f>VLOOKUP(P147,Table!$A$2:$C$121,2,0)</f>
        <v>1</v>
      </c>
      <c r="S147" s="7">
        <f>VLOOKUP(P147,Table!$A$2:$C$121,3,0)</f>
        <v>3</v>
      </c>
      <c r="T147" s="6" t="s">
        <v>2469</v>
      </c>
      <c r="U147" s="8" t="str">
        <f>LEFT(T147,MIN(FIND({0,1,2,3,4,5,6,7,8,9},ASC(T147)&amp;1234567890))-1)</f>
        <v>Nb</v>
      </c>
      <c r="V147" s="8">
        <f t="shared" si="13"/>
        <v>2</v>
      </c>
      <c r="W147" s="8">
        <f>VLOOKUP(U147,Table!$A$2:$C$121,2,0)</f>
        <v>5</v>
      </c>
      <c r="X147" s="7">
        <f>VLOOKUP(U147,Table!$A$2:$C$121,3,0)</f>
        <v>5</v>
      </c>
      <c r="Y147" s="6" t="s">
        <v>2332</v>
      </c>
      <c r="Z147" s="8" t="str">
        <f>LEFT(Y147,MIN(FIND({0,1,2,3,4,5,6,7,8,9},ASC(Y147)&amp;1234567890))-1)</f>
        <v>O</v>
      </c>
      <c r="AA147" s="8">
        <f t="shared" si="14"/>
        <v>6</v>
      </c>
      <c r="AB147" s="8">
        <f>VLOOKUP(Z147,Table!$A$2:$C$121,2,0)</f>
        <v>16</v>
      </c>
      <c r="AC147" s="7">
        <f>VLOOKUP(Z147,Table!$A$2:$C$121,3,0)</f>
        <v>2</v>
      </c>
      <c r="AD147" s="5" t="str">
        <f>VLOOKUP(A147,Table!$U$1:$V$230,2,0)</f>
        <v>Tetragonal</v>
      </c>
    </row>
    <row r="148" spans="1:30" x14ac:dyDescent="0.4">
      <c r="A148" s="5">
        <v>100</v>
      </c>
      <c r="B148" s="5">
        <v>190188</v>
      </c>
      <c r="C148" s="5" t="s">
        <v>1026</v>
      </c>
      <c r="D148" s="5" t="s">
        <v>1034</v>
      </c>
      <c r="E148" s="6" t="s">
        <v>2849</v>
      </c>
      <c r="F148" s="8" t="str">
        <f>LEFT(E148,MIN(FIND({0,1,2,3,4,5,6,7,8,9},ASC(E148)&amp;1234567890))-1)</f>
        <v>Sr</v>
      </c>
      <c r="G148" s="8">
        <f t="shared" si="10"/>
        <v>0.5</v>
      </c>
      <c r="H148" s="8">
        <f>VLOOKUP(F148,Table!$A$2:$C$121,2,0)</f>
        <v>2</v>
      </c>
      <c r="I148" s="7">
        <f>VLOOKUP(F148,Table!$A$2:$C$121,3,0)</f>
        <v>5</v>
      </c>
      <c r="J148" s="6" t="s">
        <v>2880</v>
      </c>
      <c r="K148" s="8" t="str">
        <f>LEFT(J148,MIN(FIND({0,1,2,3,4,5,6,7,8,9},ASC(J148)&amp;1234567890))-1)</f>
        <v>Ba</v>
      </c>
      <c r="L148" s="8">
        <f t="shared" si="11"/>
        <v>0.4</v>
      </c>
      <c r="M148" s="8">
        <f>VLOOKUP(K148,Table!$A$2:$C$121,2,0)</f>
        <v>2</v>
      </c>
      <c r="N148" s="7">
        <f>VLOOKUP(K148,Table!$A$2:$C$121,3,0)</f>
        <v>6</v>
      </c>
      <c r="O148" s="6" t="s">
        <v>2514</v>
      </c>
      <c r="P148" s="8" t="str">
        <f>LEFT(O148,MIN(FIND({0,1,2,3,4,5,6,7,8,9},ASC(O148)&amp;1234567890))-1)</f>
        <v>Na</v>
      </c>
      <c r="Q148" s="8">
        <f t="shared" si="12"/>
        <v>0.2</v>
      </c>
      <c r="R148" s="8">
        <f>VLOOKUP(P148,Table!$A$2:$C$121,2,0)</f>
        <v>1</v>
      </c>
      <c r="S148" s="7">
        <f>VLOOKUP(P148,Table!$A$2:$C$121,3,0)</f>
        <v>3</v>
      </c>
      <c r="T148" s="6" t="s">
        <v>2469</v>
      </c>
      <c r="U148" s="8" t="str">
        <f>LEFT(T148,MIN(FIND({0,1,2,3,4,5,6,7,8,9},ASC(T148)&amp;1234567890))-1)</f>
        <v>Nb</v>
      </c>
      <c r="V148" s="8">
        <f t="shared" si="13"/>
        <v>2</v>
      </c>
      <c r="W148" s="8">
        <f>VLOOKUP(U148,Table!$A$2:$C$121,2,0)</f>
        <v>5</v>
      </c>
      <c r="X148" s="7">
        <f>VLOOKUP(U148,Table!$A$2:$C$121,3,0)</f>
        <v>5</v>
      </c>
      <c r="Y148" s="6" t="s">
        <v>2332</v>
      </c>
      <c r="Z148" s="8" t="str">
        <f>LEFT(Y148,MIN(FIND({0,1,2,3,4,5,6,7,8,9},ASC(Y148)&amp;1234567890))-1)</f>
        <v>O</v>
      </c>
      <c r="AA148" s="8">
        <f t="shared" si="14"/>
        <v>6</v>
      </c>
      <c r="AB148" s="8">
        <f>VLOOKUP(Z148,Table!$A$2:$C$121,2,0)</f>
        <v>16</v>
      </c>
      <c r="AC148" s="7">
        <f>VLOOKUP(Z148,Table!$A$2:$C$121,3,0)</f>
        <v>2</v>
      </c>
      <c r="AD148" s="5" t="str">
        <f>VLOOKUP(A148,Table!$U$1:$V$230,2,0)</f>
        <v>Tetragonal</v>
      </c>
    </row>
    <row r="149" spans="1:30" x14ac:dyDescent="0.4">
      <c r="A149" s="5">
        <v>100</v>
      </c>
      <c r="B149" s="5">
        <v>193241</v>
      </c>
      <c r="C149" s="5" t="s">
        <v>1026</v>
      </c>
      <c r="D149" s="5" t="s">
        <v>1035</v>
      </c>
      <c r="E149" s="6" t="s">
        <v>2394</v>
      </c>
      <c r="F149" s="8" t="str">
        <f>LEFT(E149,MIN(FIND({0,1,2,3,4,5,6,7,8,9},ASC(E149)&amp;1234567890))-1)</f>
        <v>Ba</v>
      </c>
      <c r="G149" s="8">
        <f t="shared" si="10"/>
        <v>4</v>
      </c>
      <c r="H149" s="8">
        <f>VLOOKUP(F149,Table!$A$2:$C$121,2,0)</f>
        <v>2</v>
      </c>
      <c r="I149" s="7">
        <f>VLOOKUP(F149,Table!$A$2:$C$121,3,0)</f>
        <v>6</v>
      </c>
      <c r="J149" s="6" t="s">
        <v>2363</v>
      </c>
      <c r="K149" s="8" t="str">
        <f>LEFT(J149,MIN(FIND({0,1,2,3,4,5,6,7,8,9},ASC(J149)&amp;1234567890))-1)</f>
        <v>La</v>
      </c>
      <c r="L149" s="8">
        <f t="shared" si="11"/>
        <v>1</v>
      </c>
      <c r="M149" s="8">
        <f>VLOOKUP(K149,Table!$A$2:$C$121,2,0)</f>
        <v>3</v>
      </c>
      <c r="N149" s="7">
        <f>VLOOKUP(K149,Table!$A$2:$C$121,3,0)</f>
        <v>6</v>
      </c>
      <c r="O149" s="6" t="s">
        <v>2608</v>
      </c>
      <c r="P149" s="8" t="str">
        <f>LEFT(O149,MIN(FIND({0,1,2,3,4,5,6,7,8,9},ASC(O149)&amp;1234567890))-1)</f>
        <v>Ti</v>
      </c>
      <c r="Q149" s="8">
        <f t="shared" si="12"/>
        <v>1</v>
      </c>
      <c r="R149" s="8">
        <f>VLOOKUP(P149,Table!$A$2:$C$121,2,0)</f>
        <v>4</v>
      </c>
      <c r="S149" s="7">
        <f>VLOOKUP(P149,Table!$A$2:$C$121,3,0)</f>
        <v>4</v>
      </c>
      <c r="T149" s="6" t="s">
        <v>3930</v>
      </c>
      <c r="U149" s="8" t="str">
        <f>LEFT(T149,MIN(FIND({0,1,2,3,4,5,6,7,8,9},ASC(T149)&amp;1234567890))-1)</f>
        <v>Nb</v>
      </c>
      <c r="V149" s="8">
        <f t="shared" si="13"/>
        <v>9</v>
      </c>
      <c r="W149" s="8">
        <f>VLOOKUP(U149,Table!$A$2:$C$121,2,0)</f>
        <v>5</v>
      </c>
      <c r="X149" s="7">
        <f>VLOOKUP(U149,Table!$A$2:$C$121,3,0)</f>
        <v>5</v>
      </c>
      <c r="Y149" s="6" t="s">
        <v>3164</v>
      </c>
      <c r="Z149" s="8" t="str">
        <f>LEFT(Y149,MIN(FIND({0,1,2,3,4,5,6,7,8,9},ASC(Y149)&amp;1234567890))-1)</f>
        <v>O</v>
      </c>
      <c r="AA149" s="8">
        <f t="shared" si="14"/>
        <v>30</v>
      </c>
      <c r="AB149" s="8">
        <f>VLOOKUP(Z149,Table!$A$2:$C$121,2,0)</f>
        <v>16</v>
      </c>
      <c r="AC149" s="7">
        <f>VLOOKUP(Z149,Table!$A$2:$C$121,3,0)</f>
        <v>2</v>
      </c>
      <c r="AD149" s="5" t="str">
        <f>VLOOKUP(A149,Table!$U$1:$V$230,2,0)</f>
        <v>Tetragonal</v>
      </c>
    </row>
    <row r="150" spans="1:30" x14ac:dyDescent="0.4">
      <c r="A150" s="5">
        <v>100</v>
      </c>
      <c r="B150" s="5">
        <v>193243</v>
      </c>
      <c r="C150" s="5" t="s">
        <v>1026</v>
      </c>
      <c r="D150" s="5" t="s">
        <v>1036</v>
      </c>
      <c r="E150" s="6" t="s">
        <v>2394</v>
      </c>
      <c r="F150" s="8" t="str">
        <f>LEFT(E150,MIN(FIND({0,1,2,3,4,5,6,7,8,9},ASC(E150)&amp;1234567890))-1)</f>
        <v>Ba</v>
      </c>
      <c r="G150" s="8">
        <f t="shared" si="10"/>
        <v>4</v>
      </c>
      <c r="H150" s="8">
        <f>VLOOKUP(F150,Table!$A$2:$C$121,2,0)</f>
        <v>2</v>
      </c>
      <c r="I150" s="7">
        <f>VLOOKUP(F150,Table!$A$2:$C$121,3,0)</f>
        <v>6</v>
      </c>
      <c r="J150" s="6" t="s">
        <v>2797</v>
      </c>
      <c r="K150" s="8" t="str">
        <f>LEFT(J150,MIN(FIND({0,1,2,3,4,5,6,7,8,9},ASC(J150)&amp;1234567890))-1)</f>
        <v>Eu</v>
      </c>
      <c r="L150" s="8">
        <f t="shared" si="11"/>
        <v>1</v>
      </c>
      <c r="M150" s="8">
        <f>VLOOKUP(K150,Table!$A$2:$C$121,2,0)</f>
        <v>3</v>
      </c>
      <c r="N150" s="7">
        <f>VLOOKUP(K150,Table!$A$2:$C$121,3,0)</f>
        <v>6</v>
      </c>
      <c r="O150" s="6" t="s">
        <v>2608</v>
      </c>
      <c r="P150" s="8" t="str">
        <f>LEFT(O150,MIN(FIND({0,1,2,3,4,5,6,7,8,9},ASC(O150)&amp;1234567890))-1)</f>
        <v>Ti</v>
      </c>
      <c r="Q150" s="8">
        <f t="shared" si="12"/>
        <v>1</v>
      </c>
      <c r="R150" s="8">
        <f>VLOOKUP(P150,Table!$A$2:$C$121,2,0)</f>
        <v>4</v>
      </c>
      <c r="S150" s="7">
        <f>VLOOKUP(P150,Table!$A$2:$C$121,3,0)</f>
        <v>4</v>
      </c>
      <c r="T150" s="6" t="s">
        <v>3930</v>
      </c>
      <c r="U150" s="8" t="str">
        <f>LEFT(T150,MIN(FIND({0,1,2,3,4,5,6,7,8,9},ASC(T150)&amp;1234567890))-1)</f>
        <v>Nb</v>
      </c>
      <c r="V150" s="8">
        <f t="shared" si="13"/>
        <v>9</v>
      </c>
      <c r="W150" s="8">
        <f>VLOOKUP(U150,Table!$A$2:$C$121,2,0)</f>
        <v>5</v>
      </c>
      <c r="X150" s="7">
        <f>VLOOKUP(U150,Table!$A$2:$C$121,3,0)</f>
        <v>5</v>
      </c>
      <c r="Y150" s="6" t="s">
        <v>3164</v>
      </c>
      <c r="Z150" s="8" t="str">
        <f>LEFT(Y150,MIN(FIND({0,1,2,3,4,5,6,7,8,9},ASC(Y150)&amp;1234567890))-1)</f>
        <v>O</v>
      </c>
      <c r="AA150" s="8">
        <f t="shared" si="14"/>
        <v>30</v>
      </c>
      <c r="AB150" s="8">
        <f>VLOOKUP(Z150,Table!$A$2:$C$121,2,0)</f>
        <v>16</v>
      </c>
      <c r="AC150" s="7">
        <f>VLOOKUP(Z150,Table!$A$2:$C$121,3,0)</f>
        <v>2</v>
      </c>
      <c r="AD150" s="5" t="str">
        <f>VLOOKUP(A150,Table!$U$1:$V$230,2,0)</f>
        <v>Tetragonal</v>
      </c>
    </row>
    <row r="151" spans="1:30" x14ac:dyDescent="0.4">
      <c r="A151" s="5">
        <v>102</v>
      </c>
      <c r="B151" s="5">
        <v>173269</v>
      </c>
      <c r="C151" s="5" t="s">
        <v>1037</v>
      </c>
      <c r="D151" s="5" t="s">
        <v>1038</v>
      </c>
      <c r="E151" s="6" t="s">
        <v>2294</v>
      </c>
      <c r="F151" s="8" t="str">
        <f>LEFT(E151,MIN(FIND({0,1,2,3,4,5,6,7,8,9},ASC(E151)&amp;1234567890))-1)</f>
        <v>Ba</v>
      </c>
      <c r="G151" s="8">
        <f t="shared" si="10"/>
        <v>2</v>
      </c>
      <c r="H151" s="8">
        <f>VLOOKUP(F151,Table!$A$2:$C$121,2,0)</f>
        <v>2</v>
      </c>
      <c r="I151" s="7">
        <f>VLOOKUP(F151,Table!$A$2:$C$121,3,0)</f>
        <v>6</v>
      </c>
      <c r="J151" s="6" t="s">
        <v>2307</v>
      </c>
      <c r="K151" s="8" t="str">
        <f>LEFT(J151,MIN(FIND({0,1,2,3,4,5,6,7,8,9},ASC(J151)&amp;1234567890))-1)</f>
        <v>Al</v>
      </c>
      <c r="L151" s="8">
        <f t="shared" si="11"/>
        <v>1</v>
      </c>
      <c r="M151" s="8">
        <f>VLOOKUP(K151,Table!$A$2:$C$121,2,0)</f>
        <v>13</v>
      </c>
      <c r="N151" s="7">
        <f>VLOOKUP(K151,Table!$A$2:$C$121,3,0)</f>
        <v>3</v>
      </c>
      <c r="O151" s="6" t="s">
        <v>5261</v>
      </c>
      <c r="P151" s="8" t="str">
        <f>LEFT(O151,MIN(FIND({0,1,2,3,4,5,6,7,8,9},ASC(O151)&amp;1234567890))-1)</f>
        <v>B</v>
      </c>
      <c r="Q151" s="8">
        <f t="shared" si="12"/>
        <v>4</v>
      </c>
      <c r="R151" s="8">
        <f>VLOOKUP(P151,Table!$A$2:$C$121,2,0)</f>
        <v>13</v>
      </c>
      <c r="S151" s="7">
        <f>VLOOKUP(P151,Table!$A$2:$C$121,3,0)</f>
        <v>2</v>
      </c>
      <c r="T151" s="6" t="s">
        <v>2442</v>
      </c>
      <c r="U151" s="8" t="str">
        <f>LEFT(T151,MIN(FIND({0,1,2,3,4,5,6,7,8,9},ASC(T151)&amp;1234567890))-1)</f>
        <v>O</v>
      </c>
      <c r="V151" s="8">
        <f t="shared" si="13"/>
        <v>9</v>
      </c>
      <c r="W151" s="8">
        <f>VLOOKUP(U151,Table!$A$2:$C$121,2,0)</f>
        <v>16</v>
      </c>
      <c r="X151" s="7">
        <f>VLOOKUP(U151,Table!$A$2:$C$121,3,0)</f>
        <v>2</v>
      </c>
      <c r="Y151" s="6" t="s">
        <v>2339</v>
      </c>
      <c r="Z151" s="8" t="str">
        <f>LEFT(Y151,MIN(FIND({0,1,2,3,4,5,6,7,8,9},ASC(Y151)&amp;1234567890))-1)</f>
        <v>Cl</v>
      </c>
      <c r="AA151" s="8">
        <f t="shared" si="14"/>
        <v>1</v>
      </c>
      <c r="AB151" s="8">
        <f>VLOOKUP(Z151,Table!$A$2:$C$121,2,0)</f>
        <v>17</v>
      </c>
      <c r="AC151" s="7">
        <f>VLOOKUP(Z151,Table!$A$2:$C$121,3,0)</f>
        <v>3</v>
      </c>
      <c r="AD151" s="5" t="str">
        <f>VLOOKUP(A151,Table!$U$1:$V$230,2,0)</f>
        <v>Tetragonal</v>
      </c>
    </row>
    <row r="152" spans="1:30" x14ac:dyDescent="0.4">
      <c r="A152" s="5">
        <v>102</v>
      </c>
      <c r="B152" s="5">
        <v>173270</v>
      </c>
      <c r="C152" s="5" t="s">
        <v>1037</v>
      </c>
      <c r="D152" s="5" t="s">
        <v>1039</v>
      </c>
      <c r="E152" s="6" t="s">
        <v>2294</v>
      </c>
      <c r="F152" s="8" t="str">
        <f>LEFT(E152,MIN(FIND({0,1,2,3,4,5,6,7,8,9},ASC(E152)&amp;1234567890))-1)</f>
        <v>Ba</v>
      </c>
      <c r="G152" s="8">
        <f t="shared" si="10"/>
        <v>2</v>
      </c>
      <c r="H152" s="8">
        <f>VLOOKUP(F152,Table!$A$2:$C$121,2,0)</f>
        <v>2</v>
      </c>
      <c r="I152" s="7">
        <f>VLOOKUP(F152,Table!$A$2:$C$121,3,0)</f>
        <v>6</v>
      </c>
      <c r="J152" s="6" t="s">
        <v>2532</v>
      </c>
      <c r="K152" s="8" t="str">
        <f>LEFT(J152,MIN(FIND({0,1,2,3,4,5,6,7,8,9},ASC(J152)&amp;1234567890))-1)</f>
        <v>Ga</v>
      </c>
      <c r="L152" s="8">
        <f t="shared" si="11"/>
        <v>1</v>
      </c>
      <c r="M152" s="8">
        <f>VLOOKUP(K152,Table!$A$2:$C$121,2,0)</f>
        <v>13</v>
      </c>
      <c r="N152" s="7">
        <f>VLOOKUP(K152,Table!$A$2:$C$121,3,0)</f>
        <v>4</v>
      </c>
      <c r="O152" s="6" t="s">
        <v>5261</v>
      </c>
      <c r="P152" s="8" t="str">
        <f>LEFT(O152,MIN(FIND({0,1,2,3,4,5,6,7,8,9},ASC(O152)&amp;1234567890))-1)</f>
        <v>B</v>
      </c>
      <c r="Q152" s="8">
        <f t="shared" si="12"/>
        <v>4</v>
      </c>
      <c r="R152" s="8">
        <f>VLOOKUP(P152,Table!$A$2:$C$121,2,0)</f>
        <v>13</v>
      </c>
      <c r="S152" s="7">
        <f>VLOOKUP(P152,Table!$A$2:$C$121,3,0)</f>
        <v>2</v>
      </c>
      <c r="T152" s="6" t="s">
        <v>2442</v>
      </c>
      <c r="U152" s="8" t="str">
        <f>LEFT(T152,MIN(FIND({0,1,2,3,4,5,6,7,8,9},ASC(T152)&amp;1234567890))-1)</f>
        <v>O</v>
      </c>
      <c r="V152" s="8">
        <f t="shared" si="13"/>
        <v>9</v>
      </c>
      <c r="W152" s="8">
        <f>VLOOKUP(U152,Table!$A$2:$C$121,2,0)</f>
        <v>16</v>
      </c>
      <c r="X152" s="7">
        <f>VLOOKUP(U152,Table!$A$2:$C$121,3,0)</f>
        <v>2</v>
      </c>
      <c r="Y152" s="6" t="s">
        <v>2339</v>
      </c>
      <c r="Z152" s="8" t="str">
        <f>LEFT(Y152,MIN(FIND({0,1,2,3,4,5,6,7,8,9},ASC(Y152)&amp;1234567890))-1)</f>
        <v>Cl</v>
      </c>
      <c r="AA152" s="8">
        <f t="shared" si="14"/>
        <v>1</v>
      </c>
      <c r="AB152" s="8">
        <f>VLOOKUP(Z152,Table!$A$2:$C$121,2,0)</f>
        <v>17</v>
      </c>
      <c r="AC152" s="7">
        <f>VLOOKUP(Z152,Table!$A$2:$C$121,3,0)</f>
        <v>3</v>
      </c>
      <c r="AD152" s="5" t="str">
        <f>VLOOKUP(A152,Table!$U$1:$V$230,2,0)</f>
        <v>Tetragonal</v>
      </c>
    </row>
    <row r="153" spans="1:30" x14ac:dyDescent="0.4">
      <c r="A153" s="5">
        <v>104</v>
      </c>
      <c r="B153" s="5">
        <v>86200</v>
      </c>
      <c r="C153" s="5" t="s">
        <v>1040</v>
      </c>
      <c r="D153" s="5" t="s">
        <v>1041</v>
      </c>
      <c r="E153" s="6" t="s">
        <v>2619</v>
      </c>
      <c r="F153" s="8" t="str">
        <f>LEFT(E153,MIN(FIND({0,1,2,3,4,5,6,7,8,9},ASC(E153)&amp;1234567890))-1)</f>
        <v>Hg</v>
      </c>
      <c r="G153" s="8">
        <f t="shared" si="10"/>
        <v>1</v>
      </c>
      <c r="H153" s="8">
        <f>VLOOKUP(F153,Table!$A$2:$C$121,2,0)</f>
        <v>12</v>
      </c>
      <c r="I153" s="7">
        <f>VLOOKUP(F153,Table!$A$2:$C$121,3,0)</f>
        <v>6</v>
      </c>
      <c r="J153" s="6" t="s">
        <v>2782</v>
      </c>
      <c r="K153" s="8" t="str">
        <f>LEFT(J153,MIN(FIND({0,1,2,3,4,5,6,7,8,9},ASC(J153)&amp;1234567890))-1)</f>
        <v>Tl</v>
      </c>
      <c r="L153" s="8">
        <f t="shared" si="11"/>
        <v>1</v>
      </c>
      <c r="M153" s="8">
        <f>VLOOKUP(K153,Table!$A$2:$C$121,2,0)</f>
        <v>13</v>
      </c>
      <c r="N153" s="7">
        <f>VLOOKUP(K153,Table!$A$2:$C$121,3,0)</f>
        <v>6</v>
      </c>
      <c r="O153" s="6" t="s">
        <v>2294</v>
      </c>
      <c r="P153" s="8" t="str">
        <f>LEFT(O153,MIN(FIND({0,1,2,3,4,5,6,7,8,9},ASC(O153)&amp;1234567890))-1)</f>
        <v>Ba</v>
      </c>
      <c r="Q153" s="8">
        <f t="shared" si="12"/>
        <v>2</v>
      </c>
      <c r="R153" s="8">
        <f>VLOOKUP(P153,Table!$A$2:$C$121,2,0)</f>
        <v>2</v>
      </c>
      <c r="S153" s="7">
        <f>VLOOKUP(P153,Table!$A$2:$C$121,3,0)</f>
        <v>6</v>
      </c>
      <c r="T153" s="6" t="s">
        <v>2296</v>
      </c>
      <c r="U153" s="8" t="str">
        <f>LEFT(T153,MIN(FIND({0,1,2,3,4,5,6,7,8,9},ASC(T153)&amp;1234567890))-1)</f>
        <v>Cu</v>
      </c>
      <c r="V153" s="8">
        <f t="shared" si="13"/>
        <v>1</v>
      </c>
      <c r="W153" s="8">
        <f>VLOOKUP(U153,Table!$A$2:$C$121,2,0)</f>
        <v>11</v>
      </c>
      <c r="X153" s="7">
        <f>VLOOKUP(U153,Table!$A$2:$C$121,3,0)</f>
        <v>4</v>
      </c>
      <c r="Y153" s="6" t="s">
        <v>2863</v>
      </c>
      <c r="Z153" s="8" t="str">
        <f>LEFT(Y153,MIN(FIND({0,1,2,3,4,5,6,7,8,9},ASC(Y153)&amp;1234567890))-1)</f>
        <v>O</v>
      </c>
      <c r="AA153" s="8">
        <f t="shared" si="14"/>
        <v>5</v>
      </c>
      <c r="AB153" s="8">
        <f>VLOOKUP(Z153,Table!$A$2:$C$121,2,0)</f>
        <v>16</v>
      </c>
      <c r="AC153" s="7">
        <f>VLOOKUP(Z153,Table!$A$2:$C$121,3,0)</f>
        <v>2</v>
      </c>
      <c r="AD153" s="5" t="str">
        <f>VLOOKUP(A153,Table!$U$1:$V$230,2,0)</f>
        <v>Tetragonal</v>
      </c>
    </row>
    <row r="154" spans="1:30" x14ac:dyDescent="0.4">
      <c r="A154" s="5">
        <v>143</v>
      </c>
      <c r="B154" s="5">
        <v>248065</v>
      </c>
      <c r="C154" s="5" t="s">
        <v>1581</v>
      </c>
      <c r="D154" s="5" t="s">
        <v>1582</v>
      </c>
      <c r="E154" s="6" t="s">
        <v>3457</v>
      </c>
      <c r="F154" s="8" t="str">
        <f>LEFT(E154,MIN(FIND({0,1,2,3,4,5,6,7,8,9},ASC(E154)&amp;1234567890))-1)</f>
        <v>Bi</v>
      </c>
      <c r="G154" s="8">
        <f t="shared" si="10"/>
        <v>1.8</v>
      </c>
      <c r="H154" s="8">
        <f>VLOOKUP(F154,Table!$A$2:$C$121,2,0)</f>
        <v>15</v>
      </c>
      <c r="I154" s="7">
        <f>VLOOKUP(F154,Table!$A$2:$C$121,3,0)</f>
        <v>6</v>
      </c>
      <c r="J154" s="6" t="s">
        <v>4253</v>
      </c>
      <c r="K154" s="8" t="str">
        <f>LEFT(J154,MIN(FIND({0,1,2,3,4,5,6,7,8,9},ASC(J154)&amp;1234567890))-1)</f>
        <v>Na</v>
      </c>
      <c r="L154" s="8">
        <f t="shared" si="11"/>
        <v>1.5</v>
      </c>
      <c r="M154" s="8">
        <f>VLOOKUP(K154,Table!$A$2:$C$121,2,0)</f>
        <v>1</v>
      </c>
      <c r="N154" s="7">
        <f>VLOOKUP(K154,Table!$A$2:$C$121,3,0)</f>
        <v>3</v>
      </c>
      <c r="O154" s="6" t="s">
        <v>4451</v>
      </c>
      <c r="P154" s="8" t="str">
        <f>LEFT(O154,MIN(FIND({0,1,2,3,4,5,6,7,8,9},ASC(O154)&amp;1234567890))-1)</f>
        <v>Pb</v>
      </c>
      <c r="Q154" s="8">
        <f t="shared" si="12"/>
        <v>12</v>
      </c>
      <c r="R154" s="8">
        <f>VLOOKUP(P154,Table!$A$2:$C$121,2,0)</f>
        <v>14</v>
      </c>
      <c r="S154" s="7">
        <f>VLOOKUP(P154,Table!$A$2:$C$121,3,0)</f>
        <v>6</v>
      </c>
      <c r="T154" s="6" t="s">
        <v>5262</v>
      </c>
      <c r="U154" s="8" t="str">
        <f>LEFT(T154,MIN(FIND({0,1,2,3,4,5,6,7,8,9},ASC(T154)&amp;1234567890))-1)</f>
        <v>Ge</v>
      </c>
      <c r="V154" s="8">
        <f t="shared" si="13"/>
        <v>9</v>
      </c>
      <c r="W154" s="8">
        <f>VLOOKUP(U154,Table!$A$2:$C$121,2,0)</f>
        <v>14</v>
      </c>
      <c r="X154" s="7">
        <f>VLOOKUP(U154,Table!$A$2:$C$121,3,0)</f>
        <v>4</v>
      </c>
      <c r="Y154" s="6" t="s">
        <v>2792</v>
      </c>
      <c r="Z154" s="8" t="str">
        <f>LEFT(Y154,MIN(FIND({0,1,2,3,4,5,6,7,8,9},ASC(Y154)&amp;1234567890))-1)</f>
        <v>O</v>
      </c>
      <c r="AA154" s="8">
        <f t="shared" si="14"/>
        <v>33</v>
      </c>
      <c r="AB154" s="8">
        <f>VLOOKUP(Z154,Table!$A$2:$C$121,2,0)</f>
        <v>16</v>
      </c>
      <c r="AC154" s="7">
        <f>VLOOKUP(Z154,Table!$A$2:$C$121,3,0)</f>
        <v>2</v>
      </c>
      <c r="AD154" s="5" t="str">
        <f>VLOOKUP(A154,Table!$U$1:$V$230,2,0)</f>
        <v>Trigonal</v>
      </c>
    </row>
    <row r="155" spans="1:30" x14ac:dyDescent="0.4">
      <c r="A155" s="5">
        <v>143</v>
      </c>
      <c r="B155" s="5">
        <v>248066</v>
      </c>
      <c r="C155" s="5" t="s">
        <v>1581</v>
      </c>
      <c r="D155" s="5" t="s">
        <v>1583</v>
      </c>
      <c r="E155" s="6" t="s">
        <v>3813</v>
      </c>
      <c r="F155" s="8" t="str">
        <f>LEFT(E155,MIN(FIND({0,1,2,3,4,5,6,7,8,9},ASC(E155)&amp;1234567890))-1)</f>
        <v>Bi</v>
      </c>
      <c r="G155" s="8">
        <f t="shared" si="10"/>
        <v>3</v>
      </c>
      <c r="H155" s="8">
        <f>VLOOKUP(F155,Table!$A$2:$C$121,2,0)</f>
        <v>15</v>
      </c>
      <c r="I155" s="7">
        <f>VLOOKUP(F155,Table!$A$2:$C$121,3,0)</f>
        <v>6</v>
      </c>
      <c r="J155" s="6" t="s">
        <v>2306</v>
      </c>
      <c r="K155" s="8" t="str">
        <f>LEFT(J155,MIN(FIND({0,1,2,3,4,5,6,7,8,9},ASC(J155)&amp;1234567890))-1)</f>
        <v>Na</v>
      </c>
      <c r="L155" s="8">
        <f t="shared" si="11"/>
        <v>3</v>
      </c>
      <c r="M155" s="8">
        <f>VLOOKUP(K155,Table!$A$2:$C$121,2,0)</f>
        <v>1</v>
      </c>
      <c r="N155" s="7">
        <f>VLOOKUP(K155,Table!$A$2:$C$121,3,0)</f>
        <v>3</v>
      </c>
      <c r="O155" s="6" t="s">
        <v>3233</v>
      </c>
      <c r="P155" s="8" t="str">
        <f>LEFT(O155,MIN(FIND({0,1,2,3,4,5,6,7,8,9},ASC(O155)&amp;1234567890))-1)</f>
        <v>Pb</v>
      </c>
      <c r="Q155" s="8">
        <f t="shared" si="12"/>
        <v>9</v>
      </c>
      <c r="R155" s="8">
        <f>VLOOKUP(P155,Table!$A$2:$C$121,2,0)</f>
        <v>14</v>
      </c>
      <c r="S155" s="7">
        <f>VLOOKUP(P155,Table!$A$2:$C$121,3,0)</f>
        <v>6</v>
      </c>
      <c r="T155" s="6" t="s">
        <v>5262</v>
      </c>
      <c r="U155" s="8" t="str">
        <f>LEFT(T155,MIN(FIND({0,1,2,3,4,5,6,7,8,9},ASC(T155)&amp;1234567890))-1)</f>
        <v>Ge</v>
      </c>
      <c r="V155" s="8">
        <f t="shared" si="13"/>
        <v>9</v>
      </c>
      <c r="W155" s="8">
        <f>VLOOKUP(U155,Table!$A$2:$C$121,2,0)</f>
        <v>14</v>
      </c>
      <c r="X155" s="7">
        <f>VLOOKUP(U155,Table!$A$2:$C$121,3,0)</f>
        <v>4</v>
      </c>
      <c r="Y155" s="6" t="s">
        <v>2792</v>
      </c>
      <c r="Z155" s="8" t="str">
        <f>LEFT(Y155,MIN(FIND({0,1,2,3,4,5,6,7,8,9},ASC(Y155)&amp;1234567890))-1)</f>
        <v>O</v>
      </c>
      <c r="AA155" s="8">
        <f t="shared" si="14"/>
        <v>33</v>
      </c>
      <c r="AB155" s="8">
        <f>VLOOKUP(Z155,Table!$A$2:$C$121,2,0)</f>
        <v>16</v>
      </c>
      <c r="AC155" s="7">
        <f>VLOOKUP(Z155,Table!$A$2:$C$121,3,0)</f>
        <v>2</v>
      </c>
      <c r="AD155" s="5" t="str">
        <f>VLOOKUP(A155,Table!$U$1:$V$230,2,0)</f>
        <v>Trigonal</v>
      </c>
    </row>
    <row r="156" spans="1:30" x14ac:dyDescent="0.4">
      <c r="A156" s="5">
        <v>143</v>
      </c>
      <c r="B156" s="5">
        <v>237770</v>
      </c>
      <c r="C156" s="5" t="s">
        <v>1581</v>
      </c>
      <c r="D156" s="5" t="s">
        <v>1584</v>
      </c>
      <c r="E156" s="6" t="s">
        <v>2412</v>
      </c>
      <c r="F156" s="8" t="str">
        <f>LEFT(E156,MIN(FIND({0,1,2,3,4,5,6,7,8,9},ASC(E156)&amp;1234567890))-1)</f>
        <v>Pb</v>
      </c>
      <c r="G156" s="8">
        <f t="shared" si="10"/>
        <v>3</v>
      </c>
      <c r="H156" s="8">
        <f>VLOOKUP(F156,Table!$A$2:$C$121,2,0)</f>
        <v>14</v>
      </c>
      <c r="I156" s="7">
        <f>VLOOKUP(F156,Table!$A$2:$C$121,3,0)</f>
        <v>6</v>
      </c>
      <c r="J156" s="6" t="s">
        <v>2331</v>
      </c>
      <c r="K156" s="8" t="str">
        <f>LEFT(J156,MIN(FIND({0,1,2,3,4,5,6,7,8,9},ASC(J156)&amp;1234567890))-1)</f>
        <v>Te</v>
      </c>
      <c r="L156" s="8">
        <f t="shared" si="11"/>
        <v>1</v>
      </c>
      <c r="M156" s="8">
        <f>VLOOKUP(K156,Table!$A$2:$C$121,2,0)</f>
        <v>16</v>
      </c>
      <c r="N156" s="7">
        <f>VLOOKUP(K156,Table!$A$2:$C$121,3,0)</f>
        <v>5</v>
      </c>
      <c r="O156" s="6" t="s">
        <v>2423</v>
      </c>
      <c r="P156" s="8" t="str">
        <f>LEFT(O156,MIN(FIND({0,1,2,3,4,5,6,7,8,9},ASC(O156)&amp;1234567890))-1)</f>
        <v>Mn</v>
      </c>
      <c r="Q156" s="8">
        <f t="shared" si="12"/>
        <v>3</v>
      </c>
      <c r="R156" s="8">
        <f>VLOOKUP(P156,Table!$A$2:$C$121,2,0)</f>
        <v>7</v>
      </c>
      <c r="S156" s="7">
        <f>VLOOKUP(P156,Table!$A$2:$C$121,3,0)</f>
        <v>4</v>
      </c>
      <c r="T156" s="6" t="s">
        <v>2422</v>
      </c>
      <c r="U156" s="8" t="str">
        <f>LEFT(T156,MIN(FIND({0,1,2,3,4,5,6,7,8,9},ASC(T156)&amp;1234567890))-1)</f>
        <v>P</v>
      </c>
      <c r="V156" s="8">
        <f t="shared" si="13"/>
        <v>2</v>
      </c>
      <c r="W156" s="8">
        <f>VLOOKUP(U156,Table!$A$2:$C$121,2,0)</f>
        <v>15</v>
      </c>
      <c r="X156" s="7">
        <f>VLOOKUP(U156,Table!$A$2:$C$121,3,0)</f>
        <v>3</v>
      </c>
      <c r="Y156" s="6" t="s">
        <v>2414</v>
      </c>
      <c r="Z156" s="8" t="str">
        <f>LEFT(Y156,MIN(FIND({0,1,2,3,4,5,6,7,8,9},ASC(Y156)&amp;1234567890))-1)</f>
        <v>O</v>
      </c>
      <c r="AA156" s="8">
        <f t="shared" si="14"/>
        <v>14</v>
      </c>
      <c r="AB156" s="8">
        <f>VLOOKUP(Z156,Table!$A$2:$C$121,2,0)</f>
        <v>16</v>
      </c>
      <c r="AC156" s="7">
        <f>VLOOKUP(Z156,Table!$A$2:$C$121,3,0)</f>
        <v>2</v>
      </c>
      <c r="AD156" s="5" t="str">
        <f>VLOOKUP(A156,Table!$U$1:$V$230,2,0)</f>
        <v>Trigonal</v>
      </c>
    </row>
    <row r="157" spans="1:30" x14ac:dyDescent="0.4">
      <c r="A157" s="5">
        <v>144</v>
      </c>
      <c r="B157" s="5">
        <v>30533</v>
      </c>
      <c r="C157" s="5" t="s">
        <v>1585</v>
      </c>
      <c r="D157" s="5" t="s">
        <v>1586</v>
      </c>
      <c r="E157" s="6" t="s">
        <v>2316</v>
      </c>
      <c r="F157" s="8" t="str">
        <f>LEFT(E157,MIN(FIND({0,1,2,3,4,5,6,7,8,9},ASC(E157)&amp;1234567890))-1)</f>
        <v>K</v>
      </c>
      <c r="G157" s="8">
        <f t="shared" si="10"/>
        <v>2</v>
      </c>
      <c r="H157" s="8">
        <f>VLOOKUP(F157,Table!$A$2:$C$121,2,0)</f>
        <v>1</v>
      </c>
      <c r="I157" s="7">
        <f>VLOOKUP(F157,Table!$A$2:$C$121,3,0)</f>
        <v>4</v>
      </c>
      <c r="J157" s="6" t="s">
        <v>2314</v>
      </c>
      <c r="K157" s="8" t="str">
        <f>LEFT(J157,MIN(FIND({0,1,2,3,4,5,6,7,8,9},ASC(J157)&amp;1234567890))-1)</f>
        <v>H</v>
      </c>
      <c r="L157" s="8">
        <f t="shared" si="11"/>
        <v>1</v>
      </c>
      <c r="M157" s="8">
        <f>VLOOKUP(K157,Table!$A$2:$C$121,2,0)</f>
        <v>1</v>
      </c>
      <c r="N157" s="7">
        <f>VLOOKUP(K157,Table!$A$2:$C$121,3,0)</f>
        <v>1</v>
      </c>
      <c r="O157" s="6" t="s">
        <v>2795</v>
      </c>
      <c r="P157" s="8" t="str">
        <f>LEFT(O157,MIN(FIND({0,1,2,3,4,5,6,7,8,9},ASC(O157)&amp;1234567890))-1)</f>
        <v>Cr</v>
      </c>
      <c r="Q157" s="8">
        <f t="shared" si="12"/>
        <v>2</v>
      </c>
      <c r="R157" s="8">
        <f>VLOOKUP(P157,Table!$A$2:$C$121,2,0)</f>
        <v>6</v>
      </c>
      <c r="S157" s="7">
        <f>VLOOKUP(P157,Table!$A$2:$C$121,3,0)</f>
        <v>4</v>
      </c>
      <c r="T157" s="6" t="s">
        <v>2585</v>
      </c>
      <c r="U157" s="8" t="str">
        <f>LEFT(T157,MIN(FIND({0,1,2,3,4,5,6,7,8,9},ASC(T157)&amp;1234567890))-1)</f>
        <v>As</v>
      </c>
      <c r="V157" s="8">
        <f t="shared" si="13"/>
        <v>1</v>
      </c>
      <c r="W157" s="8">
        <f>VLOOKUP(U157,Table!$A$2:$C$121,2,0)</f>
        <v>15</v>
      </c>
      <c r="X157" s="7">
        <f>VLOOKUP(U157,Table!$A$2:$C$121,3,0)</f>
        <v>4</v>
      </c>
      <c r="Y157" s="6" t="s">
        <v>2336</v>
      </c>
      <c r="Z157" s="8" t="str">
        <f>LEFT(Y157,MIN(FIND({0,1,2,3,4,5,6,7,8,9},ASC(Y157)&amp;1234567890))-1)</f>
        <v>O</v>
      </c>
      <c r="AA157" s="8">
        <f t="shared" si="14"/>
        <v>10</v>
      </c>
      <c r="AB157" s="8">
        <f>VLOOKUP(Z157,Table!$A$2:$C$121,2,0)</f>
        <v>16</v>
      </c>
      <c r="AC157" s="7">
        <f>VLOOKUP(Z157,Table!$A$2:$C$121,3,0)</f>
        <v>2</v>
      </c>
      <c r="AD157" s="5" t="str">
        <f>VLOOKUP(A157,Table!$U$1:$V$230,2,0)</f>
        <v>Trigonal</v>
      </c>
    </row>
    <row r="158" spans="1:30" x14ac:dyDescent="0.4">
      <c r="A158" s="5">
        <v>145</v>
      </c>
      <c r="B158" s="5">
        <v>238678</v>
      </c>
      <c r="C158" s="5" t="s">
        <v>1587</v>
      </c>
      <c r="D158" s="5" t="s">
        <v>145</v>
      </c>
      <c r="E158" s="6" t="s">
        <v>2293</v>
      </c>
      <c r="F158" s="8" t="str">
        <f>LEFT(E158,MIN(FIND({0,1,2,3,4,5,6,7,8,9},ASC(E158)&amp;1234567890))-1)</f>
        <v>Pb</v>
      </c>
      <c r="G158" s="8">
        <f t="shared" si="10"/>
        <v>2</v>
      </c>
      <c r="H158" s="8">
        <f>VLOOKUP(F158,Table!$A$2:$C$121,2,0)</f>
        <v>14</v>
      </c>
      <c r="I158" s="7">
        <f>VLOOKUP(F158,Table!$A$2:$C$121,3,0)</f>
        <v>6</v>
      </c>
      <c r="J158" s="6" t="s">
        <v>2394</v>
      </c>
      <c r="K158" s="8" t="str">
        <f>LEFT(J158,MIN(FIND({0,1,2,3,4,5,6,7,8,9},ASC(J158)&amp;1234567890))-1)</f>
        <v>Ba</v>
      </c>
      <c r="L158" s="8">
        <f t="shared" si="11"/>
        <v>4</v>
      </c>
      <c r="M158" s="8">
        <f>VLOOKUP(K158,Table!$A$2:$C$121,2,0)</f>
        <v>2</v>
      </c>
      <c r="N158" s="7">
        <f>VLOOKUP(K158,Table!$A$2:$C$121,3,0)</f>
        <v>6</v>
      </c>
      <c r="O158" s="6" t="s">
        <v>2403</v>
      </c>
      <c r="P158" s="8" t="str">
        <f>LEFT(O158,MIN(FIND({0,1,2,3,4,5,6,7,8,9},ASC(O158)&amp;1234567890))-1)</f>
        <v>Zn</v>
      </c>
      <c r="Q158" s="8">
        <f t="shared" si="12"/>
        <v>4</v>
      </c>
      <c r="R158" s="8">
        <f>VLOOKUP(P158,Table!$A$2:$C$121,2,0)</f>
        <v>12</v>
      </c>
      <c r="S158" s="7">
        <f>VLOOKUP(P158,Table!$A$2:$C$121,3,0)</f>
        <v>4</v>
      </c>
      <c r="T158" s="6" t="s">
        <v>5103</v>
      </c>
      <c r="U158" s="8" t="str">
        <f>LEFT(T158,MIN(FIND({0,1,2,3,4,5,6,7,8,9},ASC(T158)&amp;1234567890))-1)</f>
        <v>B</v>
      </c>
      <c r="V158" s="8">
        <f t="shared" si="13"/>
        <v>14</v>
      </c>
      <c r="W158" s="8">
        <f>VLOOKUP(U158,Table!$A$2:$C$121,2,0)</f>
        <v>13</v>
      </c>
      <c r="X158" s="7">
        <f>VLOOKUP(U158,Table!$A$2:$C$121,3,0)</f>
        <v>2</v>
      </c>
      <c r="Y158" s="6" t="s">
        <v>5104</v>
      </c>
      <c r="Z158" s="8" t="str">
        <f>LEFT(Y158,MIN(FIND({0,1,2,3,4,5,6,7,8,9},ASC(Y158)&amp;1234567890))-1)</f>
        <v>O</v>
      </c>
      <c r="AA158" s="8">
        <f t="shared" si="14"/>
        <v>31</v>
      </c>
      <c r="AB158" s="8">
        <f>VLOOKUP(Z158,Table!$A$2:$C$121,2,0)</f>
        <v>16</v>
      </c>
      <c r="AC158" s="7">
        <f>VLOOKUP(Z158,Table!$A$2:$C$121,3,0)</f>
        <v>2</v>
      </c>
      <c r="AD158" s="5" t="str">
        <f>VLOOKUP(A158,Table!$U$1:$V$230,2,0)</f>
        <v>Trigonal</v>
      </c>
    </row>
    <row r="159" spans="1:30" x14ac:dyDescent="0.4">
      <c r="A159" s="5">
        <v>158</v>
      </c>
      <c r="B159" s="5">
        <v>422642</v>
      </c>
      <c r="C159" s="5" t="s">
        <v>1628</v>
      </c>
      <c r="D159" s="5" t="s">
        <v>1629</v>
      </c>
      <c r="E159" s="6" t="s">
        <v>2619</v>
      </c>
      <c r="F159" s="8" t="str">
        <f>LEFT(E159,MIN(FIND({0,1,2,3,4,5,6,7,8,9},ASC(E159)&amp;1234567890))-1)</f>
        <v>Hg</v>
      </c>
      <c r="G159" s="8">
        <f t="shared" si="10"/>
        <v>1</v>
      </c>
      <c r="H159" s="8">
        <f>VLOOKUP(F159,Table!$A$2:$C$121,2,0)</f>
        <v>12</v>
      </c>
      <c r="I159" s="7">
        <f>VLOOKUP(F159,Table!$A$2:$C$121,3,0)</f>
        <v>6</v>
      </c>
      <c r="J159" s="6" t="s">
        <v>2379</v>
      </c>
      <c r="K159" s="8" t="str">
        <f>LEFT(J159,MIN(FIND({0,1,2,3,4,5,6,7,8,9},ASC(J159)&amp;1234567890))-1)</f>
        <v>Zn</v>
      </c>
      <c r="L159" s="8">
        <f t="shared" si="11"/>
        <v>1</v>
      </c>
      <c r="M159" s="8">
        <f>VLOOKUP(K159,Table!$A$2:$C$121,2,0)</f>
        <v>12</v>
      </c>
      <c r="N159" s="7">
        <f>VLOOKUP(K159,Table!$A$2:$C$121,3,0)</f>
        <v>4</v>
      </c>
      <c r="O159" s="6" t="s">
        <v>3145</v>
      </c>
      <c r="P159" s="8" t="str">
        <f>LEFT(O159,MIN(FIND({0,1,2,3,4,5,6,7,8,9},ASC(O159)&amp;1234567890))-1)</f>
        <v>Cl</v>
      </c>
      <c r="Q159" s="8">
        <f t="shared" si="12"/>
        <v>15</v>
      </c>
      <c r="R159" s="8">
        <f>VLOOKUP(P159,Table!$A$2:$C$121,2,0)</f>
        <v>17</v>
      </c>
      <c r="S159" s="7">
        <f>VLOOKUP(P159,Table!$A$2:$C$121,3,0)</f>
        <v>3</v>
      </c>
      <c r="T159" s="6" t="s">
        <v>2334</v>
      </c>
      <c r="U159" s="8" t="str">
        <f>LEFT(T159,MIN(FIND({0,1,2,3,4,5,6,7,8,9},ASC(T159)&amp;1234567890))-1)</f>
        <v>Se</v>
      </c>
      <c r="V159" s="8">
        <f t="shared" si="13"/>
        <v>3</v>
      </c>
      <c r="W159" s="8">
        <f>VLOOKUP(U159,Table!$A$2:$C$121,2,0)</f>
        <v>16</v>
      </c>
      <c r="X159" s="7">
        <f>VLOOKUP(U159,Table!$A$2:$C$121,3,0)</f>
        <v>4</v>
      </c>
      <c r="Y159" s="6" t="s">
        <v>2510</v>
      </c>
      <c r="Z159" s="8" t="str">
        <f>LEFT(Y159,MIN(FIND({0,1,2,3,4,5,6,7,8,9},ASC(Y159)&amp;1234567890))-1)</f>
        <v>S</v>
      </c>
      <c r="AA159" s="8">
        <f t="shared" si="14"/>
        <v>3</v>
      </c>
      <c r="AB159" s="8">
        <f>VLOOKUP(Z159,Table!$A$2:$C$121,2,0)</f>
        <v>16</v>
      </c>
      <c r="AC159" s="7">
        <f>VLOOKUP(Z159,Table!$A$2:$C$121,3,0)</f>
        <v>3</v>
      </c>
      <c r="AD159" s="5" t="str">
        <f>VLOOKUP(A159,Table!$U$1:$V$230,2,0)</f>
        <v>Trigonal</v>
      </c>
    </row>
    <row r="160" spans="1:30" x14ac:dyDescent="0.4">
      <c r="A160" s="5">
        <v>159</v>
      </c>
      <c r="B160" s="5">
        <v>40856</v>
      </c>
      <c r="C160" s="5" t="s">
        <v>1630</v>
      </c>
      <c r="D160" s="5" t="s">
        <v>1631</v>
      </c>
      <c r="E160" s="6" t="s">
        <v>2310</v>
      </c>
      <c r="F160" s="8" t="str">
        <f>LEFT(E160,MIN(FIND({0,1,2,3,4,5,6,7,8,9},ASC(E160)&amp;1234567890))-1)</f>
        <v>K</v>
      </c>
      <c r="G160" s="8">
        <f t="shared" si="10"/>
        <v>1</v>
      </c>
      <c r="H160" s="8">
        <f>VLOOKUP(F160,Table!$A$2:$C$121,2,0)</f>
        <v>1</v>
      </c>
      <c r="I160" s="7">
        <f>VLOOKUP(F160,Table!$A$2:$C$121,3,0)</f>
        <v>4</v>
      </c>
      <c r="J160" s="6" t="s">
        <v>3821</v>
      </c>
      <c r="K160" s="8" t="str">
        <f>LEFT(J160,MIN(FIND({0,1,2,3,4,5,6,7,8,9},ASC(J160)&amp;1234567890))-1)</f>
        <v>Ba</v>
      </c>
      <c r="L160" s="8">
        <f t="shared" si="11"/>
        <v>6</v>
      </c>
      <c r="M160" s="8">
        <f>VLOOKUP(K160,Table!$A$2:$C$121,2,0)</f>
        <v>2</v>
      </c>
      <c r="N160" s="7">
        <f>VLOOKUP(K160,Table!$A$2:$C$121,3,0)</f>
        <v>6</v>
      </c>
      <c r="O160" s="6" t="s">
        <v>5263</v>
      </c>
      <c r="P160" s="8" t="str">
        <f>LEFT(O160,MIN(FIND({0,1,2,3,4,5,6,7,8,9},ASC(O160)&amp;1234567890))-1)</f>
        <v>Ga</v>
      </c>
      <c r="Q160" s="8">
        <f t="shared" si="12"/>
        <v>7</v>
      </c>
      <c r="R160" s="8">
        <f>VLOOKUP(P160,Table!$A$2:$C$121,2,0)</f>
        <v>13</v>
      </c>
      <c r="S160" s="7">
        <f>VLOOKUP(P160,Table!$A$2:$C$121,3,0)</f>
        <v>4</v>
      </c>
      <c r="T160" s="6" t="s">
        <v>2403</v>
      </c>
      <c r="U160" s="8" t="str">
        <f>LEFT(T160,MIN(FIND({0,1,2,3,4,5,6,7,8,9},ASC(T160)&amp;1234567890))-1)</f>
        <v>Zn</v>
      </c>
      <c r="V160" s="8">
        <f t="shared" si="13"/>
        <v>4</v>
      </c>
      <c r="W160" s="8">
        <f>VLOOKUP(U160,Table!$A$2:$C$121,2,0)</f>
        <v>12</v>
      </c>
      <c r="X160" s="7">
        <f>VLOOKUP(U160,Table!$A$2:$C$121,3,0)</f>
        <v>4</v>
      </c>
      <c r="Y160" s="6" t="s">
        <v>3416</v>
      </c>
      <c r="Z160" s="8" t="str">
        <f>LEFT(Y160,MIN(FIND({0,1,2,3,4,5,6,7,8,9},ASC(Y160)&amp;1234567890))-1)</f>
        <v>O</v>
      </c>
      <c r="AA160" s="8">
        <f t="shared" si="14"/>
        <v>21</v>
      </c>
      <c r="AB160" s="8">
        <f>VLOOKUP(Z160,Table!$A$2:$C$121,2,0)</f>
        <v>16</v>
      </c>
      <c r="AC160" s="7">
        <f>VLOOKUP(Z160,Table!$A$2:$C$121,3,0)</f>
        <v>2</v>
      </c>
      <c r="AD160" s="5" t="str">
        <f>VLOOKUP(A160,Table!$U$1:$V$230,2,0)</f>
        <v>Trigonal</v>
      </c>
    </row>
    <row r="161" spans="1:30" x14ac:dyDescent="0.4">
      <c r="A161" s="5">
        <v>159</v>
      </c>
      <c r="B161" s="5">
        <v>239325</v>
      </c>
      <c r="C161" s="5" t="s">
        <v>1630</v>
      </c>
      <c r="D161" s="5" t="s">
        <v>1632</v>
      </c>
      <c r="E161" s="6" t="s">
        <v>2597</v>
      </c>
      <c r="F161" s="8" t="str">
        <f>LEFT(E161,MIN(FIND({0,1,2,3,4,5,6,7,8,9},ASC(E161)&amp;1234567890))-1)</f>
        <v>Ba</v>
      </c>
      <c r="G161" s="8">
        <f t="shared" si="10"/>
        <v>1</v>
      </c>
      <c r="H161" s="8">
        <f>VLOOKUP(F161,Table!$A$2:$C$121,2,0)</f>
        <v>2</v>
      </c>
      <c r="I161" s="7">
        <f>VLOOKUP(F161,Table!$A$2:$C$121,3,0)</f>
        <v>6</v>
      </c>
      <c r="J161" s="6" t="s">
        <v>2341</v>
      </c>
      <c r="K161" s="8" t="str">
        <f>LEFT(J161,MIN(FIND({0,1,2,3,4,5,6,7,8,9},ASC(J161)&amp;1234567890))-1)</f>
        <v>Ca</v>
      </c>
      <c r="L161" s="8">
        <f t="shared" si="11"/>
        <v>1</v>
      </c>
      <c r="M161" s="8">
        <f>VLOOKUP(K161,Table!$A$2:$C$121,2,0)</f>
        <v>2</v>
      </c>
      <c r="N161" s="7">
        <f>VLOOKUP(K161,Table!$A$2:$C$121,3,0)</f>
        <v>4</v>
      </c>
      <c r="O161" s="6" t="s">
        <v>5264</v>
      </c>
      <c r="P161" s="8" t="str">
        <f>LEFT(O161,MIN(FIND({0,1,2,3,4,5,6,7,8,9},ASC(O161)&amp;1234567890))-1)</f>
        <v>Co</v>
      </c>
      <c r="Q161" s="8">
        <f t="shared" si="12"/>
        <v>2.12</v>
      </c>
      <c r="R161" s="8">
        <f>VLOOKUP(P161,Table!$A$2:$C$121,2,0)</f>
        <v>9</v>
      </c>
      <c r="S161" s="7">
        <f>VLOOKUP(P161,Table!$A$2:$C$121,3,0)</f>
        <v>4</v>
      </c>
      <c r="T161" s="6" t="s">
        <v>5265</v>
      </c>
      <c r="U161" s="8" t="str">
        <f>LEFT(T161,MIN(FIND({0,1,2,3,4,5,6,7,8,9},ASC(T161)&amp;1234567890))-1)</f>
        <v>Fe</v>
      </c>
      <c r="V161" s="8">
        <f t="shared" si="13"/>
        <v>0.89</v>
      </c>
      <c r="W161" s="8">
        <f>VLOOKUP(U161,Table!$A$2:$C$121,2,0)</f>
        <v>8</v>
      </c>
      <c r="X161" s="7">
        <f>VLOOKUP(U161,Table!$A$2:$C$121,3,0)</f>
        <v>4</v>
      </c>
      <c r="Y161" s="6" t="s">
        <v>2381</v>
      </c>
      <c r="Z161" s="8" t="str">
        <f>LEFT(Y161,MIN(FIND({0,1,2,3,4,5,6,7,8,9},ASC(Y161)&amp;1234567890))-1)</f>
        <v>O</v>
      </c>
      <c r="AA161" s="8">
        <f t="shared" si="14"/>
        <v>7</v>
      </c>
      <c r="AB161" s="8">
        <f>VLOOKUP(Z161,Table!$A$2:$C$121,2,0)</f>
        <v>16</v>
      </c>
      <c r="AC161" s="7">
        <f>VLOOKUP(Z161,Table!$A$2:$C$121,3,0)</f>
        <v>2</v>
      </c>
      <c r="AD161" s="5" t="str">
        <f>VLOOKUP(A161,Table!$U$1:$V$230,2,0)</f>
        <v>Trigonal</v>
      </c>
    </row>
    <row r="162" spans="1:30" x14ac:dyDescent="0.4">
      <c r="A162" s="5">
        <v>159</v>
      </c>
      <c r="B162" s="5">
        <v>291616</v>
      </c>
      <c r="C162" s="5" t="s">
        <v>1630</v>
      </c>
      <c r="D162" s="5" t="s">
        <v>1633</v>
      </c>
      <c r="E162" s="6" t="s">
        <v>5266</v>
      </c>
      <c r="F162" s="8" t="str">
        <f>LEFT(E162,MIN(FIND({0,1,2,3,4,5,6,7,8,9},ASC(E162)&amp;1234567890))-1)</f>
        <v>Na</v>
      </c>
      <c r="G162" s="8">
        <f t="shared" si="10"/>
        <v>0.62890000000000001</v>
      </c>
      <c r="H162" s="8">
        <f>VLOOKUP(F162,Table!$A$2:$C$121,2,0)</f>
        <v>1</v>
      </c>
      <c r="I162" s="7">
        <f>VLOOKUP(F162,Table!$A$2:$C$121,3,0)</f>
        <v>3</v>
      </c>
      <c r="J162" s="6" t="s">
        <v>5267</v>
      </c>
      <c r="K162" s="8" t="str">
        <f>LEFT(J162,MIN(FIND({0,1,2,3,4,5,6,7,8,9},ASC(J162)&amp;1234567890))-1)</f>
        <v>Ge</v>
      </c>
      <c r="L162" s="8">
        <f t="shared" si="11"/>
        <v>5.25</v>
      </c>
      <c r="M162" s="8">
        <f>VLOOKUP(K162,Table!$A$2:$C$121,2,0)</f>
        <v>14</v>
      </c>
      <c r="N162" s="7">
        <f>VLOOKUP(K162,Table!$A$2:$C$121,3,0)</f>
        <v>4</v>
      </c>
      <c r="O162" s="6" t="s">
        <v>5268</v>
      </c>
      <c r="P162" s="8" t="str">
        <f>LEFT(O162,MIN(FIND({0,1,2,3,4,5,6,7,8,9},ASC(O162)&amp;1234567890))-1)</f>
        <v>Ga</v>
      </c>
      <c r="Q162" s="8">
        <f t="shared" si="12"/>
        <v>0.75</v>
      </c>
      <c r="R162" s="8">
        <f>VLOOKUP(P162,Table!$A$2:$C$121,2,0)</f>
        <v>13</v>
      </c>
      <c r="S162" s="7">
        <f>VLOOKUP(P162,Table!$A$2:$C$121,3,0)</f>
        <v>4</v>
      </c>
      <c r="T162" s="6" t="s">
        <v>5269</v>
      </c>
      <c r="U162" s="8" t="str">
        <f>LEFT(T162,MIN(FIND({0,1,2,3,4,5,6,7,8,9},ASC(T162)&amp;1234567890))-1)</f>
        <v>O</v>
      </c>
      <c r="V162" s="8">
        <f t="shared" si="13"/>
        <v>0.12</v>
      </c>
      <c r="W162" s="8">
        <f>VLOOKUP(U162,Table!$A$2:$C$121,2,0)</f>
        <v>16</v>
      </c>
      <c r="X162" s="7">
        <f>VLOOKUP(U162,Table!$A$2:$C$121,3,0)</f>
        <v>2</v>
      </c>
      <c r="Y162" s="6" t="s">
        <v>5270</v>
      </c>
      <c r="Z162" s="8" t="str">
        <f>LEFT(Y162,MIN(FIND({0,1,2,3,4,5,6,7,8,9},ASC(Y162)&amp;1234567890))-1)</f>
        <v>N</v>
      </c>
      <c r="AA162" s="8">
        <f t="shared" si="14"/>
        <v>7.88</v>
      </c>
      <c r="AB162" s="8">
        <f>VLOOKUP(Z162,Table!$A$2:$C$121,2,0)</f>
        <v>15</v>
      </c>
      <c r="AC162" s="7">
        <f>VLOOKUP(Z162,Table!$A$2:$C$121,3,0)</f>
        <v>2</v>
      </c>
      <c r="AD162" s="5" t="str">
        <f>VLOOKUP(A162,Table!$U$1:$V$230,2,0)</f>
        <v>Trigonal</v>
      </c>
    </row>
    <row r="163" spans="1:30" x14ac:dyDescent="0.4">
      <c r="A163" s="5">
        <v>160</v>
      </c>
      <c r="B163" s="5">
        <v>291155</v>
      </c>
      <c r="C163" s="5" t="s">
        <v>1634</v>
      </c>
      <c r="D163" s="5" t="s">
        <v>1635</v>
      </c>
      <c r="E163" s="6" t="s">
        <v>5271</v>
      </c>
      <c r="F163" s="8" t="str">
        <f>LEFT(E163,MIN(FIND({0,1,2,3,4,5,6,7,8,9},ASC(E163)&amp;1234567890))-1)</f>
        <v>Na</v>
      </c>
      <c r="G163" s="8">
        <f t="shared" si="10"/>
        <v>0.5796</v>
      </c>
      <c r="H163" s="8">
        <f>VLOOKUP(F163,Table!$A$2:$C$121,2,0)</f>
        <v>1</v>
      </c>
      <c r="I163" s="7">
        <f>VLOOKUP(F163,Table!$A$2:$C$121,3,0)</f>
        <v>3</v>
      </c>
      <c r="J163" s="6" t="s">
        <v>4570</v>
      </c>
      <c r="K163" s="8" t="str">
        <f>LEFT(J163,MIN(FIND({0,1,2,3,4,5,6,7,8,9},ASC(J163)&amp;1234567890))-1)</f>
        <v>Mn</v>
      </c>
      <c r="L163" s="8">
        <f t="shared" si="11"/>
        <v>0.65</v>
      </c>
      <c r="M163" s="8">
        <f>VLOOKUP(K163,Table!$A$2:$C$121,2,0)</f>
        <v>7</v>
      </c>
      <c r="N163" s="7">
        <f>VLOOKUP(K163,Table!$A$2:$C$121,3,0)</f>
        <v>4</v>
      </c>
      <c r="O163" s="6" t="s">
        <v>4571</v>
      </c>
      <c r="P163" s="8" t="str">
        <f>LEFT(O163,MIN(FIND({0,1,2,3,4,5,6,7,8,9},ASC(O163)&amp;1234567890))-1)</f>
        <v>Co</v>
      </c>
      <c r="Q163" s="8">
        <f t="shared" si="12"/>
        <v>0.18</v>
      </c>
      <c r="R163" s="8">
        <f>VLOOKUP(P163,Table!$A$2:$C$121,2,0)</f>
        <v>9</v>
      </c>
      <c r="S163" s="7">
        <f>VLOOKUP(P163,Table!$A$2:$C$121,3,0)</f>
        <v>4</v>
      </c>
      <c r="T163" s="6" t="s">
        <v>4572</v>
      </c>
      <c r="U163" s="8" t="str">
        <f>LEFT(T163,MIN(FIND({0,1,2,3,4,5,6,7,8,9},ASC(T163)&amp;1234567890))-1)</f>
        <v>Ni</v>
      </c>
      <c r="V163" s="8">
        <f t="shared" si="13"/>
        <v>0.17</v>
      </c>
      <c r="W163" s="8">
        <f>VLOOKUP(U163,Table!$A$2:$C$121,2,0)</f>
        <v>10</v>
      </c>
      <c r="X163" s="7">
        <f>VLOOKUP(U163,Table!$A$2:$C$121,3,0)</f>
        <v>4</v>
      </c>
      <c r="Y163" s="6" t="s">
        <v>2493</v>
      </c>
      <c r="Z163" s="8" t="str">
        <f>LEFT(Y163,MIN(FIND({0,1,2,3,4,5,6,7,8,9},ASC(Y163)&amp;1234567890))-1)</f>
        <v>O</v>
      </c>
      <c r="AA163" s="8">
        <f t="shared" si="14"/>
        <v>2</v>
      </c>
      <c r="AB163" s="8">
        <f>VLOOKUP(Z163,Table!$A$2:$C$121,2,0)</f>
        <v>16</v>
      </c>
      <c r="AC163" s="7">
        <f>VLOOKUP(Z163,Table!$A$2:$C$121,3,0)</f>
        <v>2</v>
      </c>
      <c r="AD163" s="5" t="str">
        <f>VLOOKUP(A163,Table!$U$1:$V$230,2,0)</f>
        <v>Trigonal</v>
      </c>
    </row>
    <row r="164" spans="1:30" x14ac:dyDescent="0.4">
      <c r="A164" s="5">
        <v>173</v>
      </c>
      <c r="B164" s="5">
        <v>2468</v>
      </c>
      <c r="C164" s="5" t="s">
        <v>1731</v>
      </c>
      <c r="D164" s="5" t="s">
        <v>1732</v>
      </c>
      <c r="E164" s="6" t="s">
        <v>5049</v>
      </c>
      <c r="F164" s="8" t="str">
        <f>LEFT(E164,MIN(FIND({0,1,2,3,4,5,6,7,8,9},ASC(E164)&amp;1234567890))-1)</f>
        <v>K</v>
      </c>
      <c r="G164" s="8">
        <f t="shared" si="10"/>
        <v>0.25</v>
      </c>
      <c r="H164" s="8">
        <f>VLOOKUP(F164,Table!$A$2:$C$121,2,0)</f>
        <v>1</v>
      </c>
      <c r="I164" s="7">
        <f>VLOOKUP(F164,Table!$A$2:$C$121,3,0)</f>
        <v>4</v>
      </c>
      <c r="J164" s="6" t="s">
        <v>2661</v>
      </c>
      <c r="K164" s="8" t="str">
        <f>LEFT(J164,MIN(FIND({0,1,2,3,4,5,6,7,8,9},ASC(J164)&amp;1234567890))-1)</f>
        <v>Na</v>
      </c>
      <c r="L164" s="8">
        <f t="shared" si="11"/>
        <v>6</v>
      </c>
      <c r="M164" s="8">
        <f>VLOOKUP(K164,Table!$A$2:$C$121,2,0)</f>
        <v>1</v>
      </c>
      <c r="N164" s="7">
        <f>VLOOKUP(K164,Table!$A$2:$C$121,3,0)</f>
        <v>3</v>
      </c>
      <c r="O164" s="6" t="s">
        <v>5272</v>
      </c>
      <c r="P164" s="8" t="str">
        <f>LEFT(O164,MIN(FIND({0,1,2,3,4,5,6,7,8,9},ASC(O164)&amp;1234567890))-1)</f>
        <v>Al</v>
      </c>
      <c r="Q164" s="8">
        <f t="shared" si="12"/>
        <v>6.24</v>
      </c>
      <c r="R164" s="8">
        <f>VLOOKUP(P164,Table!$A$2:$C$121,2,0)</f>
        <v>13</v>
      </c>
      <c r="S164" s="7">
        <f>VLOOKUP(P164,Table!$A$2:$C$121,3,0)</f>
        <v>3</v>
      </c>
      <c r="T164" s="6" t="s">
        <v>5273</v>
      </c>
      <c r="U164" s="8" t="str">
        <f>LEFT(T164,MIN(FIND({0,1,2,3,4,5,6,7,8,9},ASC(T164)&amp;1234567890))-1)</f>
        <v>Si</v>
      </c>
      <c r="V164" s="8">
        <f t="shared" si="13"/>
        <v>9.76</v>
      </c>
      <c r="W164" s="8">
        <f>VLOOKUP(U164,Table!$A$2:$C$121,2,0)</f>
        <v>14</v>
      </c>
      <c r="X164" s="7">
        <f>VLOOKUP(U164,Table!$A$2:$C$121,3,0)</f>
        <v>3</v>
      </c>
      <c r="Y164" s="6" t="s">
        <v>2853</v>
      </c>
      <c r="Z164" s="8" t="str">
        <f>LEFT(Y164,MIN(FIND({0,1,2,3,4,5,6,7,8,9},ASC(Y164)&amp;1234567890))-1)</f>
        <v>O</v>
      </c>
      <c r="AA164" s="8">
        <f t="shared" si="14"/>
        <v>32</v>
      </c>
      <c r="AB164" s="8">
        <f>VLOOKUP(Z164,Table!$A$2:$C$121,2,0)</f>
        <v>16</v>
      </c>
      <c r="AC164" s="7">
        <f>VLOOKUP(Z164,Table!$A$2:$C$121,3,0)</f>
        <v>2</v>
      </c>
      <c r="AD164" s="5" t="str">
        <f>VLOOKUP(A164,Table!$U$1:$V$230,2,0)</f>
        <v>Hexagonal</v>
      </c>
    </row>
    <row r="165" spans="1:30" x14ac:dyDescent="0.4">
      <c r="A165" s="5">
        <v>173</v>
      </c>
      <c r="B165" s="5">
        <v>16608</v>
      </c>
      <c r="C165" s="5" t="s">
        <v>1731</v>
      </c>
      <c r="D165" s="5" t="s">
        <v>1733</v>
      </c>
      <c r="E165" s="6" t="s">
        <v>2315</v>
      </c>
      <c r="F165" s="8" t="str">
        <f>LEFT(E165,MIN(FIND({0,1,2,3,4,5,6,7,8,9},ASC(E165)&amp;1234567890))-1)</f>
        <v>Na</v>
      </c>
      <c r="G165" s="8">
        <f t="shared" si="10"/>
        <v>1</v>
      </c>
      <c r="H165" s="8">
        <f>VLOOKUP(F165,Table!$A$2:$C$121,2,0)</f>
        <v>1</v>
      </c>
      <c r="I165" s="7">
        <f>VLOOKUP(F165,Table!$A$2:$C$121,3,0)</f>
        <v>3</v>
      </c>
      <c r="J165" s="6" t="s">
        <v>2302</v>
      </c>
      <c r="K165" s="8" t="str">
        <f>LEFT(J165,MIN(FIND({0,1,2,3,4,5,6,7,8,9},ASC(J165)&amp;1234567890))-1)</f>
        <v>P</v>
      </c>
      <c r="L165" s="8">
        <f t="shared" si="11"/>
        <v>1</v>
      </c>
      <c r="M165" s="8">
        <f>VLOOKUP(K165,Table!$A$2:$C$121,2,0)</f>
        <v>15</v>
      </c>
      <c r="N165" s="7">
        <f>VLOOKUP(K165,Table!$A$2:$C$121,3,0)</f>
        <v>3</v>
      </c>
      <c r="O165" s="6" t="s">
        <v>2312</v>
      </c>
      <c r="P165" s="8" t="str">
        <f>LEFT(O165,MIN(FIND({0,1,2,3,4,5,6,7,8,9},ASC(O165)&amp;1234567890))-1)</f>
        <v>O</v>
      </c>
      <c r="Q165" s="8">
        <f t="shared" si="12"/>
        <v>3</v>
      </c>
      <c r="R165" s="8">
        <f>VLOOKUP(P165,Table!$A$2:$C$121,2,0)</f>
        <v>16</v>
      </c>
      <c r="S165" s="7">
        <f>VLOOKUP(P165,Table!$A$2:$C$121,3,0)</f>
        <v>2</v>
      </c>
      <c r="T165" s="6" t="s">
        <v>2313</v>
      </c>
      <c r="U165" s="8" t="str">
        <f>LEFT(T165,MIN(FIND({0,1,2,3,4,5,6,7,8,9},ASC(T165)&amp;1234567890))-1)</f>
        <v>N</v>
      </c>
      <c r="V165" s="8">
        <f t="shared" si="13"/>
        <v>1</v>
      </c>
      <c r="W165" s="8">
        <f>VLOOKUP(U165,Table!$A$2:$C$121,2,0)</f>
        <v>15</v>
      </c>
      <c r="X165" s="7">
        <f>VLOOKUP(U165,Table!$A$2:$C$121,3,0)</f>
        <v>2</v>
      </c>
      <c r="Y165" s="6" t="s">
        <v>2671</v>
      </c>
      <c r="Z165" s="8" t="str">
        <f>LEFT(Y165,MIN(FIND({0,1,2,3,4,5,6,7,8,9},ASC(Y165)&amp;1234567890))-1)</f>
        <v>H</v>
      </c>
      <c r="AA165" s="8">
        <f t="shared" si="14"/>
        <v>3</v>
      </c>
      <c r="AB165" s="8">
        <f>VLOOKUP(Z165,Table!$A$2:$C$121,2,0)</f>
        <v>1</v>
      </c>
      <c r="AC165" s="7">
        <f>VLOOKUP(Z165,Table!$A$2:$C$121,3,0)</f>
        <v>1</v>
      </c>
      <c r="AD165" s="5" t="str">
        <f>VLOOKUP(A165,Table!$U$1:$V$230,2,0)</f>
        <v>Hexagonal</v>
      </c>
    </row>
    <row r="166" spans="1:30" x14ac:dyDescent="0.4">
      <c r="A166" s="5">
        <v>173</v>
      </c>
      <c r="B166" s="5">
        <v>9541</v>
      </c>
      <c r="C166" s="5" t="s">
        <v>1731</v>
      </c>
      <c r="D166" s="5" t="s">
        <v>1734</v>
      </c>
      <c r="E166" s="6" t="s">
        <v>2661</v>
      </c>
      <c r="F166" s="8" t="str">
        <f>LEFT(E166,MIN(FIND({0,1,2,3,4,5,6,7,8,9},ASC(E166)&amp;1234567890))-1)</f>
        <v>Na</v>
      </c>
      <c r="G166" s="8">
        <f t="shared" si="10"/>
        <v>6</v>
      </c>
      <c r="H166" s="8">
        <f>VLOOKUP(F166,Table!$A$2:$C$121,2,0)</f>
        <v>1</v>
      </c>
      <c r="I166" s="7">
        <f>VLOOKUP(F166,Table!$A$2:$C$121,3,0)</f>
        <v>3</v>
      </c>
      <c r="J166" s="6" t="s">
        <v>5274</v>
      </c>
      <c r="K166" s="8" t="str">
        <f>LEFT(J166,MIN(FIND({0,1,2,3,4,5,6,7,8,9},ASC(J166)&amp;1234567890))-1)</f>
        <v>K</v>
      </c>
      <c r="L166" s="8">
        <f t="shared" si="11"/>
        <v>1.2</v>
      </c>
      <c r="M166" s="8">
        <f>VLOOKUP(K166,Table!$A$2:$C$121,2,0)</f>
        <v>1</v>
      </c>
      <c r="N166" s="7">
        <f>VLOOKUP(K166,Table!$A$2:$C$121,3,0)</f>
        <v>4</v>
      </c>
      <c r="O166" s="6" t="s">
        <v>5275</v>
      </c>
      <c r="P166" s="8" t="str">
        <f>LEFT(O166,MIN(FIND({0,1,2,3,4,5,6,7,8,9},ASC(O166)&amp;1234567890))-1)</f>
        <v>Al</v>
      </c>
      <c r="Q166" s="8">
        <f t="shared" si="12"/>
        <v>7.1</v>
      </c>
      <c r="R166" s="8">
        <f>VLOOKUP(P166,Table!$A$2:$C$121,2,0)</f>
        <v>13</v>
      </c>
      <c r="S166" s="7">
        <f>VLOOKUP(P166,Table!$A$2:$C$121,3,0)</f>
        <v>3</v>
      </c>
      <c r="T166" s="6" t="s">
        <v>5276</v>
      </c>
      <c r="U166" s="8" t="str">
        <f>LEFT(T166,MIN(FIND({0,1,2,3,4,5,6,7,8,9},ASC(T166)&amp;1234567890))-1)</f>
        <v>Si</v>
      </c>
      <c r="V166" s="8">
        <f t="shared" si="13"/>
        <v>8.9</v>
      </c>
      <c r="W166" s="8">
        <f>VLOOKUP(U166,Table!$A$2:$C$121,2,0)</f>
        <v>14</v>
      </c>
      <c r="X166" s="7">
        <f>VLOOKUP(U166,Table!$A$2:$C$121,3,0)</f>
        <v>3</v>
      </c>
      <c r="Y166" s="6" t="s">
        <v>2853</v>
      </c>
      <c r="Z166" s="8" t="str">
        <f>LEFT(Y166,MIN(FIND({0,1,2,3,4,5,6,7,8,9},ASC(Y166)&amp;1234567890))-1)</f>
        <v>O</v>
      </c>
      <c r="AA166" s="8">
        <f t="shared" si="14"/>
        <v>32</v>
      </c>
      <c r="AB166" s="8">
        <f>VLOOKUP(Z166,Table!$A$2:$C$121,2,0)</f>
        <v>16</v>
      </c>
      <c r="AC166" s="7">
        <f>VLOOKUP(Z166,Table!$A$2:$C$121,3,0)</f>
        <v>2</v>
      </c>
      <c r="AD166" s="5" t="str">
        <f>VLOOKUP(A166,Table!$U$1:$V$230,2,0)</f>
        <v>Hexagonal</v>
      </c>
    </row>
    <row r="167" spans="1:30" x14ac:dyDescent="0.4">
      <c r="A167" s="5">
        <v>173</v>
      </c>
      <c r="B167" s="5">
        <v>34471</v>
      </c>
      <c r="C167" s="5" t="s">
        <v>1731</v>
      </c>
      <c r="D167" s="5" t="s">
        <v>1735</v>
      </c>
      <c r="E167" s="6" t="s">
        <v>5277</v>
      </c>
      <c r="F167" s="8" t="str">
        <f>LEFT(E167,MIN(FIND({0,1,2,3,4,5,6,7,8,9},ASC(E167)&amp;1234567890))-1)</f>
        <v>Sm</v>
      </c>
      <c r="G167" s="8">
        <f t="shared" si="10"/>
        <v>8</v>
      </c>
      <c r="H167" s="8">
        <f>VLOOKUP(F167,Table!$A$2:$C$121,2,0)</f>
        <v>3</v>
      </c>
      <c r="I167" s="7">
        <f>VLOOKUP(F167,Table!$A$2:$C$121,3,0)</f>
        <v>6</v>
      </c>
      <c r="J167" s="6" t="s">
        <v>2795</v>
      </c>
      <c r="K167" s="8" t="str">
        <f>LEFT(J167,MIN(FIND({0,1,2,3,4,5,6,7,8,9},ASC(J167)&amp;1234567890))-1)</f>
        <v>Cr</v>
      </c>
      <c r="L167" s="8">
        <f t="shared" si="11"/>
        <v>2</v>
      </c>
      <c r="M167" s="8">
        <f>VLOOKUP(K167,Table!$A$2:$C$121,2,0)</f>
        <v>6</v>
      </c>
      <c r="N167" s="7">
        <f>VLOOKUP(K167,Table!$A$2:$C$121,3,0)</f>
        <v>4</v>
      </c>
      <c r="O167" s="6" t="s">
        <v>2505</v>
      </c>
      <c r="P167" s="8" t="str">
        <f>LEFT(O167,MIN(FIND({0,1,2,3,4,5,6,7,8,9},ASC(O167)&amp;1234567890))-1)</f>
        <v>Si</v>
      </c>
      <c r="Q167" s="8">
        <f t="shared" si="12"/>
        <v>6</v>
      </c>
      <c r="R167" s="8">
        <f>VLOOKUP(P167,Table!$A$2:$C$121,2,0)</f>
        <v>14</v>
      </c>
      <c r="S167" s="7">
        <f>VLOOKUP(P167,Table!$A$2:$C$121,3,0)</f>
        <v>3</v>
      </c>
      <c r="T167" s="6" t="s">
        <v>2323</v>
      </c>
      <c r="U167" s="8" t="str">
        <f>LEFT(T167,MIN(FIND({0,1,2,3,4,5,6,7,8,9},ASC(T167)&amp;1234567890))-1)</f>
        <v>N</v>
      </c>
      <c r="V167" s="8">
        <f t="shared" si="13"/>
        <v>2</v>
      </c>
      <c r="W167" s="8">
        <f>VLOOKUP(U167,Table!$A$2:$C$121,2,0)</f>
        <v>15</v>
      </c>
      <c r="X167" s="7">
        <f>VLOOKUP(U167,Table!$A$2:$C$121,3,0)</f>
        <v>2</v>
      </c>
      <c r="Y167" s="6" t="s">
        <v>2670</v>
      </c>
      <c r="Z167" s="8" t="str">
        <f>LEFT(Y167,MIN(FIND({0,1,2,3,4,5,6,7,8,9},ASC(Y167)&amp;1234567890))-1)</f>
        <v>O</v>
      </c>
      <c r="AA167" s="8">
        <f t="shared" si="14"/>
        <v>24</v>
      </c>
      <c r="AB167" s="8">
        <f>VLOOKUP(Z167,Table!$A$2:$C$121,2,0)</f>
        <v>16</v>
      </c>
      <c r="AC167" s="7">
        <f>VLOOKUP(Z167,Table!$A$2:$C$121,3,0)</f>
        <v>2</v>
      </c>
      <c r="AD167" s="5" t="str">
        <f>VLOOKUP(A167,Table!$U$1:$V$230,2,0)</f>
        <v>Hexagonal</v>
      </c>
    </row>
    <row r="168" spans="1:30" x14ac:dyDescent="0.4">
      <c r="A168" s="5">
        <v>173</v>
      </c>
      <c r="B168" s="5">
        <v>66069</v>
      </c>
      <c r="C168" s="5" t="s">
        <v>1731</v>
      </c>
      <c r="D168" s="5" t="s">
        <v>1736</v>
      </c>
      <c r="E168" s="6" t="s">
        <v>2597</v>
      </c>
      <c r="F168" s="8" t="str">
        <f>LEFT(E168,MIN(FIND({0,1,2,3,4,5,6,7,8,9},ASC(E168)&amp;1234567890))-1)</f>
        <v>Ba</v>
      </c>
      <c r="G168" s="8">
        <f t="shared" si="10"/>
        <v>1</v>
      </c>
      <c r="H168" s="8">
        <f>VLOOKUP(F168,Table!$A$2:$C$121,2,0)</f>
        <v>2</v>
      </c>
      <c r="I168" s="7">
        <f>VLOOKUP(F168,Table!$A$2:$C$121,3,0)</f>
        <v>6</v>
      </c>
      <c r="J168" s="6" t="s">
        <v>2552</v>
      </c>
      <c r="K168" s="8" t="str">
        <f>LEFT(J168,MIN(FIND({0,1,2,3,4,5,6,7,8,9},ASC(J168)&amp;1234567890))-1)</f>
        <v>Ca</v>
      </c>
      <c r="L168" s="8">
        <f t="shared" si="11"/>
        <v>2</v>
      </c>
      <c r="M168" s="8">
        <f>VLOOKUP(K168,Table!$A$2:$C$121,2,0)</f>
        <v>2</v>
      </c>
      <c r="N168" s="7">
        <f>VLOOKUP(K168,Table!$A$2:$C$121,3,0)</f>
        <v>4</v>
      </c>
      <c r="O168" s="6" t="s">
        <v>5278</v>
      </c>
      <c r="P168" s="8" t="str">
        <f>LEFT(O168,MIN(FIND({0,1,2,3,4,5,6,7,8,9},ASC(O168)&amp;1234567890))-1)</f>
        <v>Sc</v>
      </c>
      <c r="Q168" s="8">
        <f t="shared" si="12"/>
        <v>5</v>
      </c>
      <c r="R168" s="8">
        <f>VLOOKUP(P168,Table!$A$2:$C$121,2,0)</f>
        <v>3</v>
      </c>
      <c r="S168" s="7">
        <f>VLOOKUP(P168,Table!$A$2:$C$121,3,0)</f>
        <v>4</v>
      </c>
      <c r="T168" s="6" t="s">
        <v>5279</v>
      </c>
      <c r="U168" s="8" t="str">
        <f>LEFT(T168,MIN(FIND({0,1,2,3,4,5,6,7,8,9},ASC(T168)&amp;1234567890))-1)</f>
        <v>Yb</v>
      </c>
      <c r="V168" s="8">
        <f t="shared" si="13"/>
        <v>5</v>
      </c>
      <c r="W168" s="8">
        <f>VLOOKUP(U168,Table!$A$2:$C$121,2,0)</f>
        <v>3</v>
      </c>
      <c r="X168" s="7">
        <f>VLOOKUP(U168,Table!$A$2:$C$121,3,0)</f>
        <v>6</v>
      </c>
      <c r="Y168" s="6" t="s">
        <v>2474</v>
      </c>
      <c r="Z168" s="8" t="str">
        <f>LEFT(Y168,MIN(FIND({0,1,2,3,4,5,6,7,8,9},ASC(Y168)&amp;1234567890))-1)</f>
        <v>O</v>
      </c>
      <c r="AA168" s="8">
        <f t="shared" si="14"/>
        <v>18</v>
      </c>
      <c r="AB168" s="8">
        <f>VLOOKUP(Z168,Table!$A$2:$C$121,2,0)</f>
        <v>16</v>
      </c>
      <c r="AC168" s="7">
        <f>VLOOKUP(Z168,Table!$A$2:$C$121,3,0)</f>
        <v>2</v>
      </c>
      <c r="AD168" s="5" t="str">
        <f>VLOOKUP(A168,Table!$U$1:$V$230,2,0)</f>
        <v>Hexagonal</v>
      </c>
    </row>
    <row r="169" spans="1:30" x14ac:dyDescent="0.4">
      <c r="A169" s="5">
        <v>173</v>
      </c>
      <c r="B169" s="5">
        <v>66070</v>
      </c>
      <c r="C169" s="5" t="s">
        <v>1731</v>
      </c>
      <c r="D169" s="5" t="s">
        <v>1737</v>
      </c>
      <c r="E169" s="6" t="s">
        <v>2597</v>
      </c>
      <c r="F169" s="8" t="str">
        <f>LEFT(E169,MIN(FIND({0,1,2,3,4,5,6,7,8,9},ASC(E169)&amp;1234567890))-1)</f>
        <v>Ba</v>
      </c>
      <c r="G169" s="8">
        <f t="shared" si="10"/>
        <v>1</v>
      </c>
      <c r="H169" s="8">
        <f>VLOOKUP(F169,Table!$A$2:$C$121,2,0)</f>
        <v>2</v>
      </c>
      <c r="I169" s="7">
        <f>VLOOKUP(F169,Table!$A$2:$C$121,3,0)</f>
        <v>6</v>
      </c>
      <c r="J169" s="6" t="s">
        <v>2552</v>
      </c>
      <c r="K169" s="8" t="str">
        <f>LEFT(J169,MIN(FIND({0,1,2,3,4,5,6,7,8,9},ASC(J169)&amp;1234567890))-1)</f>
        <v>Ca</v>
      </c>
      <c r="L169" s="8">
        <f t="shared" si="11"/>
        <v>2</v>
      </c>
      <c r="M169" s="8">
        <f>VLOOKUP(K169,Table!$A$2:$C$121,2,0)</f>
        <v>2</v>
      </c>
      <c r="N169" s="7">
        <f>VLOOKUP(K169,Table!$A$2:$C$121,3,0)</f>
        <v>4</v>
      </c>
      <c r="O169" s="6" t="s">
        <v>5280</v>
      </c>
      <c r="P169" s="8" t="str">
        <f>LEFT(O169,MIN(FIND({0,1,2,3,4,5,6,7,8,9},ASC(O169)&amp;1234567890))-1)</f>
        <v>Ho</v>
      </c>
      <c r="Q169" s="8">
        <f t="shared" si="12"/>
        <v>5</v>
      </c>
      <c r="R169" s="8">
        <f>VLOOKUP(P169,Table!$A$2:$C$121,2,0)</f>
        <v>3</v>
      </c>
      <c r="S169" s="7">
        <f>VLOOKUP(P169,Table!$A$2:$C$121,3,0)</f>
        <v>6</v>
      </c>
      <c r="T169" s="6" t="s">
        <v>3872</v>
      </c>
      <c r="U169" s="8" t="str">
        <f>LEFT(T169,MIN(FIND({0,1,2,3,4,5,6,7,8,9},ASC(T169)&amp;1234567890))-1)</f>
        <v>Y</v>
      </c>
      <c r="V169" s="8">
        <f t="shared" si="13"/>
        <v>5</v>
      </c>
      <c r="W169" s="8">
        <f>VLOOKUP(U169,Table!$A$2:$C$121,2,0)</f>
        <v>3</v>
      </c>
      <c r="X169" s="7">
        <f>VLOOKUP(U169,Table!$A$2:$C$121,3,0)</f>
        <v>5</v>
      </c>
      <c r="Y169" s="6" t="s">
        <v>2474</v>
      </c>
      <c r="Z169" s="8" t="str">
        <f>LEFT(Y169,MIN(FIND({0,1,2,3,4,5,6,7,8,9},ASC(Y169)&amp;1234567890))-1)</f>
        <v>O</v>
      </c>
      <c r="AA169" s="8">
        <f t="shared" si="14"/>
        <v>18</v>
      </c>
      <c r="AB169" s="8">
        <f>VLOOKUP(Z169,Table!$A$2:$C$121,2,0)</f>
        <v>16</v>
      </c>
      <c r="AC169" s="7">
        <f>VLOOKUP(Z169,Table!$A$2:$C$121,3,0)</f>
        <v>2</v>
      </c>
      <c r="AD169" s="5" t="str">
        <f>VLOOKUP(A169,Table!$U$1:$V$230,2,0)</f>
        <v>Hexagonal</v>
      </c>
    </row>
    <row r="170" spans="1:30" x14ac:dyDescent="0.4">
      <c r="A170" s="5">
        <v>173</v>
      </c>
      <c r="B170" s="5">
        <v>66071</v>
      </c>
      <c r="C170" s="5" t="s">
        <v>1731</v>
      </c>
      <c r="D170" s="5" t="s">
        <v>1738</v>
      </c>
      <c r="E170" s="6" t="s">
        <v>2597</v>
      </c>
      <c r="F170" s="8" t="str">
        <f>LEFT(E170,MIN(FIND({0,1,2,3,4,5,6,7,8,9},ASC(E170)&amp;1234567890))-1)</f>
        <v>Ba</v>
      </c>
      <c r="G170" s="8">
        <f t="shared" si="10"/>
        <v>1</v>
      </c>
      <c r="H170" s="8">
        <f>VLOOKUP(F170,Table!$A$2:$C$121,2,0)</f>
        <v>2</v>
      </c>
      <c r="I170" s="7">
        <f>VLOOKUP(F170,Table!$A$2:$C$121,3,0)</f>
        <v>6</v>
      </c>
      <c r="J170" s="6" t="s">
        <v>2552</v>
      </c>
      <c r="K170" s="8" t="str">
        <f>LEFT(J170,MIN(FIND({0,1,2,3,4,5,6,7,8,9},ASC(J170)&amp;1234567890))-1)</f>
        <v>Ca</v>
      </c>
      <c r="L170" s="8">
        <f t="shared" si="11"/>
        <v>2</v>
      </c>
      <c r="M170" s="8">
        <f>VLOOKUP(K170,Table!$A$2:$C$121,2,0)</f>
        <v>2</v>
      </c>
      <c r="N170" s="7">
        <f>VLOOKUP(K170,Table!$A$2:$C$121,3,0)</f>
        <v>4</v>
      </c>
      <c r="O170" s="6" t="s">
        <v>2589</v>
      </c>
      <c r="P170" s="8" t="str">
        <f>LEFT(O170,MIN(FIND({0,1,2,3,4,5,6,7,8,9},ASC(O170)&amp;1234567890))-1)</f>
        <v>La</v>
      </c>
      <c r="Q170" s="8">
        <f t="shared" si="12"/>
        <v>5</v>
      </c>
      <c r="R170" s="8">
        <f>VLOOKUP(P170,Table!$A$2:$C$121,2,0)</f>
        <v>3</v>
      </c>
      <c r="S170" s="7">
        <f>VLOOKUP(P170,Table!$A$2:$C$121,3,0)</f>
        <v>6</v>
      </c>
      <c r="T170" s="6" t="s">
        <v>3872</v>
      </c>
      <c r="U170" s="8" t="str">
        <f>LEFT(T170,MIN(FIND({0,1,2,3,4,5,6,7,8,9},ASC(T170)&amp;1234567890))-1)</f>
        <v>Y</v>
      </c>
      <c r="V170" s="8">
        <f t="shared" si="13"/>
        <v>5</v>
      </c>
      <c r="W170" s="8">
        <f>VLOOKUP(U170,Table!$A$2:$C$121,2,0)</f>
        <v>3</v>
      </c>
      <c r="X170" s="7">
        <f>VLOOKUP(U170,Table!$A$2:$C$121,3,0)</f>
        <v>5</v>
      </c>
      <c r="Y170" s="6" t="s">
        <v>2474</v>
      </c>
      <c r="Z170" s="8" t="str">
        <f>LEFT(Y170,MIN(FIND({0,1,2,3,4,5,6,7,8,9},ASC(Y170)&amp;1234567890))-1)</f>
        <v>O</v>
      </c>
      <c r="AA170" s="8">
        <f t="shared" si="14"/>
        <v>18</v>
      </c>
      <c r="AB170" s="8">
        <f>VLOOKUP(Z170,Table!$A$2:$C$121,2,0)</f>
        <v>16</v>
      </c>
      <c r="AC170" s="7">
        <f>VLOOKUP(Z170,Table!$A$2:$C$121,3,0)</f>
        <v>2</v>
      </c>
      <c r="AD170" s="5" t="str">
        <f>VLOOKUP(A170,Table!$U$1:$V$230,2,0)</f>
        <v>Hexagonal</v>
      </c>
    </row>
    <row r="171" spans="1:30" x14ac:dyDescent="0.4">
      <c r="A171" s="5">
        <v>173</v>
      </c>
      <c r="B171" s="5">
        <v>68785</v>
      </c>
      <c r="C171" s="5" t="s">
        <v>1731</v>
      </c>
      <c r="D171" s="5" t="s">
        <v>1739</v>
      </c>
      <c r="E171" s="6" t="s">
        <v>2294</v>
      </c>
      <c r="F171" s="8" t="str">
        <f>LEFT(E171,MIN(FIND({0,1,2,3,4,5,6,7,8,9},ASC(E171)&amp;1234567890))-1)</f>
        <v>Ba</v>
      </c>
      <c r="G171" s="8">
        <f t="shared" si="10"/>
        <v>2</v>
      </c>
      <c r="H171" s="8">
        <f>VLOOKUP(F171,Table!$A$2:$C$121,2,0)</f>
        <v>2</v>
      </c>
      <c r="I171" s="7">
        <f>VLOOKUP(F171,Table!$A$2:$C$121,3,0)</f>
        <v>6</v>
      </c>
      <c r="J171" s="6" t="s">
        <v>3715</v>
      </c>
      <c r="K171" s="8" t="str">
        <f>LEFT(J171,MIN(FIND({0,1,2,3,4,5,6,7,8,9},ASC(J171)&amp;1234567890))-1)</f>
        <v>Ca</v>
      </c>
      <c r="L171" s="8">
        <f t="shared" si="11"/>
        <v>5</v>
      </c>
      <c r="M171" s="8">
        <f>VLOOKUP(K171,Table!$A$2:$C$121,2,0)</f>
        <v>2</v>
      </c>
      <c r="N171" s="7">
        <f>VLOOKUP(K171,Table!$A$2:$C$121,3,0)</f>
        <v>4</v>
      </c>
      <c r="O171" s="6" t="s">
        <v>5281</v>
      </c>
      <c r="P171" s="8" t="str">
        <f>LEFT(O171,MIN(FIND({0,1,2,3,4,5,6,7,8,9},ASC(O171)&amp;1234567890))-1)</f>
        <v>Dy</v>
      </c>
      <c r="Q171" s="8">
        <f t="shared" si="12"/>
        <v>18</v>
      </c>
      <c r="R171" s="8">
        <f>VLOOKUP(P171,Table!$A$2:$C$121,2,0)</f>
        <v>3</v>
      </c>
      <c r="S171" s="7">
        <f>VLOOKUP(P171,Table!$A$2:$C$121,3,0)</f>
        <v>6</v>
      </c>
      <c r="T171" s="6" t="s">
        <v>2504</v>
      </c>
      <c r="U171" s="8" t="str">
        <f>LEFT(T171,MIN(FIND({0,1,2,3,4,5,6,7,8,9},ASC(T171)&amp;1234567890))-1)</f>
        <v>Zr</v>
      </c>
      <c r="V171" s="8">
        <f t="shared" si="13"/>
        <v>1</v>
      </c>
      <c r="W171" s="8">
        <f>VLOOKUP(U171,Table!$A$2:$C$121,2,0)</f>
        <v>4</v>
      </c>
      <c r="X171" s="7">
        <f>VLOOKUP(U171,Table!$A$2:$C$121,3,0)</f>
        <v>5</v>
      </c>
      <c r="Y171" s="6" t="s">
        <v>4368</v>
      </c>
      <c r="Z171" s="8" t="str">
        <f>LEFT(Y171,MIN(FIND({0,1,2,3,4,5,6,7,8,9},ASC(Y171)&amp;1234567890))-1)</f>
        <v>O</v>
      </c>
      <c r="AA171" s="8">
        <f t="shared" si="14"/>
        <v>36</v>
      </c>
      <c r="AB171" s="8">
        <f>VLOOKUP(Z171,Table!$A$2:$C$121,2,0)</f>
        <v>16</v>
      </c>
      <c r="AC171" s="7">
        <f>VLOOKUP(Z171,Table!$A$2:$C$121,3,0)</f>
        <v>2</v>
      </c>
      <c r="AD171" s="5" t="str">
        <f>VLOOKUP(A171,Table!$U$1:$V$230,2,0)</f>
        <v>Hexagonal</v>
      </c>
    </row>
    <row r="172" spans="1:30" x14ac:dyDescent="0.4">
      <c r="A172" s="5">
        <v>173</v>
      </c>
      <c r="B172" s="5">
        <v>203136</v>
      </c>
      <c r="C172" s="5" t="s">
        <v>1731</v>
      </c>
      <c r="D172" s="5" t="s">
        <v>1740</v>
      </c>
      <c r="E172" s="6" t="s">
        <v>2597</v>
      </c>
      <c r="F172" s="8" t="str">
        <f>LEFT(E172,MIN(FIND({0,1,2,3,4,5,6,7,8,9},ASC(E172)&amp;1234567890))-1)</f>
        <v>Ba</v>
      </c>
      <c r="G172" s="8">
        <f t="shared" si="10"/>
        <v>1</v>
      </c>
      <c r="H172" s="8">
        <f>VLOOKUP(F172,Table!$A$2:$C$121,2,0)</f>
        <v>2</v>
      </c>
      <c r="I172" s="7">
        <f>VLOOKUP(F172,Table!$A$2:$C$121,3,0)</f>
        <v>6</v>
      </c>
      <c r="J172" s="6" t="s">
        <v>2552</v>
      </c>
      <c r="K172" s="8" t="str">
        <f>LEFT(J172,MIN(FIND({0,1,2,3,4,5,6,7,8,9},ASC(J172)&amp;1234567890))-1)</f>
        <v>Ca</v>
      </c>
      <c r="L172" s="8">
        <f t="shared" si="11"/>
        <v>2</v>
      </c>
      <c r="M172" s="8">
        <f>VLOOKUP(K172,Table!$A$2:$C$121,2,0)</f>
        <v>2</v>
      </c>
      <c r="N172" s="7">
        <f>VLOOKUP(K172,Table!$A$2:$C$121,3,0)</f>
        <v>4</v>
      </c>
      <c r="O172" s="6" t="s">
        <v>5282</v>
      </c>
      <c r="P172" s="8" t="str">
        <f>LEFT(O172,MIN(FIND({0,1,2,3,4,5,6,7,8,9},ASC(O172)&amp;1234567890))-1)</f>
        <v>Tm</v>
      </c>
      <c r="Q172" s="8">
        <f t="shared" si="12"/>
        <v>5</v>
      </c>
      <c r="R172" s="8">
        <f>VLOOKUP(P172,Table!$A$2:$C$121,2,0)</f>
        <v>3</v>
      </c>
      <c r="S172" s="7">
        <f>VLOOKUP(P172,Table!$A$2:$C$121,3,0)</f>
        <v>6</v>
      </c>
      <c r="T172" s="6" t="s">
        <v>5278</v>
      </c>
      <c r="U172" s="8" t="str">
        <f>LEFT(T172,MIN(FIND({0,1,2,3,4,5,6,7,8,9},ASC(T172)&amp;1234567890))-1)</f>
        <v>Sc</v>
      </c>
      <c r="V172" s="8">
        <f t="shared" si="13"/>
        <v>5</v>
      </c>
      <c r="W172" s="8">
        <f>VLOOKUP(U172,Table!$A$2:$C$121,2,0)</f>
        <v>3</v>
      </c>
      <c r="X172" s="7">
        <f>VLOOKUP(U172,Table!$A$2:$C$121,3,0)</f>
        <v>4</v>
      </c>
      <c r="Y172" s="6" t="s">
        <v>2474</v>
      </c>
      <c r="Z172" s="8" t="str">
        <f>LEFT(Y172,MIN(FIND({0,1,2,3,4,5,6,7,8,9},ASC(Y172)&amp;1234567890))-1)</f>
        <v>O</v>
      </c>
      <c r="AA172" s="8">
        <f t="shared" si="14"/>
        <v>18</v>
      </c>
      <c r="AB172" s="8">
        <f>VLOOKUP(Z172,Table!$A$2:$C$121,2,0)</f>
        <v>16</v>
      </c>
      <c r="AC172" s="7">
        <f>VLOOKUP(Z172,Table!$A$2:$C$121,3,0)</f>
        <v>2</v>
      </c>
      <c r="AD172" s="5" t="str">
        <f>VLOOKUP(A172,Table!$U$1:$V$230,2,0)</f>
        <v>Hexagonal</v>
      </c>
    </row>
    <row r="173" spans="1:30" x14ac:dyDescent="0.4">
      <c r="A173" s="5">
        <v>173</v>
      </c>
      <c r="B173" s="5">
        <v>200446</v>
      </c>
      <c r="C173" s="5" t="s">
        <v>1731</v>
      </c>
      <c r="D173" s="5" t="s">
        <v>1741</v>
      </c>
      <c r="E173" s="6" t="s">
        <v>5283</v>
      </c>
      <c r="F173" s="8" t="str">
        <f>LEFT(E173,MIN(FIND({0,1,2,3,4,5,6,7,8,9},ASC(E173)&amp;1234567890))-1)</f>
        <v>K</v>
      </c>
      <c r="G173" s="8">
        <f t="shared" si="10"/>
        <v>0.24</v>
      </c>
      <c r="H173" s="8">
        <f>VLOOKUP(F173,Table!$A$2:$C$121,2,0)</f>
        <v>1</v>
      </c>
      <c r="I173" s="7">
        <f>VLOOKUP(F173,Table!$A$2:$C$121,3,0)</f>
        <v>4</v>
      </c>
      <c r="J173" s="6" t="s">
        <v>5284</v>
      </c>
      <c r="K173" s="8" t="str">
        <f>LEFT(J173,MIN(FIND({0,1,2,3,4,5,6,7,8,9},ASC(J173)&amp;1234567890))-1)</f>
        <v>Na</v>
      </c>
      <c r="L173" s="8">
        <f t="shared" si="11"/>
        <v>6</v>
      </c>
      <c r="M173" s="8">
        <f>VLOOKUP(K173,Table!$A$2:$C$121,2,0)</f>
        <v>1</v>
      </c>
      <c r="N173" s="7">
        <f>VLOOKUP(K173,Table!$A$2:$C$121,3,0)</f>
        <v>3</v>
      </c>
      <c r="O173" s="6" t="s">
        <v>5272</v>
      </c>
      <c r="P173" s="8" t="str">
        <f>LEFT(O173,MIN(FIND({0,1,2,3,4,5,6,7,8,9},ASC(O173)&amp;1234567890))-1)</f>
        <v>Al</v>
      </c>
      <c r="Q173" s="8">
        <f t="shared" si="12"/>
        <v>6.24</v>
      </c>
      <c r="R173" s="8">
        <f>VLOOKUP(P173,Table!$A$2:$C$121,2,0)</f>
        <v>13</v>
      </c>
      <c r="S173" s="7">
        <f>VLOOKUP(P173,Table!$A$2:$C$121,3,0)</f>
        <v>3</v>
      </c>
      <c r="T173" s="6" t="s">
        <v>5273</v>
      </c>
      <c r="U173" s="8" t="str">
        <f>LEFT(T173,MIN(FIND({0,1,2,3,4,5,6,7,8,9},ASC(T173)&amp;1234567890))-1)</f>
        <v>Si</v>
      </c>
      <c r="V173" s="8">
        <f t="shared" si="13"/>
        <v>9.76</v>
      </c>
      <c r="W173" s="8">
        <f>VLOOKUP(U173,Table!$A$2:$C$121,2,0)</f>
        <v>14</v>
      </c>
      <c r="X173" s="7">
        <f>VLOOKUP(U173,Table!$A$2:$C$121,3,0)</f>
        <v>3</v>
      </c>
      <c r="Y173" s="6" t="s">
        <v>2853</v>
      </c>
      <c r="Z173" s="8" t="str">
        <f>LEFT(Y173,MIN(FIND({0,1,2,3,4,5,6,7,8,9},ASC(Y173)&amp;1234567890))-1)</f>
        <v>O</v>
      </c>
      <c r="AA173" s="8">
        <f t="shared" si="14"/>
        <v>32</v>
      </c>
      <c r="AB173" s="8">
        <f>VLOOKUP(Z173,Table!$A$2:$C$121,2,0)</f>
        <v>16</v>
      </c>
      <c r="AC173" s="7">
        <f>VLOOKUP(Z173,Table!$A$2:$C$121,3,0)</f>
        <v>2</v>
      </c>
      <c r="AD173" s="5" t="str">
        <f>VLOOKUP(A173,Table!$U$1:$V$230,2,0)</f>
        <v>Hexagonal</v>
      </c>
    </row>
    <row r="174" spans="1:30" x14ac:dyDescent="0.4">
      <c r="A174" s="5">
        <v>173</v>
      </c>
      <c r="B174" s="5">
        <v>291207</v>
      </c>
      <c r="C174" s="5" t="s">
        <v>1731</v>
      </c>
      <c r="D174" s="5" t="s">
        <v>1742</v>
      </c>
      <c r="E174" s="6" t="s">
        <v>5285</v>
      </c>
      <c r="F174" s="8" t="str">
        <f>LEFT(E174,MIN(FIND({0,1,2,3,4,5,6,7,8,9},ASC(E174)&amp;1234567890))-1)</f>
        <v>Ba</v>
      </c>
      <c r="G174" s="8">
        <f t="shared" si="10"/>
        <v>0.97699999999999998</v>
      </c>
      <c r="H174" s="8">
        <f>VLOOKUP(F174,Table!$A$2:$C$121,2,0)</f>
        <v>2</v>
      </c>
      <c r="I174" s="7">
        <f>VLOOKUP(F174,Table!$A$2:$C$121,3,0)</f>
        <v>6</v>
      </c>
      <c r="J174" s="6" t="s">
        <v>5286</v>
      </c>
      <c r="K174" s="8" t="str">
        <f>LEFT(J174,MIN(FIND({0,1,2,3,4,5,6,7,8,9},ASC(J174)&amp;1234567890))-1)</f>
        <v>Eu</v>
      </c>
      <c r="L174" s="8">
        <f t="shared" si="11"/>
        <v>2.3E-2</v>
      </c>
      <c r="M174" s="8">
        <f>VLOOKUP(K174,Table!$A$2:$C$121,2,0)</f>
        <v>3</v>
      </c>
      <c r="N174" s="7">
        <f>VLOOKUP(K174,Table!$A$2:$C$121,3,0)</f>
        <v>6</v>
      </c>
      <c r="O174" s="6" t="s">
        <v>2627</v>
      </c>
      <c r="P174" s="8" t="str">
        <f>LEFT(O174,MIN(FIND({0,1,2,3,4,5,6,7,8,9},ASC(O174)&amp;1234567890))-1)</f>
        <v>Mg</v>
      </c>
      <c r="Q174" s="8">
        <f t="shared" si="12"/>
        <v>1</v>
      </c>
      <c r="R174" s="8">
        <f>VLOOKUP(P174,Table!$A$2:$C$121,2,0)</f>
        <v>2</v>
      </c>
      <c r="S174" s="7">
        <f>VLOOKUP(P174,Table!$A$2:$C$121,3,0)</f>
        <v>3</v>
      </c>
      <c r="T174" s="6" t="s">
        <v>2321</v>
      </c>
      <c r="U174" s="8" t="str">
        <f>LEFT(T174,MIN(FIND({0,1,2,3,4,5,6,7,8,9},ASC(T174)&amp;1234567890))-1)</f>
        <v>Si</v>
      </c>
      <c r="V174" s="8">
        <f t="shared" si="13"/>
        <v>1</v>
      </c>
      <c r="W174" s="8">
        <f>VLOOKUP(U174,Table!$A$2:$C$121,2,0)</f>
        <v>14</v>
      </c>
      <c r="X174" s="7">
        <f>VLOOKUP(U174,Table!$A$2:$C$121,3,0)</f>
        <v>3</v>
      </c>
      <c r="Y174" s="6" t="s">
        <v>2317</v>
      </c>
      <c r="Z174" s="8" t="str">
        <f>LEFT(Y174,MIN(FIND({0,1,2,3,4,5,6,7,8,9},ASC(Y174)&amp;1234567890))-1)</f>
        <v>O</v>
      </c>
      <c r="AA174" s="8">
        <f t="shared" si="14"/>
        <v>4</v>
      </c>
      <c r="AB174" s="8">
        <f>VLOOKUP(Z174,Table!$A$2:$C$121,2,0)</f>
        <v>16</v>
      </c>
      <c r="AC174" s="7">
        <f>VLOOKUP(Z174,Table!$A$2:$C$121,3,0)</f>
        <v>2</v>
      </c>
      <c r="AD174" s="5" t="str">
        <f>VLOOKUP(A174,Table!$U$1:$V$230,2,0)</f>
        <v>Hexagonal</v>
      </c>
    </row>
    <row r="175" spans="1:30" x14ac:dyDescent="0.4">
      <c r="A175" s="5">
        <v>173</v>
      </c>
      <c r="B175" s="5">
        <v>107363</v>
      </c>
      <c r="C175" s="5" t="s">
        <v>1731</v>
      </c>
      <c r="D175" s="5" t="s">
        <v>1743</v>
      </c>
      <c r="E175" s="6" t="s">
        <v>5287</v>
      </c>
      <c r="F175" s="8" t="str">
        <f>LEFT(E175,MIN(FIND({0,1,2,3,4,5,6,7,8,9},ASC(E175)&amp;1234567890))-1)</f>
        <v>Mn</v>
      </c>
      <c r="G175" s="8">
        <f t="shared" si="10"/>
        <v>16</v>
      </c>
      <c r="H175" s="8">
        <f>VLOOKUP(F175,Table!$A$2:$C$121,2,0)</f>
        <v>7</v>
      </c>
      <c r="I175" s="7">
        <f>VLOOKUP(F175,Table!$A$2:$C$121,3,0)</f>
        <v>4</v>
      </c>
      <c r="J175" s="6" t="s">
        <v>3278</v>
      </c>
      <c r="K175" s="8" t="str">
        <f>LEFT(J175,MIN(FIND({0,1,2,3,4,5,6,7,8,9},ASC(J175)&amp;1234567890))-1)</f>
        <v>Si</v>
      </c>
      <c r="L175" s="8">
        <f t="shared" si="11"/>
        <v>12</v>
      </c>
      <c r="M175" s="8">
        <f>VLOOKUP(K175,Table!$A$2:$C$121,2,0)</f>
        <v>14</v>
      </c>
      <c r="N175" s="7">
        <f>VLOOKUP(K175,Table!$A$2:$C$121,3,0)</f>
        <v>3</v>
      </c>
      <c r="O175" s="6" t="s">
        <v>4415</v>
      </c>
      <c r="P175" s="8" t="str">
        <f>LEFT(O175,MIN(FIND({0,1,2,3,4,5,6,7,8,9},ASC(O175)&amp;1234567890))-1)</f>
        <v>As</v>
      </c>
      <c r="Q175" s="8">
        <f t="shared" si="12"/>
        <v>3</v>
      </c>
      <c r="R175" s="8">
        <f>VLOOKUP(P175,Table!$A$2:$C$121,2,0)</f>
        <v>15</v>
      </c>
      <c r="S175" s="7">
        <f>VLOOKUP(P175,Table!$A$2:$C$121,3,0)</f>
        <v>4</v>
      </c>
      <c r="T175" s="6" t="s">
        <v>3543</v>
      </c>
      <c r="U175" s="8" t="str">
        <f>LEFT(T175,MIN(FIND({0,1,2,3,4,5,6,7,8,9},ASC(T175)&amp;1234567890))-1)</f>
        <v>O</v>
      </c>
      <c r="V175" s="8">
        <f t="shared" si="13"/>
        <v>57</v>
      </c>
      <c r="W175" s="8">
        <f>VLOOKUP(U175,Table!$A$2:$C$121,2,0)</f>
        <v>16</v>
      </c>
      <c r="X175" s="7">
        <f>VLOOKUP(U175,Table!$A$2:$C$121,3,0)</f>
        <v>2</v>
      </c>
      <c r="Y175" s="6" t="s">
        <v>5288</v>
      </c>
      <c r="Z175" s="8" t="str">
        <f>LEFT(Y175,MIN(FIND({0,1,2,3,4,5,6,7,8,9},ASC(Y175)&amp;1234567890))-1)</f>
        <v>H</v>
      </c>
      <c r="AA175" s="8">
        <f t="shared" si="14"/>
        <v>17</v>
      </c>
      <c r="AB175" s="8">
        <f>VLOOKUP(Z175,Table!$A$2:$C$121,2,0)</f>
        <v>1</v>
      </c>
      <c r="AC175" s="7">
        <f>VLOOKUP(Z175,Table!$A$2:$C$121,3,0)</f>
        <v>1</v>
      </c>
      <c r="AD175" s="5" t="str">
        <f>VLOOKUP(A175,Table!$U$1:$V$230,2,0)</f>
        <v>Hexagonal</v>
      </c>
    </row>
    <row r="176" spans="1:30" x14ac:dyDescent="0.4">
      <c r="A176" s="5">
        <v>173</v>
      </c>
      <c r="B176" s="5">
        <v>152325</v>
      </c>
      <c r="C176" s="5" t="s">
        <v>1731</v>
      </c>
      <c r="D176" s="5" t="s">
        <v>1744</v>
      </c>
      <c r="E176" s="6" t="s">
        <v>5289</v>
      </c>
      <c r="F176" s="8" t="str">
        <f>LEFT(E176,MIN(FIND({0,1,2,3,4,5,6,7,8,9},ASC(E176)&amp;1234567890))-1)</f>
        <v>La</v>
      </c>
      <c r="G176" s="8">
        <f t="shared" si="10"/>
        <v>8</v>
      </c>
      <c r="H176" s="8">
        <f>VLOOKUP(F176,Table!$A$2:$C$121,2,0)</f>
        <v>3</v>
      </c>
      <c r="I176" s="7">
        <f>VLOOKUP(F176,Table!$A$2:$C$121,3,0)</f>
        <v>6</v>
      </c>
      <c r="J176" s="6" t="s">
        <v>2597</v>
      </c>
      <c r="K176" s="8" t="str">
        <f>LEFT(J176,MIN(FIND({0,1,2,3,4,5,6,7,8,9},ASC(J176)&amp;1234567890))-1)</f>
        <v>Ba</v>
      </c>
      <c r="L176" s="8">
        <f t="shared" si="11"/>
        <v>1</v>
      </c>
      <c r="M176" s="8">
        <f>VLOOKUP(K176,Table!$A$2:$C$121,2,0)</f>
        <v>2</v>
      </c>
      <c r="N176" s="7">
        <f>VLOOKUP(K176,Table!$A$2:$C$121,3,0)</f>
        <v>6</v>
      </c>
      <c r="O176" s="6" t="s">
        <v>2636</v>
      </c>
      <c r="P176" s="8" t="str">
        <f>LEFT(O176,MIN(FIND({0,1,2,3,4,5,6,7,8,9},ASC(O176)&amp;1234567890))-1)</f>
        <v>Co</v>
      </c>
      <c r="Q176" s="8">
        <f t="shared" si="12"/>
        <v>1</v>
      </c>
      <c r="R176" s="8">
        <f>VLOOKUP(P176,Table!$A$2:$C$121,2,0)</f>
        <v>9</v>
      </c>
      <c r="S176" s="7">
        <f>VLOOKUP(P176,Table!$A$2:$C$121,3,0)</f>
        <v>4</v>
      </c>
      <c r="T176" s="6" t="s">
        <v>2505</v>
      </c>
      <c r="U176" s="8" t="str">
        <f>LEFT(T176,MIN(FIND({0,1,2,3,4,5,6,7,8,9},ASC(T176)&amp;1234567890))-1)</f>
        <v>Si</v>
      </c>
      <c r="V176" s="8">
        <f t="shared" si="13"/>
        <v>6</v>
      </c>
      <c r="W176" s="8">
        <f>VLOOKUP(U176,Table!$A$2:$C$121,2,0)</f>
        <v>14</v>
      </c>
      <c r="X176" s="7">
        <f>VLOOKUP(U176,Table!$A$2:$C$121,3,0)</f>
        <v>3</v>
      </c>
      <c r="Y176" s="6" t="s">
        <v>2581</v>
      </c>
      <c r="Z176" s="8" t="str">
        <f>LEFT(Y176,MIN(FIND({0,1,2,3,4,5,6,7,8,9},ASC(Y176)&amp;1234567890))-1)</f>
        <v>O</v>
      </c>
      <c r="AA176" s="8">
        <f t="shared" si="14"/>
        <v>26</v>
      </c>
      <c r="AB176" s="8">
        <f>VLOOKUP(Z176,Table!$A$2:$C$121,2,0)</f>
        <v>16</v>
      </c>
      <c r="AC176" s="7">
        <f>VLOOKUP(Z176,Table!$A$2:$C$121,3,0)</f>
        <v>2</v>
      </c>
      <c r="AD176" s="5" t="str">
        <f>VLOOKUP(A176,Table!$U$1:$V$230,2,0)</f>
        <v>Hexagonal</v>
      </c>
    </row>
    <row r="177" spans="1:30" x14ac:dyDescent="0.4">
      <c r="A177" s="5">
        <v>174</v>
      </c>
      <c r="B177" s="5">
        <v>418517</v>
      </c>
      <c r="C177" s="5" t="s">
        <v>1745</v>
      </c>
      <c r="D177" s="5" t="s">
        <v>1746</v>
      </c>
      <c r="E177" s="6" t="s">
        <v>5290</v>
      </c>
      <c r="F177" s="8" t="str">
        <f>LEFT(E177,MIN(FIND({0,1,2,3,4,5,6,7,8,9},ASC(E177)&amp;1234567890))-1)</f>
        <v>Ba</v>
      </c>
      <c r="G177" s="8">
        <f t="shared" si="10"/>
        <v>6.92</v>
      </c>
      <c r="H177" s="8">
        <f>VLOOKUP(F177,Table!$A$2:$C$121,2,0)</f>
        <v>2</v>
      </c>
      <c r="I177" s="7">
        <f>VLOOKUP(F177,Table!$A$2:$C$121,3,0)</f>
        <v>6</v>
      </c>
      <c r="J177" s="6" t="s">
        <v>5291</v>
      </c>
      <c r="K177" s="8" t="str">
        <f>LEFT(J177,MIN(FIND({0,1,2,3,4,5,6,7,8,9},ASC(J177)&amp;1234567890))-1)</f>
        <v>Na</v>
      </c>
      <c r="L177" s="8">
        <f t="shared" si="11"/>
        <v>0.11</v>
      </c>
      <c r="M177" s="8">
        <f>VLOOKUP(K177,Table!$A$2:$C$121,2,0)</f>
        <v>1</v>
      </c>
      <c r="N177" s="7">
        <f>VLOOKUP(K177,Table!$A$2:$C$121,3,0)</f>
        <v>3</v>
      </c>
      <c r="O177" s="6" t="s">
        <v>4426</v>
      </c>
      <c r="P177" s="8" t="str">
        <f>LEFT(O177,MIN(FIND({0,1,2,3,4,5,6,7,8,9},ASC(O177)&amp;1234567890))-1)</f>
        <v>F</v>
      </c>
      <c r="Q177" s="8">
        <f t="shared" si="12"/>
        <v>12</v>
      </c>
      <c r="R177" s="8">
        <f>VLOOKUP(P177,Table!$A$2:$C$121,2,0)</f>
        <v>17</v>
      </c>
      <c r="S177" s="7">
        <f>VLOOKUP(P177,Table!$A$2:$C$121,3,0)</f>
        <v>2</v>
      </c>
      <c r="T177" s="6" t="s">
        <v>5292</v>
      </c>
      <c r="U177" s="8" t="str">
        <f>LEFT(T177,MIN(FIND({0,1,2,3,4,5,6,7,8,9},ASC(T177)&amp;1234567890))-1)</f>
        <v>Cl</v>
      </c>
      <c r="V177" s="8">
        <f t="shared" si="13"/>
        <v>0.83</v>
      </c>
      <c r="W177" s="8">
        <f>VLOOKUP(U177,Table!$A$2:$C$121,2,0)</f>
        <v>17</v>
      </c>
      <c r="X177" s="7">
        <f>VLOOKUP(U177,Table!$A$2:$C$121,3,0)</f>
        <v>3</v>
      </c>
      <c r="Y177" s="6" t="s">
        <v>5293</v>
      </c>
      <c r="Z177" s="8" t="str">
        <f>LEFT(Y177,MIN(FIND({0,1,2,3,4,5,6,7,8,9},ASC(Y177)&amp;1234567890))-1)</f>
        <v>Br</v>
      </c>
      <c r="AA177" s="8">
        <f t="shared" si="14"/>
        <v>1.17</v>
      </c>
      <c r="AB177" s="8">
        <f>VLOOKUP(Z177,Table!$A$2:$C$121,2,0)</f>
        <v>17</v>
      </c>
      <c r="AC177" s="7">
        <f>VLOOKUP(Z177,Table!$A$2:$C$121,3,0)</f>
        <v>4</v>
      </c>
      <c r="AD177" s="5" t="str">
        <f>VLOOKUP(A177,Table!$U$1:$V$230,2,0)</f>
        <v>Hexagonal</v>
      </c>
    </row>
    <row r="178" spans="1:30" x14ac:dyDescent="0.4">
      <c r="A178" s="5">
        <v>174</v>
      </c>
      <c r="B178" s="5">
        <v>418518</v>
      </c>
      <c r="C178" s="5" t="s">
        <v>1745</v>
      </c>
      <c r="D178" s="5" t="s">
        <v>1747</v>
      </c>
      <c r="E178" s="6" t="s">
        <v>5294</v>
      </c>
      <c r="F178" s="8" t="str">
        <f>LEFT(E178,MIN(FIND({0,1,2,3,4,5,6,7,8,9},ASC(E178)&amp;1234567890))-1)</f>
        <v>Ba</v>
      </c>
      <c r="G178" s="8">
        <f t="shared" si="10"/>
        <v>6.89</v>
      </c>
      <c r="H178" s="8">
        <f>VLOOKUP(F178,Table!$A$2:$C$121,2,0)</f>
        <v>2</v>
      </c>
      <c r="I178" s="7">
        <f>VLOOKUP(F178,Table!$A$2:$C$121,3,0)</f>
        <v>6</v>
      </c>
      <c r="J178" s="6" t="s">
        <v>5295</v>
      </c>
      <c r="K178" s="8" t="str">
        <f>LEFT(J178,MIN(FIND({0,1,2,3,4,5,6,7,8,9},ASC(J178)&amp;1234567890))-1)</f>
        <v>Na</v>
      </c>
      <c r="L178" s="8">
        <f t="shared" si="11"/>
        <v>0.16</v>
      </c>
      <c r="M178" s="8">
        <f>VLOOKUP(K178,Table!$A$2:$C$121,2,0)</f>
        <v>1</v>
      </c>
      <c r="N178" s="7">
        <f>VLOOKUP(K178,Table!$A$2:$C$121,3,0)</f>
        <v>3</v>
      </c>
      <c r="O178" s="6" t="s">
        <v>4426</v>
      </c>
      <c r="P178" s="8" t="str">
        <f>LEFT(O178,MIN(FIND({0,1,2,3,4,5,6,7,8,9},ASC(O178)&amp;1234567890))-1)</f>
        <v>F</v>
      </c>
      <c r="Q178" s="8">
        <f t="shared" si="12"/>
        <v>12</v>
      </c>
      <c r="R178" s="8">
        <f>VLOOKUP(P178,Table!$A$2:$C$121,2,0)</f>
        <v>17</v>
      </c>
      <c r="S178" s="7">
        <f>VLOOKUP(P178,Table!$A$2:$C$121,3,0)</f>
        <v>2</v>
      </c>
      <c r="T178" s="6" t="s">
        <v>5296</v>
      </c>
      <c r="U178" s="8" t="str">
        <f>LEFT(T178,MIN(FIND({0,1,2,3,4,5,6,7,8,9},ASC(T178)&amp;1234567890))-1)</f>
        <v>Cl</v>
      </c>
      <c r="V178" s="8">
        <f t="shared" si="13"/>
        <v>0.52</v>
      </c>
      <c r="W178" s="8">
        <f>VLOOKUP(U178,Table!$A$2:$C$121,2,0)</f>
        <v>17</v>
      </c>
      <c r="X178" s="7">
        <f>VLOOKUP(U178,Table!$A$2:$C$121,3,0)</f>
        <v>3</v>
      </c>
      <c r="Y178" s="6" t="s">
        <v>5297</v>
      </c>
      <c r="Z178" s="8" t="str">
        <f>LEFT(Y178,MIN(FIND({0,1,2,3,4,5,6,7,8,9},ASC(Y178)&amp;1234567890))-1)</f>
        <v>Br</v>
      </c>
      <c r="AA178" s="8">
        <f t="shared" si="14"/>
        <v>1.48</v>
      </c>
      <c r="AB178" s="8">
        <f>VLOOKUP(Z178,Table!$A$2:$C$121,2,0)</f>
        <v>17</v>
      </c>
      <c r="AC178" s="7">
        <f>VLOOKUP(Z178,Table!$A$2:$C$121,3,0)</f>
        <v>4</v>
      </c>
      <c r="AD178" s="5" t="str">
        <f>VLOOKUP(A178,Table!$U$1:$V$230,2,0)</f>
        <v>Hexagonal</v>
      </c>
    </row>
    <row r="179" spans="1:30" x14ac:dyDescent="0.4">
      <c r="A179" s="5">
        <v>183</v>
      </c>
      <c r="B179" s="5">
        <v>184050</v>
      </c>
      <c r="C179" s="5" t="s">
        <v>1777</v>
      </c>
      <c r="D179" s="5" t="s">
        <v>1778</v>
      </c>
      <c r="E179" s="6" t="s">
        <v>2700</v>
      </c>
      <c r="F179" s="8" t="str">
        <f>LEFT(E179,MIN(FIND({0,1,2,3,4,5,6,7,8,9},ASC(E179)&amp;1234567890))-1)</f>
        <v>Nd</v>
      </c>
      <c r="G179" s="8">
        <f t="shared" si="10"/>
        <v>1</v>
      </c>
      <c r="H179" s="8">
        <f>VLOOKUP(F179,Table!$A$2:$C$121,2,0)</f>
        <v>3</v>
      </c>
      <c r="I179" s="7">
        <f>VLOOKUP(F179,Table!$A$2:$C$121,3,0)</f>
        <v>6</v>
      </c>
      <c r="J179" s="6" t="s">
        <v>2421</v>
      </c>
      <c r="K179" s="8" t="str">
        <f>LEFT(J179,MIN(FIND({0,1,2,3,4,5,6,7,8,9},ASC(J179)&amp;1234567890))-1)</f>
        <v>Co</v>
      </c>
      <c r="L179" s="8">
        <f t="shared" si="11"/>
        <v>3</v>
      </c>
      <c r="M179" s="8">
        <f>VLOOKUP(K179,Table!$A$2:$C$121,2,0)</f>
        <v>9</v>
      </c>
      <c r="N179" s="7">
        <f>VLOOKUP(K179,Table!$A$2:$C$121,3,0)</f>
        <v>4</v>
      </c>
      <c r="O179" s="6" t="s">
        <v>2634</v>
      </c>
      <c r="P179" s="8" t="str">
        <f>LEFT(O179,MIN(FIND({0,1,2,3,4,5,6,7,8,9},ASC(O179)&amp;1234567890))-1)</f>
        <v>Ni</v>
      </c>
      <c r="Q179" s="8">
        <f t="shared" si="12"/>
        <v>1</v>
      </c>
      <c r="R179" s="8">
        <f>VLOOKUP(P179,Table!$A$2:$C$121,2,0)</f>
        <v>10</v>
      </c>
      <c r="S179" s="7">
        <f>VLOOKUP(P179,Table!$A$2:$C$121,3,0)</f>
        <v>4</v>
      </c>
      <c r="T179" s="6" t="s">
        <v>2438</v>
      </c>
      <c r="U179" s="8" t="str">
        <f>LEFT(T179,MIN(FIND({0,1,2,3,4,5,6,7,8,9},ASC(T179)&amp;1234567890))-1)</f>
        <v>B</v>
      </c>
      <c r="V179" s="8">
        <f t="shared" si="13"/>
        <v>1</v>
      </c>
      <c r="W179" s="8">
        <f>VLOOKUP(U179,Table!$A$2:$C$121,2,0)</f>
        <v>13</v>
      </c>
      <c r="X179" s="7">
        <f>VLOOKUP(U179,Table!$A$2:$C$121,3,0)</f>
        <v>2</v>
      </c>
      <c r="Y179" s="6" t="s">
        <v>5298</v>
      </c>
      <c r="Z179" s="8" t="str">
        <f>LEFT(Y179,MIN(FIND({0,1,2,3,4,5,6,7,8,9},ASC(Y179)&amp;1234567890))-1)</f>
        <v>D</v>
      </c>
      <c r="AA179" s="8">
        <f t="shared" si="14"/>
        <v>2.99</v>
      </c>
      <c r="AB179" s="8">
        <f>VLOOKUP(Z179,Table!$A$2:$C$121,2,0)</f>
        <v>1</v>
      </c>
      <c r="AC179" s="7">
        <f>VLOOKUP(Z179,Table!$A$2:$C$121,3,0)</f>
        <v>1</v>
      </c>
      <c r="AD179" s="5" t="str">
        <f>VLOOKUP(A179,Table!$U$1:$V$230,2,0)</f>
        <v>Hexagonal</v>
      </c>
    </row>
    <row r="180" spans="1:30" x14ac:dyDescent="0.4">
      <c r="A180" s="5">
        <v>183</v>
      </c>
      <c r="B180" s="5">
        <v>184051</v>
      </c>
      <c r="C180" s="5" t="s">
        <v>1777</v>
      </c>
      <c r="D180" s="5" t="s">
        <v>1779</v>
      </c>
      <c r="E180" s="6" t="s">
        <v>2700</v>
      </c>
      <c r="F180" s="8" t="str">
        <f>LEFT(E180,MIN(FIND({0,1,2,3,4,5,6,7,8,9},ASC(E180)&amp;1234567890))-1)</f>
        <v>Nd</v>
      </c>
      <c r="G180" s="8">
        <f t="shared" si="10"/>
        <v>1</v>
      </c>
      <c r="H180" s="8">
        <f>VLOOKUP(F180,Table!$A$2:$C$121,2,0)</f>
        <v>3</v>
      </c>
      <c r="I180" s="7">
        <f>VLOOKUP(F180,Table!$A$2:$C$121,3,0)</f>
        <v>6</v>
      </c>
      <c r="J180" s="6" t="s">
        <v>2421</v>
      </c>
      <c r="K180" s="8" t="str">
        <f>LEFT(J180,MIN(FIND({0,1,2,3,4,5,6,7,8,9},ASC(J180)&amp;1234567890))-1)</f>
        <v>Co</v>
      </c>
      <c r="L180" s="8">
        <f t="shared" si="11"/>
        <v>3</v>
      </c>
      <c r="M180" s="8">
        <f>VLOOKUP(K180,Table!$A$2:$C$121,2,0)</f>
        <v>9</v>
      </c>
      <c r="N180" s="7">
        <f>VLOOKUP(K180,Table!$A$2:$C$121,3,0)</f>
        <v>4</v>
      </c>
      <c r="O180" s="6" t="s">
        <v>2634</v>
      </c>
      <c r="P180" s="8" t="str">
        <f>LEFT(O180,MIN(FIND({0,1,2,3,4,5,6,7,8,9},ASC(O180)&amp;1234567890))-1)</f>
        <v>Ni</v>
      </c>
      <c r="Q180" s="8">
        <f t="shared" si="12"/>
        <v>1</v>
      </c>
      <c r="R180" s="8">
        <f>VLOOKUP(P180,Table!$A$2:$C$121,2,0)</f>
        <v>10</v>
      </c>
      <c r="S180" s="7">
        <f>VLOOKUP(P180,Table!$A$2:$C$121,3,0)</f>
        <v>4</v>
      </c>
      <c r="T180" s="6" t="s">
        <v>2438</v>
      </c>
      <c r="U180" s="8" t="str">
        <f>LEFT(T180,MIN(FIND({0,1,2,3,4,5,6,7,8,9},ASC(T180)&amp;1234567890))-1)</f>
        <v>B</v>
      </c>
      <c r="V180" s="8">
        <f t="shared" si="13"/>
        <v>1</v>
      </c>
      <c r="W180" s="8">
        <f>VLOOKUP(U180,Table!$A$2:$C$121,2,0)</f>
        <v>13</v>
      </c>
      <c r="X180" s="7">
        <f>VLOOKUP(U180,Table!$A$2:$C$121,3,0)</f>
        <v>2</v>
      </c>
      <c r="Y180" s="6" t="s">
        <v>5299</v>
      </c>
      <c r="Z180" s="8" t="str">
        <f>LEFT(Y180,MIN(FIND({0,1,2,3,4,5,6,7,8,9},ASC(Y180)&amp;1234567890))-1)</f>
        <v>D</v>
      </c>
      <c r="AA180" s="8">
        <f t="shared" si="14"/>
        <v>3.44</v>
      </c>
      <c r="AB180" s="8">
        <f>VLOOKUP(Z180,Table!$A$2:$C$121,2,0)</f>
        <v>1</v>
      </c>
      <c r="AC180" s="7">
        <f>VLOOKUP(Z180,Table!$A$2:$C$121,3,0)</f>
        <v>1</v>
      </c>
      <c r="AD180" s="5" t="str">
        <f>VLOOKUP(A180,Table!$U$1:$V$230,2,0)</f>
        <v>Hexagonal</v>
      </c>
    </row>
    <row r="181" spans="1:30" x14ac:dyDescent="0.4">
      <c r="A181" s="5">
        <v>184</v>
      </c>
      <c r="B181" s="5">
        <v>20134</v>
      </c>
      <c r="C181" s="5" t="s">
        <v>1780</v>
      </c>
      <c r="D181" s="5" t="s">
        <v>1781</v>
      </c>
      <c r="E181" s="6" t="s">
        <v>2310</v>
      </c>
      <c r="F181" s="8" t="str">
        <f>LEFT(E181,MIN(FIND({0,1,2,3,4,5,6,7,8,9},ASC(E181)&amp;1234567890))-1)</f>
        <v>K</v>
      </c>
      <c r="G181" s="8">
        <f t="shared" si="10"/>
        <v>1</v>
      </c>
      <c r="H181" s="8">
        <f>VLOOKUP(F181,Table!$A$2:$C$121,2,0)</f>
        <v>1</v>
      </c>
      <c r="I181" s="7">
        <f>VLOOKUP(F181,Table!$A$2:$C$121,3,0)</f>
        <v>4</v>
      </c>
      <c r="J181" s="6" t="s">
        <v>2413</v>
      </c>
      <c r="K181" s="8" t="str">
        <f>LEFT(J181,MIN(FIND({0,1,2,3,4,5,6,7,8,9},ASC(J181)&amp;1234567890))-1)</f>
        <v>Zn</v>
      </c>
      <c r="L181" s="8">
        <f t="shared" si="11"/>
        <v>3</v>
      </c>
      <c r="M181" s="8">
        <f>VLOOKUP(K181,Table!$A$2:$C$121,2,0)</f>
        <v>12</v>
      </c>
      <c r="N181" s="7">
        <f>VLOOKUP(K181,Table!$A$2:$C$121,3,0)</f>
        <v>4</v>
      </c>
      <c r="O181" s="6" t="s">
        <v>3941</v>
      </c>
      <c r="P181" s="8" t="str">
        <f>LEFT(O181,MIN(FIND({0,1,2,3,4,5,6,7,8,9},ASC(O181)&amp;1234567890))-1)</f>
        <v>Mn</v>
      </c>
      <c r="Q181" s="8">
        <f t="shared" si="12"/>
        <v>2</v>
      </c>
      <c r="R181" s="8">
        <f>VLOOKUP(P181,Table!$A$2:$C$121,2,0)</f>
        <v>7</v>
      </c>
      <c r="S181" s="7">
        <f>VLOOKUP(P181,Table!$A$2:$C$121,3,0)</f>
        <v>4</v>
      </c>
      <c r="T181" s="6" t="s">
        <v>3278</v>
      </c>
      <c r="U181" s="8" t="str">
        <f>LEFT(T181,MIN(FIND({0,1,2,3,4,5,6,7,8,9},ASC(T181)&amp;1234567890))-1)</f>
        <v>Si</v>
      </c>
      <c r="V181" s="8">
        <f t="shared" si="13"/>
        <v>12</v>
      </c>
      <c r="W181" s="8">
        <f>VLOOKUP(U181,Table!$A$2:$C$121,2,0)</f>
        <v>14</v>
      </c>
      <c r="X181" s="7">
        <f>VLOOKUP(U181,Table!$A$2:$C$121,3,0)</f>
        <v>3</v>
      </c>
      <c r="Y181" s="6" t="s">
        <v>3164</v>
      </c>
      <c r="Z181" s="8" t="str">
        <f>LEFT(Y181,MIN(FIND({0,1,2,3,4,5,6,7,8,9},ASC(Y181)&amp;1234567890))-1)</f>
        <v>O</v>
      </c>
      <c r="AA181" s="8">
        <f t="shared" si="14"/>
        <v>30</v>
      </c>
      <c r="AB181" s="8">
        <f>VLOOKUP(Z181,Table!$A$2:$C$121,2,0)</f>
        <v>16</v>
      </c>
      <c r="AC181" s="7">
        <f>VLOOKUP(Z181,Table!$A$2:$C$121,3,0)</f>
        <v>2</v>
      </c>
      <c r="AD181" s="5" t="str">
        <f>VLOOKUP(A181,Table!$U$1:$V$230,2,0)</f>
        <v>Hexagonal</v>
      </c>
    </row>
    <row r="182" spans="1:30" x14ac:dyDescent="0.4">
      <c r="A182" s="5">
        <v>185</v>
      </c>
      <c r="B182" s="5">
        <v>92969</v>
      </c>
      <c r="C182" s="5" t="s">
        <v>1782</v>
      </c>
      <c r="D182" s="5" t="s">
        <v>1783</v>
      </c>
      <c r="E182" s="6" t="s">
        <v>5300</v>
      </c>
      <c r="F182" s="8" t="str">
        <f>LEFT(E182,MIN(FIND({0,1,2,3,4,5,6,7,8,9},ASC(E182)&amp;1234567890))-1)</f>
        <v>K</v>
      </c>
      <c r="G182" s="8">
        <f t="shared" si="10"/>
        <v>1.54</v>
      </c>
      <c r="H182" s="8">
        <f>VLOOKUP(F182,Table!$A$2:$C$121,2,0)</f>
        <v>1</v>
      </c>
      <c r="I182" s="7">
        <f>VLOOKUP(F182,Table!$A$2:$C$121,3,0)</f>
        <v>4</v>
      </c>
      <c r="J182" s="6" t="s">
        <v>5301</v>
      </c>
      <c r="K182" s="8" t="str">
        <f>LEFT(J182,MIN(FIND({0,1,2,3,4,5,6,7,8,9},ASC(J182)&amp;1234567890))-1)</f>
        <v>H</v>
      </c>
      <c r="L182" s="8">
        <f t="shared" si="11"/>
        <v>1.04</v>
      </c>
      <c r="M182" s="8">
        <f>VLOOKUP(K182,Table!$A$2:$C$121,2,0)</f>
        <v>1</v>
      </c>
      <c r="N182" s="7">
        <f>VLOOKUP(K182,Table!$A$2:$C$121,3,0)</f>
        <v>1</v>
      </c>
      <c r="O182" s="6" t="s">
        <v>5302</v>
      </c>
      <c r="P182" s="8" t="str">
        <f>LEFT(O182,MIN(FIND({0,1,2,3,4,5,6,7,8,9},ASC(O182)&amp;1234567890))-1)</f>
        <v>Mg</v>
      </c>
      <c r="Q182" s="8">
        <f t="shared" si="12"/>
        <v>1.93</v>
      </c>
      <c r="R182" s="8">
        <f>VLOOKUP(P182,Table!$A$2:$C$121,2,0)</f>
        <v>2</v>
      </c>
      <c r="S182" s="7">
        <f>VLOOKUP(P182,Table!$A$2:$C$121,3,0)</f>
        <v>3</v>
      </c>
      <c r="T182" s="6" t="s">
        <v>5303</v>
      </c>
      <c r="U182" s="8" t="str">
        <f>LEFT(T182,MIN(FIND({0,1,2,3,4,5,6,7,8,9},ASC(T182)&amp;1234567890))-1)</f>
        <v>Si</v>
      </c>
      <c r="V182" s="8">
        <f t="shared" si="13"/>
        <v>1.89</v>
      </c>
      <c r="W182" s="8">
        <f>VLOOKUP(U182,Table!$A$2:$C$121,2,0)</f>
        <v>14</v>
      </c>
      <c r="X182" s="7">
        <f>VLOOKUP(U182,Table!$A$2:$C$121,3,0)</f>
        <v>3</v>
      </c>
      <c r="Y182" s="6" t="s">
        <v>2381</v>
      </c>
      <c r="Z182" s="8" t="str">
        <f>LEFT(Y182,MIN(FIND({0,1,2,3,4,5,6,7,8,9},ASC(Y182)&amp;1234567890))-1)</f>
        <v>O</v>
      </c>
      <c r="AA182" s="8">
        <f t="shared" si="14"/>
        <v>7</v>
      </c>
      <c r="AB182" s="8">
        <f>VLOOKUP(Z182,Table!$A$2:$C$121,2,0)</f>
        <v>16</v>
      </c>
      <c r="AC182" s="7">
        <f>VLOOKUP(Z182,Table!$A$2:$C$121,3,0)</f>
        <v>2</v>
      </c>
      <c r="AD182" s="5" t="str">
        <f>VLOOKUP(A182,Table!$U$1:$V$230,2,0)</f>
        <v>Hexagonal</v>
      </c>
    </row>
    <row r="183" spans="1:30" x14ac:dyDescent="0.4">
      <c r="A183" s="5">
        <v>186</v>
      </c>
      <c r="B183" s="5">
        <v>35161</v>
      </c>
      <c r="C183" s="5" t="s">
        <v>1784</v>
      </c>
      <c r="D183" s="5" t="s">
        <v>1785</v>
      </c>
      <c r="E183" s="6" t="s">
        <v>2488</v>
      </c>
      <c r="F183" s="8" t="str">
        <f>LEFT(E183,MIN(FIND({0,1,2,3,4,5,6,7,8,9},ASC(E183)&amp;1234567890))-1)</f>
        <v>Li</v>
      </c>
      <c r="G183" s="8">
        <f t="shared" si="10"/>
        <v>2</v>
      </c>
      <c r="H183" s="8">
        <f>VLOOKUP(F183,Table!$A$2:$C$121,2,0)</f>
        <v>1</v>
      </c>
      <c r="I183" s="7">
        <f>VLOOKUP(F183,Table!$A$2:$C$121,3,0)</f>
        <v>2</v>
      </c>
      <c r="J183" s="6" t="s">
        <v>2795</v>
      </c>
      <c r="K183" s="8" t="str">
        <f>LEFT(J183,MIN(FIND({0,1,2,3,4,5,6,7,8,9},ASC(J183)&amp;1234567890))-1)</f>
        <v>Cr</v>
      </c>
      <c r="L183" s="8">
        <f t="shared" si="11"/>
        <v>2</v>
      </c>
      <c r="M183" s="8">
        <f>VLOOKUP(K183,Table!$A$2:$C$121,2,0)</f>
        <v>6</v>
      </c>
      <c r="N183" s="7">
        <f>VLOOKUP(K183,Table!$A$2:$C$121,3,0)</f>
        <v>4</v>
      </c>
      <c r="O183" s="6" t="s">
        <v>2307</v>
      </c>
      <c r="P183" s="8" t="str">
        <f>LEFT(O183,MIN(FIND({0,1,2,3,4,5,6,7,8,9},ASC(O183)&amp;1234567890))-1)</f>
        <v>Al</v>
      </c>
      <c r="Q183" s="8">
        <f t="shared" si="12"/>
        <v>1</v>
      </c>
      <c r="R183" s="8">
        <f>VLOOKUP(P183,Table!$A$2:$C$121,2,0)</f>
        <v>13</v>
      </c>
      <c r="S183" s="7">
        <f>VLOOKUP(P183,Table!$A$2:$C$121,3,0)</f>
        <v>3</v>
      </c>
      <c r="T183" s="6" t="s">
        <v>2318</v>
      </c>
      <c r="U183" s="8" t="str">
        <f>LEFT(T183,MIN(FIND({0,1,2,3,4,5,6,7,8,9},ASC(T183)&amp;1234567890))-1)</f>
        <v>Sb</v>
      </c>
      <c r="V183" s="8">
        <f t="shared" si="13"/>
        <v>1</v>
      </c>
      <c r="W183" s="8">
        <f>VLOOKUP(U183,Table!$A$2:$C$121,2,0)</f>
        <v>15</v>
      </c>
      <c r="X183" s="7">
        <f>VLOOKUP(U183,Table!$A$2:$C$121,3,0)</f>
        <v>5</v>
      </c>
      <c r="Y183" s="6" t="s">
        <v>2298</v>
      </c>
      <c r="Z183" s="8" t="str">
        <f>LEFT(Y183,MIN(FIND({0,1,2,3,4,5,6,7,8,9},ASC(Y183)&amp;1234567890))-1)</f>
        <v>O</v>
      </c>
      <c r="AA183" s="8">
        <f t="shared" si="14"/>
        <v>8</v>
      </c>
      <c r="AB183" s="8">
        <f>VLOOKUP(Z183,Table!$A$2:$C$121,2,0)</f>
        <v>16</v>
      </c>
      <c r="AC183" s="7">
        <f>VLOOKUP(Z183,Table!$A$2:$C$121,3,0)</f>
        <v>2</v>
      </c>
      <c r="AD183" s="5" t="str">
        <f>VLOOKUP(A183,Table!$U$1:$V$230,2,0)</f>
        <v>Hexagonal</v>
      </c>
    </row>
    <row r="184" spans="1:30" x14ac:dyDescent="0.4">
      <c r="A184" s="5">
        <v>186</v>
      </c>
      <c r="B184" s="5">
        <v>35162</v>
      </c>
      <c r="C184" s="5" t="s">
        <v>1784</v>
      </c>
      <c r="D184" s="5" t="s">
        <v>1786</v>
      </c>
      <c r="E184" s="6" t="s">
        <v>2488</v>
      </c>
      <c r="F184" s="8" t="str">
        <f>LEFT(E184,MIN(FIND({0,1,2,3,4,5,6,7,8,9},ASC(E184)&amp;1234567890))-1)</f>
        <v>Li</v>
      </c>
      <c r="G184" s="8">
        <f t="shared" si="10"/>
        <v>2</v>
      </c>
      <c r="H184" s="8">
        <f>VLOOKUP(F184,Table!$A$2:$C$121,2,0)</f>
        <v>1</v>
      </c>
      <c r="I184" s="7">
        <f>VLOOKUP(F184,Table!$A$2:$C$121,3,0)</f>
        <v>2</v>
      </c>
      <c r="J184" s="6" t="s">
        <v>3339</v>
      </c>
      <c r="K184" s="8" t="str">
        <f>LEFT(J184,MIN(FIND({0,1,2,3,4,5,6,7,8,9},ASC(J184)&amp;1234567890))-1)</f>
        <v>Cr</v>
      </c>
      <c r="L184" s="8">
        <f t="shared" si="11"/>
        <v>1</v>
      </c>
      <c r="M184" s="8">
        <f>VLOOKUP(K184,Table!$A$2:$C$121,2,0)</f>
        <v>6</v>
      </c>
      <c r="N184" s="7">
        <f>VLOOKUP(K184,Table!$A$2:$C$121,3,0)</f>
        <v>4</v>
      </c>
      <c r="O184" s="6" t="s">
        <v>2322</v>
      </c>
      <c r="P184" s="8" t="str">
        <f>LEFT(O184,MIN(FIND({0,1,2,3,4,5,6,7,8,9},ASC(O184)&amp;1234567890))-1)</f>
        <v>Al</v>
      </c>
      <c r="Q184" s="8">
        <f t="shared" si="12"/>
        <v>2</v>
      </c>
      <c r="R184" s="8">
        <f>VLOOKUP(P184,Table!$A$2:$C$121,2,0)</f>
        <v>13</v>
      </c>
      <c r="S184" s="7">
        <f>VLOOKUP(P184,Table!$A$2:$C$121,3,0)</f>
        <v>3</v>
      </c>
      <c r="T184" s="6" t="s">
        <v>2318</v>
      </c>
      <c r="U184" s="8" t="str">
        <f>LEFT(T184,MIN(FIND({0,1,2,3,4,5,6,7,8,9},ASC(T184)&amp;1234567890))-1)</f>
        <v>Sb</v>
      </c>
      <c r="V184" s="8">
        <f t="shared" si="13"/>
        <v>1</v>
      </c>
      <c r="W184" s="8">
        <f>VLOOKUP(U184,Table!$A$2:$C$121,2,0)</f>
        <v>15</v>
      </c>
      <c r="X184" s="7">
        <f>VLOOKUP(U184,Table!$A$2:$C$121,3,0)</f>
        <v>5</v>
      </c>
      <c r="Y184" s="6" t="s">
        <v>2298</v>
      </c>
      <c r="Z184" s="8" t="str">
        <f>LEFT(Y184,MIN(FIND({0,1,2,3,4,5,6,7,8,9},ASC(Y184)&amp;1234567890))-1)</f>
        <v>O</v>
      </c>
      <c r="AA184" s="8">
        <f t="shared" si="14"/>
        <v>8</v>
      </c>
      <c r="AB184" s="8">
        <f>VLOOKUP(Z184,Table!$A$2:$C$121,2,0)</f>
        <v>16</v>
      </c>
      <c r="AC184" s="7">
        <f>VLOOKUP(Z184,Table!$A$2:$C$121,3,0)</f>
        <v>2</v>
      </c>
      <c r="AD184" s="5" t="str">
        <f>VLOOKUP(A184,Table!$U$1:$V$230,2,0)</f>
        <v>Hexagonal</v>
      </c>
    </row>
    <row r="185" spans="1:30" x14ac:dyDescent="0.4">
      <c r="A185" s="5">
        <v>186</v>
      </c>
      <c r="B185" s="5">
        <v>35163</v>
      </c>
      <c r="C185" s="5" t="s">
        <v>1784</v>
      </c>
      <c r="D185" s="5" t="s">
        <v>1787</v>
      </c>
      <c r="E185" s="6" t="s">
        <v>2488</v>
      </c>
      <c r="F185" s="8" t="str">
        <f>LEFT(E185,MIN(FIND({0,1,2,3,4,5,6,7,8,9},ASC(E185)&amp;1234567890))-1)</f>
        <v>Li</v>
      </c>
      <c r="G185" s="8">
        <f t="shared" si="10"/>
        <v>2</v>
      </c>
      <c r="H185" s="8">
        <f>VLOOKUP(F185,Table!$A$2:$C$121,2,0)</f>
        <v>1</v>
      </c>
      <c r="I185" s="7">
        <f>VLOOKUP(F185,Table!$A$2:$C$121,3,0)</f>
        <v>2</v>
      </c>
      <c r="J185" s="6" t="s">
        <v>2795</v>
      </c>
      <c r="K185" s="8" t="str">
        <f>LEFT(J185,MIN(FIND({0,1,2,3,4,5,6,7,8,9},ASC(J185)&amp;1234567890))-1)</f>
        <v>Cr</v>
      </c>
      <c r="L185" s="8">
        <f t="shared" si="11"/>
        <v>2</v>
      </c>
      <c r="M185" s="8">
        <f>VLOOKUP(K185,Table!$A$2:$C$121,2,0)</f>
        <v>6</v>
      </c>
      <c r="N185" s="7">
        <f>VLOOKUP(K185,Table!$A$2:$C$121,3,0)</f>
        <v>4</v>
      </c>
      <c r="O185" s="6" t="s">
        <v>2330</v>
      </c>
      <c r="P185" s="8" t="str">
        <f>LEFT(O185,MIN(FIND({0,1,2,3,4,5,6,7,8,9},ASC(O185)&amp;1234567890))-1)</f>
        <v>Fe</v>
      </c>
      <c r="Q185" s="8">
        <f t="shared" si="12"/>
        <v>1</v>
      </c>
      <c r="R185" s="8">
        <f>VLOOKUP(P185,Table!$A$2:$C$121,2,0)</f>
        <v>8</v>
      </c>
      <c r="S185" s="7">
        <f>VLOOKUP(P185,Table!$A$2:$C$121,3,0)</f>
        <v>4</v>
      </c>
      <c r="T185" s="6" t="s">
        <v>2318</v>
      </c>
      <c r="U185" s="8" t="str">
        <f>LEFT(T185,MIN(FIND({0,1,2,3,4,5,6,7,8,9},ASC(T185)&amp;1234567890))-1)</f>
        <v>Sb</v>
      </c>
      <c r="V185" s="8">
        <f t="shared" si="13"/>
        <v>1</v>
      </c>
      <c r="W185" s="8">
        <f>VLOOKUP(U185,Table!$A$2:$C$121,2,0)</f>
        <v>15</v>
      </c>
      <c r="X185" s="7">
        <f>VLOOKUP(U185,Table!$A$2:$C$121,3,0)</f>
        <v>5</v>
      </c>
      <c r="Y185" s="6" t="s">
        <v>2298</v>
      </c>
      <c r="Z185" s="8" t="str">
        <f>LEFT(Y185,MIN(FIND({0,1,2,3,4,5,6,7,8,9},ASC(Y185)&amp;1234567890))-1)</f>
        <v>O</v>
      </c>
      <c r="AA185" s="8">
        <f t="shared" si="14"/>
        <v>8</v>
      </c>
      <c r="AB185" s="8">
        <f>VLOOKUP(Z185,Table!$A$2:$C$121,2,0)</f>
        <v>16</v>
      </c>
      <c r="AC185" s="7">
        <f>VLOOKUP(Z185,Table!$A$2:$C$121,3,0)</f>
        <v>2</v>
      </c>
      <c r="AD185" s="5" t="str">
        <f>VLOOKUP(A185,Table!$U$1:$V$230,2,0)</f>
        <v>Hexagonal</v>
      </c>
    </row>
    <row r="186" spans="1:30" x14ac:dyDescent="0.4">
      <c r="A186" s="5">
        <v>186</v>
      </c>
      <c r="B186" s="5">
        <v>48010</v>
      </c>
      <c r="C186" s="5" t="s">
        <v>1784</v>
      </c>
      <c r="D186" s="5" t="s">
        <v>1788</v>
      </c>
      <c r="E186" s="6" t="s">
        <v>5304</v>
      </c>
      <c r="F186" s="8" t="str">
        <f>LEFT(E186,MIN(FIND({0,1,2,3,4,5,6,7,8,9},ASC(E186)&amp;1234567890))-1)</f>
        <v>Li</v>
      </c>
      <c r="G186" s="8">
        <f t="shared" si="10"/>
        <v>4.66</v>
      </c>
      <c r="H186" s="8">
        <f>VLOOKUP(F186,Table!$A$2:$C$121,2,0)</f>
        <v>1</v>
      </c>
      <c r="I186" s="7">
        <f>VLOOKUP(F186,Table!$A$2:$C$121,3,0)</f>
        <v>2</v>
      </c>
      <c r="J186" s="6" t="s">
        <v>3169</v>
      </c>
      <c r="K186" s="8" t="str">
        <f>LEFT(J186,MIN(FIND({0,1,2,3,4,5,6,7,8,9},ASC(J186)&amp;1234567890))-1)</f>
        <v>Fe</v>
      </c>
      <c r="L186" s="8">
        <f t="shared" si="11"/>
        <v>4</v>
      </c>
      <c r="M186" s="8">
        <f>VLOOKUP(K186,Table!$A$2:$C$121,2,0)</f>
        <v>8</v>
      </c>
      <c r="N186" s="7">
        <f>VLOOKUP(K186,Table!$A$2:$C$121,3,0)</f>
        <v>4</v>
      </c>
      <c r="O186" s="6" t="s">
        <v>4196</v>
      </c>
      <c r="P186" s="8" t="str">
        <f>LEFT(O186,MIN(FIND({0,1,2,3,4,5,6,7,8,9},ASC(O186)&amp;1234567890))-1)</f>
        <v>Sb</v>
      </c>
      <c r="Q186" s="8">
        <f t="shared" si="12"/>
        <v>2</v>
      </c>
      <c r="R186" s="8">
        <f>VLOOKUP(P186,Table!$A$2:$C$121,2,0)</f>
        <v>15</v>
      </c>
      <c r="S186" s="7">
        <f>VLOOKUP(P186,Table!$A$2:$C$121,3,0)</f>
        <v>5</v>
      </c>
      <c r="T186" s="6" t="s">
        <v>5305</v>
      </c>
      <c r="U186" s="8" t="str">
        <f>LEFT(T186,MIN(FIND({0,1,2,3,4,5,6,7,8,9},ASC(T186)&amp;1234567890))-1)</f>
        <v>Sn</v>
      </c>
      <c r="V186" s="8">
        <f t="shared" si="13"/>
        <v>1.32</v>
      </c>
      <c r="W186" s="8">
        <f>VLOOKUP(U186,Table!$A$2:$C$121,2,0)</f>
        <v>14</v>
      </c>
      <c r="X186" s="7">
        <f>VLOOKUP(U186,Table!$A$2:$C$121,3,0)</f>
        <v>5</v>
      </c>
      <c r="Y186" s="6" t="s">
        <v>2400</v>
      </c>
      <c r="Z186" s="8" t="str">
        <f>LEFT(Y186,MIN(FIND({0,1,2,3,4,5,6,7,8,9},ASC(Y186)&amp;1234567890))-1)</f>
        <v>O</v>
      </c>
      <c r="AA186" s="8">
        <f t="shared" si="14"/>
        <v>16</v>
      </c>
      <c r="AB186" s="8">
        <f>VLOOKUP(Z186,Table!$A$2:$C$121,2,0)</f>
        <v>16</v>
      </c>
      <c r="AC186" s="7">
        <f>VLOOKUP(Z186,Table!$A$2:$C$121,3,0)</f>
        <v>2</v>
      </c>
      <c r="AD186" s="5" t="str">
        <f>VLOOKUP(A186,Table!$U$1:$V$230,2,0)</f>
        <v>Hexagonal</v>
      </c>
    </row>
    <row r="187" spans="1:30" x14ac:dyDescent="0.4">
      <c r="A187" s="5">
        <v>186</v>
      </c>
      <c r="B187" s="5">
        <v>67383</v>
      </c>
      <c r="C187" s="5" t="s">
        <v>1784</v>
      </c>
      <c r="D187" s="5" t="s">
        <v>1789</v>
      </c>
      <c r="E187" s="6" t="s">
        <v>2440</v>
      </c>
      <c r="F187" s="8" t="str">
        <f>LEFT(E187,MIN(FIND({0,1,2,3,4,5,6,7,8,9},ASC(E187)&amp;1234567890))-1)</f>
        <v>Ba</v>
      </c>
      <c r="G187" s="8">
        <f t="shared" si="10"/>
        <v>5</v>
      </c>
      <c r="H187" s="8">
        <f>VLOOKUP(F187,Table!$A$2:$C$121,2,0)</f>
        <v>2</v>
      </c>
      <c r="I187" s="7">
        <f>VLOOKUP(F187,Table!$A$2:$C$121,3,0)</f>
        <v>6</v>
      </c>
      <c r="J187" s="6" t="s">
        <v>2320</v>
      </c>
      <c r="K187" s="8" t="str">
        <f>LEFT(J187,MIN(FIND({0,1,2,3,4,5,6,7,8,9},ASC(J187)&amp;1234567890))-1)</f>
        <v>Sr</v>
      </c>
      <c r="L187" s="8">
        <f t="shared" si="11"/>
        <v>1</v>
      </c>
      <c r="M187" s="8">
        <f>VLOOKUP(K187,Table!$A$2:$C$121,2,0)</f>
        <v>2</v>
      </c>
      <c r="N187" s="7">
        <f>VLOOKUP(K187,Table!$A$2:$C$121,3,0)</f>
        <v>5</v>
      </c>
      <c r="O187" s="6" t="s">
        <v>2383</v>
      </c>
      <c r="P187" s="8" t="str">
        <f>LEFT(O187,MIN(FIND({0,1,2,3,4,5,6,7,8,9},ASC(O187)&amp;1234567890))-1)</f>
        <v>La</v>
      </c>
      <c r="Q187" s="8">
        <f t="shared" si="12"/>
        <v>2</v>
      </c>
      <c r="R187" s="8">
        <f>VLOOKUP(P187,Table!$A$2:$C$121,2,0)</f>
        <v>3</v>
      </c>
      <c r="S187" s="7">
        <f>VLOOKUP(P187,Table!$A$2:$C$121,3,0)</f>
        <v>6</v>
      </c>
      <c r="T187" s="6" t="s">
        <v>3169</v>
      </c>
      <c r="U187" s="8" t="str">
        <f>LEFT(T187,MIN(FIND({0,1,2,3,4,5,6,7,8,9},ASC(T187)&amp;1234567890))-1)</f>
        <v>Fe</v>
      </c>
      <c r="V187" s="8">
        <f t="shared" si="13"/>
        <v>4</v>
      </c>
      <c r="W187" s="8">
        <f>VLOOKUP(U187,Table!$A$2:$C$121,2,0)</f>
        <v>8</v>
      </c>
      <c r="X187" s="7">
        <f>VLOOKUP(U187,Table!$A$2:$C$121,3,0)</f>
        <v>4</v>
      </c>
      <c r="Y187" s="6" t="s">
        <v>2506</v>
      </c>
      <c r="Z187" s="8" t="str">
        <f>LEFT(Y187,MIN(FIND({0,1,2,3,4,5,6,7,8,9},ASC(Y187)&amp;1234567890))-1)</f>
        <v>O</v>
      </c>
      <c r="AA187" s="8">
        <f t="shared" si="14"/>
        <v>15</v>
      </c>
      <c r="AB187" s="8">
        <f>VLOOKUP(Z187,Table!$A$2:$C$121,2,0)</f>
        <v>16</v>
      </c>
      <c r="AC187" s="7">
        <f>VLOOKUP(Z187,Table!$A$2:$C$121,3,0)</f>
        <v>2</v>
      </c>
      <c r="AD187" s="5" t="str">
        <f>VLOOKUP(A187,Table!$U$1:$V$230,2,0)</f>
        <v>Hexagonal</v>
      </c>
    </row>
    <row r="188" spans="1:30" x14ac:dyDescent="0.4">
      <c r="A188" s="5">
        <v>186</v>
      </c>
      <c r="B188" s="5">
        <v>67384</v>
      </c>
      <c r="C188" s="5" t="s">
        <v>1784</v>
      </c>
      <c r="D188" s="5" t="s">
        <v>1790</v>
      </c>
      <c r="E188" s="6" t="s">
        <v>2440</v>
      </c>
      <c r="F188" s="8" t="str">
        <f>LEFT(E188,MIN(FIND({0,1,2,3,4,5,6,7,8,9},ASC(E188)&amp;1234567890))-1)</f>
        <v>Ba</v>
      </c>
      <c r="G188" s="8">
        <f t="shared" si="10"/>
        <v>5</v>
      </c>
      <c r="H188" s="8">
        <f>VLOOKUP(F188,Table!$A$2:$C$121,2,0)</f>
        <v>2</v>
      </c>
      <c r="I188" s="7">
        <f>VLOOKUP(F188,Table!$A$2:$C$121,3,0)</f>
        <v>6</v>
      </c>
      <c r="J188" s="6" t="s">
        <v>2320</v>
      </c>
      <c r="K188" s="8" t="str">
        <f>LEFT(J188,MIN(FIND({0,1,2,3,4,5,6,7,8,9},ASC(J188)&amp;1234567890))-1)</f>
        <v>Sr</v>
      </c>
      <c r="L188" s="8">
        <f t="shared" si="11"/>
        <v>1</v>
      </c>
      <c r="M188" s="8">
        <f>VLOOKUP(K188,Table!$A$2:$C$121,2,0)</f>
        <v>2</v>
      </c>
      <c r="N188" s="7">
        <f>VLOOKUP(K188,Table!$A$2:$C$121,3,0)</f>
        <v>5</v>
      </c>
      <c r="O188" s="6" t="s">
        <v>3161</v>
      </c>
      <c r="P188" s="8" t="str">
        <f>LEFT(O188,MIN(FIND({0,1,2,3,4,5,6,7,8,9},ASC(O188)&amp;1234567890))-1)</f>
        <v>Nd</v>
      </c>
      <c r="Q188" s="8">
        <f t="shared" si="12"/>
        <v>2</v>
      </c>
      <c r="R188" s="8">
        <f>VLOOKUP(P188,Table!$A$2:$C$121,2,0)</f>
        <v>3</v>
      </c>
      <c r="S188" s="7">
        <f>VLOOKUP(P188,Table!$A$2:$C$121,3,0)</f>
        <v>6</v>
      </c>
      <c r="T188" s="6" t="s">
        <v>3169</v>
      </c>
      <c r="U188" s="8" t="str">
        <f>LEFT(T188,MIN(FIND({0,1,2,3,4,5,6,7,8,9},ASC(T188)&amp;1234567890))-1)</f>
        <v>Fe</v>
      </c>
      <c r="V188" s="8">
        <f t="shared" si="13"/>
        <v>4</v>
      </c>
      <c r="W188" s="8">
        <f>VLOOKUP(U188,Table!$A$2:$C$121,2,0)</f>
        <v>8</v>
      </c>
      <c r="X188" s="7">
        <f>VLOOKUP(U188,Table!$A$2:$C$121,3,0)</f>
        <v>4</v>
      </c>
      <c r="Y188" s="6" t="s">
        <v>2506</v>
      </c>
      <c r="Z188" s="8" t="str">
        <f>LEFT(Y188,MIN(FIND({0,1,2,3,4,5,6,7,8,9},ASC(Y188)&amp;1234567890))-1)</f>
        <v>O</v>
      </c>
      <c r="AA188" s="8">
        <f t="shared" si="14"/>
        <v>15</v>
      </c>
      <c r="AB188" s="8">
        <f>VLOOKUP(Z188,Table!$A$2:$C$121,2,0)</f>
        <v>16</v>
      </c>
      <c r="AC188" s="7">
        <f>VLOOKUP(Z188,Table!$A$2:$C$121,3,0)</f>
        <v>2</v>
      </c>
      <c r="AD188" s="5" t="str">
        <f>VLOOKUP(A188,Table!$U$1:$V$230,2,0)</f>
        <v>Hexagonal</v>
      </c>
    </row>
    <row r="189" spans="1:30" x14ac:dyDescent="0.4">
      <c r="A189" s="5">
        <v>186</v>
      </c>
      <c r="B189" s="5">
        <v>68617</v>
      </c>
      <c r="C189" s="5" t="s">
        <v>1784</v>
      </c>
      <c r="D189" s="5" t="s">
        <v>1791</v>
      </c>
      <c r="E189" s="6" t="s">
        <v>3931</v>
      </c>
      <c r="F189" s="8" t="str">
        <f>LEFT(E189,MIN(FIND({0,1,2,3,4,5,6,7,8,9},ASC(E189)&amp;1234567890))-1)</f>
        <v>Ba</v>
      </c>
      <c r="G189" s="8">
        <f t="shared" si="10"/>
        <v>4.5</v>
      </c>
      <c r="H189" s="8">
        <f>VLOOKUP(F189,Table!$A$2:$C$121,2,0)</f>
        <v>2</v>
      </c>
      <c r="I189" s="7">
        <f>VLOOKUP(F189,Table!$A$2:$C$121,3,0)</f>
        <v>6</v>
      </c>
      <c r="J189" s="6" t="s">
        <v>2848</v>
      </c>
      <c r="K189" s="8" t="str">
        <f>LEFT(J189,MIN(FIND({0,1,2,3,4,5,6,7,8,9},ASC(J189)&amp;1234567890))-1)</f>
        <v>Ca</v>
      </c>
      <c r="L189" s="8">
        <f t="shared" si="11"/>
        <v>1.5</v>
      </c>
      <c r="M189" s="8">
        <f>VLOOKUP(K189,Table!$A$2:$C$121,2,0)</f>
        <v>2</v>
      </c>
      <c r="N189" s="7">
        <f>VLOOKUP(K189,Table!$A$2:$C$121,3,0)</f>
        <v>4</v>
      </c>
      <c r="O189" s="6" t="s">
        <v>3161</v>
      </c>
      <c r="P189" s="8" t="str">
        <f>LEFT(O189,MIN(FIND({0,1,2,3,4,5,6,7,8,9},ASC(O189)&amp;1234567890))-1)</f>
        <v>Nd</v>
      </c>
      <c r="Q189" s="8">
        <f t="shared" si="12"/>
        <v>2</v>
      </c>
      <c r="R189" s="8">
        <f>VLOOKUP(P189,Table!$A$2:$C$121,2,0)</f>
        <v>3</v>
      </c>
      <c r="S189" s="7">
        <f>VLOOKUP(P189,Table!$A$2:$C$121,3,0)</f>
        <v>6</v>
      </c>
      <c r="T189" s="6" t="s">
        <v>3169</v>
      </c>
      <c r="U189" s="8" t="str">
        <f>LEFT(T189,MIN(FIND({0,1,2,3,4,5,6,7,8,9},ASC(T189)&amp;1234567890))-1)</f>
        <v>Fe</v>
      </c>
      <c r="V189" s="8">
        <f t="shared" si="13"/>
        <v>4</v>
      </c>
      <c r="W189" s="8">
        <f>VLOOKUP(U189,Table!$A$2:$C$121,2,0)</f>
        <v>8</v>
      </c>
      <c r="X189" s="7">
        <f>VLOOKUP(U189,Table!$A$2:$C$121,3,0)</f>
        <v>4</v>
      </c>
      <c r="Y189" s="6" t="s">
        <v>2506</v>
      </c>
      <c r="Z189" s="8" t="str">
        <f>LEFT(Y189,MIN(FIND({0,1,2,3,4,5,6,7,8,9},ASC(Y189)&amp;1234567890))-1)</f>
        <v>O</v>
      </c>
      <c r="AA189" s="8">
        <f t="shared" si="14"/>
        <v>15</v>
      </c>
      <c r="AB189" s="8">
        <f>VLOOKUP(Z189,Table!$A$2:$C$121,2,0)</f>
        <v>16</v>
      </c>
      <c r="AC189" s="7">
        <f>VLOOKUP(Z189,Table!$A$2:$C$121,3,0)</f>
        <v>2</v>
      </c>
      <c r="AD189" s="5" t="str">
        <f>VLOOKUP(A189,Table!$U$1:$V$230,2,0)</f>
        <v>Hexagonal</v>
      </c>
    </row>
    <row r="190" spans="1:30" x14ac:dyDescent="0.4">
      <c r="A190" s="5">
        <v>186</v>
      </c>
      <c r="B190" s="5">
        <v>68618</v>
      </c>
      <c r="C190" s="5" t="s">
        <v>1784</v>
      </c>
      <c r="D190" s="5" t="s">
        <v>1792</v>
      </c>
      <c r="E190" s="6" t="s">
        <v>2440</v>
      </c>
      <c r="F190" s="8" t="str">
        <f>LEFT(E190,MIN(FIND({0,1,2,3,4,5,6,7,8,9},ASC(E190)&amp;1234567890))-1)</f>
        <v>Ba</v>
      </c>
      <c r="G190" s="8">
        <f t="shared" si="10"/>
        <v>5</v>
      </c>
      <c r="H190" s="8">
        <f>VLOOKUP(F190,Table!$A$2:$C$121,2,0)</f>
        <v>2</v>
      </c>
      <c r="I190" s="7">
        <f>VLOOKUP(F190,Table!$A$2:$C$121,3,0)</f>
        <v>6</v>
      </c>
      <c r="J190" s="6" t="s">
        <v>2341</v>
      </c>
      <c r="K190" s="8" t="str">
        <f>LEFT(J190,MIN(FIND({0,1,2,3,4,5,6,7,8,9},ASC(J190)&amp;1234567890))-1)</f>
        <v>Ca</v>
      </c>
      <c r="L190" s="8">
        <f t="shared" si="11"/>
        <v>1</v>
      </c>
      <c r="M190" s="8">
        <f>VLOOKUP(K190,Table!$A$2:$C$121,2,0)</f>
        <v>2</v>
      </c>
      <c r="N190" s="7">
        <f>VLOOKUP(K190,Table!$A$2:$C$121,3,0)</f>
        <v>4</v>
      </c>
      <c r="O190" s="6" t="s">
        <v>2810</v>
      </c>
      <c r="P190" s="8" t="str">
        <f>LEFT(O190,MIN(FIND({0,1,2,3,4,5,6,7,8,9},ASC(O190)&amp;1234567890))-1)</f>
        <v>Sm</v>
      </c>
      <c r="Q190" s="8">
        <f t="shared" si="12"/>
        <v>2</v>
      </c>
      <c r="R190" s="8">
        <f>VLOOKUP(P190,Table!$A$2:$C$121,2,0)</f>
        <v>3</v>
      </c>
      <c r="S190" s="7">
        <f>VLOOKUP(P190,Table!$A$2:$C$121,3,0)</f>
        <v>6</v>
      </c>
      <c r="T190" s="6" t="s">
        <v>3169</v>
      </c>
      <c r="U190" s="8" t="str">
        <f>LEFT(T190,MIN(FIND({0,1,2,3,4,5,6,7,8,9},ASC(T190)&amp;1234567890))-1)</f>
        <v>Fe</v>
      </c>
      <c r="V190" s="8">
        <f t="shared" si="13"/>
        <v>4</v>
      </c>
      <c r="W190" s="8">
        <f>VLOOKUP(U190,Table!$A$2:$C$121,2,0)</f>
        <v>8</v>
      </c>
      <c r="X190" s="7">
        <f>VLOOKUP(U190,Table!$A$2:$C$121,3,0)</f>
        <v>4</v>
      </c>
      <c r="Y190" s="6" t="s">
        <v>2506</v>
      </c>
      <c r="Z190" s="8" t="str">
        <f>LEFT(Y190,MIN(FIND({0,1,2,3,4,5,6,7,8,9},ASC(Y190)&amp;1234567890))-1)</f>
        <v>O</v>
      </c>
      <c r="AA190" s="8">
        <f t="shared" si="14"/>
        <v>15</v>
      </c>
      <c r="AB190" s="8">
        <f>VLOOKUP(Z190,Table!$A$2:$C$121,2,0)</f>
        <v>16</v>
      </c>
      <c r="AC190" s="7">
        <f>VLOOKUP(Z190,Table!$A$2:$C$121,3,0)</f>
        <v>2</v>
      </c>
      <c r="AD190" s="5" t="str">
        <f>VLOOKUP(A190,Table!$U$1:$V$230,2,0)</f>
        <v>Hexagonal</v>
      </c>
    </row>
    <row r="191" spans="1:30" x14ac:dyDescent="0.4">
      <c r="A191" s="5">
        <v>186</v>
      </c>
      <c r="B191" s="5">
        <v>69653</v>
      </c>
      <c r="C191" s="5" t="s">
        <v>1784</v>
      </c>
      <c r="D191" s="5" t="s">
        <v>1793</v>
      </c>
      <c r="E191" s="6" t="s">
        <v>5306</v>
      </c>
      <c r="F191" s="8" t="str">
        <f>LEFT(E191,MIN(FIND({0,1,2,3,4,5,6,7,8,9},ASC(E191)&amp;1234567890))-1)</f>
        <v>Ba</v>
      </c>
      <c r="G191" s="8">
        <f t="shared" si="10"/>
        <v>4.9749999999999996</v>
      </c>
      <c r="H191" s="8">
        <f>VLOOKUP(F191,Table!$A$2:$C$121,2,0)</f>
        <v>2</v>
      </c>
      <c r="I191" s="7">
        <f>VLOOKUP(F191,Table!$A$2:$C$121,3,0)</f>
        <v>6</v>
      </c>
      <c r="J191" s="6" t="s">
        <v>5307</v>
      </c>
      <c r="K191" s="8" t="str">
        <f>LEFT(J191,MIN(FIND({0,1,2,3,4,5,6,7,8,9},ASC(J191)&amp;1234567890))-1)</f>
        <v>Ca</v>
      </c>
      <c r="L191" s="8">
        <f t="shared" si="11"/>
        <v>1.0249999999999999</v>
      </c>
      <c r="M191" s="8">
        <f>VLOOKUP(K191,Table!$A$2:$C$121,2,0)</f>
        <v>2</v>
      </c>
      <c r="N191" s="7">
        <f>VLOOKUP(K191,Table!$A$2:$C$121,3,0)</f>
        <v>4</v>
      </c>
      <c r="O191" s="6" t="s">
        <v>2383</v>
      </c>
      <c r="P191" s="8" t="str">
        <f>LEFT(O191,MIN(FIND({0,1,2,3,4,5,6,7,8,9},ASC(O191)&amp;1234567890))-1)</f>
        <v>La</v>
      </c>
      <c r="Q191" s="8">
        <f t="shared" si="12"/>
        <v>2</v>
      </c>
      <c r="R191" s="8">
        <f>VLOOKUP(P191,Table!$A$2:$C$121,2,0)</f>
        <v>3</v>
      </c>
      <c r="S191" s="7">
        <f>VLOOKUP(P191,Table!$A$2:$C$121,3,0)</f>
        <v>6</v>
      </c>
      <c r="T191" s="6" t="s">
        <v>3169</v>
      </c>
      <c r="U191" s="8" t="str">
        <f>LEFT(T191,MIN(FIND({0,1,2,3,4,5,6,7,8,9},ASC(T191)&amp;1234567890))-1)</f>
        <v>Fe</v>
      </c>
      <c r="V191" s="8">
        <f t="shared" si="13"/>
        <v>4</v>
      </c>
      <c r="W191" s="8">
        <f>VLOOKUP(U191,Table!$A$2:$C$121,2,0)</f>
        <v>8</v>
      </c>
      <c r="X191" s="7">
        <f>VLOOKUP(U191,Table!$A$2:$C$121,3,0)</f>
        <v>4</v>
      </c>
      <c r="Y191" s="6" t="s">
        <v>2506</v>
      </c>
      <c r="Z191" s="8" t="str">
        <f>LEFT(Y191,MIN(FIND({0,1,2,3,4,5,6,7,8,9},ASC(Y191)&amp;1234567890))-1)</f>
        <v>O</v>
      </c>
      <c r="AA191" s="8">
        <f t="shared" si="14"/>
        <v>15</v>
      </c>
      <c r="AB191" s="8">
        <f>VLOOKUP(Z191,Table!$A$2:$C$121,2,0)</f>
        <v>16</v>
      </c>
      <c r="AC191" s="7">
        <f>VLOOKUP(Z191,Table!$A$2:$C$121,3,0)</f>
        <v>2</v>
      </c>
      <c r="AD191" s="5" t="str">
        <f>VLOOKUP(A191,Table!$U$1:$V$230,2,0)</f>
        <v>Hexagonal</v>
      </c>
    </row>
    <row r="192" spans="1:30" x14ac:dyDescent="0.4">
      <c r="A192" s="5">
        <v>186</v>
      </c>
      <c r="B192" s="5">
        <v>72336</v>
      </c>
      <c r="C192" s="5" t="s">
        <v>1784</v>
      </c>
      <c r="D192" s="5" t="s">
        <v>1794</v>
      </c>
      <c r="E192" s="6" t="s">
        <v>3931</v>
      </c>
      <c r="F192" s="8" t="str">
        <f>LEFT(E192,MIN(FIND({0,1,2,3,4,5,6,7,8,9},ASC(E192)&amp;1234567890))-1)</f>
        <v>Ba</v>
      </c>
      <c r="G192" s="8">
        <f t="shared" si="10"/>
        <v>4.5</v>
      </c>
      <c r="H192" s="8">
        <f>VLOOKUP(F192,Table!$A$2:$C$121,2,0)</f>
        <v>2</v>
      </c>
      <c r="I192" s="7">
        <f>VLOOKUP(F192,Table!$A$2:$C$121,3,0)</f>
        <v>6</v>
      </c>
      <c r="J192" s="6" t="s">
        <v>2848</v>
      </c>
      <c r="K192" s="8" t="str">
        <f>LEFT(J192,MIN(FIND({0,1,2,3,4,5,6,7,8,9},ASC(J192)&amp;1234567890))-1)</f>
        <v>Ca</v>
      </c>
      <c r="L192" s="8">
        <f t="shared" si="11"/>
        <v>1.5</v>
      </c>
      <c r="M192" s="8">
        <f>VLOOKUP(K192,Table!$A$2:$C$121,2,0)</f>
        <v>2</v>
      </c>
      <c r="N192" s="7">
        <f>VLOOKUP(K192,Table!$A$2:$C$121,3,0)</f>
        <v>4</v>
      </c>
      <c r="O192" s="6" t="s">
        <v>2383</v>
      </c>
      <c r="P192" s="8" t="str">
        <f>LEFT(O192,MIN(FIND({0,1,2,3,4,5,6,7,8,9},ASC(O192)&amp;1234567890))-1)</f>
        <v>La</v>
      </c>
      <c r="Q192" s="8">
        <f t="shared" si="12"/>
        <v>2</v>
      </c>
      <c r="R192" s="8">
        <f>VLOOKUP(P192,Table!$A$2:$C$121,2,0)</f>
        <v>3</v>
      </c>
      <c r="S192" s="7">
        <f>VLOOKUP(P192,Table!$A$2:$C$121,3,0)</f>
        <v>6</v>
      </c>
      <c r="T192" s="6" t="s">
        <v>3169</v>
      </c>
      <c r="U192" s="8" t="str">
        <f>LEFT(T192,MIN(FIND({0,1,2,3,4,5,6,7,8,9},ASC(T192)&amp;1234567890))-1)</f>
        <v>Fe</v>
      </c>
      <c r="V192" s="8">
        <f t="shared" si="13"/>
        <v>4</v>
      </c>
      <c r="W192" s="8">
        <f>VLOOKUP(U192,Table!$A$2:$C$121,2,0)</f>
        <v>8</v>
      </c>
      <c r="X192" s="7">
        <f>VLOOKUP(U192,Table!$A$2:$C$121,3,0)</f>
        <v>4</v>
      </c>
      <c r="Y192" s="6" t="s">
        <v>2506</v>
      </c>
      <c r="Z192" s="8" t="str">
        <f>LEFT(Y192,MIN(FIND({0,1,2,3,4,5,6,7,8,9},ASC(Y192)&amp;1234567890))-1)</f>
        <v>O</v>
      </c>
      <c r="AA192" s="8">
        <f t="shared" si="14"/>
        <v>15</v>
      </c>
      <c r="AB192" s="8">
        <f>VLOOKUP(Z192,Table!$A$2:$C$121,2,0)</f>
        <v>16</v>
      </c>
      <c r="AC192" s="7">
        <f>VLOOKUP(Z192,Table!$A$2:$C$121,3,0)</f>
        <v>2</v>
      </c>
      <c r="AD192" s="5" t="str">
        <f>VLOOKUP(A192,Table!$U$1:$V$230,2,0)</f>
        <v>Hexagonal</v>
      </c>
    </row>
    <row r="193" spans="1:30" x14ac:dyDescent="0.4">
      <c r="A193" s="5">
        <v>186</v>
      </c>
      <c r="B193" s="5">
        <v>72337</v>
      </c>
      <c r="C193" s="5" t="s">
        <v>1784</v>
      </c>
      <c r="D193" s="5" t="s">
        <v>1795</v>
      </c>
      <c r="E193" s="6" t="s">
        <v>2440</v>
      </c>
      <c r="F193" s="8" t="str">
        <f>LEFT(E193,MIN(FIND({0,1,2,3,4,5,6,7,8,9},ASC(E193)&amp;1234567890))-1)</f>
        <v>Ba</v>
      </c>
      <c r="G193" s="8">
        <f t="shared" si="10"/>
        <v>5</v>
      </c>
      <c r="H193" s="8">
        <f>VLOOKUP(F193,Table!$A$2:$C$121,2,0)</f>
        <v>2</v>
      </c>
      <c r="I193" s="7">
        <f>VLOOKUP(F193,Table!$A$2:$C$121,3,0)</f>
        <v>6</v>
      </c>
      <c r="J193" s="6" t="s">
        <v>2341</v>
      </c>
      <c r="K193" s="8" t="str">
        <f>LEFT(J193,MIN(FIND({0,1,2,3,4,5,6,7,8,9},ASC(J193)&amp;1234567890))-1)</f>
        <v>Ca</v>
      </c>
      <c r="L193" s="8">
        <f t="shared" si="11"/>
        <v>1</v>
      </c>
      <c r="M193" s="8">
        <f>VLOOKUP(K193,Table!$A$2:$C$121,2,0)</f>
        <v>2</v>
      </c>
      <c r="N193" s="7">
        <f>VLOOKUP(K193,Table!$A$2:$C$121,3,0)</f>
        <v>4</v>
      </c>
      <c r="O193" s="6" t="s">
        <v>2651</v>
      </c>
      <c r="P193" s="8" t="str">
        <f>LEFT(O193,MIN(FIND({0,1,2,3,4,5,6,7,8,9},ASC(O193)&amp;1234567890))-1)</f>
        <v>Eu</v>
      </c>
      <c r="Q193" s="8">
        <f t="shared" si="12"/>
        <v>2</v>
      </c>
      <c r="R193" s="8">
        <f>VLOOKUP(P193,Table!$A$2:$C$121,2,0)</f>
        <v>3</v>
      </c>
      <c r="S193" s="7">
        <f>VLOOKUP(P193,Table!$A$2:$C$121,3,0)</f>
        <v>6</v>
      </c>
      <c r="T193" s="6" t="s">
        <v>3169</v>
      </c>
      <c r="U193" s="8" t="str">
        <f>LEFT(T193,MIN(FIND({0,1,2,3,4,5,6,7,8,9},ASC(T193)&amp;1234567890))-1)</f>
        <v>Fe</v>
      </c>
      <c r="V193" s="8">
        <f t="shared" si="13"/>
        <v>4</v>
      </c>
      <c r="W193" s="8">
        <f>VLOOKUP(U193,Table!$A$2:$C$121,2,0)</f>
        <v>8</v>
      </c>
      <c r="X193" s="7">
        <f>VLOOKUP(U193,Table!$A$2:$C$121,3,0)</f>
        <v>4</v>
      </c>
      <c r="Y193" s="6" t="s">
        <v>2506</v>
      </c>
      <c r="Z193" s="8" t="str">
        <f>LEFT(Y193,MIN(FIND({0,1,2,3,4,5,6,7,8,9},ASC(Y193)&amp;1234567890))-1)</f>
        <v>O</v>
      </c>
      <c r="AA193" s="8">
        <f t="shared" si="14"/>
        <v>15</v>
      </c>
      <c r="AB193" s="8">
        <f>VLOOKUP(Z193,Table!$A$2:$C$121,2,0)</f>
        <v>16</v>
      </c>
      <c r="AC193" s="7">
        <f>VLOOKUP(Z193,Table!$A$2:$C$121,3,0)</f>
        <v>2</v>
      </c>
      <c r="AD193" s="5" t="str">
        <f>VLOOKUP(A193,Table!$U$1:$V$230,2,0)</f>
        <v>Hexagonal</v>
      </c>
    </row>
    <row r="194" spans="1:30" x14ac:dyDescent="0.4">
      <c r="A194" s="5">
        <v>186</v>
      </c>
      <c r="B194" s="5">
        <v>72338</v>
      </c>
      <c r="C194" s="5" t="s">
        <v>1784</v>
      </c>
      <c r="D194" s="5" t="s">
        <v>1796</v>
      </c>
      <c r="E194" s="6" t="s">
        <v>2440</v>
      </c>
      <c r="F194" s="8" t="str">
        <f>LEFT(E194,MIN(FIND({0,1,2,3,4,5,6,7,8,9},ASC(E194)&amp;1234567890))-1)</f>
        <v>Ba</v>
      </c>
      <c r="G194" s="8">
        <f t="shared" ref="G194:G248" si="15">IF(SUBSTITUTE(E194,F194,"")="",1,SUBSTITUTE(E194,F194,""))*1</f>
        <v>5</v>
      </c>
      <c r="H194" s="8">
        <f>VLOOKUP(F194,Table!$A$2:$C$121,2,0)</f>
        <v>2</v>
      </c>
      <c r="I194" s="7">
        <f>VLOOKUP(F194,Table!$A$2:$C$121,3,0)</f>
        <v>6</v>
      </c>
      <c r="J194" s="6" t="s">
        <v>2341</v>
      </c>
      <c r="K194" s="8" t="str">
        <f>LEFT(J194,MIN(FIND({0,1,2,3,4,5,6,7,8,9},ASC(J194)&amp;1234567890))-1)</f>
        <v>Ca</v>
      </c>
      <c r="L194" s="8">
        <f t="shared" ref="L194:L248" si="16">IF(SUBSTITUTE(J194,K194,"")="",1,SUBSTITUTE(J194,K194,""))*1</f>
        <v>1</v>
      </c>
      <c r="M194" s="8">
        <f>VLOOKUP(K194,Table!$A$2:$C$121,2,0)</f>
        <v>2</v>
      </c>
      <c r="N194" s="7">
        <f>VLOOKUP(K194,Table!$A$2:$C$121,3,0)</f>
        <v>4</v>
      </c>
      <c r="O194" s="6" t="s">
        <v>3161</v>
      </c>
      <c r="P194" s="8" t="str">
        <f>LEFT(O194,MIN(FIND({0,1,2,3,4,5,6,7,8,9},ASC(O194)&amp;1234567890))-1)</f>
        <v>Nd</v>
      </c>
      <c r="Q194" s="8">
        <f t="shared" ref="Q194:Q248" si="17">IF(SUBSTITUTE(O194,P194,"")="",1,SUBSTITUTE(O194,P194,""))*1</f>
        <v>2</v>
      </c>
      <c r="R194" s="8">
        <f>VLOOKUP(P194,Table!$A$2:$C$121,2,0)</f>
        <v>3</v>
      </c>
      <c r="S194" s="7">
        <f>VLOOKUP(P194,Table!$A$2:$C$121,3,0)</f>
        <v>6</v>
      </c>
      <c r="T194" s="6" t="s">
        <v>4504</v>
      </c>
      <c r="U194" s="8" t="str">
        <f>LEFT(T194,MIN(FIND({0,1,2,3,4,5,6,7,8,9},ASC(T194)&amp;1234567890))-1)</f>
        <v>Co</v>
      </c>
      <c r="V194" s="8">
        <f t="shared" ref="V194:V248" si="18">IF(SUBSTITUTE(T194,U194,"")="",1,SUBSTITUTE(T194,U194,""))*1</f>
        <v>4</v>
      </c>
      <c r="W194" s="8">
        <f>VLOOKUP(U194,Table!$A$2:$C$121,2,0)</f>
        <v>9</v>
      </c>
      <c r="X194" s="7">
        <f>VLOOKUP(U194,Table!$A$2:$C$121,3,0)</f>
        <v>4</v>
      </c>
      <c r="Y194" s="6" t="s">
        <v>2506</v>
      </c>
      <c r="Z194" s="8" t="str">
        <f>LEFT(Y194,MIN(FIND({0,1,2,3,4,5,6,7,8,9},ASC(Y194)&amp;1234567890))-1)</f>
        <v>O</v>
      </c>
      <c r="AA194" s="8">
        <f t="shared" ref="AA194:AA248" si="19">IF(SUBSTITUTE(Y194,Z194,"")="",1,SUBSTITUTE(Y194,Z194,""))*1</f>
        <v>15</v>
      </c>
      <c r="AB194" s="8">
        <f>VLOOKUP(Z194,Table!$A$2:$C$121,2,0)</f>
        <v>16</v>
      </c>
      <c r="AC194" s="7">
        <f>VLOOKUP(Z194,Table!$A$2:$C$121,3,0)</f>
        <v>2</v>
      </c>
      <c r="AD194" s="5" t="str">
        <f>VLOOKUP(A194,Table!$U$1:$V$230,2,0)</f>
        <v>Hexagonal</v>
      </c>
    </row>
    <row r="195" spans="1:30" x14ac:dyDescent="0.4">
      <c r="A195" s="5">
        <v>186</v>
      </c>
      <c r="B195" s="5">
        <v>71688</v>
      </c>
      <c r="C195" s="5" t="s">
        <v>1784</v>
      </c>
      <c r="D195" s="5" t="s">
        <v>1797</v>
      </c>
      <c r="E195" s="6" t="s">
        <v>5308</v>
      </c>
      <c r="F195" s="8" t="str">
        <f>LEFT(E195,MIN(FIND({0,1,2,3,4,5,6,7,8,9},ASC(E195)&amp;1234567890))-1)</f>
        <v>Cu</v>
      </c>
      <c r="G195" s="8">
        <f t="shared" si="15"/>
        <v>1.333</v>
      </c>
      <c r="H195" s="8">
        <f>VLOOKUP(F195,Table!$A$2:$C$121,2,0)</f>
        <v>11</v>
      </c>
      <c r="I195" s="7">
        <f>VLOOKUP(F195,Table!$A$2:$C$121,3,0)</f>
        <v>4</v>
      </c>
      <c r="J195" s="6" t="s">
        <v>5309</v>
      </c>
      <c r="K195" s="8" t="str">
        <f>LEFT(J195,MIN(FIND({0,1,2,3,4,5,6,7,8,9},ASC(J195)&amp;1234567890))-1)</f>
        <v>Zn</v>
      </c>
      <c r="L195" s="8">
        <f t="shared" si="16"/>
        <v>2.6669999999999998</v>
      </c>
      <c r="M195" s="8">
        <f>VLOOKUP(K195,Table!$A$2:$C$121,2,0)</f>
        <v>12</v>
      </c>
      <c r="N195" s="7">
        <f>VLOOKUP(K195,Table!$A$2:$C$121,3,0)</f>
        <v>4</v>
      </c>
      <c r="O195" s="6" t="s">
        <v>2307</v>
      </c>
      <c r="P195" s="8" t="str">
        <f>LEFT(O195,MIN(FIND({0,1,2,3,4,5,6,7,8,9},ASC(O195)&amp;1234567890))-1)</f>
        <v>Al</v>
      </c>
      <c r="Q195" s="8">
        <f t="shared" si="17"/>
        <v>1</v>
      </c>
      <c r="R195" s="8">
        <f>VLOOKUP(P195,Table!$A$2:$C$121,2,0)</f>
        <v>13</v>
      </c>
      <c r="S195" s="7">
        <f>VLOOKUP(P195,Table!$A$2:$C$121,3,0)</f>
        <v>3</v>
      </c>
      <c r="T195" s="6" t="s">
        <v>2416</v>
      </c>
      <c r="U195" s="8" t="str">
        <f>LEFT(T195,MIN(FIND({0,1,2,3,4,5,6,7,8,9},ASC(T195)&amp;1234567890))-1)</f>
        <v>Ta</v>
      </c>
      <c r="V195" s="8">
        <f t="shared" si="18"/>
        <v>1</v>
      </c>
      <c r="W195" s="8">
        <f>VLOOKUP(U195,Table!$A$2:$C$121,2,0)</f>
        <v>5</v>
      </c>
      <c r="X195" s="7">
        <f>VLOOKUP(U195,Table!$A$2:$C$121,3,0)</f>
        <v>6</v>
      </c>
      <c r="Y195" s="6" t="s">
        <v>2298</v>
      </c>
      <c r="Z195" s="8" t="str">
        <f>LEFT(Y195,MIN(FIND({0,1,2,3,4,5,6,7,8,9},ASC(Y195)&amp;1234567890))-1)</f>
        <v>O</v>
      </c>
      <c r="AA195" s="8">
        <f t="shared" si="19"/>
        <v>8</v>
      </c>
      <c r="AB195" s="8">
        <f>VLOOKUP(Z195,Table!$A$2:$C$121,2,0)</f>
        <v>16</v>
      </c>
      <c r="AC195" s="7">
        <f>VLOOKUP(Z195,Table!$A$2:$C$121,3,0)</f>
        <v>2</v>
      </c>
      <c r="AD195" s="5" t="str">
        <f>VLOOKUP(A195,Table!$U$1:$V$230,2,0)</f>
        <v>Hexagonal</v>
      </c>
    </row>
    <row r="196" spans="1:30" x14ac:dyDescent="0.4">
      <c r="A196" s="5">
        <v>186</v>
      </c>
      <c r="B196" s="5">
        <v>80610</v>
      </c>
      <c r="C196" s="5" t="s">
        <v>1784</v>
      </c>
      <c r="D196" s="5" t="s">
        <v>1798</v>
      </c>
      <c r="E196" s="6" t="s">
        <v>5310</v>
      </c>
      <c r="F196" s="8" t="str">
        <f>LEFT(E196,MIN(FIND({0,1,2,3,4,5,6,7,8,9},ASC(E196)&amp;1234567890))-1)</f>
        <v>Nd</v>
      </c>
      <c r="G196" s="8">
        <f t="shared" si="15"/>
        <v>3.43</v>
      </c>
      <c r="H196" s="8">
        <f>VLOOKUP(F196,Table!$A$2:$C$121,2,0)</f>
        <v>3</v>
      </c>
      <c r="I196" s="7">
        <f>VLOOKUP(F196,Table!$A$2:$C$121,3,0)</f>
        <v>6</v>
      </c>
      <c r="J196" s="6" t="s">
        <v>5311</v>
      </c>
      <c r="K196" s="8" t="str">
        <f>LEFT(J196,MIN(FIND({0,1,2,3,4,5,6,7,8,9},ASC(J196)&amp;1234567890))-1)</f>
        <v>Ba</v>
      </c>
      <c r="L196" s="8">
        <f t="shared" si="16"/>
        <v>4.42</v>
      </c>
      <c r="M196" s="8">
        <f>VLOOKUP(K196,Table!$A$2:$C$121,2,0)</f>
        <v>2</v>
      </c>
      <c r="N196" s="7">
        <f>VLOOKUP(K196,Table!$A$2:$C$121,3,0)</f>
        <v>6</v>
      </c>
      <c r="O196" s="6" t="s">
        <v>5312</v>
      </c>
      <c r="P196" s="8" t="str">
        <f>LEFT(O196,MIN(FIND({0,1,2,3,4,5,6,7,8,9},ASC(O196)&amp;1234567890))-1)</f>
        <v>Co</v>
      </c>
      <c r="Q196" s="8">
        <f t="shared" si="17"/>
        <v>2.23</v>
      </c>
      <c r="R196" s="8">
        <f>VLOOKUP(P196,Table!$A$2:$C$121,2,0)</f>
        <v>9</v>
      </c>
      <c r="S196" s="7">
        <f>VLOOKUP(P196,Table!$A$2:$C$121,3,0)</f>
        <v>4</v>
      </c>
      <c r="T196" s="6" t="s">
        <v>2515</v>
      </c>
      <c r="U196" s="8" t="str">
        <f>LEFT(T196,MIN(FIND({0,1,2,3,4,5,6,7,8,9},ASC(T196)&amp;1234567890))-1)</f>
        <v>Al</v>
      </c>
      <c r="V196" s="8">
        <f t="shared" si="18"/>
        <v>1.77</v>
      </c>
      <c r="W196" s="8">
        <f>VLOOKUP(U196,Table!$A$2:$C$121,2,0)</f>
        <v>13</v>
      </c>
      <c r="X196" s="7">
        <f>VLOOKUP(U196,Table!$A$2:$C$121,3,0)</f>
        <v>3</v>
      </c>
      <c r="Y196" s="6" t="s">
        <v>2506</v>
      </c>
      <c r="Z196" s="8" t="str">
        <f>LEFT(Y196,MIN(FIND({0,1,2,3,4,5,6,7,8,9},ASC(Y196)&amp;1234567890))-1)</f>
        <v>O</v>
      </c>
      <c r="AA196" s="8">
        <f t="shared" si="19"/>
        <v>15</v>
      </c>
      <c r="AB196" s="8">
        <f>VLOOKUP(Z196,Table!$A$2:$C$121,2,0)</f>
        <v>16</v>
      </c>
      <c r="AC196" s="7">
        <f>VLOOKUP(Z196,Table!$A$2:$C$121,3,0)</f>
        <v>2</v>
      </c>
      <c r="AD196" s="5" t="str">
        <f>VLOOKUP(A196,Table!$U$1:$V$230,2,0)</f>
        <v>Hexagonal</v>
      </c>
    </row>
    <row r="197" spans="1:30" x14ac:dyDescent="0.4">
      <c r="A197" s="5">
        <v>186</v>
      </c>
      <c r="B197" s="5">
        <v>80611</v>
      </c>
      <c r="C197" s="5" t="s">
        <v>1784</v>
      </c>
      <c r="D197" s="5" t="s">
        <v>1799</v>
      </c>
      <c r="E197" s="6" t="s">
        <v>2691</v>
      </c>
      <c r="F197" s="8" t="str">
        <f>LEFT(E197,MIN(FIND({0,1,2,3,4,5,6,7,8,9},ASC(E197)&amp;1234567890))-1)</f>
        <v>Y</v>
      </c>
      <c r="G197" s="8">
        <f t="shared" si="15"/>
        <v>2</v>
      </c>
      <c r="H197" s="8">
        <f>VLOOKUP(F197,Table!$A$2:$C$121,2,0)</f>
        <v>3</v>
      </c>
      <c r="I197" s="7">
        <f>VLOOKUP(F197,Table!$A$2:$C$121,3,0)</f>
        <v>5</v>
      </c>
      <c r="J197" s="6" t="s">
        <v>5313</v>
      </c>
      <c r="K197" s="8" t="str">
        <f>LEFT(J197,MIN(FIND({0,1,2,3,4,5,6,7,8,9},ASC(J197)&amp;1234567890))-1)</f>
        <v>Sr</v>
      </c>
      <c r="L197" s="8">
        <f t="shared" si="16"/>
        <v>6</v>
      </c>
      <c r="M197" s="8">
        <f>VLOOKUP(K197,Table!$A$2:$C$121,2,0)</f>
        <v>2</v>
      </c>
      <c r="N197" s="7">
        <f>VLOOKUP(K197,Table!$A$2:$C$121,3,0)</f>
        <v>5</v>
      </c>
      <c r="O197" s="6" t="s">
        <v>5314</v>
      </c>
      <c r="P197" s="8" t="str">
        <f>LEFT(O197,MIN(FIND({0,1,2,3,4,5,6,7,8,9},ASC(O197)&amp;1234567890))-1)</f>
        <v>Co</v>
      </c>
      <c r="Q197" s="8">
        <f t="shared" si="17"/>
        <v>2.08</v>
      </c>
      <c r="R197" s="8">
        <f>VLOOKUP(P197,Table!$A$2:$C$121,2,0)</f>
        <v>9</v>
      </c>
      <c r="S197" s="7">
        <f>VLOOKUP(P197,Table!$A$2:$C$121,3,0)</f>
        <v>4</v>
      </c>
      <c r="T197" s="6" t="s">
        <v>5315</v>
      </c>
      <c r="U197" s="8" t="str">
        <f>LEFT(T197,MIN(FIND({0,1,2,3,4,5,6,7,8,9},ASC(T197)&amp;1234567890))-1)</f>
        <v>Al</v>
      </c>
      <c r="V197" s="8">
        <f t="shared" si="18"/>
        <v>1.92</v>
      </c>
      <c r="W197" s="8">
        <f>VLOOKUP(U197,Table!$A$2:$C$121,2,0)</f>
        <v>13</v>
      </c>
      <c r="X197" s="7">
        <f>VLOOKUP(U197,Table!$A$2:$C$121,3,0)</f>
        <v>3</v>
      </c>
      <c r="Y197" s="6" t="s">
        <v>2506</v>
      </c>
      <c r="Z197" s="8" t="str">
        <f>LEFT(Y197,MIN(FIND({0,1,2,3,4,5,6,7,8,9},ASC(Y197)&amp;1234567890))-1)</f>
        <v>O</v>
      </c>
      <c r="AA197" s="8">
        <f t="shared" si="19"/>
        <v>15</v>
      </c>
      <c r="AB197" s="8">
        <f>VLOOKUP(Z197,Table!$A$2:$C$121,2,0)</f>
        <v>16</v>
      </c>
      <c r="AC197" s="7">
        <f>VLOOKUP(Z197,Table!$A$2:$C$121,3,0)</f>
        <v>2</v>
      </c>
      <c r="AD197" s="5" t="str">
        <f>VLOOKUP(A197,Table!$U$1:$V$230,2,0)</f>
        <v>Hexagonal</v>
      </c>
    </row>
    <row r="198" spans="1:30" x14ac:dyDescent="0.4">
      <c r="A198" s="5">
        <v>186</v>
      </c>
      <c r="B198" s="5">
        <v>81471</v>
      </c>
      <c r="C198" s="5" t="s">
        <v>1784</v>
      </c>
      <c r="D198" s="5" t="s">
        <v>1800</v>
      </c>
      <c r="E198" s="6" t="s">
        <v>2363</v>
      </c>
      <c r="F198" s="8" t="str">
        <f>LEFT(E198,MIN(FIND({0,1,2,3,4,5,6,7,8,9},ASC(E198)&amp;1234567890))-1)</f>
        <v>La</v>
      </c>
      <c r="G198" s="8">
        <f t="shared" si="15"/>
        <v>1</v>
      </c>
      <c r="H198" s="8">
        <f>VLOOKUP(F198,Table!$A$2:$C$121,2,0)</f>
        <v>3</v>
      </c>
      <c r="I198" s="7">
        <f>VLOOKUP(F198,Table!$A$2:$C$121,3,0)</f>
        <v>6</v>
      </c>
      <c r="J198" s="6" t="s">
        <v>2552</v>
      </c>
      <c r="K198" s="8" t="str">
        <f>LEFT(J198,MIN(FIND({0,1,2,3,4,5,6,7,8,9},ASC(J198)&amp;1234567890))-1)</f>
        <v>Ca</v>
      </c>
      <c r="L198" s="8">
        <f t="shared" si="16"/>
        <v>2</v>
      </c>
      <c r="M198" s="8">
        <f>VLOOKUP(K198,Table!$A$2:$C$121,2,0)</f>
        <v>2</v>
      </c>
      <c r="N198" s="7">
        <f>VLOOKUP(K198,Table!$A$2:$C$121,3,0)</f>
        <v>4</v>
      </c>
      <c r="O198" s="6" t="s">
        <v>3211</v>
      </c>
      <c r="P198" s="8" t="str">
        <f>LEFT(O198,MIN(FIND({0,1,2,3,4,5,6,7,8,9},ASC(O198)&amp;1234567890))-1)</f>
        <v>Ge</v>
      </c>
      <c r="Q198" s="8">
        <f t="shared" si="17"/>
        <v>1</v>
      </c>
      <c r="R198" s="8">
        <f>VLOOKUP(P198,Table!$A$2:$C$121,2,0)</f>
        <v>14</v>
      </c>
      <c r="S198" s="7">
        <f>VLOOKUP(P198,Table!$A$2:$C$121,3,0)</f>
        <v>4</v>
      </c>
      <c r="T198" s="6" t="s">
        <v>2303</v>
      </c>
      <c r="U198" s="8" t="str">
        <f>LEFT(T198,MIN(FIND({0,1,2,3,4,5,6,7,8,9},ASC(T198)&amp;1234567890))-1)</f>
        <v>S</v>
      </c>
      <c r="V198" s="8">
        <f t="shared" si="18"/>
        <v>4</v>
      </c>
      <c r="W198" s="8">
        <f>VLOOKUP(U198,Table!$A$2:$C$121,2,0)</f>
        <v>16</v>
      </c>
      <c r="X198" s="7">
        <f>VLOOKUP(U198,Table!$A$2:$C$121,3,0)</f>
        <v>3</v>
      </c>
      <c r="Y198" s="6" t="s">
        <v>2814</v>
      </c>
      <c r="Z198" s="8" t="str">
        <f>LEFT(Y198,MIN(FIND({0,1,2,3,4,5,6,7,8,9},ASC(Y198)&amp;1234567890))-1)</f>
        <v>Cl</v>
      </c>
      <c r="AA198" s="8">
        <f t="shared" si="19"/>
        <v>3</v>
      </c>
      <c r="AB198" s="8">
        <f>VLOOKUP(Z198,Table!$A$2:$C$121,2,0)</f>
        <v>17</v>
      </c>
      <c r="AC198" s="7">
        <f>VLOOKUP(Z198,Table!$A$2:$C$121,3,0)</f>
        <v>3</v>
      </c>
      <c r="AD198" s="5" t="str">
        <f>VLOOKUP(A198,Table!$U$1:$V$230,2,0)</f>
        <v>Hexagonal</v>
      </c>
    </row>
    <row r="199" spans="1:30" x14ac:dyDescent="0.4">
      <c r="A199" s="5">
        <v>186</v>
      </c>
      <c r="B199" s="5">
        <v>100591</v>
      </c>
      <c r="C199" s="5" t="s">
        <v>1784</v>
      </c>
      <c r="D199" s="5" t="s">
        <v>1801</v>
      </c>
      <c r="E199" s="6" t="s">
        <v>2768</v>
      </c>
      <c r="F199" s="8" t="str">
        <f>LEFT(E199,MIN(FIND({0,1,2,3,4,5,6,7,8,9},ASC(E199)&amp;1234567890))-1)</f>
        <v>Li</v>
      </c>
      <c r="G199" s="8">
        <f t="shared" si="15"/>
        <v>1.6</v>
      </c>
      <c r="H199" s="8">
        <f>VLOOKUP(F199,Table!$A$2:$C$121,2,0)</f>
        <v>1</v>
      </c>
      <c r="I199" s="7">
        <f>VLOOKUP(F199,Table!$A$2:$C$121,3,0)</f>
        <v>2</v>
      </c>
      <c r="J199" s="6" t="s">
        <v>5316</v>
      </c>
      <c r="K199" s="8" t="str">
        <f>LEFT(J199,MIN(FIND({0,1,2,3,4,5,6,7,8,9},ASC(J199)&amp;1234567890))-1)</f>
        <v>Zn</v>
      </c>
      <c r="L199" s="8">
        <f t="shared" si="16"/>
        <v>1.6</v>
      </c>
      <c r="M199" s="8">
        <f>VLOOKUP(K199,Table!$A$2:$C$121,2,0)</f>
        <v>12</v>
      </c>
      <c r="N199" s="7">
        <f>VLOOKUP(K199,Table!$A$2:$C$121,3,0)</f>
        <v>4</v>
      </c>
      <c r="O199" s="6" t="s">
        <v>2742</v>
      </c>
      <c r="P199" s="8" t="str">
        <f>LEFT(O199,MIN(FIND({0,1,2,3,4,5,6,7,8,9},ASC(O199)&amp;1234567890))-1)</f>
        <v>Ti</v>
      </c>
      <c r="Q199" s="8">
        <f t="shared" si="17"/>
        <v>0.7</v>
      </c>
      <c r="R199" s="8">
        <f>VLOOKUP(P199,Table!$A$2:$C$121,2,0)</f>
        <v>4</v>
      </c>
      <c r="S199" s="7">
        <f>VLOOKUP(P199,Table!$A$2:$C$121,3,0)</f>
        <v>4</v>
      </c>
      <c r="T199" s="6" t="s">
        <v>5317</v>
      </c>
      <c r="U199" s="8" t="str">
        <f>LEFT(T199,MIN(FIND({0,1,2,3,4,5,6,7,8,9},ASC(T199)&amp;1234567890))-1)</f>
        <v>Sn</v>
      </c>
      <c r="V199" s="8">
        <f t="shared" si="18"/>
        <v>2.1</v>
      </c>
      <c r="W199" s="8">
        <f>VLOOKUP(U199,Table!$A$2:$C$121,2,0)</f>
        <v>14</v>
      </c>
      <c r="X199" s="7">
        <f>VLOOKUP(U199,Table!$A$2:$C$121,3,0)</f>
        <v>5</v>
      </c>
      <c r="Y199" s="6" t="s">
        <v>2298</v>
      </c>
      <c r="Z199" s="8" t="str">
        <f>LEFT(Y199,MIN(FIND({0,1,2,3,4,5,6,7,8,9},ASC(Y199)&amp;1234567890))-1)</f>
        <v>O</v>
      </c>
      <c r="AA199" s="8">
        <f t="shared" si="19"/>
        <v>8</v>
      </c>
      <c r="AB199" s="8">
        <f>VLOOKUP(Z199,Table!$A$2:$C$121,2,0)</f>
        <v>16</v>
      </c>
      <c r="AC199" s="7">
        <f>VLOOKUP(Z199,Table!$A$2:$C$121,3,0)</f>
        <v>2</v>
      </c>
      <c r="AD199" s="5" t="str">
        <f>VLOOKUP(A199,Table!$U$1:$V$230,2,0)</f>
        <v>Hexagonal</v>
      </c>
    </row>
    <row r="200" spans="1:30" x14ac:dyDescent="0.4">
      <c r="A200" s="5">
        <v>186</v>
      </c>
      <c r="B200" s="5">
        <v>380092</v>
      </c>
      <c r="C200" s="5" t="s">
        <v>1784</v>
      </c>
      <c r="D200" s="5" t="s">
        <v>1802</v>
      </c>
      <c r="E200" s="6" t="s">
        <v>2440</v>
      </c>
      <c r="F200" s="8" t="str">
        <f>LEFT(E200,MIN(FIND({0,1,2,3,4,5,6,7,8,9},ASC(E200)&amp;1234567890))-1)</f>
        <v>Ba</v>
      </c>
      <c r="G200" s="8">
        <f t="shared" si="15"/>
        <v>5</v>
      </c>
      <c r="H200" s="8">
        <f>VLOOKUP(F200,Table!$A$2:$C$121,2,0)</f>
        <v>2</v>
      </c>
      <c r="I200" s="7">
        <f>VLOOKUP(F200,Table!$A$2:$C$121,3,0)</f>
        <v>6</v>
      </c>
      <c r="J200" s="6" t="s">
        <v>2320</v>
      </c>
      <c r="K200" s="8" t="str">
        <f>LEFT(J200,MIN(FIND({0,1,2,3,4,5,6,7,8,9},ASC(J200)&amp;1234567890))-1)</f>
        <v>Sr</v>
      </c>
      <c r="L200" s="8">
        <f t="shared" si="16"/>
        <v>1</v>
      </c>
      <c r="M200" s="8">
        <f>VLOOKUP(K200,Table!$A$2:$C$121,2,0)</f>
        <v>2</v>
      </c>
      <c r="N200" s="7">
        <f>VLOOKUP(K200,Table!$A$2:$C$121,3,0)</f>
        <v>5</v>
      </c>
      <c r="O200" s="6" t="s">
        <v>3772</v>
      </c>
      <c r="P200" s="8" t="str">
        <f>LEFT(O200,MIN(FIND({0,1,2,3,4,5,6,7,8,9},ASC(O200)&amp;1234567890))-1)</f>
        <v>Pr</v>
      </c>
      <c r="Q200" s="8">
        <f t="shared" si="17"/>
        <v>2</v>
      </c>
      <c r="R200" s="8">
        <f>VLOOKUP(P200,Table!$A$2:$C$121,2,0)</f>
        <v>3</v>
      </c>
      <c r="S200" s="7">
        <f>VLOOKUP(P200,Table!$A$2:$C$121,3,0)</f>
        <v>6</v>
      </c>
      <c r="T200" s="6" t="s">
        <v>4504</v>
      </c>
      <c r="U200" s="8" t="str">
        <f>LEFT(T200,MIN(FIND({0,1,2,3,4,5,6,7,8,9},ASC(T200)&amp;1234567890))-1)</f>
        <v>Co</v>
      </c>
      <c r="V200" s="8">
        <f t="shared" si="18"/>
        <v>4</v>
      </c>
      <c r="W200" s="8">
        <f>VLOOKUP(U200,Table!$A$2:$C$121,2,0)</f>
        <v>9</v>
      </c>
      <c r="X200" s="7">
        <f>VLOOKUP(U200,Table!$A$2:$C$121,3,0)</f>
        <v>4</v>
      </c>
      <c r="Y200" s="6" t="s">
        <v>2506</v>
      </c>
      <c r="Z200" s="8" t="str">
        <f>LEFT(Y200,MIN(FIND({0,1,2,3,4,5,6,7,8,9},ASC(Y200)&amp;1234567890))-1)</f>
        <v>O</v>
      </c>
      <c r="AA200" s="8">
        <f t="shared" si="19"/>
        <v>15</v>
      </c>
      <c r="AB200" s="8">
        <f>VLOOKUP(Z200,Table!$A$2:$C$121,2,0)</f>
        <v>16</v>
      </c>
      <c r="AC200" s="7">
        <f>VLOOKUP(Z200,Table!$A$2:$C$121,3,0)</f>
        <v>2</v>
      </c>
      <c r="AD200" s="5" t="str">
        <f>VLOOKUP(A200,Table!$U$1:$V$230,2,0)</f>
        <v>Hexagonal</v>
      </c>
    </row>
    <row r="201" spans="1:30" x14ac:dyDescent="0.4">
      <c r="A201" s="5">
        <v>186</v>
      </c>
      <c r="B201" s="5">
        <v>404157</v>
      </c>
      <c r="C201" s="5" t="s">
        <v>1784</v>
      </c>
      <c r="D201" s="5" t="s">
        <v>1803</v>
      </c>
      <c r="E201" s="6" t="s">
        <v>2394</v>
      </c>
      <c r="F201" s="8" t="str">
        <f>LEFT(E201,MIN(FIND({0,1,2,3,4,5,6,7,8,9},ASC(E201)&amp;1234567890))-1)</f>
        <v>Ba</v>
      </c>
      <c r="G201" s="8">
        <f t="shared" si="15"/>
        <v>4</v>
      </c>
      <c r="H201" s="8">
        <f>VLOOKUP(F201,Table!$A$2:$C$121,2,0)</f>
        <v>2</v>
      </c>
      <c r="I201" s="7">
        <f>VLOOKUP(F201,Table!$A$2:$C$121,3,0)</f>
        <v>6</v>
      </c>
      <c r="J201" s="6" t="s">
        <v>2945</v>
      </c>
      <c r="K201" s="8" t="str">
        <f>LEFT(J201,MIN(FIND({0,1,2,3,4,5,6,7,8,9},ASC(J201)&amp;1234567890))-1)</f>
        <v>Sm</v>
      </c>
      <c r="L201" s="8">
        <f t="shared" si="16"/>
        <v>4</v>
      </c>
      <c r="M201" s="8">
        <f>VLOOKUP(K201,Table!$A$2:$C$121,2,0)</f>
        <v>3</v>
      </c>
      <c r="N201" s="7">
        <f>VLOOKUP(K201,Table!$A$2:$C$121,3,0)</f>
        <v>6</v>
      </c>
      <c r="O201" s="6" t="s">
        <v>2413</v>
      </c>
      <c r="P201" s="8" t="str">
        <f>LEFT(O201,MIN(FIND({0,1,2,3,4,5,6,7,8,9},ASC(O201)&amp;1234567890))-1)</f>
        <v>Zn</v>
      </c>
      <c r="Q201" s="8">
        <f t="shared" si="17"/>
        <v>3</v>
      </c>
      <c r="R201" s="8">
        <f>VLOOKUP(P201,Table!$A$2:$C$121,2,0)</f>
        <v>12</v>
      </c>
      <c r="S201" s="7">
        <f>VLOOKUP(P201,Table!$A$2:$C$121,3,0)</f>
        <v>4</v>
      </c>
      <c r="T201" s="6" t="s">
        <v>2692</v>
      </c>
      <c r="U201" s="8" t="str">
        <f>LEFT(T201,MIN(FIND({0,1,2,3,4,5,6,7,8,9},ASC(T201)&amp;1234567890))-1)</f>
        <v>Pt</v>
      </c>
      <c r="V201" s="8">
        <f t="shared" si="18"/>
        <v>1</v>
      </c>
      <c r="W201" s="8">
        <f>VLOOKUP(U201,Table!$A$2:$C$121,2,0)</f>
        <v>10</v>
      </c>
      <c r="X201" s="7">
        <f>VLOOKUP(U201,Table!$A$2:$C$121,3,0)</f>
        <v>6</v>
      </c>
      <c r="Y201" s="6" t="s">
        <v>2506</v>
      </c>
      <c r="Z201" s="8" t="str">
        <f>LEFT(Y201,MIN(FIND({0,1,2,3,4,5,6,7,8,9},ASC(Y201)&amp;1234567890))-1)</f>
        <v>O</v>
      </c>
      <c r="AA201" s="8">
        <f t="shared" si="19"/>
        <v>15</v>
      </c>
      <c r="AB201" s="8">
        <f>VLOOKUP(Z201,Table!$A$2:$C$121,2,0)</f>
        <v>16</v>
      </c>
      <c r="AC201" s="7">
        <f>VLOOKUP(Z201,Table!$A$2:$C$121,3,0)</f>
        <v>2</v>
      </c>
      <c r="AD201" s="5" t="str">
        <f>VLOOKUP(A201,Table!$U$1:$V$230,2,0)</f>
        <v>Hexagonal</v>
      </c>
    </row>
    <row r="202" spans="1:30" x14ac:dyDescent="0.4">
      <c r="A202" s="5">
        <v>186</v>
      </c>
      <c r="B202" s="5">
        <v>405911</v>
      </c>
      <c r="C202" s="5" t="s">
        <v>1784</v>
      </c>
      <c r="D202" s="5" t="s">
        <v>1804</v>
      </c>
      <c r="E202" s="6" t="s">
        <v>2440</v>
      </c>
      <c r="F202" s="8" t="str">
        <f>LEFT(E202,MIN(FIND({0,1,2,3,4,5,6,7,8,9},ASC(E202)&amp;1234567890))-1)</f>
        <v>Ba</v>
      </c>
      <c r="G202" s="8">
        <f t="shared" si="15"/>
        <v>5</v>
      </c>
      <c r="H202" s="8">
        <f>VLOOKUP(F202,Table!$A$2:$C$121,2,0)</f>
        <v>2</v>
      </c>
      <c r="I202" s="7">
        <f>VLOOKUP(F202,Table!$A$2:$C$121,3,0)</f>
        <v>6</v>
      </c>
      <c r="J202" s="6" t="s">
        <v>2341</v>
      </c>
      <c r="K202" s="8" t="str">
        <f>LEFT(J202,MIN(FIND({0,1,2,3,4,5,6,7,8,9},ASC(J202)&amp;1234567890))-1)</f>
        <v>Ca</v>
      </c>
      <c r="L202" s="8">
        <f t="shared" si="16"/>
        <v>1</v>
      </c>
      <c r="M202" s="8">
        <f>VLOOKUP(K202,Table!$A$2:$C$121,2,0)</f>
        <v>2</v>
      </c>
      <c r="N202" s="7">
        <f>VLOOKUP(K202,Table!$A$2:$C$121,3,0)</f>
        <v>4</v>
      </c>
      <c r="O202" s="6" t="s">
        <v>3772</v>
      </c>
      <c r="P202" s="8" t="str">
        <f>LEFT(O202,MIN(FIND({0,1,2,3,4,5,6,7,8,9},ASC(O202)&amp;1234567890))-1)</f>
        <v>Pr</v>
      </c>
      <c r="Q202" s="8">
        <f t="shared" si="17"/>
        <v>2</v>
      </c>
      <c r="R202" s="8">
        <f>VLOOKUP(P202,Table!$A$2:$C$121,2,0)</f>
        <v>3</v>
      </c>
      <c r="S202" s="7">
        <f>VLOOKUP(P202,Table!$A$2:$C$121,3,0)</f>
        <v>6</v>
      </c>
      <c r="T202" s="6" t="s">
        <v>3169</v>
      </c>
      <c r="U202" s="8" t="str">
        <f>LEFT(T202,MIN(FIND({0,1,2,3,4,5,6,7,8,9},ASC(T202)&amp;1234567890))-1)</f>
        <v>Fe</v>
      </c>
      <c r="V202" s="8">
        <f t="shared" si="18"/>
        <v>4</v>
      </c>
      <c r="W202" s="8">
        <f>VLOOKUP(U202,Table!$A$2:$C$121,2,0)</f>
        <v>8</v>
      </c>
      <c r="X202" s="7">
        <f>VLOOKUP(U202,Table!$A$2:$C$121,3,0)</f>
        <v>4</v>
      </c>
      <c r="Y202" s="6" t="s">
        <v>2506</v>
      </c>
      <c r="Z202" s="8" t="str">
        <f>LEFT(Y202,MIN(FIND({0,1,2,3,4,5,6,7,8,9},ASC(Y202)&amp;1234567890))-1)</f>
        <v>O</v>
      </c>
      <c r="AA202" s="8">
        <f t="shared" si="19"/>
        <v>15</v>
      </c>
      <c r="AB202" s="8">
        <f>VLOOKUP(Z202,Table!$A$2:$C$121,2,0)</f>
        <v>16</v>
      </c>
      <c r="AC202" s="7">
        <f>VLOOKUP(Z202,Table!$A$2:$C$121,3,0)</f>
        <v>2</v>
      </c>
      <c r="AD202" s="5" t="str">
        <f>VLOOKUP(A202,Table!$U$1:$V$230,2,0)</f>
        <v>Hexagonal</v>
      </c>
    </row>
    <row r="203" spans="1:30" x14ac:dyDescent="0.4">
      <c r="A203" s="5">
        <v>186</v>
      </c>
      <c r="B203" s="5">
        <v>405912</v>
      </c>
      <c r="C203" s="5" t="s">
        <v>1784</v>
      </c>
      <c r="D203" s="5" t="s">
        <v>1805</v>
      </c>
      <c r="E203" s="6" t="s">
        <v>2440</v>
      </c>
      <c r="F203" s="8" t="str">
        <f>LEFT(E203,MIN(FIND({0,1,2,3,4,5,6,7,8,9},ASC(E203)&amp;1234567890))-1)</f>
        <v>Ba</v>
      </c>
      <c r="G203" s="8">
        <f t="shared" si="15"/>
        <v>5</v>
      </c>
      <c r="H203" s="8">
        <f>VLOOKUP(F203,Table!$A$2:$C$121,2,0)</f>
        <v>2</v>
      </c>
      <c r="I203" s="7">
        <f>VLOOKUP(F203,Table!$A$2:$C$121,3,0)</f>
        <v>6</v>
      </c>
      <c r="J203" s="6" t="s">
        <v>2320</v>
      </c>
      <c r="K203" s="8" t="str">
        <f>LEFT(J203,MIN(FIND({0,1,2,3,4,5,6,7,8,9},ASC(J203)&amp;1234567890))-1)</f>
        <v>Sr</v>
      </c>
      <c r="L203" s="8">
        <f t="shared" si="16"/>
        <v>1</v>
      </c>
      <c r="M203" s="8">
        <f>VLOOKUP(K203,Table!$A$2:$C$121,2,0)</f>
        <v>2</v>
      </c>
      <c r="N203" s="7">
        <f>VLOOKUP(K203,Table!$A$2:$C$121,3,0)</f>
        <v>5</v>
      </c>
      <c r="O203" s="6" t="s">
        <v>3772</v>
      </c>
      <c r="P203" s="8" t="str">
        <f>LEFT(O203,MIN(FIND({0,1,2,3,4,5,6,7,8,9},ASC(O203)&amp;1234567890))-1)</f>
        <v>Pr</v>
      </c>
      <c r="Q203" s="8">
        <f t="shared" si="17"/>
        <v>2</v>
      </c>
      <c r="R203" s="8">
        <f>VLOOKUP(P203,Table!$A$2:$C$121,2,0)</f>
        <v>3</v>
      </c>
      <c r="S203" s="7">
        <f>VLOOKUP(P203,Table!$A$2:$C$121,3,0)</f>
        <v>6</v>
      </c>
      <c r="T203" s="6" t="s">
        <v>3169</v>
      </c>
      <c r="U203" s="8" t="str">
        <f>LEFT(T203,MIN(FIND({0,1,2,3,4,5,6,7,8,9},ASC(T203)&amp;1234567890))-1)</f>
        <v>Fe</v>
      </c>
      <c r="V203" s="8">
        <f t="shared" si="18"/>
        <v>4</v>
      </c>
      <c r="W203" s="8">
        <f>VLOOKUP(U203,Table!$A$2:$C$121,2,0)</f>
        <v>8</v>
      </c>
      <c r="X203" s="7">
        <f>VLOOKUP(U203,Table!$A$2:$C$121,3,0)</f>
        <v>4</v>
      </c>
      <c r="Y203" s="6" t="s">
        <v>2506</v>
      </c>
      <c r="Z203" s="8" t="str">
        <f>LEFT(Y203,MIN(FIND({0,1,2,3,4,5,6,7,8,9},ASC(Y203)&amp;1234567890))-1)</f>
        <v>O</v>
      </c>
      <c r="AA203" s="8">
        <f t="shared" si="19"/>
        <v>15</v>
      </c>
      <c r="AB203" s="8">
        <f>VLOOKUP(Z203,Table!$A$2:$C$121,2,0)</f>
        <v>16</v>
      </c>
      <c r="AC203" s="7">
        <f>VLOOKUP(Z203,Table!$A$2:$C$121,3,0)</f>
        <v>2</v>
      </c>
      <c r="AD203" s="5" t="str">
        <f>VLOOKUP(A203,Table!$U$1:$V$230,2,0)</f>
        <v>Hexagonal</v>
      </c>
    </row>
    <row r="204" spans="1:30" x14ac:dyDescent="0.4">
      <c r="A204" s="5">
        <v>186</v>
      </c>
      <c r="B204" s="5">
        <v>406348</v>
      </c>
      <c r="C204" s="5" t="s">
        <v>1784</v>
      </c>
      <c r="D204" s="5" t="s">
        <v>1806</v>
      </c>
      <c r="E204" s="6" t="s">
        <v>5318</v>
      </c>
      <c r="F204" s="8" t="str">
        <f>LEFT(E204,MIN(FIND({0,1,2,3,4,5,6,7,8,9},ASC(E204)&amp;1234567890))-1)</f>
        <v>Al</v>
      </c>
      <c r="G204" s="8">
        <f t="shared" si="15"/>
        <v>1.0780000000000001</v>
      </c>
      <c r="H204" s="8">
        <f>VLOOKUP(F204,Table!$A$2:$C$121,2,0)</f>
        <v>13</v>
      </c>
      <c r="I204" s="7">
        <f>VLOOKUP(F204,Table!$A$2:$C$121,3,0)</f>
        <v>3</v>
      </c>
      <c r="J204" s="6" t="s">
        <v>2597</v>
      </c>
      <c r="K204" s="8" t="str">
        <f>LEFT(J204,MIN(FIND({0,1,2,3,4,5,6,7,8,9},ASC(J204)&amp;1234567890))-1)</f>
        <v>Ba</v>
      </c>
      <c r="L204" s="8">
        <f t="shared" si="16"/>
        <v>1</v>
      </c>
      <c r="M204" s="8">
        <f>VLOOKUP(K204,Table!$A$2:$C$121,2,0)</f>
        <v>2</v>
      </c>
      <c r="N204" s="7">
        <f>VLOOKUP(K204,Table!$A$2:$C$121,3,0)</f>
        <v>6</v>
      </c>
      <c r="O204" s="6" t="s">
        <v>2850</v>
      </c>
      <c r="P204" s="8" t="str">
        <f>LEFT(O204,MIN(FIND({0,1,2,3,4,5,6,7,8,9},ASC(O204)&amp;1234567890))-1)</f>
        <v>Sm</v>
      </c>
      <c r="Q204" s="8">
        <f t="shared" si="17"/>
        <v>1</v>
      </c>
      <c r="R204" s="8">
        <f>VLOOKUP(P204,Table!$A$2:$C$121,2,0)</f>
        <v>3</v>
      </c>
      <c r="S204" s="7">
        <f>VLOOKUP(P204,Table!$A$2:$C$121,3,0)</f>
        <v>6</v>
      </c>
      <c r="T204" s="6" t="s">
        <v>5319</v>
      </c>
      <c r="U204" s="8" t="str">
        <f>LEFT(T204,MIN(FIND({0,1,2,3,4,5,6,7,8,9},ASC(T204)&amp;1234567890))-1)</f>
        <v>Zn</v>
      </c>
      <c r="V204" s="8">
        <f t="shared" si="18"/>
        <v>2.9220000000000002</v>
      </c>
      <c r="W204" s="8">
        <f>VLOOKUP(U204,Table!$A$2:$C$121,2,0)</f>
        <v>12</v>
      </c>
      <c r="X204" s="7">
        <f>VLOOKUP(U204,Table!$A$2:$C$121,3,0)</f>
        <v>4</v>
      </c>
      <c r="Y204" s="6" t="s">
        <v>2381</v>
      </c>
      <c r="Z204" s="8" t="str">
        <f>LEFT(Y204,MIN(FIND({0,1,2,3,4,5,6,7,8,9},ASC(Y204)&amp;1234567890))-1)</f>
        <v>O</v>
      </c>
      <c r="AA204" s="8">
        <f t="shared" si="19"/>
        <v>7</v>
      </c>
      <c r="AB204" s="8">
        <f>VLOOKUP(Z204,Table!$A$2:$C$121,2,0)</f>
        <v>16</v>
      </c>
      <c r="AC204" s="7">
        <f>VLOOKUP(Z204,Table!$A$2:$C$121,3,0)</f>
        <v>2</v>
      </c>
      <c r="AD204" s="5" t="str">
        <f>VLOOKUP(A204,Table!$U$1:$V$230,2,0)</f>
        <v>Hexagonal</v>
      </c>
    </row>
    <row r="205" spans="1:30" x14ac:dyDescent="0.4">
      <c r="A205" s="5">
        <v>186</v>
      </c>
      <c r="B205" s="5">
        <v>408321</v>
      </c>
      <c r="C205" s="5" t="s">
        <v>1784</v>
      </c>
      <c r="D205" s="5" t="s">
        <v>1807</v>
      </c>
      <c r="E205" s="6" t="s">
        <v>2394</v>
      </c>
      <c r="F205" s="8" t="str">
        <f>LEFT(E205,MIN(FIND({0,1,2,3,4,5,6,7,8,9},ASC(E205)&amp;1234567890))-1)</f>
        <v>Ba</v>
      </c>
      <c r="G205" s="8">
        <f t="shared" si="15"/>
        <v>4</v>
      </c>
      <c r="H205" s="8">
        <f>VLOOKUP(F205,Table!$A$2:$C$121,2,0)</f>
        <v>2</v>
      </c>
      <c r="I205" s="7">
        <f>VLOOKUP(F205,Table!$A$2:$C$121,3,0)</f>
        <v>6</v>
      </c>
      <c r="J205" s="6" t="s">
        <v>2648</v>
      </c>
      <c r="K205" s="8" t="str">
        <f>LEFT(J205,MIN(FIND({0,1,2,3,4,5,6,7,8,9},ASC(J205)&amp;1234567890))-1)</f>
        <v>Nd</v>
      </c>
      <c r="L205" s="8">
        <f t="shared" si="16"/>
        <v>4</v>
      </c>
      <c r="M205" s="8">
        <f>VLOOKUP(K205,Table!$A$2:$C$121,2,0)</f>
        <v>3</v>
      </c>
      <c r="N205" s="7">
        <f>VLOOKUP(K205,Table!$A$2:$C$121,3,0)</f>
        <v>6</v>
      </c>
      <c r="O205" s="6" t="s">
        <v>2413</v>
      </c>
      <c r="P205" s="8" t="str">
        <f>LEFT(O205,MIN(FIND({0,1,2,3,4,5,6,7,8,9},ASC(O205)&amp;1234567890))-1)</f>
        <v>Zn</v>
      </c>
      <c r="Q205" s="8">
        <f t="shared" si="17"/>
        <v>3</v>
      </c>
      <c r="R205" s="8">
        <f>VLOOKUP(P205,Table!$A$2:$C$121,2,0)</f>
        <v>12</v>
      </c>
      <c r="S205" s="7">
        <f>VLOOKUP(P205,Table!$A$2:$C$121,3,0)</f>
        <v>4</v>
      </c>
      <c r="T205" s="6" t="s">
        <v>2692</v>
      </c>
      <c r="U205" s="8" t="str">
        <f>LEFT(T205,MIN(FIND({0,1,2,3,4,5,6,7,8,9},ASC(T205)&amp;1234567890))-1)</f>
        <v>Pt</v>
      </c>
      <c r="V205" s="8">
        <f t="shared" si="18"/>
        <v>1</v>
      </c>
      <c r="W205" s="8">
        <f>VLOOKUP(U205,Table!$A$2:$C$121,2,0)</f>
        <v>10</v>
      </c>
      <c r="X205" s="7">
        <f>VLOOKUP(U205,Table!$A$2:$C$121,3,0)</f>
        <v>6</v>
      </c>
      <c r="Y205" s="6" t="s">
        <v>2506</v>
      </c>
      <c r="Z205" s="8" t="str">
        <f>LEFT(Y205,MIN(FIND({0,1,2,3,4,5,6,7,8,9},ASC(Y205)&amp;1234567890))-1)</f>
        <v>O</v>
      </c>
      <c r="AA205" s="8">
        <f t="shared" si="19"/>
        <v>15</v>
      </c>
      <c r="AB205" s="8">
        <f>VLOOKUP(Z205,Table!$A$2:$C$121,2,0)</f>
        <v>16</v>
      </c>
      <c r="AC205" s="7">
        <f>VLOOKUP(Z205,Table!$A$2:$C$121,3,0)</f>
        <v>2</v>
      </c>
      <c r="AD205" s="5" t="str">
        <f>VLOOKUP(A205,Table!$U$1:$V$230,2,0)</f>
        <v>Hexagonal</v>
      </c>
    </row>
    <row r="206" spans="1:30" x14ac:dyDescent="0.4">
      <c r="A206" s="5">
        <v>186</v>
      </c>
      <c r="B206" s="5">
        <v>408322</v>
      </c>
      <c r="C206" s="5" t="s">
        <v>1784</v>
      </c>
      <c r="D206" s="5" t="s">
        <v>1808</v>
      </c>
      <c r="E206" s="6" t="s">
        <v>2394</v>
      </c>
      <c r="F206" s="8" t="str">
        <f>LEFT(E206,MIN(FIND({0,1,2,3,4,5,6,7,8,9},ASC(E206)&amp;1234567890))-1)</f>
        <v>Ba</v>
      </c>
      <c r="G206" s="8">
        <f t="shared" si="15"/>
        <v>4</v>
      </c>
      <c r="H206" s="8">
        <f>VLOOKUP(F206,Table!$A$2:$C$121,2,0)</f>
        <v>2</v>
      </c>
      <c r="I206" s="7">
        <f>VLOOKUP(F206,Table!$A$2:$C$121,3,0)</f>
        <v>6</v>
      </c>
      <c r="J206" s="6" t="s">
        <v>2946</v>
      </c>
      <c r="K206" s="8" t="str">
        <f>LEFT(J206,MIN(FIND({0,1,2,3,4,5,6,7,8,9},ASC(J206)&amp;1234567890))-1)</f>
        <v>Eu</v>
      </c>
      <c r="L206" s="8">
        <f t="shared" si="16"/>
        <v>4</v>
      </c>
      <c r="M206" s="8">
        <f>VLOOKUP(K206,Table!$A$2:$C$121,2,0)</f>
        <v>3</v>
      </c>
      <c r="N206" s="7">
        <f>VLOOKUP(K206,Table!$A$2:$C$121,3,0)</f>
        <v>6</v>
      </c>
      <c r="O206" s="6" t="s">
        <v>2413</v>
      </c>
      <c r="P206" s="8" t="str">
        <f>LEFT(O206,MIN(FIND({0,1,2,3,4,5,6,7,8,9},ASC(O206)&amp;1234567890))-1)</f>
        <v>Zn</v>
      </c>
      <c r="Q206" s="8">
        <f t="shared" si="17"/>
        <v>3</v>
      </c>
      <c r="R206" s="8">
        <f>VLOOKUP(P206,Table!$A$2:$C$121,2,0)</f>
        <v>12</v>
      </c>
      <c r="S206" s="7">
        <f>VLOOKUP(P206,Table!$A$2:$C$121,3,0)</f>
        <v>4</v>
      </c>
      <c r="T206" s="6" t="s">
        <v>2692</v>
      </c>
      <c r="U206" s="8" t="str">
        <f>LEFT(T206,MIN(FIND({0,1,2,3,4,5,6,7,8,9},ASC(T206)&amp;1234567890))-1)</f>
        <v>Pt</v>
      </c>
      <c r="V206" s="8">
        <f t="shared" si="18"/>
        <v>1</v>
      </c>
      <c r="W206" s="8">
        <f>VLOOKUP(U206,Table!$A$2:$C$121,2,0)</f>
        <v>10</v>
      </c>
      <c r="X206" s="7">
        <f>VLOOKUP(U206,Table!$A$2:$C$121,3,0)</f>
        <v>6</v>
      </c>
      <c r="Y206" s="6" t="s">
        <v>2506</v>
      </c>
      <c r="Z206" s="8" t="str">
        <f>LEFT(Y206,MIN(FIND({0,1,2,3,4,5,6,7,8,9},ASC(Y206)&amp;1234567890))-1)</f>
        <v>O</v>
      </c>
      <c r="AA206" s="8">
        <f t="shared" si="19"/>
        <v>15</v>
      </c>
      <c r="AB206" s="8">
        <f>VLOOKUP(Z206,Table!$A$2:$C$121,2,0)</f>
        <v>16</v>
      </c>
      <c r="AC206" s="7">
        <f>VLOOKUP(Z206,Table!$A$2:$C$121,3,0)</f>
        <v>2</v>
      </c>
      <c r="AD206" s="5" t="str">
        <f>VLOOKUP(A206,Table!$U$1:$V$230,2,0)</f>
        <v>Hexagonal</v>
      </c>
    </row>
    <row r="207" spans="1:30" x14ac:dyDescent="0.4">
      <c r="A207" s="5">
        <v>186</v>
      </c>
      <c r="B207" s="5">
        <v>413476</v>
      </c>
      <c r="C207" s="5" t="s">
        <v>1784</v>
      </c>
      <c r="D207" s="5" t="s">
        <v>1809</v>
      </c>
      <c r="E207" s="6" t="s">
        <v>2341</v>
      </c>
      <c r="F207" s="8" t="str">
        <f>LEFT(E207,MIN(FIND({0,1,2,3,4,5,6,7,8,9},ASC(E207)&amp;1234567890))-1)</f>
        <v>Ca</v>
      </c>
      <c r="G207" s="8">
        <f t="shared" si="15"/>
        <v>1</v>
      </c>
      <c r="H207" s="8">
        <f>VLOOKUP(F207,Table!$A$2:$C$121,2,0)</f>
        <v>2</v>
      </c>
      <c r="I207" s="7">
        <f>VLOOKUP(F207,Table!$A$2:$C$121,3,0)</f>
        <v>4</v>
      </c>
      <c r="J207" s="6" t="s">
        <v>2597</v>
      </c>
      <c r="K207" s="8" t="str">
        <f>LEFT(J207,MIN(FIND({0,1,2,3,4,5,6,7,8,9},ASC(J207)&amp;1234567890))-1)</f>
        <v>Ba</v>
      </c>
      <c r="L207" s="8">
        <f t="shared" si="16"/>
        <v>1</v>
      </c>
      <c r="M207" s="8">
        <f>VLOOKUP(K207,Table!$A$2:$C$121,2,0)</f>
        <v>2</v>
      </c>
      <c r="N207" s="7">
        <f>VLOOKUP(K207,Table!$A$2:$C$121,3,0)</f>
        <v>6</v>
      </c>
      <c r="O207" s="6" t="s">
        <v>2652</v>
      </c>
      <c r="P207" s="8" t="str">
        <f>LEFT(O207,MIN(FIND({0,1,2,3,4,5,6,7,8,9},ASC(O207)&amp;1234567890))-1)</f>
        <v>Co</v>
      </c>
      <c r="Q207" s="8">
        <f t="shared" si="17"/>
        <v>2</v>
      </c>
      <c r="R207" s="8">
        <f>VLOOKUP(P207,Table!$A$2:$C$121,2,0)</f>
        <v>9</v>
      </c>
      <c r="S207" s="7">
        <f>VLOOKUP(P207,Table!$A$2:$C$121,3,0)</f>
        <v>4</v>
      </c>
      <c r="T207" s="6" t="s">
        <v>2668</v>
      </c>
      <c r="U207" s="8" t="str">
        <f>LEFT(T207,MIN(FIND({0,1,2,3,4,5,6,7,8,9},ASC(T207)&amp;1234567890))-1)</f>
        <v>Fe</v>
      </c>
      <c r="V207" s="8">
        <f t="shared" si="18"/>
        <v>2</v>
      </c>
      <c r="W207" s="8">
        <f>VLOOKUP(U207,Table!$A$2:$C$121,2,0)</f>
        <v>8</v>
      </c>
      <c r="X207" s="7">
        <f>VLOOKUP(U207,Table!$A$2:$C$121,3,0)</f>
        <v>4</v>
      </c>
      <c r="Y207" s="6" t="s">
        <v>2381</v>
      </c>
      <c r="Z207" s="8" t="str">
        <f>LEFT(Y207,MIN(FIND({0,1,2,3,4,5,6,7,8,9},ASC(Y207)&amp;1234567890))-1)</f>
        <v>O</v>
      </c>
      <c r="AA207" s="8">
        <f t="shared" si="19"/>
        <v>7</v>
      </c>
      <c r="AB207" s="8">
        <f>VLOOKUP(Z207,Table!$A$2:$C$121,2,0)</f>
        <v>16</v>
      </c>
      <c r="AC207" s="7">
        <f>VLOOKUP(Z207,Table!$A$2:$C$121,3,0)</f>
        <v>2</v>
      </c>
      <c r="AD207" s="5" t="str">
        <f>VLOOKUP(A207,Table!$U$1:$V$230,2,0)</f>
        <v>Hexagonal</v>
      </c>
    </row>
    <row r="208" spans="1:30" x14ac:dyDescent="0.4">
      <c r="A208" s="5">
        <v>186</v>
      </c>
      <c r="B208" s="5">
        <v>413473</v>
      </c>
      <c r="C208" s="5" t="s">
        <v>1784</v>
      </c>
      <c r="D208" s="5" t="s">
        <v>1810</v>
      </c>
      <c r="E208" s="6" t="s">
        <v>2341</v>
      </c>
      <c r="F208" s="8" t="str">
        <f>LEFT(E208,MIN(FIND({0,1,2,3,4,5,6,7,8,9},ASC(E208)&amp;1234567890))-1)</f>
        <v>Ca</v>
      </c>
      <c r="G208" s="8">
        <f t="shared" si="15"/>
        <v>1</v>
      </c>
      <c r="H208" s="8">
        <f>VLOOKUP(F208,Table!$A$2:$C$121,2,0)</f>
        <v>2</v>
      </c>
      <c r="I208" s="7">
        <f>VLOOKUP(F208,Table!$A$2:$C$121,3,0)</f>
        <v>4</v>
      </c>
      <c r="J208" s="6" t="s">
        <v>2597</v>
      </c>
      <c r="K208" s="8" t="str">
        <f>LEFT(J208,MIN(FIND({0,1,2,3,4,5,6,7,8,9},ASC(J208)&amp;1234567890))-1)</f>
        <v>Ba</v>
      </c>
      <c r="L208" s="8">
        <f t="shared" si="16"/>
        <v>1</v>
      </c>
      <c r="M208" s="8">
        <f>VLOOKUP(K208,Table!$A$2:$C$121,2,0)</f>
        <v>2</v>
      </c>
      <c r="N208" s="7">
        <f>VLOOKUP(K208,Table!$A$2:$C$121,3,0)</f>
        <v>6</v>
      </c>
      <c r="O208" s="6" t="s">
        <v>5320</v>
      </c>
      <c r="P208" s="8" t="str">
        <f>LEFT(O208,MIN(FIND({0,1,2,3,4,5,6,7,8,9},ASC(O208)&amp;1234567890))-1)</f>
        <v>Al</v>
      </c>
      <c r="Q208" s="8">
        <f t="shared" si="17"/>
        <v>1.101</v>
      </c>
      <c r="R208" s="8">
        <f>VLOOKUP(P208,Table!$A$2:$C$121,2,0)</f>
        <v>13</v>
      </c>
      <c r="S208" s="7">
        <f>VLOOKUP(P208,Table!$A$2:$C$121,3,0)</f>
        <v>3</v>
      </c>
      <c r="T208" s="6" t="s">
        <v>5321</v>
      </c>
      <c r="U208" s="8" t="str">
        <f>LEFT(T208,MIN(FIND({0,1,2,3,4,5,6,7,8,9},ASC(T208)&amp;1234567890))-1)</f>
        <v>Co</v>
      </c>
      <c r="V208" s="8">
        <f t="shared" si="18"/>
        <v>2.899</v>
      </c>
      <c r="W208" s="8">
        <f>VLOOKUP(U208,Table!$A$2:$C$121,2,0)</f>
        <v>9</v>
      </c>
      <c r="X208" s="7">
        <f>VLOOKUP(U208,Table!$A$2:$C$121,3,0)</f>
        <v>4</v>
      </c>
      <c r="Y208" s="6" t="s">
        <v>2381</v>
      </c>
      <c r="Z208" s="8" t="str">
        <f>LEFT(Y208,MIN(FIND({0,1,2,3,4,5,6,7,8,9},ASC(Y208)&amp;1234567890))-1)</f>
        <v>O</v>
      </c>
      <c r="AA208" s="8">
        <f t="shared" si="19"/>
        <v>7</v>
      </c>
      <c r="AB208" s="8">
        <f>VLOOKUP(Z208,Table!$A$2:$C$121,2,0)</f>
        <v>16</v>
      </c>
      <c r="AC208" s="7">
        <f>VLOOKUP(Z208,Table!$A$2:$C$121,3,0)</f>
        <v>2</v>
      </c>
      <c r="AD208" s="5" t="str">
        <f>VLOOKUP(A208,Table!$U$1:$V$230,2,0)</f>
        <v>Hexagonal</v>
      </c>
    </row>
    <row r="209" spans="1:30" x14ac:dyDescent="0.4">
      <c r="A209" s="5">
        <v>186</v>
      </c>
      <c r="B209" s="5">
        <v>413471</v>
      </c>
      <c r="C209" s="5" t="s">
        <v>1784</v>
      </c>
      <c r="D209" s="5" t="s">
        <v>1811</v>
      </c>
      <c r="E209" s="6" t="s">
        <v>2341</v>
      </c>
      <c r="F209" s="8" t="str">
        <f>LEFT(E209,MIN(FIND({0,1,2,3,4,5,6,7,8,9},ASC(E209)&amp;1234567890))-1)</f>
        <v>Ca</v>
      </c>
      <c r="G209" s="8">
        <f t="shared" si="15"/>
        <v>1</v>
      </c>
      <c r="H209" s="8">
        <f>VLOOKUP(F209,Table!$A$2:$C$121,2,0)</f>
        <v>2</v>
      </c>
      <c r="I209" s="7">
        <f>VLOOKUP(F209,Table!$A$2:$C$121,3,0)</f>
        <v>4</v>
      </c>
      <c r="J209" s="6" t="s">
        <v>2597</v>
      </c>
      <c r="K209" s="8" t="str">
        <f>LEFT(J209,MIN(FIND({0,1,2,3,4,5,6,7,8,9},ASC(J209)&amp;1234567890))-1)</f>
        <v>Ba</v>
      </c>
      <c r="L209" s="8">
        <f t="shared" si="16"/>
        <v>1</v>
      </c>
      <c r="M209" s="8">
        <f>VLOOKUP(K209,Table!$A$2:$C$121,2,0)</f>
        <v>2</v>
      </c>
      <c r="N209" s="7">
        <f>VLOOKUP(K209,Table!$A$2:$C$121,3,0)</f>
        <v>6</v>
      </c>
      <c r="O209" s="6" t="s">
        <v>5322</v>
      </c>
      <c r="P209" s="8" t="str">
        <f>LEFT(O209,MIN(FIND({0,1,2,3,4,5,6,7,8,9},ASC(O209)&amp;1234567890))-1)</f>
        <v>Co</v>
      </c>
      <c r="Q209" s="8">
        <f t="shared" si="17"/>
        <v>2.88</v>
      </c>
      <c r="R209" s="8">
        <f>VLOOKUP(P209,Table!$A$2:$C$121,2,0)</f>
        <v>9</v>
      </c>
      <c r="S209" s="7">
        <f>VLOOKUP(P209,Table!$A$2:$C$121,3,0)</f>
        <v>4</v>
      </c>
      <c r="T209" s="6" t="s">
        <v>5323</v>
      </c>
      <c r="U209" s="8" t="str">
        <f>LEFT(T209,MIN(FIND({0,1,2,3,4,5,6,7,8,9},ASC(T209)&amp;1234567890))-1)</f>
        <v>Fe</v>
      </c>
      <c r="V209" s="8">
        <f t="shared" si="18"/>
        <v>1.1200000000000001</v>
      </c>
      <c r="W209" s="8">
        <f>VLOOKUP(U209,Table!$A$2:$C$121,2,0)</f>
        <v>8</v>
      </c>
      <c r="X209" s="7">
        <f>VLOOKUP(U209,Table!$A$2:$C$121,3,0)</f>
        <v>4</v>
      </c>
      <c r="Y209" s="6" t="s">
        <v>2381</v>
      </c>
      <c r="Z209" s="8" t="str">
        <f>LEFT(Y209,MIN(FIND({0,1,2,3,4,5,6,7,8,9},ASC(Y209)&amp;1234567890))-1)</f>
        <v>O</v>
      </c>
      <c r="AA209" s="8">
        <f t="shared" si="19"/>
        <v>7</v>
      </c>
      <c r="AB209" s="8">
        <f>VLOOKUP(Z209,Table!$A$2:$C$121,2,0)</f>
        <v>16</v>
      </c>
      <c r="AC209" s="7">
        <f>VLOOKUP(Z209,Table!$A$2:$C$121,3,0)</f>
        <v>2</v>
      </c>
      <c r="AD209" s="5" t="str">
        <f>VLOOKUP(A209,Table!$U$1:$V$230,2,0)</f>
        <v>Hexagonal</v>
      </c>
    </row>
    <row r="210" spans="1:30" x14ac:dyDescent="0.4">
      <c r="A210" s="5">
        <v>186</v>
      </c>
      <c r="B210" s="5">
        <v>413470</v>
      </c>
      <c r="C210" s="5" t="s">
        <v>1784</v>
      </c>
      <c r="D210" s="5" t="s">
        <v>1812</v>
      </c>
      <c r="E210" s="6" t="s">
        <v>2341</v>
      </c>
      <c r="F210" s="8" t="str">
        <f>LEFT(E210,MIN(FIND({0,1,2,3,4,5,6,7,8,9},ASC(E210)&amp;1234567890))-1)</f>
        <v>Ca</v>
      </c>
      <c r="G210" s="8">
        <f t="shared" si="15"/>
        <v>1</v>
      </c>
      <c r="H210" s="8">
        <f>VLOOKUP(F210,Table!$A$2:$C$121,2,0)</f>
        <v>2</v>
      </c>
      <c r="I210" s="7">
        <f>VLOOKUP(F210,Table!$A$2:$C$121,3,0)</f>
        <v>4</v>
      </c>
      <c r="J210" s="6" t="s">
        <v>2597</v>
      </c>
      <c r="K210" s="8" t="str">
        <f>LEFT(J210,MIN(FIND({0,1,2,3,4,5,6,7,8,9},ASC(J210)&amp;1234567890))-1)</f>
        <v>Ba</v>
      </c>
      <c r="L210" s="8">
        <f t="shared" si="16"/>
        <v>1</v>
      </c>
      <c r="M210" s="8">
        <f>VLOOKUP(K210,Table!$A$2:$C$121,2,0)</f>
        <v>2</v>
      </c>
      <c r="N210" s="7">
        <f>VLOOKUP(K210,Table!$A$2:$C$121,3,0)</f>
        <v>6</v>
      </c>
      <c r="O210" s="6" t="s">
        <v>5324</v>
      </c>
      <c r="P210" s="8" t="str">
        <f>LEFT(O210,MIN(FIND({0,1,2,3,4,5,6,7,8,9},ASC(O210)&amp;1234567890))-1)</f>
        <v>Co</v>
      </c>
      <c r="Q210" s="8">
        <f t="shared" si="17"/>
        <v>2.9060000000000001</v>
      </c>
      <c r="R210" s="8">
        <f>VLOOKUP(P210,Table!$A$2:$C$121,2,0)</f>
        <v>9</v>
      </c>
      <c r="S210" s="7">
        <f>VLOOKUP(P210,Table!$A$2:$C$121,3,0)</f>
        <v>4</v>
      </c>
      <c r="T210" s="6" t="s">
        <v>5325</v>
      </c>
      <c r="U210" s="8" t="str">
        <f>LEFT(T210,MIN(FIND({0,1,2,3,4,5,6,7,8,9},ASC(T210)&amp;1234567890))-1)</f>
        <v>Zn</v>
      </c>
      <c r="V210" s="8">
        <f t="shared" si="18"/>
        <v>1.0940000000000001</v>
      </c>
      <c r="W210" s="8">
        <f>VLOOKUP(U210,Table!$A$2:$C$121,2,0)</f>
        <v>12</v>
      </c>
      <c r="X210" s="7">
        <f>VLOOKUP(U210,Table!$A$2:$C$121,3,0)</f>
        <v>4</v>
      </c>
      <c r="Y210" s="6" t="s">
        <v>2381</v>
      </c>
      <c r="Z210" s="8" t="str">
        <f>LEFT(Y210,MIN(FIND({0,1,2,3,4,5,6,7,8,9},ASC(Y210)&amp;1234567890))-1)</f>
        <v>O</v>
      </c>
      <c r="AA210" s="8">
        <f t="shared" si="19"/>
        <v>7</v>
      </c>
      <c r="AB210" s="8">
        <f>VLOOKUP(Z210,Table!$A$2:$C$121,2,0)</f>
        <v>16</v>
      </c>
      <c r="AC210" s="7">
        <f>VLOOKUP(Z210,Table!$A$2:$C$121,3,0)</f>
        <v>2</v>
      </c>
      <c r="AD210" s="5" t="str">
        <f>VLOOKUP(A210,Table!$U$1:$V$230,2,0)</f>
        <v>Hexagonal</v>
      </c>
    </row>
    <row r="211" spans="1:30" x14ac:dyDescent="0.4">
      <c r="A211" s="5">
        <v>186</v>
      </c>
      <c r="B211" s="5">
        <v>59775</v>
      </c>
      <c r="C211" s="5" t="s">
        <v>1784</v>
      </c>
      <c r="D211" s="5" t="s">
        <v>1813</v>
      </c>
      <c r="E211" s="6" t="s">
        <v>2295</v>
      </c>
      <c r="F211" s="8" t="str">
        <f>LEFT(E211,MIN(FIND({0,1,2,3,4,5,6,7,8,9},ASC(E211)&amp;1234567890))-1)</f>
        <v>Y</v>
      </c>
      <c r="G211" s="8">
        <f t="shared" si="15"/>
        <v>1</v>
      </c>
      <c r="H211" s="8">
        <f>VLOOKUP(F211,Table!$A$2:$C$121,2,0)</f>
        <v>3</v>
      </c>
      <c r="I211" s="7">
        <f>VLOOKUP(F211,Table!$A$2:$C$121,3,0)</f>
        <v>5</v>
      </c>
      <c r="J211" s="6" t="s">
        <v>2597</v>
      </c>
      <c r="K211" s="8" t="str">
        <f>LEFT(J211,MIN(FIND({0,1,2,3,4,5,6,7,8,9},ASC(J211)&amp;1234567890))-1)</f>
        <v>Ba</v>
      </c>
      <c r="L211" s="8">
        <f t="shared" si="16"/>
        <v>1</v>
      </c>
      <c r="M211" s="8">
        <f>VLOOKUP(K211,Table!$A$2:$C$121,2,0)</f>
        <v>2</v>
      </c>
      <c r="N211" s="7">
        <f>VLOOKUP(K211,Table!$A$2:$C$121,3,0)</f>
        <v>6</v>
      </c>
      <c r="O211" s="6" t="s">
        <v>5326</v>
      </c>
      <c r="P211" s="8" t="str">
        <f>LEFT(O211,MIN(FIND({0,1,2,3,4,5,6,7,8,9},ASC(O211)&amp;1234567890))-1)</f>
        <v>Co</v>
      </c>
      <c r="Q211" s="8">
        <f t="shared" si="17"/>
        <v>3.07</v>
      </c>
      <c r="R211" s="8">
        <f>VLOOKUP(P211,Table!$A$2:$C$121,2,0)</f>
        <v>9</v>
      </c>
      <c r="S211" s="7">
        <f>VLOOKUP(P211,Table!$A$2:$C$121,3,0)</f>
        <v>4</v>
      </c>
      <c r="T211" s="6" t="s">
        <v>5327</v>
      </c>
      <c r="U211" s="8" t="str">
        <f>LEFT(T211,MIN(FIND({0,1,2,3,4,5,6,7,8,9},ASC(T211)&amp;1234567890))-1)</f>
        <v>Zn</v>
      </c>
      <c r="V211" s="8">
        <f t="shared" si="18"/>
        <v>0.93</v>
      </c>
      <c r="W211" s="8">
        <f>VLOOKUP(U211,Table!$A$2:$C$121,2,0)</f>
        <v>12</v>
      </c>
      <c r="X211" s="7">
        <f>VLOOKUP(U211,Table!$A$2:$C$121,3,0)</f>
        <v>4</v>
      </c>
      <c r="Y211" s="6" t="s">
        <v>2381</v>
      </c>
      <c r="Z211" s="8" t="str">
        <f>LEFT(Y211,MIN(FIND({0,1,2,3,4,5,6,7,8,9},ASC(Y211)&amp;1234567890))-1)</f>
        <v>O</v>
      </c>
      <c r="AA211" s="8">
        <f t="shared" si="19"/>
        <v>7</v>
      </c>
      <c r="AB211" s="8">
        <f>VLOOKUP(Z211,Table!$A$2:$C$121,2,0)</f>
        <v>16</v>
      </c>
      <c r="AC211" s="7">
        <f>VLOOKUP(Z211,Table!$A$2:$C$121,3,0)</f>
        <v>2</v>
      </c>
      <c r="AD211" s="5" t="str">
        <f>VLOOKUP(A211,Table!$U$1:$V$230,2,0)</f>
        <v>Hexagonal</v>
      </c>
    </row>
    <row r="212" spans="1:30" x14ac:dyDescent="0.4">
      <c r="A212" s="5">
        <v>186</v>
      </c>
      <c r="B212" s="5">
        <v>59776</v>
      </c>
      <c r="C212" s="5" t="s">
        <v>1784</v>
      </c>
      <c r="D212" s="5" t="s">
        <v>1814</v>
      </c>
      <c r="E212" s="6" t="s">
        <v>2295</v>
      </c>
      <c r="F212" s="8" t="str">
        <f>LEFT(E212,MIN(FIND({0,1,2,3,4,5,6,7,8,9},ASC(E212)&amp;1234567890))-1)</f>
        <v>Y</v>
      </c>
      <c r="G212" s="8">
        <f t="shared" si="15"/>
        <v>1</v>
      </c>
      <c r="H212" s="8">
        <f>VLOOKUP(F212,Table!$A$2:$C$121,2,0)</f>
        <v>3</v>
      </c>
      <c r="I212" s="7">
        <f>VLOOKUP(F212,Table!$A$2:$C$121,3,0)</f>
        <v>5</v>
      </c>
      <c r="J212" s="6" t="s">
        <v>2597</v>
      </c>
      <c r="K212" s="8" t="str">
        <f>LEFT(J212,MIN(FIND({0,1,2,3,4,5,6,7,8,9},ASC(J212)&amp;1234567890))-1)</f>
        <v>Ba</v>
      </c>
      <c r="L212" s="8">
        <f t="shared" si="16"/>
        <v>1</v>
      </c>
      <c r="M212" s="8">
        <f>VLOOKUP(K212,Table!$A$2:$C$121,2,0)</f>
        <v>2</v>
      </c>
      <c r="N212" s="7">
        <f>VLOOKUP(K212,Table!$A$2:$C$121,3,0)</f>
        <v>6</v>
      </c>
      <c r="O212" s="6" t="s">
        <v>5328</v>
      </c>
      <c r="P212" s="8" t="str">
        <f>LEFT(O212,MIN(FIND({0,1,2,3,4,5,6,7,8,9},ASC(O212)&amp;1234567890))-1)</f>
        <v>Co</v>
      </c>
      <c r="Q212" s="8">
        <f t="shared" si="17"/>
        <v>2.14</v>
      </c>
      <c r="R212" s="8">
        <f>VLOOKUP(P212,Table!$A$2:$C$121,2,0)</f>
        <v>9</v>
      </c>
      <c r="S212" s="7">
        <f>VLOOKUP(P212,Table!$A$2:$C$121,3,0)</f>
        <v>4</v>
      </c>
      <c r="T212" s="6" t="s">
        <v>5329</v>
      </c>
      <c r="U212" s="8" t="str">
        <f>LEFT(T212,MIN(FIND({0,1,2,3,4,5,6,7,8,9},ASC(T212)&amp;1234567890))-1)</f>
        <v>Zn</v>
      </c>
      <c r="V212" s="8">
        <f t="shared" si="18"/>
        <v>1.86</v>
      </c>
      <c r="W212" s="8">
        <f>VLOOKUP(U212,Table!$A$2:$C$121,2,0)</f>
        <v>12</v>
      </c>
      <c r="X212" s="7">
        <f>VLOOKUP(U212,Table!$A$2:$C$121,3,0)</f>
        <v>4</v>
      </c>
      <c r="Y212" s="6" t="s">
        <v>2381</v>
      </c>
      <c r="Z212" s="8" t="str">
        <f>LEFT(Y212,MIN(FIND({0,1,2,3,4,5,6,7,8,9},ASC(Y212)&amp;1234567890))-1)</f>
        <v>O</v>
      </c>
      <c r="AA212" s="8">
        <f t="shared" si="19"/>
        <v>7</v>
      </c>
      <c r="AB212" s="8">
        <f>VLOOKUP(Z212,Table!$A$2:$C$121,2,0)</f>
        <v>16</v>
      </c>
      <c r="AC212" s="7">
        <f>VLOOKUP(Z212,Table!$A$2:$C$121,3,0)</f>
        <v>2</v>
      </c>
      <c r="AD212" s="5" t="str">
        <f>VLOOKUP(A212,Table!$U$1:$V$230,2,0)</f>
        <v>Hexagonal</v>
      </c>
    </row>
    <row r="213" spans="1:30" x14ac:dyDescent="0.4">
      <c r="A213" s="5">
        <v>186</v>
      </c>
      <c r="B213" s="5">
        <v>59777</v>
      </c>
      <c r="C213" s="5" t="s">
        <v>1784</v>
      </c>
      <c r="D213" s="5" t="s">
        <v>1815</v>
      </c>
      <c r="E213" s="6" t="s">
        <v>2295</v>
      </c>
      <c r="F213" s="8" t="str">
        <f>LEFT(E213,MIN(FIND({0,1,2,3,4,5,6,7,8,9},ASC(E213)&amp;1234567890))-1)</f>
        <v>Y</v>
      </c>
      <c r="G213" s="8">
        <f t="shared" si="15"/>
        <v>1</v>
      </c>
      <c r="H213" s="8">
        <f>VLOOKUP(F213,Table!$A$2:$C$121,2,0)</f>
        <v>3</v>
      </c>
      <c r="I213" s="7">
        <f>VLOOKUP(F213,Table!$A$2:$C$121,3,0)</f>
        <v>5</v>
      </c>
      <c r="J213" s="6" t="s">
        <v>2597</v>
      </c>
      <c r="K213" s="8" t="str">
        <f>LEFT(J213,MIN(FIND({0,1,2,3,4,5,6,7,8,9},ASC(J213)&amp;1234567890))-1)</f>
        <v>Ba</v>
      </c>
      <c r="L213" s="8">
        <f t="shared" si="16"/>
        <v>1</v>
      </c>
      <c r="M213" s="8">
        <f>VLOOKUP(K213,Table!$A$2:$C$121,2,0)</f>
        <v>2</v>
      </c>
      <c r="N213" s="7">
        <f>VLOOKUP(K213,Table!$A$2:$C$121,3,0)</f>
        <v>6</v>
      </c>
      <c r="O213" s="6" t="s">
        <v>5330</v>
      </c>
      <c r="P213" s="8" t="str">
        <f>LEFT(O213,MIN(FIND({0,1,2,3,4,5,6,7,8,9},ASC(O213)&amp;1234567890))-1)</f>
        <v>Co</v>
      </c>
      <c r="Q213" s="8">
        <f t="shared" si="17"/>
        <v>0.92</v>
      </c>
      <c r="R213" s="8">
        <f>VLOOKUP(P213,Table!$A$2:$C$121,2,0)</f>
        <v>9</v>
      </c>
      <c r="S213" s="7">
        <f>VLOOKUP(P213,Table!$A$2:$C$121,3,0)</f>
        <v>4</v>
      </c>
      <c r="T213" s="6" t="s">
        <v>5331</v>
      </c>
      <c r="U213" s="8" t="str">
        <f>LEFT(T213,MIN(FIND({0,1,2,3,4,5,6,7,8,9},ASC(T213)&amp;1234567890))-1)</f>
        <v>Zn</v>
      </c>
      <c r="V213" s="8">
        <f t="shared" si="18"/>
        <v>3.08</v>
      </c>
      <c r="W213" s="8">
        <f>VLOOKUP(U213,Table!$A$2:$C$121,2,0)</f>
        <v>12</v>
      </c>
      <c r="X213" s="7">
        <f>VLOOKUP(U213,Table!$A$2:$C$121,3,0)</f>
        <v>4</v>
      </c>
      <c r="Y213" s="6" t="s">
        <v>2381</v>
      </c>
      <c r="Z213" s="8" t="str">
        <f>LEFT(Y213,MIN(FIND({0,1,2,3,4,5,6,7,8,9},ASC(Y213)&amp;1234567890))-1)</f>
        <v>O</v>
      </c>
      <c r="AA213" s="8">
        <f t="shared" si="19"/>
        <v>7</v>
      </c>
      <c r="AB213" s="8">
        <f>VLOOKUP(Z213,Table!$A$2:$C$121,2,0)</f>
        <v>16</v>
      </c>
      <c r="AC213" s="7">
        <f>VLOOKUP(Z213,Table!$A$2:$C$121,3,0)</f>
        <v>2</v>
      </c>
      <c r="AD213" s="5" t="str">
        <f>VLOOKUP(A213,Table!$U$1:$V$230,2,0)</f>
        <v>Hexagonal</v>
      </c>
    </row>
    <row r="214" spans="1:30" x14ac:dyDescent="0.4">
      <c r="A214" s="5">
        <v>186</v>
      </c>
      <c r="B214" s="5">
        <v>59778</v>
      </c>
      <c r="C214" s="5" t="s">
        <v>1784</v>
      </c>
      <c r="D214" s="5" t="s">
        <v>1816</v>
      </c>
      <c r="E214" s="6" t="s">
        <v>2295</v>
      </c>
      <c r="F214" s="8" t="str">
        <f>LEFT(E214,MIN(FIND({0,1,2,3,4,5,6,7,8,9},ASC(E214)&amp;1234567890))-1)</f>
        <v>Y</v>
      </c>
      <c r="G214" s="8">
        <f t="shared" si="15"/>
        <v>1</v>
      </c>
      <c r="H214" s="8">
        <f>VLOOKUP(F214,Table!$A$2:$C$121,2,0)</f>
        <v>3</v>
      </c>
      <c r="I214" s="7">
        <f>VLOOKUP(F214,Table!$A$2:$C$121,3,0)</f>
        <v>5</v>
      </c>
      <c r="J214" s="6" t="s">
        <v>2597</v>
      </c>
      <c r="K214" s="8" t="str">
        <f>LEFT(J214,MIN(FIND({0,1,2,3,4,5,6,7,8,9},ASC(J214)&amp;1234567890))-1)</f>
        <v>Ba</v>
      </c>
      <c r="L214" s="8">
        <f t="shared" si="16"/>
        <v>1</v>
      </c>
      <c r="M214" s="8">
        <f>VLOOKUP(K214,Table!$A$2:$C$121,2,0)</f>
        <v>2</v>
      </c>
      <c r="N214" s="7">
        <f>VLOOKUP(K214,Table!$A$2:$C$121,3,0)</f>
        <v>6</v>
      </c>
      <c r="O214" s="6" t="s">
        <v>5332</v>
      </c>
      <c r="P214" s="8" t="str">
        <f>LEFT(O214,MIN(FIND({0,1,2,3,4,5,6,7,8,9},ASC(O214)&amp;1234567890))-1)</f>
        <v>Zn</v>
      </c>
      <c r="Q214" s="8">
        <f t="shared" si="17"/>
        <v>3.32</v>
      </c>
      <c r="R214" s="8">
        <f>VLOOKUP(P214,Table!$A$2:$C$121,2,0)</f>
        <v>12</v>
      </c>
      <c r="S214" s="7">
        <f>VLOOKUP(P214,Table!$A$2:$C$121,3,0)</f>
        <v>4</v>
      </c>
      <c r="T214" s="6" t="s">
        <v>5333</v>
      </c>
      <c r="U214" s="8" t="str">
        <f>LEFT(T214,MIN(FIND({0,1,2,3,4,5,6,7,8,9},ASC(T214)&amp;1234567890))-1)</f>
        <v>Fe</v>
      </c>
      <c r="V214" s="8">
        <f t="shared" si="18"/>
        <v>0.68</v>
      </c>
      <c r="W214" s="8">
        <f>VLOOKUP(U214,Table!$A$2:$C$121,2,0)</f>
        <v>8</v>
      </c>
      <c r="X214" s="7">
        <f>VLOOKUP(U214,Table!$A$2:$C$121,3,0)</f>
        <v>4</v>
      </c>
      <c r="Y214" s="6" t="s">
        <v>2381</v>
      </c>
      <c r="Z214" s="8" t="str">
        <f>LEFT(Y214,MIN(FIND({0,1,2,3,4,5,6,7,8,9},ASC(Y214)&amp;1234567890))-1)</f>
        <v>O</v>
      </c>
      <c r="AA214" s="8">
        <f t="shared" si="19"/>
        <v>7</v>
      </c>
      <c r="AB214" s="8">
        <f>VLOOKUP(Z214,Table!$A$2:$C$121,2,0)</f>
        <v>16</v>
      </c>
      <c r="AC214" s="7">
        <f>VLOOKUP(Z214,Table!$A$2:$C$121,3,0)</f>
        <v>2</v>
      </c>
      <c r="AD214" s="5" t="str">
        <f>VLOOKUP(A214,Table!$U$1:$V$230,2,0)</f>
        <v>Hexagonal</v>
      </c>
    </row>
    <row r="215" spans="1:30" x14ac:dyDescent="0.4">
      <c r="A215" s="5">
        <v>186</v>
      </c>
      <c r="B215" s="5">
        <v>59779</v>
      </c>
      <c r="C215" s="5" t="s">
        <v>1784</v>
      </c>
      <c r="D215" s="5" t="s">
        <v>1817</v>
      </c>
      <c r="E215" s="6" t="s">
        <v>2341</v>
      </c>
      <c r="F215" s="8" t="str">
        <f>LEFT(E215,MIN(FIND({0,1,2,3,4,5,6,7,8,9},ASC(E215)&amp;1234567890))-1)</f>
        <v>Ca</v>
      </c>
      <c r="G215" s="8">
        <f t="shared" si="15"/>
        <v>1</v>
      </c>
      <c r="H215" s="8">
        <f>VLOOKUP(F215,Table!$A$2:$C$121,2,0)</f>
        <v>2</v>
      </c>
      <c r="I215" s="7">
        <f>VLOOKUP(F215,Table!$A$2:$C$121,3,0)</f>
        <v>4</v>
      </c>
      <c r="J215" s="6" t="s">
        <v>2597</v>
      </c>
      <c r="K215" s="8" t="str">
        <f>LEFT(J215,MIN(FIND({0,1,2,3,4,5,6,7,8,9},ASC(J215)&amp;1234567890))-1)</f>
        <v>Ba</v>
      </c>
      <c r="L215" s="8">
        <f t="shared" si="16"/>
        <v>1</v>
      </c>
      <c r="M215" s="8">
        <f>VLOOKUP(K215,Table!$A$2:$C$121,2,0)</f>
        <v>2</v>
      </c>
      <c r="N215" s="7">
        <f>VLOOKUP(K215,Table!$A$2:$C$121,3,0)</f>
        <v>6</v>
      </c>
      <c r="O215" s="6" t="s">
        <v>5334</v>
      </c>
      <c r="P215" s="8" t="str">
        <f>LEFT(O215,MIN(FIND({0,1,2,3,4,5,6,7,8,9},ASC(O215)&amp;1234567890))-1)</f>
        <v>Zn</v>
      </c>
      <c r="Q215" s="8">
        <f t="shared" si="17"/>
        <v>2.38</v>
      </c>
      <c r="R215" s="8">
        <f>VLOOKUP(P215,Table!$A$2:$C$121,2,0)</f>
        <v>12</v>
      </c>
      <c r="S215" s="7">
        <f>VLOOKUP(P215,Table!$A$2:$C$121,3,0)</f>
        <v>4</v>
      </c>
      <c r="T215" s="6" t="s">
        <v>5335</v>
      </c>
      <c r="U215" s="8" t="str">
        <f>LEFT(T215,MIN(FIND({0,1,2,3,4,5,6,7,8,9},ASC(T215)&amp;1234567890))-1)</f>
        <v>Fe</v>
      </c>
      <c r="V215" s="8">
        <f t="shared" si="18"/>
        <v>1.62</v>
      </c>
      <c r="W215" s="8">
        <f>VLOOKUP(U215,Table!$A$2:$C$121,2,0)</f>
        <v>8</v>
      </c>
      <c r="X215" s="7">
        <f>VLOOKUP(U215,Table!$A$2:$C$121,3,0)</f>
        <v>4</v>
      </c>
      <c r="Y215" s="6" t="s">
        <v>2381</v>
      </c>
      <c r="Z215" s="8" t="str">
        <f>LEFT(Y215,MIN(FIND({0,1,2,3,4,5,6,7,8,9},ASC(Y215)&amp;1234567890))-1)</f>
        <v>O</v>
      </c>
      <c r="AA215" s="8">
        <f t="shared" si="19"/>
        <v>7</v>
      </c>
      <c r="AB215" s="8">
        <f>VLOOKUP(Z215,Table!$A$2:$C$121,2,0)</f>
        <v>16</v>
      </c>
      <c r="AC215" s="7">
        <f>VLOOKUP(Z215,Table!$A$2:$C$121,3,0)</f>
        <v>2</v>
      </c>
      <c r="AD215" s="5" t="str">
        <f>VLOOKUP(A215,Table!$U$1:$V$230,2,0)</f>
        <v>Hexagonal</v>
      </c>
    </row>
    <row r="216" spans="1:30" x14ac:dyDescent="0.4">
      <c r="A216" s="5">
        <v>186</v>
      </c>
      <c r="B216" s="5">
        <v>59782</v>
      </c>
      <c r="C216" s="5" t="s">
        <v>1784</v>
      </c>
      <c r="D216" s="5" t="s">
        <v>1818</v>
      </c>
      <c r="E216" s="6" t="s">
        <v>2295</v>
      </c>
      <c r="F216" s="8" t="str">
        <f>LEFT(E216,MIN(FIND({0,1,2,3,4,5,6,7,8,9},ASC(E216)&amp;1234567890))-1)</f>
        <v>Y</v>
      </c>
      <c r="G216" s="8">
        <f t="shared" si="15"/>
        <v>1</v>
      </c>
      <c r="H216" s="8">
        <f>VLOOKUP(F216,Table!$A$2:$C$121,2,0)</f>
        <v>3</v>
      </c>
      <c r="I216" s="7">
        <f>VLOOKUP(F216,Table!$A$2:$C$121,3,0)</f>
        <v>5</v>
      </c>
      <c r="J216" s="6" t="s">
        <v>2597</v>
      </c>
      <c r="K216" s="8" t="str">
        <f>LEFT(J216,MIN(FIND({0,1,2,3,4,5,6,7,8,9},ASC(J216)&amp;1234567890))-1)</f>
        <v>Ba</v>
      </c>
      <c r="L216" s="8">
        <f t="shared" si="16"/>
        <v>1</v>
      </c>
      <c r="M216" s="8">
        <f>VLOOKUP(K216,Table!$A$2:$C$121,2,0)</f>
        <v>2</v>
      </c>
      <c r="N216" s="7">
        <f>VLOOKUP(K216,Table!$A$2:$C$121,3,0)</f>
        <v>6</v>
      </c>
      <c r="O216" s="6" t="s">
        <v>5336</v>
      </c>
      <c r="P216" s="8" t="str">
        <f>LEFT(O216,MIN(FIND({0,1,2,3,4,5,6,7,8,9},ASC(O216)&amp;1234567890))-1)</f>
        <v>Co</v>
      </c>
      <c r="Q216" s="8">
        <f t="shared" si="17"/>
        <v>3.17</v>
      </c>
      <c r="R216" s="8">
        <f>VLOOKUP(P216,Table!$A$2:$C$121,2,0)</f>
        <v>9</v>
      </c>
      <c r="S216" s="7">
        <f>VLOOKUP(P216,Table!$A$2:$C$121,3,0)</f>
        <v>4</v>
      </c>
      <c r="T216" s="6" t="s">
        <v>5337</v>
      </c>
      <c r="U216" s="8" t="str">
        <f>LEFT(T216,MIN(FIND({0,1,2,3,4,5,6,7,8,9},ASC(T216)&amp;1234567890))-1)</f>
        <v>Fe</v>
      </c>
      <c r="V216" s="8">
        <f t="shared" si="18"/>
        <v>0.83</v>
      </c>
      <c r="W216" s="8">
        <f>VLOOKUP(U216,Table!$A$2:$C$121,2,0)</f>
        <v>8</v>
      </c>
      <c r="X216" s="7">
        <f>VLOOKUP(U216,Table!$A$2:$C$121,3,0)</f>
        <v>4</v>
      </c>
      <c r="Y216" s="6" t="s">
        <v>2381</v>
      </c>
      <c r="Z216" s="8" t="str">
        <f>LEFT(Y216,MIN(FIND({0,1,2,3,4,5,6,7,8,9},ASC(Y216)&amp;1234567890))-1)</f>
        <v>O</v>
      </c>
      <c r="AA216" s="8">
        <f t="shared" si="19"/>
        <v>7</v>
      </c>
      <c r="AB216" s="8">
        <f>VLOOKUP(Z216,Table!$A$2:$C$121,2,0)</f>
        <v>16</v>
      </c>
      <c r="AC216" s="7">
        <f>VLOOKUP(Z216,Table!$A$2:$C$121,3,0)</f>
        <v>2</v>
      </c>
      <c r="AD216" s="5" t="str">
        <f>VLOOKUP(A216,Table!$U$1:$V$230,2,0)</f>
        <v>Hexagonal</v>
      </c>
    </row>
    <row r="217" spans="1:30" x14ac:dyDescent="0.4">
      <c r="A217" s="5">
        <v>186</v>
      </c>
      <c r="B217" s="5">
        <v>59786</v>
      </c>
      <c r="C217" s="5" t="s">
        <v>1784</v>
      </c>
      <c r="D217" s="5" t="s">
        <v>1819</v>
      </c>
      <c r="E217" s="6" t="s">
        <v>2341</v>
      </c>
      <c r="F217" s="8" t="str">
        <f>LEFT(E217,MIN(FIND({0,1,2,3,4,5,6,7,8,9},ASC(E217)&amp;1234567890))-1)</f>
        <v>Ca</v>
      </c>
      <c r="G217" s="8">
        <f t="shared" si="15"/>
        <v>1</v>
      </c>
      <c r="H217" s="8">
        <f>VLOOKUP(F217,Table!$A$2:$C$121,2,0)</f>
        <v>2</v>
      </c>
      <c r="I217" s="7">
        <f>VLOOKUP(F217,Table!$A$2:$C$121,3,0)</f>
        <v>4</v>
      </c>
      <c r="J217" s="6" t="s">
        <v>2597</v>
      </c>
      <c r="K217" s="8" t="str">
        <f>LEFT(J217,MIN(FIND({0,1,2,3,4,5,6,7,8,9},ASC(J217)&amp;1234567890))-1)</f>
        <v>Ba</v>
      </c>
      <c r="L217" s="8">
        <f t="shared" si="16"/>
        <v>1</v>
      </c>
      <c r="M217" s="8">
        <f>VLOOKUP(K217,Table!$A$2:$C$121,2,0)</f>
        <v>2</v>
      </c>
      <c r="N217" s="7">
        <f>VLOOKUP(K217,Table!$A$2:$C$121,3,0)</f>
        <v>6</v>
      </c>
      <c r="O217" s="6" t="s">
        <v>5338</v>
      </c>
      <c r="P217" s="8" t="str">
        <f>LEFT(O217,MIN(FIND({0,1,2,3,4,5,6,7,8,9},ASC(O217)&amp;1234567890))-1)</f>
        <v>Co</v>
      </c>
      <c r="Q217" s="8">
        <f t="shared" si="17"/>
        <v>2.89</v>
      </c>
      <c r="R217" s="8">
        <f>VLOOKUP(P217,Table!$A$2:$C$121,2,0)</f>
        <v>9</v>
      </c>
      <c r="S217" s="7">
        <f>VLOOKUP(P217,Table!$A$2:$C$121,3,0)</f>
        <v>4</v>
      </c>
      <c r="T217" s="6" t="s">
        <v>5339</v>
      </c>
      <c r="U217" s="8" t="str">
        <f>LEFT(T217,MIN(FIND({0,1,2,3,4,5,6,7,8,9},ASC(T217)&amp;1234567890))-1)</f>
        <v>Al</v>
      </c>
      <c r="V217" s="8">
        <f t="shared" si="18"/>
        <v>1.1100000000000001</v>
      </c>
      <c r="W217" s="8">
        <f>VLOOKUP(U217,Table!$A$2:$C$121,2,0)</f>
        <v>13</v>
      </c>
      <c r="X217" s="7">
        <f>VLOOKUP(U217,Table!$A$2:$C$121,3,0)</f>
        <v>3</v>
      </c>
      <c r="Y217" s="6" t="s">
        <v>2381</v>
      </c>
      <c r="Z217" s="8" t="str">
        <f>LEFT(Y217,MIN(FIND({0,1,2,3,4,5,6,7,8,9},ASC(Y217)&amp;1234567890))-1)</f>
        <v>O</v>
      </c>
      <c r="AA217" s="8">
        <f t="shared" si="19"/>
        <v>7</v>
      </c>
      <c r="AB217" s="8">
        <f>VLOOKUP(Z217,Table!$A$2:$C$121,2,0)</f>
        <v>16</v>
      </c>
      <c r="AC217" s="7">
        <f>VLOOKUP(Z217,Table!$A$2:$C$121,3,0)</f>
        <v>2</v>
      </c>
      <c r="AD217" s="5" t="str">
        <f>VLOOKUP(A217,Table!$U$1:$V$230,2,0)</f>
        <v>Hexagonal</v>
      </c>
    </row>
    <row r="218" spans="1:30" x14ac:dyDescent="0.4">
      <c r="A218" s="5">
        <v>186</v>
      </c>
      <c r="B218" s="5">
        <v>59792</v>
      </c>
      <c r="C218" s="5" t="s">
        <v>1784</v>
      </c>
      <c r="D218" s="5" t="s">
        <v>1820</v>
      </c>
      <c r="E218" s="6" t="s">
        <v>2597</v>
      </c>
      <c r="F218" s="8" t="str">
        <f>LEFT(E218,MIN(FIND({0,1,2,3,4,5,6,7,8,9},ASC(E218)&amp;1234567890))-1)</f>
        <v>Ba</v>
      </c>
      <c r="G218" s="8">
        <f t="shared" si="15"/>
        <v>1</v>
      </c>
      <c r="H218" s="8">
        <f>VLOOKUP(F218,Table!$A$2:$C$121,2,0)</f>
        <v>2</v>
      </c>
      <c r="I218" s="7">
        <f>VLOOKUP(F218,Table!$A$2:$C$121,3,0)</f>
        <v>6</v>
      </c>
      <c r="J218" s="6" t="s">
        <v>2341</v>
      </c>
      <c r="K218" s="8" t="str">
        <f>LEFT(J218,MIN(FIND({0,1,2,3,4,5,6,7,8,9},ASC(J218)&amp;1234567890))-1)</f>
        <v>Ca</v>
      </c>
      <c r="L218" s="8">
        <f t="shared" si="16"/>
        <v>1</v>
      </c>
      <c r="M218" s="8">
        <f>VLOOKUP(K218,Table!$A$2:$C$121,2,0)</f>
        <v>2</v>
      </c>
      <c r="N218" s="7">
        <f>VLOOKUP(K218,Table!$A$2:$C$121,3,0)</f>
        <v>4</v>
      </c>
      <c r="O218" s="6" t="s">
        <v>5340</v>
      </c>
      <c r="P218" s="8" t="str">
        <f>LEFT(O218,MIN(FIND({0,1,2,3,4,5,6,7,8,9},ASC(O218)&amp;1234567890))-1)</f>
        <v>Co</v>
      </c>
      <c r="Q218" s="8">
        <f t="shared" si="17"/>
        <v>2.9</v>
      </c>
      <c r="R218" s="8">
        <f>VLOOKUP(P218,Table!$A$2:$C$121,2,0)</f>
        <v>9</v>
      </c>
      <c r="S218" s="7">
        <f>VLOOKUP(P218,Table!$A$2:$C$121,3,0)</f>
        <v>4</v>
      </c>
      <c r="T218" s="6" t="s">
        <v>5341</v>
      </c>
      <c r="U218" s="8" t="str">
        <f>LEFT(T218,MIN(FIND({0,1,2,3,4,5,6,7,8,9},ASC(T218)&amp;1234567890))-1)</f>
        <v>Zn</v>
      </c>
      <c r="V218" s="8">
        <f t="shared" si="18"/>
        <v>1.1000000000000001</v>
      </c>
      <c r="W218" s="8">
        <f>VLOOKUP(U218,Table!$A$2:$C$121,2,0)</f>
        <v>12</v>
      </c>
      <c r="X218" s="7">
        <f>VLOOKUP(U218,Table!$A$2:$C$121,3,0)</f>
        <v>4</v>
      </c>
      <c r="Y218" s="6" t="s">
        <v>2381</v>
      </c>
      <c r="Z218" s="8" t="str">
        <f>LEFT(Y218,MIN(FIND({0,1,2,3,4,5,6,7,8,9},ASC(Y218)&amp;1234567890))-1)</f>
        <v>O</v>
      </c>
      <c r="AA218" s="8">
        <f t="shared" si="19"/>
        <v>7</v>
      </c>
      <c r="AB218" s="8">
        <f>VLOOKUP(Z218,Table!$A$2:$C$121,2,0)</f>
        <v>16</v>
      </c>
      <c r="AC218" s="7">
        <f>VLOOKUP(Z218,Table!$A$2:$C$121,3,0)</f>
        <v>2</v>
      </c>
      <c r="AD218" s="5" t="str">
        <f>VLOOKUP(A218,Table!$U$1:$V$230,2,0)</f>
        <v>Hexagonal</v>
      </c>
    </row>
    <row r="219" spans="1:30" x14ac:dyDescent="0.4">
      <c r="A219" s="5">
        <v>186</v>
      </c>
      <c r="B219" s="5">
        <v>59793</v>
      </c>
      <c r="C219" s="5" t="s">
        <v>1784</v>
      </c>
      <c r="D219" s="5" t="s">
        <v>1821</v>
      </c>
      <c r="E219" s="6" t="s">
        <v>2597</v>
      </c>
      <c r="F219" s="8" t="str">
        <f>LEFT(E219,MIN(FIND({0,1,2,3,4,5,6,7,8,9},ASC(E219)&amp;1234567890))-1)</f>
        <v>Ba</v>
      </c>
      <c r="G219" s="8">
        <f t="shared" si="15"/>
        <v>1</v>
      </c>
      <c r="H219" s="8">
        <f>VLOOKUP(F219,Table!$A$2:$C$121,2,0)</f>
        <v>2</v>
      </c>
      <c r="I219" s="7">
        <f>VLOOKUP(F219,Table!$A$2:$C$121,3,0)</f>
        <v>6</v>
      </c>
      <c r="J219" s="6" t="s">
        <v>2341</v>
      </c>
      <c r="K219" s="8" t="str">
        <f>LEFT(J219,MIN(FIND({0,1,2,3,4,5,6,7,8,9},ASC(J219)&amp;1234567890))-1)</f>
        <v>Ca</v>
      </c>
      <c r="L219" s="8">
        <f t="shared" si="16"/>
        <v>1</v>
      </c>
      <c r="M219" s="8">
        <f>VLOOKUP(K219,Table!$A$2:$C$121,2,0)</f>
        <v>2</v>
      </c>
      <c r="N219" s="7">
        <f>VLOOKUP(K219,Table!$A$2:$C$121,3,0)</f>
        <v>4</v>
      </c>
      <c r="O219" s="6" t="s">
        <v>5342</v>
      </c>
      <c r="P219" s="8" t="str">
        <f>LEFT(O219,MIN(FIND({0,1,2,3,4,5,6,7,8,9},ASC(O219)&amp;1234567890))-1)</f>
        <v>Co</v>
      </c>
      <c r="Q219" s="8">
        <f t="shared" si="17"/>
        <v>2.2200000000000002</v>
      </c>
      <c r="R219" s="8">
        <f>VLOOKUP(P219,Table!$A$2:$C$121,2,0)</f>
        <v>9</v>
      </c>
      <c r="S219" s="7">
        <f>VLOOKUP(P219,Table!$A$2:$C$121,3,0)</f>
        <v>4</v>
      </c>
      <c r="T219" s="6" t="s">
        <v>5343</v>
      </c>
      <c r="U219" s="8" t="str">
        <f>LEFT(T219,MIN(FIND({0,1,2,3,4,5,6,7,8,9},ASC(T219)&amp;1234567890))-1)</f>
        <v>Zn</v>
      </c>
      <c r="V219" s="8">
        <f t="shared" si="18"/>
        <v>1.62</v>
      </c>
      <c r="W219" s="8">
        <f>VLOOKUP(U219,Table!$A$2:$C$121,2,0)</f>
        <v>12</v>
      </c>
      <c r="X219" s="7">
        <f>VLOOKUP(U219,Table!$A$2:$C$121,3,0)</f>
        <v>4</v>
      </c>
      <c r="Y219" s="6" t="s">
        <v>2381</v>
      </c>
      <c r="Z219" s="8" t="str">
        <f>LEFT(Y219,MIN(FIND({0,1,2,3,4,5,6,7,8,9},ASC(Y219)&amp;1234567890))-1)</f>
        <v>O</v>
      </c>
      <c r="AA219" s="8">
        <f t="shared" si="19"/>
        <v>7</v>
      </c>
      <c r="AB219" s="8">
        <f>VLOOKUP(Z219,Table!$A$2:$C$121,2,0)</f>
        <v>16</v>
      </c>
      <c r="AC219" s="7">
        <f>VLOOKUP(Z219,Table!$A$2:$C$121,3,0)</f>
        <v>2</v>
      </c>
      <c r="AD219" s="5" t="str">
        <f>VLOOKUP(A219,Table!$U$1:$V$230,2,0)</f>
        <v>Hexagonal</v>
      </c>
    </row>
    <row r="220" spans="1:30" x14ac:dyDescent="0.4">
      <c r="A220" s="5">
        <v>186</v>
      </c>
      <c r="B220" s="5">
        <v>419767</v>
      </c>
      <c r="C220" s="5" t="s">
        <v>1784</v>
      </c>
      <c r="D220" s="5" t="s">
        <v>1822</v>
      </c>
      <c r="E220" s="6" t="s">
        <v>2511</v>
      </c>
      <c r="F220" s="8" t="str">
        <f>LEFT(E220,MIN(FIND({0,1,2,3,4,5,6,7,8,9},ASC(E220)&amp;1234567890))-1)</f>
        <v>Cl</v>
      </c>
      <c r="G220" s="8">
        <f t="shared" si="15"/>
        <v>4</v>
      </c>
      <c r="H220" s="8">
        <f>VLOOKUP(F220,Table!$A$2:$C$121,2,0)</f>
        <v>17</v>
      </c>
      <c r="I220" s="7">
        <f>VLOOKUP(F220,Table!$A$2:$C$121,3,0)</f>
        <v>3</v>
      </c>
      <c r="J220" s="6" t="s">
        <v>2325</v>
      </c>
      <c r="K220" s="8" t="str">
        <f>LEFT(J220,MIN(FIND({0,1,2,3,4,5,6,7,8,9},ASC(J220)&amp;1234567890))-1)</f>
        <v>H</v>
      </c>
      <c r="L220" s="8">
        <f t="shared" si="16"/>
        <v>12</v>
      </c>
      <c r="M220" s="8">
        <f>VLOOKUP(K220,Table!$A$2:$C$121,2,0)</f>
        <v>1</v>
      </c>
      <c r="N220" s="7">
        <f>VLOOKUP(K220,Table!$A$2:$C$121,3,0)</f>
        <v>1</v>
      </c>
      <c r="O220" s="6" t="s">
        <v>2613</v>
      </c>
      <c r="P220" s="8" t="str">
        <f>LEFT(O220,MIN(FIND({0,1,2,3,4,5,6,7,8,9},ASC(O220)&amp;1234567890))-1)</f>
        <v>N</v>
      </c>
      <c r="Q220" s="8">
        <f t="shared" si="17"/>
        <v>3</v>
      </c>
      <c r="R220" s="8">
        <f>VLOOKUP(P220,Table!$A$2:$C$121,2,0)</f>
        <v>15</v>
      </c>
      <c r="S220" s="7">
        <f>VLOOKUP(P220,Table!$A$2:$C$121,3,0)</f>
        <v>2</v>
      </c>
      <c r="T220" s="6" t="s">
        <v>2312</v>
      </c>
      <c r="U220" s="8" t="str">
        <f>LEFT(T220,MIN(FIND({0,1,2,3,4,5,6,7,8,9},ASC(T220)&amp;1234567890))-1)</f>
        <v>O</v>
      </c>
      <c r="V220" s="8">
        <f t="shared" si="18"/>
        <v>3</v>
      </c>
      <c r="W220" s="8">
        <f>VLOOKUP(U220,Table!$A$2:$C$121,2,0)</f>
        <v>16</v>
      </c>
      <c r="X220" s="7">
        <f>VLOOKUP(U220,Table!$A$2:$C$121,3,0)</f>
        <v>2</v>
      </c>
      <c r="Y220" s="6" t="s">
        <v>2826</v>
      </c>
      <c r="Z220" s="8" t="str">
        <f>LEFT(Y220,MIN(FIND({0,1,2,3,4,5,6,7,8,9},ASC(Y220)&amp;1234567890))-1)</f>
        <v>Re</v>
      </c>
      <c r="AA220" s="8">
        <f t="shared" si="19"/>
        <v>1</v>
      </c>
      <c r="AB220" s="8">
        <f>VLOOKUP(Z220,Table!$A$2:$C$121,2,0)</f>
        <v>7</v>
      </c>
      <c r="AC220" s="7">
        <f>VLOOKUP(Z220,Table!$A$2:$C$121,3,0)</f>
        <v>6</v>
      </c>
      <c r="AD220" s="5" t="str">
        <f>VLOOKUP(A220,Table!$U$1:$V$230,2,0)</f>
        <v>Hexagonal</v>
      </c>
    </row>
    <row r="221" spans="1:30" x14ac:dyDescent="0.4">
      <c r="A221" s="5">
        <v>186</v>
      </c>
      <c r="B221" s="5">
        <v>189185</v>
      </c>
      <c r="C221" s="5" t="s">
        <v>1784</v>
      </c>
      <c r="D221" s="5" t="s">
        <v>1823</v>
      </c>
      <c r="E221" s="6" t="s">
        <v>2394</v>
      </c>
      <c r="F221" s="8" t="str">
        <f>LEFT(E221,MIN(FIND({0,1,2,3,4,5,6,7,8,9},ASC(E221)&amp;1234567890))-1)</f>
        <v>Ba</v>
      </c>
      <c r="G221" s="8">
        <f t="shared" si="15"/>
        <v>4</v>
      </c>
      <c r="H221" s="8">
        <f>VLOOKUP(F221,Table!$A$2:$C$121,2,0)</f>
        <v>2</v>
      </c>
      <c r="I221" s="7">
        <f>VLOOKUP(F221,Table!$A$2:$C$121,3,0)</f>
        <v>6</v>
      </c>
      <c r="J221" s="6" t="s">
        <v>2299</v>
      </c>
      <c r="K221" s="8" t="str">
        <f>LEFT(J221,MIN(FIND({0,1,2,3,4,5,6,7,8,9},ASC(J221)&amp;1234567890))-1)</f>
        <v>Sr</v>
      </c>
      <c r="L221" s="8">
        <f t="shared" si="16"/>
        <v>2</v>
      </c>
      <c r="M221" s="8">
        <f>VLOOKUP(K221,Table!$A$2:$C$121,2,0)</f>
        <v>2</v>
      </c>
      <c r="N221" s="7">
        <f>VLOOKUP(K221,Table!$A$2:$C$121,3,0)</f>
        <v>5</v>
      </c>
      <c r="O221" s="6" t="s">
        <v>2383</v>
      </c>
      <c r="P221" s="8" t="str">
        <f>LEFT(O221,MIN(FIND({0,1,2,3,4,5,6,7,8,9},ASC(O221)&amp;1234567890))-1)</f>
        <v>La</v>
      </c>
      <c r="Q221" s="8">
        <f t="shared" si="17"/>
        <v>2</v>
      </c>
      <c r="R221" s="8">
        <f>VLOOKUP(P221,Table!$A$2:$C$121,2,0)</f>
        <v>3</v>
      </c>
      <c r="S221" s="7">
        <f>VLOOKUP(P221,Table!$A$2:$C$121,3,0)</f>
        <v>6</v>
      </c>
      <c r="T221" s="6" t="s">
        <v>4504</v>
      </c>
      <c r="U221" s="8" t="str">
        <f>LEFT(T221,MIN(FIND({0,1,2,3,4,5,6,7,8,9},ASC(T221)&amp;1234567890))-1)</f>
        <v>Co</v>
      </c>
      <c r="V221" s="8">
        <f t="shared" si="18"/>
        <v>4</v>
      </c>
      <c r="W221" s="8">
        <f>VLOOKUP(U221,Table!$A$2:$C$121,2,0)</f>
        <v>9</v>
      </c>
      <c r="X221" s="7">
        <f>VLOOKUP(U221,Table!$A$2:$C$121,3,0)</f>
        <v>4</v>
      </c>
      <c r="Y221" s="6" t="s">
        <v>2506</v>
      </c>
      <c r="Z221" s="8" t="str">
        <f>LEFT(Y221,MIN(FIND({0,1,2,3,4,5,6,7,8,9},ASC(Y221)&amp;1234567890))-1)</f>
        <v>O</v>
      </c>
      <c r="AA221" s="8">
        <f t="shared" si="19"/>
        <v>15</v>
      </c>
      <c r="AB221" s="8">
        <f>VLOOKUP(Z221,Table!$A$2:$C$121,2,0)</f>
        <v>16</v>
      </c>
      <c r="AC221" s="7">
        <f>VLOOKUP(Z221,Table!$A$2:$C$121,3,0)</f>
        <v>2</v>
      </c>
      <c r="AD221" s="5" t="str">
        <f>VLOOKUP(A221,Table!$U$1:$V$230,2,0)</f>
        <v>Hexagonal</v>
      </c>
    </row>
    <row r="222" spans="1:30" x14ac:dyDescent="0.4">
      <c r="A222" s="5">
        <v>186</v>
      </c>
      <c r="B222" s="5">
        <v>189186</v>
      </c>
      <c r="C222" s="5" t="s">
        <v>1784</v>
      </c>
      <c r="D222" s="5" t="s">
        <v>1824</v>
      </c>
      <c r="E222" s="6" t="s">
        <v>2394</v>
      </c>
      <c r="F222" s="8" t="str">
        <f>LEFT(E222,MIN(FIND({0,1,2,3,4,5,6,7,8,9},ASC(E222)&amp;1234567890))-1)</f>
        <v>Ba</v>
      </c>
      <c r="G222" s="8">
        <f t="shared" si="15"/>
        <v>4</v>
      </c>
      <c r="H222" s="8">
        <f>VLOOKUP(F222,Table!$A$2:$C$121,2,0)</f>
        <v>2</v>
      </c>
      <c r="I222" s="7">
        <f>VLOOKUP(F222,Table!$A$2:$C$121,3,0)</f>
        <v>6</v>
      </c>
      <c r="J222" s="6" t="s">
        <v>2299</v>
      </c>
      <c r="K222" s="8" t="str">
        <f>LEFT(J222,MIN(FIND({0,1,2,3,4,5,6,7,8,9},ASC(J222)&amp;1234567890))-1)</f>
        <v>Sr</v>
      </c>
      <c r="L222" s="8">
        <f t="shared" si="16"/>
        <v>2</v>
      </c>
      <c r="M222" s="8">
        <f>VLOOKUP(K222,Table!$A$2:$C$121,2,0)</f>
        <v>2</v>
      </c>
      <c r="N222" s="7">
        <f>VLOOKUP(K222,Table!$A$2:$C$121,3,0)</f>
        <v>5</v>
      </c>
      <c r="O222" s="6" t="s">
        <v>3161</v>
      </c>
      <c r="P222" s="8" t="str">
        <f>LEFT(O222,MIN(FIND({0,1,2,3,4,5,6,7,8,9},ASC(O222)&amp;1234567890))-1)</f>
        <v>Nd</v>
      </c>
      <c r="Q222" s="8">
        <f t="shared" si="17"/>
        <v>2</v>
      </c>
      <c r="R222" s="8">
        <f>VLOOKUP(P222,Table!$A$2:$C$121,2,0)</f>
        <v>3</v>
      </c>
      <c r="S222" s="7">
        <f>VLOOKUP(P222,Table!$A$2:$C$121,3,0)</f>
        <v>6</v>
      </c>
      <c r="T222" s="6" t="s">
        <v>4504</v>
      </c>
      <c r="U222" s="8" t="str">
        <f>LEFT(T222,MIN(FIND({0,1,2,3,4,5,6,7,8,9},ASC(T222)&amp;1234567890))-1)</f>
        <v>Co</v>
      </c>
      <c r="V222" s="8">
        <f t="shared" si="18"/>
        <v>4</v>
      </c>
      <c r="W222" s="8">
        <f>VLOOKUP(U222,Table!$A$2:$C$121,2,0)</f>
        <v>9</v>
      </c>
      <c r="X222" s="7">
        <f>VLOOKUP(U222,Table!$A$2:$C$121,3,0)</f>
        <v>4</v>
      </c>
      <c r="Y222" s="6" t="s">
        <v>2506</v>
      </c>
      <c r="Z222" s="8" t="str">
        <f>LEFT(Y222,MIN(FIND({0,1,2,3,4,5,6,7,8,9},ASC(Y222)&amp;1234567890))-1)</f>
        <v>O</v>
      </c>
      <c r="AA222" s="8">
        <f t="shared" si="19"/>
        <v>15</v>
      </c>
      <c r="AB222" s="8">
        <f>VLOOKUP(Z222,Table!$A$2:$C$121,2,0)</f>
        <v>16</v>
      </c>
      <c r="AC222" s="7">
        <f>VLOOKUP(Z222,Table!$A$2:$C$121,3,0)</f>
        <v>2</v>
      </c>
      <c r="AD222" s="5" t="str">
        <f>VLOOKUP(A222,Table!$U$1:$V$230,2,0)</f>
        <v>Hexagonal</v>
      </c>
    </row>
    <row r="223" spans="1:30" x14ac:dyDescent="0.4">
      <c r="A223" s="5">
        <v>186</v>
      </c>
      <c r="B223" s="5">
        <v>189187</v>
      </c>
      <c r="C223" s="5" t="s">
        <v>1784</v>
      </c>
      <c r="D223" s="5" t="s">
        <v>1825</v>
      </c>
      <c r="E223" s="6" t="s">
        <v>2394</v>
      </c>
      <c r="F223" s="8" t="str">
        <f>LEFT(E223,MIN(FIND({0,1,2,3,4,5,6,7,8,9},ASC(E223)&amp;1234567890))-1)</f>
        <v>Ba</v>
      </c>
      <c r="G223" s="8">
        <f t="shared" si="15"/>
        <v>4</v>
      </c>
      <c r="H223" s="8">
        <f>VLOOKUP(F223,Table!$A$2:$C$121,2,0)</f>
        <v>2</v>
      </c>
      <c r="I223" s="7">
        <f>VLOOKUP(F223,Table!$A$2:$C$121,3,0)</f>
        <v>6</v>
      </c>
      <c r="J223" s="6" t="s">
        <v>2299</v>
      </c>
      <c r="K223" s="8" t="str">
        <f>LEFT(J223,MIN(FIND({0,1,2,3,4,5,6,7,8,9},ASC(J223)&amp;1234567890))-1)</f>
        <v>Sr</v>
      </c>
      <c r="L223" s="8">
        <f t="shared" si="16"/>
        <v>2</v>
      </c>
      <c r="M223" s="8">
        <f>VLOOKUP(K223,Table!$A$2:$C$121,2,0)</f>
        <v>2</v>
      </c>
      <c r="N223" s="7">
        <f>VLOOKUP(K223,Table!$A$2:$C$121,3,0)</f>
        <v>5</v>
      </c>
      <c r="O223" s="6" t="s">
        <v>2810</v>
      </c>
      <c r="P223" s="8" t="str">
        <f>LEFT(O223,MIN(FIND({0,1,2,3,4,5,6,7,8,9},ASC(O223)&amp;1234567890))-1)</f>
        <v>Sm</v>
      </c>
      <c r="Q223" s="8">
        <f t="shared" si="17"/>
        <v>2</v>
      </c>
      <c r="R223" s="8">
        <f>VLOOKUP(P223,Table!$A$2:$C$121,2,0)</f>
        <v>3</v>
      </c>
      <c r="S223" s="7">
        <f>VLOOKUP(P223,Table!$A$2:$C$121,3,0)</f>
        <v>6</v>
      </c>
      <c r="T223" s="6" t="s">
        <v>4504</v>
      </c>
      <c r="U223" s="8" t="str">
        <f>LEFT(T223,MIN(FIND({0,1,2,3,4,5,6,7,8,9},ASC(T223)&amp;1234567890))-1)</f>
        <v>Co</v>
      </c>
      <c r="V223" s="8">
        <f t="shared" si="18"/>
        <v>4</v>
      </c>
      <c r="W223" s="8">
        <f>VLOOKUP(U223,Table!$A$2:$C$121,2,0)</f>
        <v>9</v>
      </c>
      <c r="X223" s="7">
        <f>VLOOKUP(U223,Table!$A$2:$C$121,3,0)</f>
        <v>4</v>
      </c>
      <c r="Y223" s="6" t="s">
        <v>2506</v>
      </c>
      <c r="Z223" s="8" t="str">
        <f>LEFT(Y223,MIN(FIND({0,1,2,3,4,5,6,7,8,9},ASC(Y223)&amp;1234567890))-1)</f>
        <v>O</v>
      </c>
      <c r="AA223" s="8">
        <f t="shared" si="19"/>
        <v>15</v>
      </c>
      <c r="AB223" s="8">
        <f>VLOOKUP(Z223,Table!$A$2:$C$121,2,0)</f>
        <v>16</v>
      </c>
      <c r="AC223" s="7">
        <f>VLOOKUP(Z223,Table!$A$2:$C$121,3,0)</f>
        <v>2</v>
      </c>
      <c r="AD223" s="5" t="str">
        <f>VLOOKUP(A223,Table!$U$1:$V$230,2,0)</f>
        <v>Hexagonal</v>
      </c>
    </row>
    <row r="224" spans="1:30" x14ac:dyDescent="0.4">
      <c r="A224" s="5">
        <v>186</v>
      </c>
      <c r="B224" s="5">
        <v>189188</v>
      </c>
      <c r="C224" s="5" t="s">
        <v>1784</v>
      </c>
      <c r="D224" s="5" t="s">
        <v>1826</v>
      </c>
      <c r="E224" s="6" t="s">
        <v>2394</v>
      </c>
      <c r="F224" s="8" t="str">
        <f>LEFT(E224,MIN(FIND({0,1,2,3,4,5,6,7,8,9},ASC(E224)&amp;1234567890))-1)</f>
        <v>Ba</v>
      </c>
      <c r="G224" s="8">
        <f t="shared" si="15"/>
        <v>4</v>
      </c>
      <c r="H224" s="8">
        <f>VLOOKUP(F224,Table!$A$2:$C$121,2,0)</f>
        <v>2</v>
      </c>
      <c r="I224" s="7">
        <f>VLOOKUP(F224,Table!$A$2:$C$121,3,0)</f>
        <v>6</v>
      </c>
      <c r="J224" s="6" t="s">
        <v>2299</v>
      </c>
      <c r="K224" s="8" t="str">
        <f>LEFT(J224,MIN(FIND({0,1,2,3,4,5,6,7,8,9},ASC(J224)&amp;1234567890))-1)</f>
        <v>Sr</v>
      </c>
      <c r="L224" s="8">
        <f t="shared" si="16"/>
        <v>2</v>
      </c>
      <c r="M224" s="8">
        <f>VLOOKUP(K224,Table!$A$2:$C$121,2,0)</f>
        <v>2</v>
      </c>
      <c r="N224" s="7">
        <f>VLOOKUP(K224,Table!$A$2:$C$121,3,0)</f>
        <v>5</v>
      </c>
      <c r="O224" s="6" t="s">
        <v>2651</v>
      </c>
      <c r="P224" s="8" t="str">
        <f>LEFT(O224,MIN(FIND({0,1,2,3,4,5,6,7,8,9},ASC(O224)&amp;1234567890))-1)</f>
        <v>Eu</v>
      </c>
      <c r="Q224" s="8">
        <f t="shared" si="17"/>
        <v>2</v>
      </c>
      <c r="R224" s="8">
        <f>VLOOKUP(P224,Table!$A$2:$C$121,2,0)</f>
        <v>3</v>
      </c>
      <c r="S224" s="7">
        <f>VLOOKUP(P224,Table!$A$2:$C$121,3,0)</f>
        <v>6</v>
      </c>
      <c r="T224" s="6" t="s">
        <v>4504</v>
      </c>
      <c r="U224" s="8" t="str">
        <f>LEFT(T224,MIN(FIND({0,1,2,3,4,5,6,7,8,9},ASC(T224)&amp;1234567890))-1)</f>
        <v>Co</v>
      </c>
      <c r="V224" s="8">
        <f t="shared" si="18"/>
        <v>4</v>
      </c>
      <c r="W224" s="8">
        <f>VLOOKUP(U224,Table!$A$2:$C$121,2,0)</f>
        <v>9</v>
      </c>
      <c r="X224" s="7">
        <f>VLOOKUP(U224,Table!$A$2:$C$121,3,0)</f>
        <v>4</v>
      </c>
      <c r="Y224" s="6" t="s">
        <v>2506</v>
      </c>
      <c r="Z224" s="8" t="str">
        <f>LEFT(Y224,MIN(FIND({0,1,2,3,4,5,6,7,8,9},ASC(Y224)&amp;1234567890))-1)</f>
        <v>O</v>
      </c>
      <c r="AA224" s="8">
        <f t="shared" si="19"/>
        <v>15</v>
      </c>
      <c r="AB224" s="8">
        <f>VLOOKUP(Z224,Table!$A$2:$C$121,2,0)</f>
        <v>16</v>
      </c>
      <c r="AC224" s="7">
        <f>VLOOKUP(Z224,Table!$A$2:$C$121,3,0)</f>
        <v>2</v>
      </c>
      <c r="AD224" s="5" t="str">
        <f>VLOOKUP(A224,Table!$U$1:$V$230,2,0)</f>
        <v>Hexagonal</v>
      </c>
    </row>
    <row r="225" spans="1:30" x14ac:dyDescent="0.4">
      <c r="A225" s="5">
        <v>186</v>
      </c>
      <c r="B225" s="5">
        <v>189189</v>
      </c>
      <c r="C225" s="5" t="s">
        <v>1784</v>
      </c>
      <c r="D225" s="5" t="s">
        <v>1827</v>
      </c>
      <c r="E225" s="6" t="s">
        <v>2394</v>
      </c>
      <c r="F225" s="8" t="str">
        <f>LEFT(E225,MIN(FIND({0,1,2,3,4,5,6,7,8,9},ASC(E225)&amp;1234567890))-1)</f>
        <v>Ba</v>
      </c>
      <c r="G225" s="8">
        <f t="shared" si="15"/>
        <v>4</v>
      </c>
      <c r="H225" s="8">
        <f>VLOOKUP(F225,Table!$A$2:$C$121,2,0)</f>
        <v>2</v>
      </c>
      <c r="I225" s="7">
        <f>VLOOKUP(F225,Table!$A$2:$C$121,3,0)</f>
        <v>6</v>
      </c>
      <c r="J225" s="6" t="s">
        <v>2299</v>
      </c>
      <c r="K225" s="8" t="str">
        <f>LEFT(J225,MIN(FIND({0,1,2,3,4,5,6,7,8,9},ASC(J225)&amp;1234567890))-1)</f>
        <v>Sr</v>
      </c>
      <c r="L225" s="8">
        <f t="shared" si="16"/>
        <v>2</v>
      </c>
      <c r="M225" s="8">
        <f>VLOOKUP(K225,Table!$A$2:$C$121,2,0)</f>
        <v>2</v>
      </c>
      <c r="N225" s="7">
        <f>VLOOKUP(K225,Table!$A$2:$C$121,3,0)</f>
        <v>5</v>
      </c>
      <c r="O225" s="6" t="s">
        <v>3691</v>
      </c>
      <c r="P225" s="8" t="str">
        <f>LEFT(O225,MIN(FIND({0,1,2,3,4,5,6,7,8,9},ASC(O225)&amp;1234567890))-1)</f>
        <v>Gd</v>
      </c>
      <c r="Q225" s="8">
        <f t="shared" si="17"/>
        <v>2</v>
      </c>
      <c r="R225" s="8">
        <f>VLOOKUP(P225,Table!$A$2:$C$121,2,0)</f>
        <v>3</v>
      </c>
      <c r="S225" s="7">
        <f>VLOOKUP(P225,Table!$A$2:$C$121,3,0)</f>
        <v>6</v>
      </c>
      <c r="T225" s="6" t="s">
        <v>4504</v>
      </c>
      <c r="U225" s="8" t="str">
        <f>LEFT(T225,MIN(FIND({0,1,2,3,4,5,6,7,8,9},ASC(T225)&amp;1234567890))-1)</f>
        <v>Co</v>
      </c>
      <c r="V225" s="8">
        <f t="shared" si="18"/>
        <v>4</v>
      </c>
      <c r="W225" s="8">
        <f>VLOOKUP(U225,Table!$A$2:$C$121,2,0)</f>
        <v>9</v>
      </c>
      <c r="X225" s="7">
        <f>VLOOKUP(U225,Table!$A$2:$C$121,3,0)</f>
        <v>4</v>
      </c>
      <c r="Y225" s="6" t="s">
        <v>2506</v>
      </c>
      <c r="Z225" s="8" t="str">
        <f>LEFT(Y225,MIN(FIND({0,1,2,3,4,5,6,7,8,9},ASC(Y225)&amp;1234567890))-1)</f>
        <v>O</v>
      </c>
      <c r="AA225" s="8">
        <f t="shared" si="19"/>
        <v>15</v>
      </c>
      <c r="AB225" s="8">
        <f>VLOOKUP(Z225,Table!$A$2:$C$121,2,0)</f>
        <v>16</v>
      </c>
      <c r="AC225" s="7">
        <f>VLOOKUP(Z225,Table!$A$2:$C$121,3,0)</f>
        <v>2</v>
      </c>
      <c r="AD225" s="5" t="str">
        <f>VLOOKUP(A225,Table!$U$1:$V$230,2,0)</f>
        <v>Hexagonal</v>
      </c>
    </row>
    <row r="226" spans="1:30" x14ac:dyDescent="0.4">
      <c r="A226" s="5">
        <v>186</v>
      </c>
      <c r="B226" s="5">
        <v>189190</v>
      </c>
      <c r="C226" s="5" t="s">
        <v>1784</v>
      </c>
      <c r="D226" s="5" t="s">
        <v>1828</v>
      </c>
      <c r="E226" s="6" t="s">
        <v>2394</v>
      </c>
      <c r="F226" s="8" t="str">
        <f>LEFT(E226,MIN(FIND({0,1,2,3,4,5,6,7,8,9},ASC(E226)&amp;1234567890))-1)</f>
        <v>Ba</v>
      </c>
      <c r="G226" s="8">
        <f t="shared" si="15"/>
        <v>4</v>
      </c>
      <c r="H226" s="8">
        <f>VLOOKUP(F226,Table!$A$2:$C$121,2,0)</f>
        <v>2</v>
      </c>
      <c r="I226" s="7">
        <f>VLOOKUP(F226,Table!$A$2:$C$121,3,0)</f>
        <v>6</v>
      </c>
      <c r="J226" s="6" t="s">
        <v>2299</v>
      </c>
      <c r="K226" s="8" t="str">
        <f>LEFT(J226,MIN(FIND({0,1,2,3,4,5,6,7,8,9},ASC(J226)&amp;1234567890))-1)</f>
        <v>Sr</v>
      </c>
      <c r="L226" s="8">
        <f t="shared" si="16"/>
        <v>2</v>
      </c>
      <c r="M226" s="8">
        <f>VLOOKUP(K226,Table!$A$2:$C$121,2,0)</f>
        <v>2</v>
      </c>
      <c r="N226" s="7">
        <f>VLOOKUP(K226,Table!$A$2:$C$121,3,0)</f>
        <v>5</v>
      </c>
      <c r="O226" s="6" t="s">
        <v>2812</v>
      </c>
      <c r="P226" s="8" t="str">
        <f>LEFT(O226,MIN(FIND({0,1,2,3,4,5,6,7,8,9},ASC(O226)&amp;1234567890))-1)</f>
        <v>Dy</v>
      </c>
      <c r="Q226" s="8">
        <f t="shared" si="17"/>
        <v>2</v>
      </c>
      <c r="R226" s="8">
        <f>VLOOKUP(P226,Table!$A$2:$C$121,2,0)</f>
        <v>3</v>
      </c>
      <c r="S226" s="7">
        <f>VLOOKUP(P226,Table!$A$2:$C$121,3,0)</f>
        <v>6</v>
      </c>
      <c r="T226" s="6" t="s">
        <v>4504</v>
      </c>
      <c r="U226" s="8" t="str">
        <f>LEFT(T226,MIN(FIND({0,1,2,3,4,5,6,7,8,9},ASC(T226)&amp;1234567890))-1)</f>
        <v>Co</v>
      </c>
      <c r="V226" s="8">
        <f t="shared" si="18"/>
        <v>4</v>
      </c>
      <c r="W226" s="8">
        <f>VLOOKUP(U226,Table!$A$2:$C$121,2,0)</f>
        <v>9</v>
      </c>
      <c r="X226" s="7">
        <f>VLOOKUP(U226,Table!$A$2:$C$121,3,0)</f>
        <v>4</v>
      </c>
      <c r="Y226" s="6" t="s">
        <v>2506</v>
      </c>
      <c r="Z226" s="8" t="str">
        <f>LEFT(Y226,MIN(FIND({0,1,2,3,4,5,6,7,8,9},ASC(Y226)&amp;1234567890))-1)</f>
        <v>O</v>
      </c>
      <c r="AA226" s="8">
        <f t="shared" si="19"/>
        <v>15</v>
      </c>
      <c r="AB226" s="8">
        <f>VLOOKUP(Z226,Table!$A$2:$C$121,2,0)</f>
        <v>16</v>
      </c>
      <c r="AC226" s="7">
        <f>VLOOKUP(Z226,Table!$A$2:$C$121,3,0)</f>
        <v>2</v>
      </c>
      <c r="AD226" s="5" t="str">
        <f>VLOOKUP(A226,Table!$U$1:$V$230,2,0)</f>
        <v>Hexagonal</v>
      </c>
    </row>
    <row r="227" spans="1:30" x14ac:dyDescent="0.4">
      <c r="A227" s="5">
        <v>186</v>
      </c>
      <c r="B227" s="5">
        <v>189191</v>
      </c>
      <c r="C227" s="5" t="s">
        <v>1784</v>
      </c>
      <c r="D227" s="5" t="s">
        <v>1829</v>
      </c>
      <c r="E227" s="6" t="s">
        <v>2440</v>
      </c>
      <c r="F227" s="8" t="str">
        <f>LEFT(E227,MIN(FIND({0,1,2,3,4,5,6,7,8,9},ASC(E227)&amp;1234567890))-1)</f>
        <v>Ba</v>
      </c>
      <c r="G227" s="8">
        <f t="shared" si="15"/>
        <v>5</v>
      </c>
      <c r="H227" s="8">
        <f>VLOOKUP(F227,Table!$A$2:$C$121,2,0)</f>
        <v>2</v>
      </c>
      <c r="I227" s="7">
        <f>VLOOKUP(F227,Table!$A$2:$C$121,3,0)</f>
        <v>6</v>
      </c>
      <c r="J227" s="6" t="s">
        <v>2320</v>
      </c>
      <c r="K227" s="8" t="str">
        <f>LEFT(J227,MIN(FIND({0,1,2,3,4,5,6,7,8,9},ASC(J227)&amp;1234567890))-1)</f>
        <v>Sr</v>
      </c>
      <c r="L227" s="8">
        <f t="shared" si="16"/>
        <v>1</v>
      </c>
      <c r="M227" s="8">
        <f>VLOOKUP(K227,Table!$A$2:$C$121,2,0)</f>
        <v>2</v>
      </c>
      <c r="N227" s="7">
        <f>VLOOKUP(K227,Table!$A$2:$C$121,3,0)</f>
        <v>5</v>
      </c>
      <c r="O227" s="6" t="s">
        <v>2383</v>
      </c>
      <c r="P227" s="8" t="str">
        <f>LEFT(O227,MIN(FIND({0,1,2,3,4,5,6,7,8,9},ASC(O227)&amp;1234567890))-1)</f>
        <v>La</v>
      </c>
      <c r="Q227" s="8">
        <f t="shared" si="17"/>
        <v>2</v>
      </c>
      <c r="R227" s="8">
        <f>VLOOKUP(P227,Table!$A$2:$C$121,2,0)</f>
        <v>3</v>
      </c>
      <c r="S227" s="7">
        <f>VLOOKUP(P227,Table!$A$2:$C$121,3,0)</f>
        <v>6</v>
      </c>
      <c r="T227" s="6" t="s">
        <v>4504</v>
      </c>
      <c r="U227" s="8" t="str">
        <f>LEFT(T227,MIN(FIND({0,1,2,3,4,5,6,7,8,9},ASC(T227)&amp;1234567890))-1)</f>
        <v>Co</v>
      </c>
      <c r="V227" s="8">
        <f t="shared" si="18"/>
        <v>4</v>
      </c>
      <c r="W227" s="8">
        <f>VLOOKUP(U227,Table!$A$2:$C$121,2,0)</f>
        <v>9</v>
      </c>
      <c r="X227" s="7">
        <f>VLOOKUP(U227,Table!$A$2:$C$121,3,0)</f>
        <v>4</v>
      </c>
      <c r="Y227" s="6" t="s">
        <v>2506</v>
      </c>
      <c r="Z227" s="8" t="str">
        <f>LEFT(Y227,MIN(FIND({0,1,2,3,4,5,6,7,8,9},ASC(Y227)&amp;1234567890))-1)</f>
        <v>O</v>
      </c>
      <c r="AA227" s="8">
        <f t="shared" si="19"/>
        <v>15</v>
      </c>
      <c r="AB227" s="8">
        <f>VLOOKUP(Z227,Table!$A$2:$C$121,2,0)</f>
        <v>16</v>
      </c>
      <c r="AC227" s="7">
        <f>VLOOKUP(Z227,Table!$A$2:$C$121,3,0)</f>
        <v>2</v>
      </c>
      <c r="AD227" s="5" t="str">
        <f>VLOOKUP(A227,Table!$U$1:$V$230,2,0)</f>
        <v>Hexagonal</v>
      </c>
    </row>
    <row r="228" spans="1:30" x14ac:dyDescent="0.4">
      <c r="A228" s="5">
        <v>186</v>
      </c>
      <c r="B228" s="5">
        <v>189192</v>
      </c>
      <c r="C228" s="5" t="s">
        <v>1784</v>
      </c>
      <c r="D228" s="5" t="s">
        <v>1830</v>
      </c>
      <c r="E228" s="6" t="s">
        <v>2440</v>
      </c>
      <c r="F228" s="8" t="str">
        <f>LEFT(E228,MIN(FIND({0,1,2,3,4,5,6,7,8,9},ASC(E228)&amp;1234567890))-1)</f>
        <v>Ba</v>
      </c>
      <c r="G228" s="8">
        <f t="shared" si="15"/>
        <v>5</v>
      </c>
      <c r="H228" s="8">
        <f>VLOOKUP(F228,Table!$A$2:$C$121,2,0)</f>
        <v>2</v>
      </c>
      <c r="I228" s="7">
        <f>VLOOKUP(F228,Table!$A$2:$C$121,3,0)</f>
        <v>6</v>
      </c>
      <c r="J228" s="6" t="s">
        <v>2320</v>
      </c>
      <c r="K228" s="8" t="str">
        <f>LEFT(J228,MIN(FIND({0,1,2,3,4,5,6,7,8,9},ASC(J228)&amp;1234567890))-1)</f>
        <v>Sr</v>
      </c>
      <c r="L228" s="8">
        <f t="shared" si="16"/>
        <v>1</v>
      </c>
      <c r="M228" s="8">
        <f>VLOOKUP(K228,Table!$A$2:$C$121,2,0)</f>
        <v>2</v>
      </c>
      <c r="N228" s="7">
        <f>VLOOKUP(K228,Table!$A$2:$C$121,3,0)</f>
        <v>5</v>
      </c>
      <c r="O228" s="6" t="s">
        <v>3161</v>
      </c>
      <c r="P228" s="8" t="str">
        <f>LEFT(O228,MIN(FIND({0,1,2,3,4,5,6,7,8,9},ASC(O228)&amp;1234567890))-1)</f>
        <v>Nd</v>
      </c>
      <c r="Q228" s="8">
        <f t="shared" si="17"/>
        <v>2</v>
      </c>
      <c r="R228" s="8">
        <f>VLOOKUP(P228,Table!$A$2:$C$121,2,0)</f>
        <v>3</v>
      </c>
      <c r="S228" s="7">
        <f>VLOOKUP(P228,Table!$A$2:$C$121,3,0)</f>
        <v>6</v>
      </c>
      <c r="T228" s="6" t="s">
        <v>4504</v>
      </c>
      <c r="U228" s="8" t="str">
        <f>LEFT(T228,MIN(FIND({0,1,2,3,4,5,6,7,8,9},ASC(T228)&amp;1234567890))-1)</f>
        <v>Co</v>
      </c>
      <c r="V228" s="8">
        <f t="shared" si="18"/>
        <v>4</v>
      </c>
      <c r="W228" s="8">
        <f>VLOOKUP(U228,Table!$A$2:$C$121,2,0)</f>
        <v>9</v>
      </c>
      <c r="X228" s="7">
        <f>VLOOKUP(U228,Table!$A$2:$C$121,3,0)</f>
        <v>4</v>
      </c>
      <c r="Y228" s="6" t="s">
        <v>2506</v>
      </c>
      <c r="Z228" s="8" t="str">
        <f>LEFT(Y228,MIN(FIND({0,1,2,3,4,5,6,7,8,9},ASC(Y228)&amp;1234567890))-1)</f>
        <v>O</v>
      </c>
      <c r="AA228" s="8">
        <f t="shared" si="19"/>
        <v>15</v>
      </c>
      <c r="AB228" s="8">
        <f>VLOOKUP(Z228,Table!$A$2:$C$121,2,0)</f>
        <v>16</v>
      </c>
      <c r="AC228" s="7">
        <f>VLOOKUP(Z228,Table!$A$2:$C$121,3,0)</f>
        <v>2</v>
      </c>
      <c r="AD228" s="5" t="str">
        <f>VLOOKUP(A228,Table!$U$1:$V$230,2,0)</f>
        <v>Hexagonal</v>
      </c>
    </row>
    <row r="229" spans="1:30" x14ac:dyDescent="0.4">
      <c r="A229" s="5">
        <v>186</v>
      </c>
      <c r="B229" s="5">
        <v>189193</v>
      </c>
      <c r="C229" s="5" t="s">
        <v>1784</v>
      </c>
      <c r="D229" s="5" t="s">
        <v>1831</v>
      </c>
      <c r="E229" s="6" t="s">
        <v>2440</v>
      </c>
      <c r="F229" s="8" t="str">
        <f>LEFT(E229,MIN(FIND({0,1,2,3,4,5,6,7,8,9},ASC(E229)&amp;1234567890))-1)</f>
        <v>Ba</v>
      </c>
      <c r="G229" s="8">
        <f t="shared" si="15"/>
        <v>5</v>
      </c>
      <c r="H229" s="8">
        <f>VLOOKUP(F229,Table!$A$2:$C$121,2,0)</f>
        <v>2</v>
      </c>
      <c r="I229" s="7">
        <f>VLOOKUP(F229,Table!$A$2:$C$121,3,0)</f>
        <v>6</v>
      </c>
      <c r="J229" s="6" t="s">
        <v>2320</v>
      </c>
      <c r="K229" s="8" t="str">
        <f>LEFT(J229,MIN(FIND({0,1,2,3,4,5,6,7,8,9},ASC(J229)&amp;1234567890))-1)</f>
        <v>Sr</v>
      </c>
      <c r="L229" s="8">
        <f t="shared" si="16"/>
        <v>1</v>
      </c>
      <c r="M229" s="8">
        <f>VLOOKUP(K229,Table!$A$2:$C$121,2,0)</f>
        <v>2</v>
      </c>
      <c r="N229" s="7">
        <f>VLOOKUP(K229,Table!$A$2:$C$121,3,0)</f>
        <v>5</v>
      </c>
      <c r="O229" s="6" t="s">
        <v>2810</v>
      </c>
      <c r="P229" s="8" t="str">
        <f>LEFT(O229,MIN(FIND({0,1,2,3,4,5,6,7,8,9},ASC(O229)&amp;1234567890))-1)</f>
        <v>Sm</v>
      </c>
      <c r="Q229" s="8">
        <f t="shared" si="17"/>
        <v>2</v>
      </c>
      <c r="R229" s="8">
        <f>VLOOKUP(P229,Table!$A$2:$C$121,2,0)</f>
        <v>3</v>
      </c>
      <c r="S229" s="7">
        <f>VLOOKUP(P229,Table!$A$2:$C$121,3,0)</f>
        <v>6</v>
      </c>
      <c r="T229" s="6" t="s">
        <v>4504</v>
      </c>
      <c r="U229" s="8" t="str">
        <f>LEFT(T229,MIN(FIND({0,1,2,3,4,5,6,7,8,9},ASC(T229)&amp;1234567890))-1)</f>
        <v>Co</v>
      </c>
      <c r="V229" s="8">
        <f t="shared" si="18"/>
        <v>4</v>
      </c>
      <c r="W229" s="8">
        <f>VLOOKUP(U229,Table!$A$2:$C$121,2,0)</f>
        <v>9</v>
      </c>
      <c r="X229" s="7">
        <f>VLOOKUP(U229,Table!$A$2:$C$121,3,0)</f>
        <v>4</v>
      </c>
      <c r="Y229" s="6" t="s">
        <v>2506</v>
      </c>
      <c r="Z229" s="8" t="str">
        <f>LEFT(Y229,MIN(FIND({0,1,2,3,4,5,6,7,8,9},ASC(Y229)&amp;1234567890))-1)</f>
        <v>O</v>
      </c>
      <c r="AA229" s="8">
        <f t="shared" si="19"/>
        <v>15</v>
      </c>
      <c r="AB229" s="8">
        <f>VLOOKUP(Z229,Table!$A$2:$C$121,2,0)</f>
        <v>16</v>
      </c>
      <c r="AC229" s="7">
        <f>VLOOKUP(Z229,Table!$A$2:$C$121,3,0)</f>
        <v>2</v>
      </c>
      <c r="AD229" s="5" t="str">
        <f>VLOOKUP(A229,Table!$U$1:$V$230,2,0)</f>
        <v>Hexagonal</v>
      </c>
    </row>
    <row r="230" spans="1:30" x14ac:dyDescent="0.4">
      <c r="A230" s="5">
        <v>186</v>
      </c>
      <c r="B230" s="5">
        <v>189194</v>
      </c>
      <c r="C230" s="5" t="s">
        <v>1784</v>
      </c>
      <c r="D230" s="5" t="s">
        <v>1832</v>
      </c>
      <c r="E230" s="6" t="s">
        <v>2440</v>
      </c>
      <c r="F230" s="8" t="str">
        <f>LEFT(E230,MIN(FIND({0,1,2,3,4,5,6,7,8,9},ASC(E230)&amp;1234567890))-1)</f>
        <v>Ba</v>
      </c>
      <c r="G230" s="8">
        <f t="shared" si="15"/>
        <v>5</v>
      </c>
      <c r="H230" s="8">
        <f>VLOOKUP(F230,Table!$A$2:$C$121,2,0)</f>
        <v>2</v>
      </c>
      <c r="I230" s="7">
        <f>VLOOKUP(F230,Table!$A$2:$C$121,3,0)</f>
        <v>6</v>
      </c>
      <c r="J230" s="6" t="s">
        <v>2320</v>
      </c>
      <c r="K230" s="8" t="str">
        <f>LEFT(J230,MIN(FIND({0,1,2,3,4,5,6,7,8,9},ASC(J230)&amp;1234567890))-1)</f>
        <v>Sr</v>
      </c>
      <c r="L230" s="8">
        <f t="shared" si="16"/>
        <v>1</v>
      </c>
      <c r="M230" s="8">
        <f>VLOOKUP(K230,Table!$A$2:$C$121,2,0)</f>
        <v>2</v>
      </c>
      <c r="N230" s="7">
        <f>VLOOKUP(K230,Table!$A$2:$C$121,3,0)</f>
        <v>5</v>
      </c>
      <c r="O230" s="6" t="s">
        <v>2651</v>
      </c>
      <c r="P230" s="8" t="str">
        <f>LEFT(O230,MIN(FIND({0,1,2,3,4,5,6,7,8,9},ASC(O230)&amp;1234567890))-1)</f>
        <v>Eu</v>
      </c>
      <c r="Q230" s="8">
        <f t="shared" si="17"/>
        <v>2</v>
      </c>
      <c r="R230" s="8">
        <f>VLOOKUP(P230,Table!$A$2:$C$121,2,0)</f>
        <v>3</v>
      </c>
      <c r="S230" s="7">
        <f>VLOOKUP(P230,Table!$A$2:$C$121,3,0)</f>
        <v>6</v>
      </c>
      <c r="T230" s="6" t="s">
        <v>4504</v>
      </c>
      <c r="U230" s="8" t="str">
        <f>LEFT(T230,MIN(FIND({0,1,2,3,4,5,6,7,8,9},ASC(T230)&amp;1234567890))-1)</f>
        <v>Co</v>
      </c>
      <c r="V230" s="8">
        <f t="shared" si="18"/>
        <v>4</v>
      </c>
      <c r="W230" s="8">
        <f>VLOOKUP(U230,Table!$A$2:$C$121,2,0)</f>
        <v>9</v>
      </c>
      <c r="X230" s="7">
        <f>VLOOKUP(U230,Table!$A$2:$C$121,3,0)</f>
        <v>4</v>
      </c>
      <c r="Y230" s="6" t="s">
        <v>2506</v>
      </c>
      <c r="Z230" s="8" t="str">
        <f>LEFT(Y230,MIN(FIND({0,1,2,3,4,5,6,7,8,9},ASC(Y230)&amp;1234567890))-1)</f>
        <v>O</v>
      </c>
      <c r="AA230" s="8">
        <f t="shared" si="19"/>
        <v>15</v>
      </c>
      <c r="AB230" s="8">
        <f>VLOOKUP(Z230,Table!$A$2:$C$121,2,0)</f>
        <v>16</v>
      </c>
      <c r="AC230" s="7">
        <f>VLOOKUP(Z230,Table!$A$2:$C$121,3,0)</f>
        <v>2</v>
      </c>
      <c r="AD230" s="5" t="str">
        <f>VLOOKUP(A230,Table!$U$1:$V$230,2,0)</f>
        <v>Hexagonal</v>
      </c>
    </row>
    <row r="231" spans="1:30" x14ac:dyDescent="0.4">
      <c r="A231" s="5">
        <v>186</v>
      </c>
      <c r="B231" s="5">
        <v>189195</v>
      </c>
      <c r="C231" s="5" t="s">
        <v>1784</v>
      </c>
      <c r="D231" s="5" t="s">
        <v>1833</v>
      </c>
      <c r="E231" s="6" t="s">
        <v>2440</v>
      </c>
      <c r="F231" s="8" t="str">
        <f>LEFT(E231,MIN(FIND({0,1,2,3,4,5,6,7,8,9},ASC(E231)&amp;1234567890))-1)</f>
        <v>Ba</v>
      </c>
      <c r="G231" s="8">
        <f t="shared" si="15"/>
        <v>5</v>
      </c>
      <c r="H231" s="8">
        <f>VLOOKUP(F231,Table!$A$2:$C$121,2,0)</f>
        <v>2</v>
      </c>
      <c r="I231" s="7">
        <f>VLOOKUP(F231,Table!$A$2:$C$121,3,0)</f>
        <v>6</v>
      </c>
      <c r="J231" s="6" t="s">
        <v>2320</v>
      </c>
      <c r="K231" s="8" t="str">
        <f>LEFT(J231,MIN(FIND({0,1,2,3,4,5,6,7,8,9},ASC(J231)&amp;1234567890))-1)</f>
        <v>Sr</v>
      </c>
      <c r="L231" s="8">
        <f t="shared" si="16"/>
        <v>1</v>
      </c>
      <c r="M231" s="8">
        <f>VLOOKUP(K231,Table!$A$2:$C$121,2,0)</f>
        <v>2</v>
      </c>
      <c r="N231" s="7">
        <f>VLOOKUP(K231,Table!$A$2:$C$121,3,0)</f>
        <v>5</v>
      </c>
      <c r="O231" s="6" t="s">
        <v>3691</v>
      </c>
      <c r="P231" s="8" t="str">
        <f>LEFT(O231,MIN(FIND({0,1,2,3,4,5,6,7,8,9},ASC(O231)&amp;1234567890))-1)</f>
        <v>Gd</v>
      </c>
      <c r="Q231" s="8">
        <f t="shared" si="17"/>
        <v>2</v>
      </c>
      <c r="R231" s="8">
        <f>VLOOKUP(P231,Table!$A$2:$C$121,2,0)</f>
        <v>3</v>
      </c>
      <c r="S231" s="7">
        <f>VLOOKUP(P231,Table!$A$2:$C$121,3,0)</f>
        <v>6</v>
      </c>
      <c r="T231" s="6" t="s">
        <v>4504</v>
      </c>
      <c r="U231" s="8" t="str">
        <f>LEFT(T231,MIN(FIND({0,1,2,3,4,5,6,7,8,9},ASC(T231)&amp;1234567890))-1)</f>
        <v>Co</v>
      </c>
      <c r="V231" s="8">
        <f t="shared" si="18"/>
        <v>4</v>
      </c>
      <c r="W231" s="8">
        <f>VLOOKUP(U231,Table!$A$2:$C$121,2,0)</f>
        <v>9</v>
      </c>
      <c r="X231" s="7">
        <f>VLOOKUP(U231,Table!$A$2:$C$121,3,0)</f>
        <v>4</v>
      </c>
      <c r="Y231" s="6" t="s">
        <v>2506</v>
      </c>
      <c r="Z231" s="8" t="str">
        <f>LEFT(Y231,MIN(FIND({0,1,2,3,4,5,6,7,8,9},ASC(Y231)&amp;1234567890))-1)</f>
        <v>O</v>
      </c>
      <c r="AA231" s="8">
        <f t="shared" si="19"/>
        <v>15</v>
      </c>
      <c r="AB231" s="8">
        <f>VLOOKUP(Z231,Table!$A$2:$C$121,2,0)</f>
        <v>16</v>
      </c>
      <c r="AC231" s="7">
        <f>VLOOKUP(Z231,Table!$A$2:$C$121,3,0)</f>
        <v>2</v>
      </c>
      <c r="AD231" s="5" t="str">
        <f>VLOOKUP(A231,Table!$U$1:$V$230,2,0)</f>
        <v>Hexagonal</v>
      </c>
    </row>
    <row r="232" spans="1:30" x14ac:dyDescent="0.4">
      <c r="A232" s="5">
        <v>186</v>
      </c>
      <c r="B232" s="5">
        <v>247181</v>
      </c>
      <c r="C232" s="5" t="s">
        <v>1784</v>
      </c>
      <c r="D232" s="5" t="s">
        <v>1834</v>
      </c>
      <c r="E232" s="6" t="s">
        <v>2295</v>
      </c>
      <c r="F232" s="8" t="str">
        <f>LEFT(E232,MIN(FIND({0,1,2,3,4,5,6,7,8,9},ASC(E232)&amp;1234567890))-1)</f>
        <v>Y</v>
      </c>
      <c r="G232" s="8">
        <f t="shared" si="15"/>
        <v>1</v>
      </c>
      <c r="H232" s="8">
        <f>VLOOKUP(F232,Table!$A$2:$C$121,2,0)</f>
        <v>3</v>
      </c>
      <c r="I232" s="7">
        <f>VLOOKUP(F232,Table!$A$2:$C$121,3,0)</f>
        <v>5</v>
      </c>
      <c r="J232" s="6" t="s">
        <v>2597</v>
      </c>
      <c r="K232" s="8" t="str">
        <f>LEFT(J232,MIN(FIND({0,1,2,3,4,5,6,7,8,9},ASC(J232)&amp;1234567890))-1)</f>
        <v>Ba</v>
      </c>
      <c r="L232" s="8">
        <f t="shared" si="16"/>
        <v>1</v>
      </c>
      <c r="M232" s="8">
        <f>VLOOKUP(K232,Table!$A$2:$C$121,2,0)</f>
        <v>2</v>
      </c>
      <c r="N232" s="7">
        <f>VLOOKUP(K232,Table!$A$2:$C$121,3,0)</f>
        <v>6</v>
      </c>
      <c r="O232" s="6" t="s">
        <v>2413</v>
      </c>
      <c r="P232" s="8" t="str">
        <f>LEFT(O232,MIN(FIND({0,1,2,3,4,5,6,7,8,9},ASC(O232)&amp;1234567890))-1)</f>
        <v>Zn</v>
      </c>
      <c r="Q232" s="8">
        <f t="shared" si="17"/>
        <v>3</v>
      </c>
      <c r="R232" s="8">
        <f>VLOOKUP(P232,Table!$A$2:$C$121,2,0)</f>
        <v>12</v>
      </c>
      <c r="S232" s="7">
        <f>VLOOKUP(P232,Table!$A$2:$C$121,3,0)</f>
        <v>4</v>
      </c>
      <c r="T232" s="6" t="s">
        <v>2532</v>
      </c>
      <c r="U232" s="8" t="str">
        <f>LEFT(T232,MIN(FIND({0,1,2,3,4,5,6,7,8,9},ASC(T232)&amp;1234567890))-1)</f>
        <v>Ga</v>
      </c>
      <c r="V232" s="8">
        <f t="shared" si="18"/>
        <v>1</v>
      </c>
      <c r="W232" s="8">
        <f>VLOOKUP(U232,Table!$A$2:$C$121,2,0)</f>
        <v>13</v>
      </c>
      <c r="X232" s="7">
        <f>VLOOKUP(U232,Table!$A$2:$C$121,3,0)</f>
        <v>4</v>
      </c>
      <c r="Y232" s="6" t="s">
        <v>2381</v>
      </c>
      <c r="Z232" s="8" t="str">
        <f>LEFT(Y232,MIN(FIND({0,1,2,3,4,5,6,7,8,9},ASC(Y232)&amp;1234567890))-1)</f>
        <v>O</v>
      </c>
      <c r="AA232" s="8">
        <f t="shared" si="19"/>
        <v>7</v>
      </c>
      <c r="AB232" s="8">
        <f>VLOOKUP(Z232,Table!$A$2:$C$121,2,0)</f>
        <v>16</v>
      </c>
      <c r="AC232" s="7">
        <f>VLOOKUP(Z232,Table!$A$2:$C$121,3,0)</f>
        <v>2</v>
      </c>
      <c r="AD232" s="5" t="str">
        <f>VLOOKUP(A232,Table!$U$1:$V$230,2,0)</f>
        <v>Hexagonal</v>
      </c>
    </row>
    <row r="233" spans="1:30" x14ac:dyDescent="0.4">
      <c r="A233" s="5">
        <v>186</v>
      </c>
      <c r="B233" s="5">
        <v>247182</v>
      </c>
      <c r="C233" s="5" t="s">
        <v>1784</v>
      </c>
      <c r="D233" s="5" t="s">
        <v>1835</v>
      </c>
      <c r="E233" s="6" t="s">
        <v>2363</v>
      </c>
      <c r="F233" s="8" t="str">
        <f>LEFT(E233,MIN(FIND({0,1,2,3,4,5,6,7,8,9},ASC(E233)&amp;1234567890))-1)</f>
        <v>La</v>
      </c>
      <c r="G233" s="8">
        <f t="shared" si="15"/>
        <v>1</v>
      </c>
      <c r="H233" s="8">
        <f>VLOOKUP(F233,Table!$A$2:$C$121,2,0)</f>
        <v>3</v>
      </c>
      <c r="I233" s="7">
        <f>VLOOKUP(F233,Table!$A$2:$C$121,3,0)</f>
        <v>6</v>
      </c>
      <c r="J233" s="6" t="s">
        <v>2597</v>
      </c>
      <c r="K233" s="8" t="str">
        <f>LEFT(J233,MIN(FIND({0,1,2,3,4,5,6,7,8,9},ASC(J233)&amp;1234567890))-1)</f>
        <v>Ba</v>
      </c>
      <c r="L233" s="8">
        <f t="shared" si="16"/>
        <v>1</v>
      </c>
      <c r="M233" s="8">
        <f>VLOOKUP(K233,Table!$A$2:$C$121,2,0)</f>
        <v>2</v>
      </c>
      <c r="N233" s="7">
        <f>VLOOKUP(K233,Table!$A$2:$C$121,3,0)</f>
        <v>6</v>
      </c>
      <c r="O233" s="6" t="s">
        <v>2413</v>
      </c>
      <c r="P233" s="8" t="str">
        <f>LEFT(O233,MIN(FIND({0,1,2,3,4,5,6,7,8,9},ASC(O233)&amp;1234567890))-1)</f>
        <v>Zn</v>
      </c>
      <c r="Q233" s="8">
        <f t="shared" si="17"/>
        <v>3</v>
      </c>
      <c r="R233" s="8">
        <f>VLOOKUP(P233,Table!$A$2:$C$121,2,0)</f>
        <v>12</v>
      </c>
      <c r="S233" s="7">
        <f>VLOOKUP(P233,Table!$A$2:$C$121,3,0)</f>
        <v>4</v>
      </c>
      <c r="T233" s="6" t="s">
        <v>2532</v>
      </c>
      <c r="U233" s="8" t="str">
        <f>LEFT(T233,MIN(FIND({0,1,2,3,4,5,6,7,8,9},ASC(T233)&amp;1234567890))-1)</f>
        <v>Ga</v>
      </c>
      <c r="V233" s="8">
        <f t="shared" si="18"/>
        <v>1</v>
      </c>
      <c r="W233" s="8">
        <f>VLOOKUP(U233,Table!$A$2:$C$121,2,0)</f>
        <v>13</v>
      </c>
      <c r="X233" s="7">
        <f>VLOOKUP(U233,Table!$A$2:$C$121,3,0)</f>
        <v>4</v>
      </c>
      <c r="Y233" s="6" t="s">
        <v>2381</v>
      </c>
      <c r="Z233" s="8" t="str">
        <f>LEFT(Y233,MIN(FIND({0,1,2,3,4,5,6,7,8,9},ASC(Y233)&amp;1234567890))-1)</f>
        <v>O</v>
      </c>
      <c r="AA233" s="8">
        <f t="shared" si="19"/>
        <v>7</v>
      </c>
      <c r="AB233" s="8">
        <f>VLOOKUP(Z233,Table!$A$2:$C$121,2,0)</f>
        <v>16</v>
      </c>
      <c r="AC233" s="7">
        <f>VLOOKUP(Z233,Table!$A$2:$C$121,3,0)</f>
        <v>2</v>
      </c>
      <c r="AD233" s="5" t="str">
        <f>VLOOKUP(A233,Table!$U$1:$V$230,2,0)</f>
        <v>Hexagonal</v>
      </c>
    </row>
    <row r="234" spans="1:30" x14ac:dyDescent="0.4">
      <c r="A234" s="5">
        <v>186</v>
      </c>
      <c r="B234" s="5">
        <v>247183</v>
      </c>
      <c r="C234" s="5" t="s">
        <v>1784</v>
      </c>
      <c r="D234" s="5" t="s">
        <v>1836</v>
      </c>
      <c r="E234" s="6" t="s">
        <v>2700</v>
      </c>
      <c r="F234" s="8" t="str">
        <f>LEFT(E234,MIN(FIND({0,1,2,3,4,5,6,7,8,9},ASC(E234)&amp;1234567890))-1)</f>
        <v>Nd</v>
      </c>
      <c r="G234" s="8">
        <f t="shared" si="15"/>
        <v>1</v>
      </c>
      <c r="H234" s="8">
        <f>VLOOKUP(F234,Table!$A$2:$C$121,2,0)</f>
        <v>3</v>
      </c>
      <c r="I234" s="7">
        <f>VLOOKUP(F234,Table!$A$2:$C$121,3,0)</f>
        <v>6</v>
      </c>
      <c r="J234" s="6" t="s">
        <v>2597</v>
      </c>
      <c r="K234" s="8" t="str">
        <f>LEFT(J234,MIN(FIND({0,1,2,3,4,5,6,7,8,9},ASC(J234)&amp;1234567890))-1)</f>
        <v>Ba</v>
      </c>
      <c r="L234" s="8">
        <f t="shared" si="16"/>
        <v>1</v>
      </c>
      <c r="M234" s="8">
        <f>VLOOKUP(K234,Table!$A$2:$C$121,2,0)</f>
        <v>2</v>
      </c>
      <c r="N234" s="7">
        <f>VLOOKUP(K234,Table!$A$2:$C$121,3,0)</f>
        <v>6</v>
      </c>
      <c r="O234" s="6" t="s">
        <v>2413</v>
      </c>
      <c r="P234" s="8" t="str">
        <f>LEFT(O234,MIN(FIND({0,1,2,3,4,5,6,7,8,9},ASC(O234)&amp;1234567890))-1)</f>
        <v>Zn</v>
      </c>
      <c r="Q234" s="8">
        <f t="shared" si="17"/>
        <v>3</v>
      </c>
      <c r="R234" s="8">
        <f>VLOOKUP(P234,Table!$A$2:$C$121,2,0)</f>
        <v>12</v>
      </c>
      <c r="S234" s="7">
        <f>VLOOKUP(P234,Table!$A$2:$C$121,3,0)</f>
        <v>4</v>
      </c>
      <c r="T234" s="6" t="s">
        <v>2532</v>
      </c>
      <c r="U234" s="8" t="str">
        <f>LEFT(T234,MIN(FIND({0,1,2,3,4,5,6,7,8,9},ASC(T234)&amp;1234567890))-1)</f>
        <v>Ga</v>
      </c>
      <c r="V234" s="8">
        <f t="shared" si="18"/>
        <v>1</v>
      </c>
      <c r="W234" s="8">
        <f>VLOOKUP(U234,Table!$A$2:$C$121,2,0)</f>
        <v>13</v>
      </c>
      <c r="X234" s="7">
        <f>VLOOKUP(U234,Table!$A$2:$C$121,3,0)</f>
        <v>4</v>
      </c>
      <c r="Y234" s="6" t="s">
        <v>2381</v>
      </c>
      <c r="Z234" s="8" t="str">
        <f>LEFT(Y234,MIN(FIND({0,1,2,3,4,5,6,7,8,9},ASC(Y234)&amp;1234567890))-1)</f>
        <v>O</v>
      </c>
      <c r="AA234" s="8">
        <f t="shared" si="19"/>
        <v>7</v>
      </c>
      <c r="AB234" s="8">
        <f>VLOOKUP(Z234,Table!$A$2:$C$121,2,0)</f>
        <v>16</v>
      </c>
      <c r="AC234" s="7">
        <f>VLOOKUP(Z234,Table!$A$2:$C$121,3,0)</f>
        <v>2</v>
      </c>
      <c r="AD234" s="5" t="str">
        <f>VLOOKUP(A234,Table!$U$1:$V$230,2,0)</f>
        <v>Hexagonal</v>
      </c>
    </row>
    <row r="235" spans="1:30" x14ac:dyDescent="0.4">
      <c r="A235" s="5">
        <v>186</v>
      </c>
      <c r="B235" s="5">
        <v>247184</v>
      </c>
      <c r="C235" s="5" t="s">
        <v>1784</v>
      </c>
      <c r="D235" s="5" t="s">
        <v>1837</v>
      </c>
      <c r="E235" s="6" t="s">
        <v>2850</v>
      </c>
      <c r="F235" s="8" t="str">
        <f>LEFT(E235,MIN(FIND({0,1,2,3,4,5,6,7,8,9},ASC(E235)&amp;1234567890))-1)</f>
        <v>Sm</v>
      </c>
      <c r="G235" s="8">
        <f t="shared" si="15"/>
        <v>1</v>
      </c>
      <c r="H235" s="8">
        <f>VLOOKUP(F235,Table!$A$2:$C$121,2,0)</f>
        <v>3</v>
      </c>
      <c r="I235" s="7">
        <f>VLOOKUP(F235,Table!$A$2:$C$121,3,0)</f>
        <v>6</v>
      </c>
      <c r="J235" s="6" t="s">
        <v>2597</v>
      </c>
      <c r="K235" s="8" t="str">
        <f>LEFT(J235,MIN(FIND({0,1,2,3,4,5,6,7,8,9},ASC(J235)&amp;1234567890))-1)</f>
        <v>Ba</v>
      </c>
      <c r="L235" s="8">
        <f t="shared" si="16"/>
        <v>1</v>
      </c>
      <c r="M235" s="8">
        <f>VLOOKUP(K235,Table!$A$2:$C$121,2,0)</f>
        <v>2</v>
      </c>
      <c r="N235" s="7">
        <f>VLOOKUP(K235,Table!$A$2:$C$121,3,0)</f>
        <v>6</v>
      </c>
      <c r="O235" s="6" t="s">
        <v>2413</v>
      </c>
      <c r="P235" s="8" t="str">
        <f>LEFT(O235,MIN(FIND({0,1,2,3,4,5,6,7,8,9},ASC(O235)&amp;1234567890))-1)</f>
        <v>Zn</v>
      </c>
      <c r="Q235" s="8">
        <f t="shared" si="17"/>
        <v>3</v>
      </c>
      <c r="R235" s="8">
        <f>VLOOKUP(P235,Table!$A$2:$C$121,2,0)</f>
        <v>12</v>
      </c>
      <c r="S235" s="7">
        <f>VLOOKUP(P235,Table!$A$2:$C$121,3,0)</f>
        <v>4</v>
      </c>
      <c r="T235" s="6" t="s">
        <v>2532</v>
      </c>
      <c r="U235" s="8" t="str">
        <f>LEFT(T235,MIN(FIND({0,1,2,3,4,5,6,7,8,9},ASC(T235)&amp;1234567890))-1)</f>
        <v>Ga</v>
      </c>
      <c r="V235" s="8">
        <f t="shared" si="18"/>
        <v>1</v>
      </c>
      <c r="W235" s="8">
        <f>VLOOKUP(U235,Table!$A$2:$C$121,2,0)</f>
        <v>13</v>
      </c>
      <c r="X235" s="7">
        <f>VLOOKUP(U235,Table!$A$2:$C$121,3,0)</f>
        <v>4</v>
      </c>
      <c r="Y235" s="6" t="s">
        <v>2381</v>
      </c>
      <c r="Z235" s="8" t="str">
        <f>LEFT(Y235,MIN(FIND({0,1,2,3,4,5,6,7,8,9},ASC(Y235)&amp;1234567890))-1)</f>
        <v>O</v>
      </c>
      <c r="AA235" s="8">
        <f t="shared" si="19"/>
        <v>7</v>
      </c>
      <c r="AB235" s="8">
        <f>VLOOKUP(Z235,Table!$A$2:$C$121,2,0)</f>
        <v>16</v>
      </c>
      <c r="AC235" s="7">
        <f>VLOOKUP(Z235,Table!$A$2:$C$121,3,0)</f>
        <v>2</v>
      </c>
      <c r="AD235" s="5" t="str">
        <f>VLOOKUP(A235,Table!$U$1:$V$230,2,0)</f>
        <v>Hexagonal</v>
      </c>
    </row>
    <row r="236" spans="1:30" x14ac:dyDescent="0.4">
      <c r="A236" s="5">
        <v>186</v>
      </c>
      <c r="B236" s="5">
        <v>247185</v>
      </c>
      <c r="C236" s="5" t="s">
        <v>1784</v>
      </c>
      <c r="D236" s="5" t="s">
        <v>1838</v>
      </c>
      <c r="E236" s="6" t="s">
        <v>2797</v>
      </c>
      <c r="F236" s="8" t="str">
        <f>LEFT(E236,MIN(FIND({0,1,2,3,4,5,6,7,8,9},ASC(E236)&amp;1234567890))-1)</f>
        <v>Eu</v>
      </c>
      <c r="G236" s="8">
        <f t="shared" si="15"/>
        <v>1</v>
      </c>
      <c r="H236" s="8">
        <f>VLOOKUP(F236,Table!$A$2:$C$121,2,0)</f>
        <v>3</v>
      </c>
      <c r="I236" s="7">
        <f>VLOOKUP(F236,Table!$A$2:$C$121,3,0)</f>
        <v>6</v>
      </c>
      <c r="J236" s="6" t="s">
        <v>2597</v>
      </c>
      <c r="K236" s="8" t="str">
        <f>LEFT(J236,MIN(FIND({0,1,2,3,4,5,6,7,8,9},ASC(J236)&amp;1234567890))-1)</f>
        <v>Ba</v>
      </c>
      <c r="L236" s="8">
        <f t="shared" si="16"/>
        <v>1</v>
      </c>
      <c r="M236" s="8">
        <f>VLOOKUP(K236,Table!$A$2:$C$121,2,0)</f>
        <v>2</v>
      </c>
      <c r="N236" s="7">
        <f>VLOOKUP(K236,Table!$A$2:$C$121,3,0)</f>
        <v>6</v>
      </c>
      <c r="O236" s="6" t="s">
        <v>2413</v>
      </c>
      <c r="P236" s="8" t="str">
        <f>LEFT(O236,MIN(FIND({0,1,2,3,4,5,6,7,8,9},ASC(O236)&amp;1234567890))-1)</f>
        <v>Zn</v>
      </c>
      <c r="Q236" s="8">
        <f t="shared" si="17"/>
        <v>3</v>
      </c>
      <c r="R236" s="8">
        <f>VLOOKUP(P236,Table!$A$2:$C$121,2,0)</f>
        <v>12</v>
      </c>
      <c r="S236" s="7">
        <f>VLOOKUP(P236,Table!$A$2:$C$121,3,0)</f>
        <v>4</v>
      </c>
      <c r="T236" s="6" t="s">
        <v>2532</v>
      </c>
      <c r="U236" s="8" t="str">
        <f>LEFT(T236,MIN(FIND({0,1,2,3,4,5,6,7,8,9},ASC(T236)&amp;1234567890))-1)</f>
        <v>Ga</v>
      </c>
      <c r="V236" s="8">
        <f t="shared" si="18"/>
        <v>1</v>
      </c>
      <c r="W236" s="8">
        <f>VLOOKUP(U236,Table!$A$2:$C$121,2,0)</f>
        <v>13</v>
      </c>
      <c r="X236" s="7">
        <f>VLOOKUP(U236,Table!$A$2:$C$121,3,0)</f>
        <v>4</v>
      </c>
      <c r="Y236" s="6" t="s">
        <v>2381</v>
      </c>
      <c r="Z236" s="8" t="str">
        <f>LEFT(Y236,MIN(FIND({0,1,2,3,4,5,6,7,8,9},ASC(Y236)&amp;1234567890))-1)</f>
        <v>O</v>
      </c>
      <c r="AA236" s="8">
        <f t="shared" si="19"/>
        <v>7</v>
      </c>
      <c r="AB236" s="8">
        <f>VLOOKUP(Z236,Table!$A$2:$C$121,2,0)</f>
        <v>16</v>
      </c>
      <c r="AC236" s="7">
        <f>VLOOKUP(Z236,Table!$A$2:$C$121,3,0)</f>
        <v>2</v>
      </c>
      <c r="AD236" s="5" t="str">
        <f>VLOOKUP(A236,Table!$U$1:$V$230,2,0)</f>
        <v>Hexagonal</v>
      </c>
    </row>
    <row r="237" spans="1:30" x14ac:dyDescent="0.4">
      <c r="A237" s="5">
        <v>186</v>
      </c>
      <c r="B237" s="5">
        <v>247186</v>
      </c>
      <c r="C237" s="5" t="s">
        <v>1784</v>
      </c>
      <c r="D237" s="5" t="s">
        <v>1839</v>
      </c>
      <c r="E237" s="6" t="s">
        <v>2933</v>
      </c>
      <c r="F237" s="8" t="str">
        <f>LEFT(E237,MIN(FIND({0,1,2,3,4,5,6,7,8,9},ASC(E237)&amp;1234567890))-1)</f>
        <v>Gd</v>
      </c>
      <c r="G237" s="8">
        <f t="shared" si="15"/>
        <v>1</v>
      </c>
      <c r="H237" s="8">
        <f>VLOOKUP(F237,Table!$A$2:$C$121,2,0)</f>
        <v>3</v>
      </c>
      <c r="I237" s="7">
        <f>VLOOKUP(F237,Table!$A$2:$C$121,3,0)</f>
        <v>6</v>
      </c>
      <c r="J237" s="6" t="s">
        <v>2597</v>
      </c>
      <c r="K237" s="8" t="str">
        <f>LEFT(J237,MIN(FIND({0,1,2,3,4,5,6,7,8,9},ASC(J237)&amp;1234567890))-1)</f>
        <v>Ba</v>
      </c>
      <c r="L237" s="8">
        <f t="shared" si="16"/>
        <v>1</v>
      </c>
      <c r="M237" s="8">
        <f>VLOOKUP(K237,Table!$A$2:$C$121,2,0)</f>
        <v>2</v>
      </c>
      <c r="N237" s="7">
        <f>VLOOKUP(K237,Table!$A$2:$C$121,3,0)</f>
        <v>6</v>
      </c>
      <c r="O237" s="6" t="s">
        <v>2413</v>
      </c>
      <c r="P237" s="8" t="str">
        <f>LEFT(O237,MIN(FIND({0,1,2,3,4,5,6,7,8,9},ASC(O237)&amp;1234567890))-1)</f>
        <v>Zn</v>
      </c>
      <c r="Q237" s="8">
        <f t="shared" si="17"/>
        <v>3</v>
      </c>
      <c r="R237" s="8">
        <f>VLOOKUP(P237,Table!$A$2:$C$121,2,0)</f>
        <v>12</v>
      </c>
      <c r="S237" s="7">
        <f>VLOOKUP(P237,Table!$A$2:$C$121,3,0)</f>
        <v>4</v>
      </c>
      <c r="T237" s="6" t="s">
        <v>2532</v>
      </c>
      <c r="U237" s="8" t="str">
        <f>LEFT(T237,MIN(FIND({0,1,2,3,4,5,6,7,8,9},ASC(T237)&amp;1234567890))-1)</f>
        <v>Ga</v>
      </c>
      <c r="V237" s="8">
        <f t="shared" si="18"/>
        <v>1</v>
      </c>
      <c r="W237" s="8">
        <f>VLOOKUP(U237,Table!$A$2:$C$121,2,0)</f>
        <v>13</v>
      </c>
      <c r="X237" s="7">
        <f>VLOOKUP(U237,Table!$A$2:$C$121,3,0)</f>
        <v>4</v>
      </c>
      <c r="Y237" s="6" t="s">
        <v>2381</v>
      </c>
      <c r="Z237" s="8" t="str">
        <f>LEFT(Y237,MIN(FIND({0,1,2,3,4,5,6,7,8,9},ASC(Y237)&amp;1234567890))-1)</f>
        <v>O</v>
      </c>
      <c r="AA237" s="8">
        <f t="shared" si="19"/>
        <v>7</v>
      </c>
      <c r="AB237" s="8">
        <f>VLOOKUP(Z237,Table!$A$2:$C$121,2,0)</f>
        <v>16</v>
      </c>
      <c r="AC237" s="7">
        <f>VLOOKUP(Z237,Table!$A$2:$C$121,3,0)</f>
        <v>2</v>
      </c>
      <c r="AD237" s="5" t="str">
        <f>VLOOKUP(A237,Table!$U$1:$V$230,2,0)</f>
        <v>Hexagonal</v>
      </c>
    </row>
    <row r="238" spans="1:30" x14ac:dyDescent="0.4">
      <c r="A238" s="5">
        <v>186</v>
      </c>
      <c r="B238" s="5">
        <v>247187</v>
      </c>
      <c r="C238" s="5" t="s">
        <v>1784</v>
      </c>
      <c r="D238" s="5" t="s">
        <v>1840</v>
      </c>
      <c r="E238" s="6" t="s">
        <v>2807</v>
      </c>
      <c r="F238" s="8" t="str">
        <f>LEFT(E238,MIN(FIND({0,1,2,3,4,5,6,7,8,9},ASC(E238)&amp;1234567890))-1)</f>
        <v>Dy</v>
      </c>
      <c r="G238" s="8">
        <f t="shared" si="15"/>
        <v>1</v>
      </c>
      <c r="H238" s="8">
        <f>VLOOKUP(F238,Table!$A$2:$C$121,2,0)</f>
        <v>3</v>
      </c>
      <c r="I238" s="7">
        <f>VLOOKUP(F238,Table!$A$2:$C$121,3,0)</f>
        <v>6</v>
      </c>
      <c r="J238" s="6" t="s">
        <v>2597</v>
      </c>
      <c r="K238" s="8" t="str">
        <f>LEFT(J238,MIN(FIND({0,1,2,3,4,5,6,7,8,9},ASC(J238)&amp;1234567890))-1)</f>
        <v>Ba</v>
      </c>
      <c r="L238" s="8">
        <f t="shared" si="16"/>
        <v>1</v>
      </c>
      <c r="M238" s="8">
        <f>VLOOKUP(K238,Table!$A$2:$C$121,2,0)</f>
        <v>2</v>
      </c>
      <c r="N238" s="7">
        <f>VLOOKUP(K238,Table!$A$2:$C$121,3,0)</f>
        <v>6</v>
      </c>
      <c r="O238" s="6" t="s">
        <v>2413</v>
      </c>
      <c r="P238" s="8" t="str">
        <f>LEFT(O238,MIN(FIND({0,1,2,3,4,5,6,7,8,9},ASC(O238)&amp;1234567890))-1)</f>
        <v>Zn</v>
      </c>
      <c r="Q238" s="8">
        <f t="shared" si="17"/>
        <v>3</v>
      </c>
      <c r="R238" s="8">
        <f>VLOOKUP(P238,Table!$A$2:$C$121,2,0)</f>
        <v>12</v>
      </c>
      <c r="S238" s="7">
        <f>VLOOKUP(P238,Table!$A$2:$C$121,3,0)</f>
        <v>4</v>
      </c>
      <c r="T238" s="6" t="s">
        <v>2532</v>
      </c>
      <c r="U238" s="8" t="str">
        <f>LEFT(T238,MIN(FIND({0,1,2,3,4,5,6,7,8,9},ASC(T238)&amp;1234567890))-1)</f>
        <v>Ga</v>
      </c>
      <c r="V238" s="8">
        <f t="shared" si="18"/>
        <v>1</v>
      </c>
      <c r="W238" s="8">
        <f>VLOOKUP(U238,Table!$A$2:$C$121,2,0)</f>
        <v>13</v>
      </c>
      <c r="X238" s="7">
        <f>VLOOKUP(U238,Table!$A$2:$C$121,3,0)</f>
        <v>4</v>
      </c>
      <c r="Y238" s="6" t="s">
        <v>2381</v>
      </c>
      <c r="Z238" s="8" t="str">
        <f>LEFT(Y238,MIN(FIND({0,1,2,3,4,5,6,7,8,9},ASC(Y238)&amp;1234567890))-1)</f>
        <v>O</v>
      </c>
      <c r="AA238" s="8">
        <f t="shared" si="19"/>
        <v>7</v>
      </c>
      <c r="AB238" s="8">
        <f>VLOOKUP(Z238,Table!$A$2:$C$121,2,0)</f>
        <v>16</v>
      </c>
      <c r="AC238" s="7">
        <f>VLOOKUP(Z238,Table!$A$2:$C$121,3,0)</f>
        <v>2</v>
      </c>
      <c r="AD238" s="5" t="str">
        <f>VLOOKUP(A238,Table!$U$1:$V$230,2,0)</f>
        <v>Hexagonal</v>
      </c>
    </row>
    <row r="239" spans="1:30" x14ac:dyDescent="0.4">
      <c r="A239" s="5">
        <v>186</v>
      </c>
      <c r="B239" s="5">
        <v>422354</v>
      </c>
      <c r="C239" s="5" t="s">
        <v>1784</v>
      </c>
      <c r="D239" s="5" t="s">
        <v>1841</v>
      </c>
      <c r="E239" s="6" t="s">
        <v>2295</v>
      </c>
      <c r="F239" s="8" t="str">
        <f>LEFT(E239,MIN(FIND({0,1,2,3,4,5,6,7,8,9},ASC(E239)&amp;1234567890))-1)</f>
        <v>Y</v>
      </c>
      <c r="G239" s="8">
        <f t="shared" si="15"/>
        <v>1</v>
      </c>
      <c r="H239" s="8">
        <f>VLOOKUP(F239,Table!$A$2:$C$121,2,0)</f>
        <v>3</v>
      </c>
      <c r="I239" s="7">
        <f>VLOOKUP(F239,Table!$A$2:$C$121,3,0)</f>
        <v>5</v>
      </c>
      <c r="J239" s="6" t="s">
        <v>2597</v>
      </c>
      <c r="K239" s="8" t="str">
        <f>LEFT(J239,MIN(FIND({0,1,2,3,4,5,6,7,8,9},ASC(J239)&amp;1234567890))-1)</f>
        <v>Ba</v>
      </c>
      <c r="L239" s="8">
        <f t="shared" si="16"/>
        <v>1</v>
      </c>
      <c r="M239" s="8">
        <f>VLOOKUP(K239,Table!$A$2:$C$121,2,0)</f>
        <v>2</v>
      </c>
      <c r="N239" s="7">
        <f>VLOOKUP(K239,Table!$A$2:$C$121,3,0)</f>
        <v>6</v>
      </c>
      <c r="O239" s="6" t="s">
        <v>2423</v>
      </c>
      <c r="P239" s="8" t="str">
        <f>LEFT(O239,MIN(FIND({0,1,2,3,4,5,6,7,8,9},ASC(O239)&amp;1234567890))-1)</f>
        <v>Mn</v>
      </c>
      <c r="Q239" s="8">
        <f t="shared" si="17"/>
        <v>3</v>
      </c>
      <c r="R239" s="8">
        <f>VLOOKUP(P239,Table!$A$2:$C$121,2,0)</f>
        <v>7</v>
      </c>
      <c r="S239" s="7">
        <f>VLOOKUP(P239,Table!$A$2:$C$121,3,0)</f>
        <v>4</v>
      </c>
      <c r="T239" s="6" t="s">
        <v>2307</v>
      </c>
      <c r="U239" s="8" t="str">
        <f>LEFT(T239,MIN(FIND({0,1,2,3,4,5,6,7,8,9},ASC(T239)&amp;1234567890))-1)</f>
        <v>Al</v>
      </c>
      <c r="V239" s="8">
        <f t="shared" si="18"/>
        <v>1</v>
      </c>
      <c r="W239" s="8">
        <f>VLOOKUP(U239,Table!$A$2:$C$121,2,0)</f>
        <v>13</v>
      </c>
      <c r="X239" s="7">
        <f>VLOOKUP(U239,Table!$A$2:$C$121,3,0)</f>
        <v>3</v>
      </c>
      <c r="Y239" s="6" t="s">
        <v>2381</v>
      </c>
      <c r="Z239" s="8" t="str">
        <f>LEFT(Y239,MIN(FIND({0,1,2,3,4,5,6,7,8,9},ASC(Y239)&amp;1234567890))-1)</f>
        <v>O</v>
      </c>
      <c r="AA239" s="8">
        <f t="shared" si="19"/>
        <v>7</v>
      </c>
      <c r="AB239" s="8">
        <f>VLOOKUP(Z239,Table!$A$2:$C$121,2,0)</f>
        <v>16</v>
      </c>
      <c r="AC239" s="7">
        <f>VLOOKUP(Z239,Table!$A$2:$C$121,3,0)</f>
        <v>2</v>
      </c>
      <c r="AD239" s="5" t="str">
        <f>VLOOKUP(A239,Table!$U$1:$V$230,2,0)</f>
        <v>Hexagonal</v>
      </c>
    </row>
    <row r="240" spans="1:30" x14ac:dyDescent="0.4">
      <c r="A240" s="5">
        <v>186</v>
      </c>
      <c r="B240" s="5">
        <v>194164</v>
      </c>
      <c r="C240" s="5" t="s">
        <v>1784</v>
      </c>
      <c r="D240" s="5" t="s">
        <v>1842</v>
      </c>
      <c r="E240" s="6" t="s">
        <v>2341</v>
      </c>
      <c r="F240" s="8" t="str">
        <f>LEFT(E240,MIN(FIND({0,1,2,3,4,5,6,7,8,9},ASC(E240)&amp;1234567890))-1)</f>
        <v>Ca</v>
      </c>
      <c r="G240" s="8">
        <f t="shared" si="15"/>
        <v>1</v>
      </c>
      <c r="H240" s="8">
        <f>VLOOKUP(F240,Table!$A$2:$C$121,2,0)</f>
        <v>2</v>
      </c>
      <c r="I240" s="7">
        <f>VLOOKUP(F240,Table!$A$2:$C$121,3,0)</f>
        <v>4</v>
      </c>
      <c r="J240" s="6" t="s">
        <v>2597</v>
      </c>
      <c r="K240" s="8" t="str">
        <f>LEFT(J240,MIN(FIND({0,1,2,3,4,5,6,7,8,9},ASC(J240)&amp;1234567890))-1)</f>
        <v>Ba</v>
      </c>
      <c r="L240" s="8">
        <f t="shared" si="16"/>
        <v>1</v>
      </c>
      <c r="M240" s="8">
        <f>VLOOKUP(K240,Table!$A$2:$C$121,2,0)</f>
        <v>2</v>
      </c>
      <c r="N240" s="7">
        <f>VLOOKUP(K240,Table!$A$2:$C$121,3,0)</f>
        <v>6</v>
      </c>
      <c r="O240" s="6" t="s">
        <v>2886</v>
      </c>
      <c r="P240" s="8" t="str">
        <f>LEFT(O240,MIN(FIND({0,1,2,3,4,5,6,7,8,9},ASC(O240)&amp;1234567890))-1)</f>
        <v>Zn</v>
      </c>
      <c r="Q240" s="8">
        <f t="shared" si="17"/>
        <v>2</v>
      </c>
      <c r="R240" s="8">
        <f>VLOOKUP(P240,Table!$A$2:$C$121,2,0)</f>
        <v>12</v>
      </c>
      <c r="S240" s="7">
        <f>VLOOKUP(P240,Table!$A$2:$C$121,3,0)</f>
        <v>4</v>
      </c>
      <c r="T240" s="6" t="s">
        <v>2384</v>
      </c>
      <c r="U240" s="8" t="str">
        <f>LEFT(T240,MIN(FIND({0,1,2,3,4,5,6,7,8,9},ASC(T240)&amp;1234567890))-1)</f>
        <v>Ga</v>
      </c>
      <c r="V240" s="8">
        <f t="shared" si="18"/>
        <v>2</v>
      </c>
      <c r="W240" s="8">
        <f>VLOOKUP(U240,Table!$A$2:$C$121,2,0)</f>
        <v>13</v>
      </c>
      <c r="X240" s="7">
        <f>VLOOKUP(U240,Table!$A$2:$C$121,3,0)</f>
        <v>4</v>
      </c>
      <c r="Y240" s="6" t="s">
        <v>2381</v>
      </c>
      <c r="Z240" s="8" t="str">
        <f>LEFT(Y240,MIN(FIND({0,1,2,3,4,5,6,7,8,9},ASC(Y240)&amp;1234567890))-1)</f>
        <v>O</v>
      </c>
      <c r="AA240" s="8">
        <f t="shared" si="19"/>
        <v>7</v>
      </c>
      <c r="AB240" s="8">
        <f>VLOOKUP(Z240,Table!$A$2:$C$121,2,0)</f>
        <v>16</v>
      </c>
      <c r="AC240" s="7">
        <f>VLOOKUP(Z240,Table!$A$2:$C$121,3,0)</f>
        <v>2</v>
      </c>
      <c r="AD240" s="5" t="str">
        <f>VLOOKUP(A240,Table!$U$1:$V$230,2,0)</f>
        <v>Hexagonal</v>
      </c>
    </row>
    <row r="241" spans="1:30" x14ac:dyDescent="0.4">
      <c r="A241" s="5">
        <v>186</v>
      </c>
      <c r="B241" s="5">
        <v>194166</v>
      </c>
      <c r="C241" s="5" t="s">
        <v>1784</v>
      </c>
      <c r="D241" s="5" t="s">
        <v>1843</v>
      </c>
      <c r="E241" s="6" t="s">
        <v>2341</v>
      </c>
      <c r="F241" s="8" t="str">
        <f>LEFT(E241,MIN(FIND({0,1,2,3,4,5,6,7,8,9},ASC(E241)&amp;1234567890))-1)</f>
        <v>Ca</v>
      </c>
      <c r="G241" s="8">
        <f t="shared" si="15"/>
        <v>1</v>
      </c>
      <c r="H241" s="8">
        <f>VLOOKUP(F241,Table!$A$2:$C$121,2,0)</f>
        <v>2</v>
      </c>
      <c r="I241" s="7">
        <f>VLOOKUP(F241,Table!$A$2:$C$121,3,0)</f>
        <v>4</v>
      </c>
      <c r="J241" s="6" t="s">
        <v>2597</v>
      </c>
      <c r="K241" s="8" t="str">
        <f>LEFT(J241,MIN(FIND({0,1,2,3,4,5,6,7,8,9},ASC(J241)&amp;1234567890))-1)</f>
        <v>Ba</v>
      </c>
      <c r="L241" s="8">
        <f t="shared" si="16"/>
        <v>1</v>
      </c>
      <c r="M241" s="8">
        <f>VLOOKUP(K241,Table!$A$2:$C$121,2,0)</f>
        <v>2</v>
      </c>
      <c r="N241" s="7">
        <f>VLOOKUP(K241,Table!$A$2:$C$121,3,0)</f>
        <v>6</v>
      </c>
      <c r="O241" s="6" t="s">
        <v>2886</v>
      </c>
      <c r="P241" s="8" t="str">
        <f>LEFT(O241,MIN(FIND({0,1,2,3,4,5,6,7,8,9},ASC(O241)&amp;1234567890))-1)</f>
        <v>Zn</v>
      </c>
      <c r="Q241" s="8">
        <f t="shared" si="17"/>
        <v>2</v>
      </c>
      <c r="R241" s="8">
        <f>VLOOKUP(P241,Table!$A$2:$C$121,2,0)</f>
        <v>12</v>
      </c>
      <c r="S241" s="7">
        <f>VLOOKUP(P241,Table!$A$2:$C$121,3,0)</f>
        <v>4</v>
      </c>
      <c r="T241" s="6" t="s">
        <v>2322</v>
      </c>
      <c r="U241" s="8" t="str">
        <f>LEFT(T241,MIN(FIND({0,1,2,3,4,5,6,7,8,9},ASC(T241)&amp;1234567890))-1)</f>
        <v>Al</v>
      </c>
      <c r="V241" s="8">
        <f t="shared" si="18"/>
        <v>2</v>
      </c>
      <c r="W241" s="8">
        <f>VLOOKUP(U241,Table!$A$2:$C$121,2,0)</f>
        <v>13</v>
      </c>
      <c r="X241" s="7">
        <f>VLOOKUP(U241,Table!$A$2:$C$121,3,0)</f>
        <v>3</v>
      </c>
      <c r="Y241" s="6" t="s">
        <v>2381</v>
      </c>
      <c r="Z241" s="8" t="str">
        <f>LEFT(Y241,MIN(FIND({0,1,2,3,4,5,6,7,8,9},ASC(Y241)&amp;1234567890))-1)</f>
        <v>O</v>
      </c>
      <c r="AA241" s="8">
        <f t="shared" si="19"/>
        <v>7</v>
      </c>
      <c r="AB241" s="8">
        <f>VLOOKUP(Z241,Table!$A$2:$C$121,2,0)</f>
        <v>16</v>
      </c>
      <c r="AC241" s="7">
        <f>VLOOKUP(Z241,Table!$A$2:$C$121,3,0)</f>
        <v>2</v>
      </c>
      <c r="AD241" s="5" t="str">
        <f>VLOOKUP(A241,Table!$U$1:$V$230,2,0)</f>
        <v>Hexagonal</v>
      </c>
    </row>
    <row r="242" spans="1:30" x14ac:dyDescent="0.4">
      <c r="A242" s="5">
        <v>186</v>
      </c>
      <c r="B242" s="5">
        <v>252153</v>
      </c>
      <c r="C242" s="5" t="s">
        <v>1784</v>
      </c>
      <c r="D242" s="5" t="s">
        <v>1844</v>
      </c>
      <c r="E242" s="6" t="s">
        <v>2730</v>
      </c>
      <c r="F242" s="8" t="str">
        <f>LEFT(E242,MIN(FIND({0,1,2,3,4,5,6,7,8,9},ASC(E242)&amp;1234567890))-1)</f>
        <v>Sc</v>
      </c>
      <c r="G242" s="8">
        <f t="shared" si="15"/>
        <v>1</v>
      </c>
      <c r="H242" s="8">
        <f>VLOOKUP(F242,Table!$A$2:$C$121,2,0)</f>
        <v>3</v>
      </c>
      <c r="I242" s="7">
        <f>VLOOKUP(F242,Table!$A$2:$C$121,3,0)</f>
        <v>4</v>
      </c>
      <c r="J242" s="6" t="s">
        <v>2597</v>
      </c>
      <c r="K242" s="8" t="str">
        <f>LEFT(J242,MIN(FIND({0,1,2,3,4,5,6,7,8,9},ASC(J242)&amp;1234567890))-1)</f>
        <v>Ba</v>
      </c>
      <c r="L242" s="8">
        <f t="shared" si="16"/>
        <v>1</v>
      </c>
      <c r="M242" s="8">
        <f>VLOOKUP(K242,Table!$A$2:$C$121,2,0)</f>
        <v>2</v>
      </c>
      <c r="N242" s="7">
        <f>VLOOKUP(K242,Table!$A$2:$C$121,3,0)</f>
        <v>6</v>
      </c>
      <c r="O242" s="6" t="s">
        <v>2413</v>
      </c>
      <c r="P242" s="8" t="str">
        <f>LEFT(O242,MIN(FIND({0,1,2,3,4,5,6,7,8,9},ASC(O242)&amp;1234567890))-1)</f>
        <v>Zn</v>
      </c>
      <c r="Q242" s="8">
        <f t="shared" si="17"/>
        <v>3</v>
      </c>
      <c r="R242" s="8">
        <f>VLOOKUP(P242,Table!$A$2:$C$121,2,0)</f>
        <v>12</v>
      </c>
      <c r="S242" s="7">
        <f>VLOOKUP(P242,Table!$A$2:$C$121,3,0)</f>
        <v>4</v>
      </c>
      <c r="T242" s="6" t="s">
        <v>2532</v>
      </c>
      <c r="U242" s="8" t="str">
        <f>LEFT(T242,MIN(FIND({0,1,2,3,4,5,6,7,8,9},ASC(T242)&amp;1234567890))-1)</f>
        <v>Ga</v>
      </c>
      <c r="V242" s="8">
        <f t="shared" si="18"/>
        <v>1</v>
      </c>
      <c r="W242" s="8">
        <f>VLOOKUP(U242,Table!$A$2:$C$121,2,0)</f>
        <v>13</v>
      </c>
      <c r="X242" s="7">
        <f>VLOOKUP(U242,Table!$A$2:$C$121,3,0)</f>
        <v>4</v>
      </c>
      <c r="Y242" s="6" t="s">
        <v>2381</v>
      </c>
      <c r="Z242" s="8" t="str">
        <f>LEFT(Y242,MIN(FIND({0,1,2,3,4,5,6,7,8,9},ASC(Y242)&amp;1234567890))-1)</f>
        <v>O</v>
      </c>
      <c r="AA242" s="8">
        <f t="shared" si="19"/>
        <v>7</v>
      </c>
      <c r="AB242" s="8">
        <f>VLOOKUP(Z242,Table!$A$2:$C$121,2,0)</f>
        <v>16</v>
      </c>
      <c r="AC242" s="7">
        <f>VLOOKUP(Z242,Table!$A$2:$C$121,3,0)</f>
        <v>2</v>
      </c>
      <c r="AD242" s="5" t="str">
        <f>VLOOKUP(A242,Table!$U$1:$V$230,2,0)</f>
        <v>Hexagonal</v>
      </c>
    </row>
    <row r="243" spans="1:30" x14ac:dyDescent="0.4">
      <c r="A243" s="5">
        <v>186</v>
      </c>
      <c r="B243" s="5">
        <v>239326</v>
      </c>
      <c r="C243" s="5" t="s">
        <v>1784</v>
      </c>
      <c r="D243" s="5" t="s">
        <v>1845</v>
      </c>
      <c r="E243" s="6" t="s">
        <v>3572</v>
      </c>
      <c r="F243" s="8" t="str">
        <f>LEFT(E243,MIN(FIND({0,1,2,3,4,5,6,7,8,9},ASC(E243)&amp;1234567890))-1)</f>
        <v>Ba</v>
      </c>
      <c r="G243" s="8">
        <f t="shared" si="15"/>
        <v>0.94</v>
      </c>
      <c r="H243" s="8">
        <f>VLOOKUP(F243,Table!$A$2:$C$121,2,0)</f>
        <v>2</v>
      </c>
      <c r="I243" s="7">
        <f>VLOOKUP(F243,Table!$A$2:$C$121,3,0)</f>
        <v>6</v>
      </c>
      <c r="J243" s="6" t="s">
        <v>2341</v>
      </c>
      <c r="K243" s="8" t="str">
        <f>LEFT(J243,MIN(FIND({0,1,2,3,4,5,6,7,8,9},ASC(J243)&amp;1234567890))-1)</f>
        <v>Ca</v>
      </c>
      <c r="L243" s="8">
        <f t="shared" si="16"/>
        <v>1</v>
      </c>
      <c r="M243" s="8">
        <f>VLOOKUP(K243,Table!$A$2:$C$121,2,0)</f>
        <v>2</v>
      </c>
      <c r="N243" s="7">
        <f>VLOOKUP(K243,Table!$A$2:$C$121,3,0)</f>
        <v>4</v>
      </c>
      <c r="O243" s="6" t="s">
        <v>5344</v>
      </c>
      <c r="P243" s="8" t="str">
        <f>LEFT(O243,MIN(FIND({0,1,2,3,4,5,6,7,8,9},ASC(O243)&amp;1234567890))-1)</f>
        <v>Co</v>
      </c>
      <c r="Q243" s="8">
        <f t="shared" si="17"/>
        <v>2.13</v>
      </c>
      <c r="R243" s="8">
        <f>VLOOKUP(P243,Table!$A$2:$C$121,2,0)</f>
        <v>9</v>
      </c>
      <c r="S243" s="7">
        <f>VLOOKUP(P243,Table!$A$2:$C$121,3,0)</f>
        <v>4</v>
      </c>
      <c r="T243" s="6" t="s">
        <v>3901</v>
      </c>
      <c r="U243" s="8" t="str">
        <f>LEFT(T243,MIN(FIND({0,1,2,3,4,5,6,7,8,9},ASC(T243)&amp;1234567890))-1)</f>
        <v>Fe</v>
      </c>
      <c r="V243" s="8">
        <f t="shared" si="18"/>
        <v>0.86</v>
      </c>
      <c r="W243" s="8">
        <f>VLOOKUP(U243,Table!$A$2:$C$121,2,0)</f>
        <v>8</v>
      </c>
      <c r="X243" s="7">
        <f>VLOOKUP(U243,Table!$A$2:$C$121,3,0)</f>
        <v>4</v>
      </c>
      <c r="Y243" s="6" t="s">
        <v>2381</v>
      </c>
      <c r="Z243" s="8" t="str">
        <f>LEFT(Y243,MIN(FIND({0,1,2,3,4,5,6,7,8,9},ASC(Y243)&amp;1234567890))-1)</f>
        <v>O</v>
      </c>
      <c r="AA243" s="8">
        <f t="shared" si="19"/>
        <v>7</v>
      </c>
      <c r="AB243" s="8">
        <f>VLOOKUP(Z243,Table!$A$2:$C$121,2,0)</f>
        <v>16</v>
      </c>
      <c r="AC243" s="7">
        <f>VLOOKUP(Z243,Table!$A$2:$C$121,3,0)</f>
        <v>2</v>
      </c>
      <c r="AD243" s="5" t="str">
        <f>VLOOKUP(A243,Table!$U$1:$V$230,2,0)</f>
        <v>Hexagonal</v>
      </c>
    </row>
    <row r="244" spans="1:30" x14ac:dyDescent="0.4">
      <c r="A244" s="5">
        <v>186</v>
      </c>
      <c r="B244" s="5">
        <v>239327</v>
      </c>
      <c r="C244" s="5" t="s">
        <v>1784</v>
      </c>
      <c r="D244" s="5" t="s">
        <v>1846</v>
      </c>
      <c r="E244" s="6" t="s">
        <v>2597</v>
      </c>
      <c r="F244" s="8" t="str">
        <f>LEFT(E244,MIN(FIND({0,1,2,3,4,5,6,7,8,9},ASC(E244)&amp;1234567890))-1)</f>
        <v>Ba</v>
      </c>
      <c r="G244" s="8">
        <f t="shared" si="15"/>
        <v>1</v>
      </c>
      <c r="H244" s="8">
        <f>VLOOKUP(F244,Table!$A$2:$C$121,2,0)</f>
        <v>2</v>
      </c>
      <c r="I244" s="7">
        <f>VLOOKUP(F244,Table!$A$2:$C$121,3,0)</f>
        <v>6</v>
      </c>
      <c r="J244" s="6" t="s">
        <v>2341</v>
      </c>
      <c r="K244" s="8" t="str">
        <f>LEFT(J244,MIN(FIND({0,1,2,3,4,5,6,7,8,9},ASC(J244)&amp;1234567890))-1)</f>
        <v>Ca</v>
      </c>
      <c r="L244" s="8">
        <f t="shared" si="16"/>
        <v>1</v>
      </c>
      <c r="M244" s="8">
        <f>VLOOKUP(K244,Table!$A$2:$C$121,2,0)</f>
        <v>2</v>
      </c>
      <c r="N244" s="7">
        <f>VLOOKUP(K244,Table!$A$2:$C$121,3,0)</f>
        <v>4</v>
      </c>
      <c r="O244" s="6" t="s">
        <v>5345</v>
      </c>
      <c r="P244" s="8" t="str">
        <f>LEFT(O244,MIN(FIND({0,1,2,3,4,5,6,7,8,9},ASC(O244)&amp;1234567890))-1)</f>
        <v>Co</v>
      </c>
      <c r="Q244" s="8">
        <f t="shared" si="17"/>
        <v>2.1</v>
      </c>
      <c r="R244" s="8">
        <f>VLOOKUP(P244,Table!$A$2:$C$121,2,0)</f>
        <v>9</v>
      </c>
      <c r="S244" s="7">
        <f>VLOOKUP(P244,Table!$A$2:$C$121,3,0)</f>
        <v>4</v>
      </c>
      <c r="T244" s="6" t="s">
        <v>3904</v>
      </c>
      <c r="U244" s="8" t="str">
        <f>LEFT(T244,MIN(FIND({0,1,2,3,4,5,6,7,8,9},ASC(T244)&amp;1234567890))-1)</f>
        <v>Fe</v>
      </c>
      <c r="V244" s="8">
        <f t="shared" si="18"/>
        <v>0.87</v>
      </c>
      <c r="W244" s="8">
        <f>VLOOKUP(U244,Table!$A$2:$C$121,2,0)</f>
        <v>8</v>
      </c>
      <c r="X244" s="7">
        <f>VLOOKUP(U244,Table!$A$2:$C$121,3,0)</f>
        <v>4</v>
      </c>
      <c r="Y244" s="6" t="s">
        <v>2381</v>
      </c>
      <c r="Z244" s="8" t="str">
        <f>LEFT(Y244,MIN(FIND({0,1,2,3,4,5,6,7,8,9},ASC(Y244)&amp;1234567890))-1)</f>
        <v>O</v>
      </c>
      <c r="AA244" s="8">
        <f t="shared" si="19"/>
        <v>7</v>
      </c>
      <c r="AB244" s="8">
        <f>VLOOKUP(Z244,Table!$A$2:$C$121,2,0)</f>
        <v>16</v>
      </c>
      <c r="AC244" s="7">
        <f>VLOOKUP(Z244,Table!$A$2:$C$121,3,0)</f>
        <v>2</v>
      </c>
      <c r="AD244" s="5" t="str">
        <f>VLOOKUP(A244,Table!$U$1:$V$230,2,0)</f>
        <v>Hexagonal</v>
      </c>
    </row>
    <row r="245" spans="1:30" x14ac:dyDescent="0.4">
      <c r="A245" s="5">
        <v>186</v>
      </c>
      <c r="B245" s="5">
        <v>239328</v>
      </c>
      <c r="C245" s="5" t="s">
        <v>1784</v>
      </c>
      <c r="D245" s="5" t="s">
        <v>1632</v>
      </c>
      <c r="E245" s="6" t="s">
        <v>2597</v>
      </c>
      <c r="F245" s="8" t="str">
        <f>LEFT(E245,MIN(FIND({0,1,2,3,4,5,6,7,8,9},ASC(E245)&amp;1234567890))-1)</f>
        <v>Ba</v>
      </c>
      <c r="G245" s="8">
        <f t="shared" si="15"/>
        <v>1</v>
      </c>
      <c r="H245" s="8">
        <f>VLOOKUP(F245,Table!$A$2:$C$121,2,0)</f>
        <v>2</v>
      </c>
      <c r="I245" s="7">
        <f>VLOOKUP(F245,Table!$A$2:$C$121,3,0)</f>
        <v>6</v>
      </c>
      <c r="J245" s="6" t="s">
        <v>2341</v>
      </c>
      <c r="K245" s="8" t="str">
        <f>LEFT(J245,MIN(FIND({0,1,2,3,4,5,6,7,8,9},ASC(J245)&amp;1234567890))-1)</f>
        <v>Ca</v>
      </c>
      <c r="L245" s="8">
        <f t="shared" si="16"/>
        <v>1</v>
      </c>
      <c r="M245" s="8">
        <f>VLOOKUP(K245,Table!$A$2:$C$121,2,0)</f>
        <v>2</v>
      </c>
      <c r="N245" s="7">
        <f>VLOOKUP(K245,Table!$A$2:$C$121,3,0)</f>
        <v>4</v>
      </c>
      <c r="O245" s="6" t="s">
        <v>5264</v>
      </c>
      <c r="P245" s="8" t="str">
        <f>LEFT(O245,MIN(FIND({0,1,2,3,4,5,6,7,8,9},ASC(O245)&amp;1234567890))-1)</f>
        <v>Co</v>
      </c>
      <c r="Q245" s="8">
        <f t="shared" si="17"/>
        <v>2.12</v>
      </c>
      <c r="R245" s="8">
        <f>VLOOKUP(P245,Table!$A$2:$C$121,2,0)</f>
        <v>9</v>
      </c>
      <c r="S245" s="7">
        <f>VLOOKUP(P245,Table!$A$2:$C$121,3,0)</f>
        <v>4</v>
      </c>
      <c r="T245" s="6" t="s">
        <v>5265</v>
      </c>
      <c r="U245" s="8" t="str">
        <f>LEFT(T245,MIN(FIND({0,1,2,3,4,5,6,7,8,9},ASC(T245)&amp;1234567890))-1)</f>
        <v>Fe</v>
      </c>
      <c r="V245" s="8">
        <f t="shared" si="18"/>
        <v>0.89</v>
      </c>
      <c r="W245" s="8">
        <f>VLOOKUP(U245,Table!$A$2:$C$121,2,0)</f>
        <v>8</v>
      </c>
      <c r="X245" s="7">
        <f>VLOOKUP(U245,Table!$A$2:$C$121,3,0)</f>
        <v>4</v>
      </c>
      <c r="Y245" s="6" t="s">
        <v>2381</v>
      </c>
      <c r="Z245" s="8" t="str">
        <f>LEFT(Y245,MIN(FIND({0,1,2,3,4,5,6,7,8,9},ASC(Y245)&amp;1234567890))-1)</f>
        <v>O</v>
      </c>
      <c r="AA245" s="8">
        <f t="shared" si="19"/>
        <v>7</v>
      </c>
      <c r="AB245" s="8">
        <f>VLOOKUP(Z245,Table!$A$2:$C$121,2,0)</f>
        <v>16</v>
      </c>
      <c r="AC245" s="7">
        <f>VLOOKUP(Z245,Table!$A$2:$C$121,3,0)</f>
        <v>2</v>
      </c>
      <c r="AD245" s="5" t="str">
        <f>VLOOKUP(A245,Table!$U$1:$V$230,2,0)</f>
        <v>Hexagonal</v>
      </c>
    </row>
    <row r="246" spans="1:30" x14ac:dyDescent="0.4">
      <c r="A246" s="5">
        <v>186</v>
      </c>
      <c r="B246" s="5">
        <v>239329</v>
      </c>
      <c r="C246" s="5" t="s">
        <v>1784</v>
      </c>
      <c r="D246" s="5" t="s">
        <v>1847</v>
      </c>
      <c r="E246" s="6" t="s">
        <v>2597</v>
      </c>
      <c r="F246" s="8" t="str">
        <f>LEFT(E246,MIN(FIND({0,1,2,3,4,5,6,7,8,9},ASC(E246)&amp;1234567890))-1)</f>
        <v>Ba</v>
      </c>
      <c r="G246" s="8">
        <f t="shared" si="15"/>
        <v>1</v>
      </c>
      <c r="H246" s="8">
        <f>VLOOKUP(F246,Table!$A$2:$C$121,2,0)</f>
        <v>2</v>
      </c>
      <c r="I246" s="7">
        <f>VLOOKUP(F246,Table!$A$2:$C$121,3,0)</f>
        <v>6</v>
      </c>
      <c r="J246" s="6" t="s">
        <v>2341</v>
      </c>
      <c r="K246" s="8" t="str">
        <f>LEFT(J246,MIN(FIND({0,1,2,3,4,5,6,7,8,9},ASC(J246)&amp;1234567890))-1)</f>
        <v>Ca</v>
      </c>
      <c r="L246" s="8">
        <f t="shared" si="16"/>
        <v>1</v>
      </c>
      <c r="M246" s="8">
        <f>VLOOKUP(K246,Table!$A$2:$C$121,2,0)</f>
        <v>2</v>
      </c>
      <c r="N246" s="7">
        <f>VLOOKUP(K246,Table!$A$2:$C$121,3,0)</f>
        <v>4</v>
      </c>
      <c r="O246" s="6" t="s">
        <v>5344</v>
      </c>
      <c r="P246" s="8" t="str">
        <f>LEFT(O246,MIN(FIND({0,1,2,3,4,5,6,7,8,9},ASC(O246)&amp;1234567890))-1)</f>
        <v>Co</v>
      </c>
      <c r="Q246" s="8">
        <f t="shared" si="17"/>
        <v>2.13</v>
      </c>
      <c r="R246" s="8">
        <f>VLOOKUP(P246,Table!$A$2:$C$121,2,0)</f>
        <v>9</v>
      </c>
      <c r="S246" s="7">
        <f>VLOOKUP(P246,Table!$A$2:$C$121,3,0)</f>
        <v>4</v>
      </c>
      <c r="T246" s="6" t="s">
        <v>3904</v>
      </c>
      <c r="U246" s="8" t="str">
        <f>LEFT(T246,MIN(FIND({0,1,2,3,4,5,6,7,8,9},ASC(T246)&amp;1234567890))-1)</f>
        <v>Fe</v>
      </c>
      <c r="V246" s="8">
        <f t="shared" si="18"/>
        <v>0.87</v>
      </c>
      <c r="W246" s="8">
        <f>VLOOKUP(U246,Table!$A$2:$C$121,2,0)</f>
        <v>8</v>
      </c>
      <c r="X246" s="7">
        <f>VLOOKUP(U246,Table!$A$2:$C$121,3,0)</f>
        <v>4</v>
      </c>
      <c r="Y246" s="6" t="s">
        <v>2381</v>
      </c>
      <c r="Z246" s="8" t="str">
        <f>LEFT(Y246,MIN(FIND({0,1,2,3,4,5,6,7,8,9},ASC(Y246)&amp;1234567890))-1)</f>
        <v>O</v>
      </c>
      <c r="AA246" s="8">
        <f t="shared" si="19"/>
        <v>7</v>
      </c>
      <c r="AB246" s="8">
        <f>VLOOKUP(Z246,Table!$A$2:$C$121,2,0)</f>
        <v>16</v>
      </c>
      <c r="AC246" s="7">
        <f>VLOOKUP(Z246,Table!$A$2:$C$121,3,0)</f>
        <v>2</v>
      </c>
      <c r="AD246" s="5" t="str">
        <f>VLOOKUP(A246,Table!$U$1:$V$230,2,0)</f>
        <v>Hexagonal</v>
      </c>
    </row>
    <row r="247" spans="1:30" x14ac:dyDescent="0.4">
      <c r="A247" s="5">
        <v>186</v>
      </c>
      <c r="B247" s="5">
        <v>239330</v>
      </c>
      <c r="C247" s="5" t="s">
        <v>1784</v>
      </c>
      <c r="D247" s="5" t="s">
        <v>1848</v>
      </c>
      <c r="E247" s="6" t="s">
        <v>2597</v>
      </c>
      <c r="F247" s="8" t="str">
        <f>LEFT(E247,MIN(FIND({0,1,2,3,4,5,6,7,8,9},ASC(E247)&amp;1234567890))-1)</f>
        <v>Ba</v>
      </c>
      <c r="G247" s="8">
        <f t="shared" si="15"/>
        <v>1</v>
      </c>
      <c r="H247" s="8">
        <f>VLOOKUP(F247,Table!$A$2:$C$121,2,0)</f>
        <v>2</v>
      </c>
      <c r="I247" s="7">
        <f>VLOOKUP(F247,Table!$A$2:$C$121,3,0)</f>
        <v>6</v>
      </c>
      <c r="J247" s="6" t="s">
        <v>2341</v>
      </c>
      <c r="K247" s="8" t="str">
        <f>LEFT(J247,MIN(FIND({0,1,2,3,4,5,6,7,8,9},ASC(J247)&amp;1234567890))-1)</f>
        <v>Ca</v>
      </c>
      <c r="L247" s="8">
        <f t="shared" si="16"/>
        <v>1</v>
      </c>
      <c r="M247" s="8">
        <f>VLOOKUP(K247,Table!$A$2:$C$121,2,0)</f>
        <v>2</v>
      </c>
      <c r="N247" s="7">
        <f>VLOOKUP(K247,Table!$A$2:$C$121,3,0)</f>
        <v>4</v>
      </c>
      <c r="O247" s="6" t="s">
        <v>5346</v>
      </c>
      <c r="P247" s="8" t="str">
        <f>LEFT(O247,MIN(FIND({0,1,2,3,4,5,6,7,8,9},ASC(O247)&amp;1234567890))-1)</f>
        <v>Co</v>
      </c>
      <c r="Q247" s="8">
        <f t="shared" si="17"/>
        <v>2.09</v>
      </c>
      <c r="R247" s="8">
        <f>VLOOKUP(P247,Table!$A$2:$C$121,2,0)</f>
        <v>9</v>
      </c>
      <c r="S247" s="7">
        <f>VLOOKUP(P247,Table!$A$2:$C$121,3,0)</f>
        <v>4</v>
      </c>
      <c r="T247" s="6" t="s">
        <v>3901</v>
      </c>
      <c r="U247" s="8" t="str">
        <f>LEFT(T247,MIN(FIND({0,1,2,3,4,5,6,7,8,9},ASC(T247)&amp;1234567890))-1)</f>
        <v>Fe</v>
      </c>
      <c r="V247" s="8">
        <f t="shared" si="18"/>
        <v>0.86</v>
      </c>
      <c r="W247" s="8">
        <f>VLOOKUP(U247,Table!$A$2:$C$121,2,0)</f>
        <v>8</v>
      </c>
      <c r="X247" s="7">
        <f>VLOOKUP(U247,Table!$A$2:$C$121,3,0)</f>
        <v>4</v>
      </c>
      <c r="Y247" s="6" t="s">
        <v>2381</v>
      </c>
      <c r="Z247" s="8" t="str">
        <f>LEFT(Y247,MIN(FIND({0,1,2,3,4,5,6,7,8,9},ASC(Y247)&amp;1234567890))-1)</f>
        <v>O</v>
      </c>
      <c r="AA247" s="8">
        <f t="shared" si="19"/>
        <v>7</v>
      </c>
      <c r="AB247" s="8">
        <f>VLOOKUP(Z247,Table!$A$2:$C$121,2,0)</f>
        <v>16</v>
      </c>
      <c r="AC247" s="7">
        <f>VLOOKUP(Z247,Table!$A$2:$C$121,3,0)</f>
        <v>2</v>
      </c>
      <c r="AD247" s="5" t="str">
        <f>VLOOKUP(A247,Table!$U$1:$V$230,2,0)</f>
        <v>Hexagonal</v>
      </c>
    </row>
    <row r="248" spans="1:30" x14ac:dyDescent="0.4">
      <c r="A248" s="5">
        <v>186</v>
      </c>
      <c r="B248" s="5">
        <v>239331</v>
      </c>
      <c r="C248" s="5" t="s">
        <v>1784</v>
      </c>
      <c r="D248" s="5" t="s">
        <v>1849</v>
      </c>
      <c r="E248" s="6" t="s">
        <v>2597</v>
      </c>
      <c r="F248" s="8" t="str">
        <f>LEFT(E248,MIN(FIND({0,1,2,3,4,5,6,7,8,9},ASC(E248)&amp;1234567890))-1)</f>
        <v>Ba</v>
      </c>
      <c r="G248" s="8">
        <f t="shared" si="15"/>
        <v>1</v>
      </c>
      <c r="H248" s="8">
        <f>VLOOKUP(F248,Table!$A$2:$C$121,2,0)</f>
        <v>2</v>
      </c>
      <c r="I248" s="7">
        <f>VLOOKUP(F248,Table!$A$2:$C$121,3,0)</f>
        <v>6</v>
      </c>
      <c r="J248" s="6" t="s">
        <v>2341</v>
      </c>
      <c r="K248" s="8" t="str">
        <f>LEFT(J248,MIN(FIND({0,1,2,3,4,5,6,7,8,9},ASC(J248)&amp;1234567890))-1)</f>
        <v>Ca</v>
      </c>
      <c r="L248" s="8">
        <f t="shared" si="16"/>
        <v>1</v>
      </c>
      <c r="M248" s="8">
        <f>VLOOKUP(K248,Table!$A$2:$C$121,2,0)</f>
        <v>2</v>
      </c>
      <c r="N248" s="7">
        <f>VLOOKUP(K248,Table!$A$2:$C$121,3,0)</f>
        <v>4</v>
      </c>
      <c r="O248" s="6" t="s">
        <v>5264</v>
      </c>
      <c r="P248" s="8" t="str">
        <f>LEFT(O248,MIN(FIND({0,1,2,3,4,5,6,7,8,9},ASC(O248)&amp;1234567890))-1)</f>
        <v>Co</v>
      </c>
      <c r="Q248" s="8">
        <f t="shared" si="17"/>
        <v>2.12</v>
      </c>
      <c r="R248" s="8">
        <f>VLOOKUP(P248,Table!$A$2:$C$121,2,0)</f>
        <v>9</v>
      </c>
      <c r="S248" s="7">
        <f>VLOOKUP(P248,Table!$A$2:$C$121,3,0)</f>
        <v>4</v>
      </c>
      <c r="T248" s="6" t="s">
        <v>5347</v>
      </c>
      <c r="U248" s="8" t="str">
        <f>LEFT(T248,MIN(FIND({0,1,2,3,4,5,6,7,8,9},ASC(T248)&amp;1234567890))-1)</f>
        <v>Fe</v>
      </c>
      <c r="V248" s="8">
        <f t="shared" si="18"/>
        <v>0.88</v>
      </c>
      <c r="W248" s="8">
        <f>VLOOKUP(U248,Table!$A$2:$C$121,2,0)</f>
        <v>8</v>
      </c>
      <c r="X248" s="7">
        <f>VLOOKUP(U248,Table!$A$2:$C$121,3,0)</f>
        <v>4</v>
      </c>
      <c r="Y248" s="6" t="s">
        <v>2381</v>
      </c>
      <c r="Z248" s="8" t="str">
        <f>LEFT(Y248,MIN(FIND({0,1,2,3,4,5,6,7,8,9},ASC(Y248)&amp;1234567890))-1)</f>
        <v>O</v>
      </c>
      <c r="AA248" s="8">
        <f t="shared" si="19"/>
        <v>7</v>
      </c>
      <c r="AB248" s="8">
        <f>VLOOKUP(Z248,Table!$A$2:$C$121,2,0)</f>
        <v>16</v>
      </c>
      <c r="AC248" s="7">
        <f>VLOOKUP(Z248,Table!$A$2:$C$121,3,0)</f>
        <v>2</v>
      </c>
      <c r="AD248" s="5" t="str">
        <f>VLOOKUP(A248,Table!$U$1:$V$230,2,0)</f>
        <v>Hexagonal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0"/>
  <sheetViews>
    <sheetView zoomScale="60" zoomScaleNormal="60" workbookViewId="0">
      <selection activeCell="I22" sqref="I22"/>
    </sheetView>
  </sheetViews>
  <sheetFormatPr defaultRowHeight="18.75" x14ac:dyDescent="0.4"/>
  <sheetData>
    <row r="1" spans="1:22" ht="19.5" thickBot="1" x14ac:dyDescent="0.45">
      <c r="A1" s="24" t="s">
        <v>20</v>
      </c>
      <c r="B1" s="3" t="s">
        <v>21</v>
      </c>
      <c r="C1" s="25" t="s">
        <v>22</v>
      </c>
      <c r="E1" s="20" t="s">
        <v>5661</v>
      </c>
      <c r="F1" s="20" t="s">
        <v>5662</v>
      </c>
      <c r="G1" s="20" t="s">
        <v>5663</v>
      </c>
      <c r="I1" s="21" t="s">
        <v>21</v>
      </c>
      <c r="J1" s="20" t="s">
        <v>5664</v>
      </c>
      <c r="K1" s="20" t="s">
        <v>5665</v>
      </c>
      <c r="L1" s="20" t="s">
        <v>5663</v>
      </c>
      <c r="U1" s="22">
        <v>1</v>
      </c>
      <c r="V1" s="22" t="s">
        <v>5666</v>
      </c>
    </row>
    <row r="2" spans="1:22" ht="19.5" thickTop="1" x14ac:dyDescent="0.4">
      <c r="A2" s="11" t="s">
        <v>23</v>
      </c>
      <c r="B2" s="12">
        <v>1</v>
      </c>
      <c r="C2" s="13">
        <v>1</v>
      </c>
      <c r="E2">
        <f>COUNTIF(Chiral!$F$2:$F$77,Table!A2)+COUNTIF(Chiral!$K$2:$K$77,Table!A2)+COUNTIF(Chiral!$P$2:$P$77,Table!A2)+COUNTIF(Chiral!$U$2:$U$77,Table!A2)+COUNTIF(Chiral!$Z$2:$Z$77,Table!A2)</f>
        <v>12</v>
      </c>
      <c r="F2">
        <f>COUNTIF(Achiral!$F$2:$F$1817,Table!A2)+COUNTIF(Achiral!$K$2:$K$1817,Table!A2)+COUNTIF(Achiral!$P$2:$P$1817,Table!A2)+COUNTIF(Achiral!$U$2:$U$1817,Table!A2)+COUNTIF(Achiral!$Z$2:$Z$1817,Table!A2)</f>
        <v>100</v>
      </c>
      <c r="G2">
        <f>COUNTIF(Polar!$F$2:$F$248,Table!A2)+COUNTIF(Polar!$K$2:$K$248,Table!A2)+COUNTIF(Polar!$P$2:$P$248,Table!A2)+COUNTIF(Polar!$U$2:$U$248,Table!A2)+COUNTIF(Polar!$Z$2:$Z$248,Table!A2)</f>
        <v>13</v>
      </c>
      <c r="I2" s="22">
        <v>1</v>
      </c>
      <c r="J2" s="22">
        <f>SUMIF($B$2:$B$121,I2,$E$2:$E$121)</f>
        <v>47</v>
      </c>
      <c r="K2" s="22">
        <f>SUMIF($B$2:$B$121,I2,$F$2:$F$121)</f>
        <v>690</v>
      </c>
      <c r="L2" s="22">
        <f>SUMIF($B$2:$B$121,I2,$G$2:$G$121)</f>
        <v>79</v>
      </c>
      <c r="U2" s="22">
        <v>2</v>
      </c>
      <c r="V2" s="22" t="s">
        <v>5666</v>
      </c>
    </row>
    <row r="3" spans="1:22" x14ac:dyDescent="0.4">
      <c r="A3" s="11" t="s">
        <v>24</v>
      </c>
      <c r="B3" s="12">
        <v>18</v>
      </c>
      <c r="C3" s="13">
        <v>1</v>
      </c>
      <c r="E3">
        <f>COUNTIF(Chiral!$F$2:$F$77,Table!A3)+COUNTIF(Chiral!$K$2:$K$77,Table!A3)+COUNTIF(Chiral!$P$2:$P$77,Table!A3)+COUNTIF(Chiral!$U$2:$U$77,Table!A3)+COUNTIF(Chiral!$Z$2:$Z$77,Table!A3)</f>
        <v>0</v>
      </c>
      <c r="F3">
        <f>COUNTIF(Achiral!$F$2:$F$1817,Table!A3)+COUNTIF(Achiral!$K$2:$K$1817,Table!A3)+COUNTIF(Achiral!$P$2:$P$1817,Table!A3)+COUNTIF(Achiral!$U$2:$U$1817,Table!A3)+COUNTIF(Achiral!$Z$2:$Z$1817,Table!A3)</f>
        <v>0</v>
      </c>
      <c r="G3">
        <f>COUNTIF(Polar!$F$2:$F$248,Table!A3)+COUNTIF(Polar!$K$2:$K$248,Table!A3)+COUNTIF(Polar!$P$2:$P$248,Table!A3)+COUNTIF(Polar!$U$2:$U$248,Table!A3)+COUNTIF(Polar!$Z$2:$Z$248,Table!A3)</f>
        <v>0</v>
      </c>
      <c r="I3" s="22">
        <v>2</v>
      </c>
      <c r="J3" s="22">
        <f t="shared" ref="J3:J19" si="0">SUMIF($B$2:$B$121,I3,$E$2:$E$121)</f>
        <v>39</v>
      </c>
      <c r="K3" s="22">
        <f t="shared" ref="K3:K18" si="1">SUMIF($B$2:$B$121,I3,$F$2:$F$121)</f>
        <v>1482</v>
      </c>
      <c r="L3" s="22">
        <f t="shared" ref="L3:L19" si="2">SUMIF($B$2:$B$121,I3,$G$2:$G$121)</f>
        <v>230</v>
      </c>
      <c r="U3" s="22">
        <v>3</v>
      </c>
      <c r="V3" s="22" t="s">
        <v>5667</v>
      </c>
    </row>
    <row r="4" spans="1:22" x14ac:dyDescent="0.4">
      <c r="A4" s="11" t="s">
        <v>25</v>
      </c>
      <c r="B4" s="12">
        <v>1</v>
      </c>
      <c r="C4" s="13">
        <v>2</v>
      </c>
      <c r="E4">
        <f>COUNTIF(Chiral!$F$2:$F$77,Table!A4)+COUNTIF(Chiral!$K$2:$K$77,Table!A4)+COUNTIF(Chiral!$P$2:$P$77,Table!A4)+COUNTIF(Chiral!$U$2:$U$77,Table!A4)+COUNTIF(Chiral!$Z$2:$Z$77,Table!A4)</f>
        <v>8</v>
      </c>
      <c r="F4">
        <f>COUNTIF(Achiral!$F$2:$F$1817,Table!A4)+COUNTIF(Achiral!$K$2:$K$1817,Table!A4)+COUNTIF(Achiral!$P$2:$P$1817,Table!A4)+COUNTIF(Achiral!$U$2:$U$1817,Table!A4)+COUNTIF(Achiral!$Z$2:$Z$1817,Table!A4)</f>
        <v>171</v>
      </c>
      <c r="G4">
        <f>COUNTIF(Polar!$F$2:$F$248,Table!A4)+COUNTIF(Polar!$K$2:$K$248,Table!A4)+COUNTIF(Polar!$P$2:$P$248,Table!A4)+COUNTIF(Polar!$U$2:$U$248,Table!A4)+COUNTIF(Polar!$Z$2:$Z$248,Table!A4)</f>
        <v>14</v>
      </c>
      <c r="I4" s="22">
        <v>3</v>
      </c>
      <c r="J4" s="22">
        <f t="shared" si="0"/>
        <v>19</v>
      </c>
      <c r="K4" s="22">
        <f t="shared" si="1"/>
        <v>1036</v>
      </c>
      <c r="L4" s="22">
        <f t="shared" si="2"/>
        <v>122</v>
      </c>
      <c r="U4" s="22">
        <v>4</v>
      </c>
      <c r="V4" s="22" t="s">
        <v>5667</v>
      </c>
    </row>
    <row r="5" spans="1:22" x14ac:dyDescent="0.4">
      <c r="A5" s="11" t="s">
        <v>26</v>
      </c>
      <c r="B5" s="12">
        <v>2</v>
      </c>
      <c r="C5" s="13">
        <v>2</v>
      </c>
      <c r="E5">
        <f>COUNTIF(Chiral!$F$2:$F$77,Table!A5)+COUNTIF(Chiral!$K$2:$K$77,Table!A5)+COUNTIF(Chiral!$P$2:$P$77,Table!A5)+COUNTIF(Chiral!$U$2:$U$77,Table!A5)+COUNTIF(Chiral!$Z$2:$Z$77,Table!A5)</f>
        <v>6</v>
      </c>
      <c r="F5">
        <f>COUNTIF(Achiral!$F$2:$F$1817,Table!A5)+COUNTIF(Achiral!$K$2:$K$1817,Table!A5)+COUNTIF(Achiral!$P$2:$P$1817,Table!A5)+COUNTIF(Achiral!$U$2:$U$1817,Table!A5)+COUNTIF(Achiral!$Z$2:$Z$1817,Table!A5)</f>
        <v>10</v>
      </c>
      <c r="G5">
        <f>COUNTIF(Polar!$F$2:$F$248,Table!A5)+COUNTIF(Polar!$K$2:$K$248,Table!A5)+COUNTIF(Polar!$P$2:$P$248,Table!A5)+COUNTIF(Polar!$U$2:$U$248,Table!A5)+COUNTIF(Polar!$Z$2:$Z$248,Table!A5)</f>
        <v>1</v>
      </c>
      <c r="I5" s="22">
        <v>4</v>
      </c>
      <c r="J5" s="22">
        <f t="shared" si="0"/>
        <v>5</v>
      </c>
      <c r="K5" s="22">
        <f t="shared" si="1"/>
        <v>266</v>
      </c>
      <c r="L5" s="22">
        <f t="shared" si="2"/>
        <v>28</v>
      </c>
      <c r="U5" s="22">
        <v>5</v>
      </c>
      <c r="V5" s="22" t="s">
        <v>5667</v>
      </c>
    </row>
    <row r="6" spans="1:22" x14ac:dyDescent="0.4">
      <c r="A6" s="11" t="s">
        <v>27</v>
      </c>
      <c r="B6" s="12">
        <v>13</v>
      </c>
      <c r="C6" s="13">
        <v>2</v>
      </c>
      <c r="E6">
        <f>COUNTIF(Chiral!$F$2:$F$77,Table!A6)+COUNTIF(Chiral!$K$2:$K$77,Table!A6)+COUNTIF(Chiral!$P$2:$P$77,Table!A6)+COUNTIF(Chiral!$U$2:$U$77,Table!A6)+COUNTIF(Chiral!$Z$2:$Z$77,Table!A6)</f>
        <v>6</v>
      </c>
      <c r="F6">
        <f>COUNTIF(Achiral!$F$2:$F$1817,Table!A6)+COUNTIF(Achiral!$K$2:$K$1817,Table!A6)+COUNTIF(Achiral!$P$2:$P$1817,Table!A6)+COUNTIF(Achiral!$U$2:$U$1817,Table!A6)+COUNTIF(Achiral!$Z$2:$Z$1817,Table!A6)</f>
        <v>69</v>
      </c>
      <c r="G6">
        <f>COUNTIF(Polar!$F$2:$F$248,Table!A6)+COUNTIF(Polar!$K$2:$K$248,Table!A6)+COUNTIF(Polar!$P$2:$P$248,Table!A6)+COUNTIF(Polar!$U$2:$U$248,Table!A6)+COUNTIF(Polar!$Z$2:$Z$248,Table!A6)</f>
        <v>11</v>
      </c>
      <c r="I6" s="22">
        <v>5</v>
      </c>
      <c r="J6" s="22">
        <f t="shared" si="0"/>
        <v>22</v>
      </c>
      <c r="K6" s="22">
        <f t="shared" si="1"/>
        <v>218</v>
      </c>
      <c r="L6" s="22">
        <f t="shared" si="2"/>
        <v>35</v>
      </c>
      <c r="U6" s="22">
        <v>6</v>
      </c>
      <c r="V6" s="22" t="s">
        <v>5667</v>
      </c>
    </row>
    <row r="7" spans="1:22" x14ac:dyDescent="0.4">
      <c r="A7" s="11" t="s">
        <v>28</v>
      </c>
      <c r="B7" s="12">
        <v>14</v>
      </c>
      <c r="C7" s="13">
        <v>2</v>
      </c>
      <c r="E7">
        <f>COUNTIF(Chiral!$F$2:$F$77,Table!A7)+COUNTIF(Chiral!$K$2:$K$77,Table!A7)+COUNTIF(Chiral!$P$2:$P$77,Table!A7)+COUNTIF(Chiral!$U$2:$U$77,Table!A7)+COUNTIF(Chiral!$Z$2:$Z$77,Table!A7)</f>
        <v>3</v>
      </c>
      <c r="F7">
        <f>COUNTIF(Achiral!$F$2:$F$1817,Table!A7)+COUNTIF(Achiral!$K$2:$K$1817,Table!A7)+COUNTIF(Achiral!$P$2:$P$1817,Table!A7)+COUNTIF(Achiral!$U$2:$U$1817,Table!A7)+COUNTIF(Achiral!$Z$2:$Z$1817,Table!A7)</f>
        <v>46</v>
      </c>
      <c r="G7">
        <f>COUNTIF(Polar!$F$2:$F$248,Table!A7)+COUNTIF(Polar!$K$2:$K$248,Table!A7)+COUNTIF(Polar!$P$2:$P$248,Table!A7)+COUNTIF(Polar!$U$2:$U$248,Table!A7)+COUNTIF(Polar!$Z$2:$Z$248,Table!A7)</f>
        <v>3</v>
      </c>
      <c r="I7" s="22">
        <v>6</v>
      </c>
      <c r="J7" s="22">
        <f t="shared" si="0"/>
        <v>8</v>
      </c>
      <c r="K7" s="22">
        <f t="shared" si="1"/>
        <v>134</v>
      </c>
      <c r="L7" s="22">
        <f t="shared" si="2"/>
        <v>13</v>
      </c>
      <c r="U7" s="22">
        <v>7</v>
      </c>
      <c r="V7" s="22" t="s">
        <v>5668</v>
      </c>
    </row>
    <row r="8" spans="1:22" x14ac:dyDescent="0.4">
      <c r="A8" s="11" t="s">
        <v>29</v>
      </c>
      <c r="B8" s="12">
        <v>15</v>
      </c>
      <c r="C8" s="13">
        <v>2</v>
      </c>
      <c r="E8">
        <f>COUNTIF(Chiral!$F$2:$F$77,Table!A8)+COUNTIF(Chiral!$K$2:$K$77,Table!A8)+COUNTIF(Chiral!$P$2:$P$77,Table!A8)+COUNTIF(Chiral!$U$2:$U$77,Table!A8)+COUNTIF(Chiral!$Z$2:$Z$77,Table!A8)</f>
        <v>7</v>
      </c>
      <c r="F8">
        <f>COUNTIF(Achiral!$F$2:$F$1817,Table!A8)+COUNTIF(Achiral!$K$2:$K$1817,Table!A8)+COUNTIF(Achiral!$P$2:$P$1817,Table!A8)+COUNTIF(Achiral!$U$2:$U$1817,Table!A8)+COUNTIF(Achiral!$Z$2:$Z$1817,Table!A8)</f>
        <v>70</v>
      </c>
      <c r="G8">
        <f>COUNTIF(Polar!$F$2:$F$248,Table!A8)+COUNTIF(Polar!$K$2:$K$248,Table!A8)+COUNTIF(Polar!$P$2:$P$248,Table!A8)+COUNTIF(Polar!$U$2:$U$248,Table!A8)+COUNTIF(Polar!$Z$2:$Z$248,Table!A8)</f>
        <v>14</v>
      </c>
      <c r="I8" s="22">
        <v>7</v>
      </c>
      <c r="J8" s="22">
        <f t="shared" si="0"/>
        <v>7</v>
      </c>
      <c r="K8" s="22">
        <f t="shared" si="1"/>
        <v>191</v>
      </c>
      <c r="L8" s="22">
        <f t="shared" si="2"/>
        <v>21</v>
      </c>
      <c r="U8" s="22">
        <v>8</v>
      </c>
      <c r="V8" s="22" t="s">
        <v>5667</v>
      </c>
    </row>
    <row r="9" spans="1:22" x14ac:dyDescent="0.4">
      <c r="A9" s="11" t="s">
        <v>30</v>
      </c>
      <c r="B9" s="12">
        <v>16</v>
      </c>
      <c r="C9" s="13">
        <v>2</v>
      </c>
      <c r="E9">
        <f>COUNTIF(Chiral!$F$2:$F$77,Table!A9)+COUNTIF(Chiral!$K$2:$K$77,Table!A9)+COUNTIF(Chiral!$P$2:$P$77,Table!A9)+COUNTIF(Chiral!$U$2:$U$77,Table!A9)+COUNTIF(Chiral!$Z$2:$Z$77,Table!A9)</f>
        <v>64</v>
      </c>
      <c r="F9">
        <f>COUNTIF(Achiral!$F$2:$F$1817,Table!A9)+COUNTIF(Achiral!$K$2:$K$1817,Table!A9)+COUNTIF(Achiral!$P$2:$P$1817,Table!A9)+COUNTIF(Achiral!$U$2:$U$1817,Table!A9)+COUNTIF(Achiral!$Z$2:$Z$1817,Table!A9)</f>
        <v>1639</v>
      </c>
      <c r="G9">
        <f>COUNTIF(Polar!$F$2:$F$248,Table!A9)+COUNTIF(Polar!$K$2:$K$248,Table!A9)+COUNTIF(Polar!$P$2:$P$248,Table!A9)+COUNTIF(Polar!$U$2:$U$248,Table!A9)+COUNTIF(Polar!$Z$2:$Z$248,Table!A9)</f>
        <v>227</v>
      </c>
      <c r="I9" s="22">
        <v>8</v>
      </c>
      <c r="J9" s="22">
        <f t="shared" si="0"/>
        <v>5</v>
      </c>
      <c r="K9" s="22">
        <f t="shared" si="1"/>
        <v>477</v>
      </c>
      <c r="L9" s="22">
        <f>SUMIF($B$2:$B$121,I9,$G$2:$G$121)</f>
        <v>47</v>
      </c>
      <c r="U9" s="22">
        <v>9</v>
      </c>
      <c r="V9" s="22" t="s">
        <v>5667</v>
      </c>
    </row>
    <row r="10" spans="1:22" x14ac:dyDescent="0.4">
      <c r="A10" s="11" t="s">
        <v>31</v>
      </c>
      <c r="B10" s="12">
        <v>17</v>
      </c>
      <c r="C10" s="13">
        <v>2</v>
      </c>
      <c r="E10">
        <f>COUNTIF(Chiral!$F$2:$F$77,Table!A10)+COUNTIF(Chiral!$K$2:$K$77,Table!A10)+COUNTIF(Chiral!$P$2:$P$77,Table!A10)+COUNTIF(Chiral!$U$2:$U$77,Table!A10)+COUNTIF(Chiral!$Z$2:$Z$77,Table!A10)</f>
        <v>3</v>
      </c>
      <c r="F10">
        <f>COUNTIF(Achiral!$F$2:$F$1817,Table!A10)+COUNTIF(Achiral!$K$2:$K$1817,Table!A10)+COUNTIF(Achiral!$P$2:$P$1817,Table!A10)+COUNTIF(Achiral!$U$2:$U$1817,Table!A10)+COUNTIF(Achiral!$Z$2:$Z$1817,Table!A10)</f>
        <v>149</v>
      </c>
      <c r="G10">
        <f>COUNTIF(Polar!$F$2:$F$248,Table!A10)+COUNTIF(Polar!$K$2:$K$248,Table!A10)+COUNTIF(Polar!$P$2:$P$248,Table!A10)+COUNTIF(Polar!$U$2:$U$248,Table!A10)+COUNTIF(Polar!$Z$2:$Z$248,Table!A10)</f>
        <v>9</v>
      </c>
      <c r="I10" s="22">
        <v>9</v>
      </c>
      <c r="J10" s="22">
        <f t="shared" si="0"/>
        <v>2</v>
      </c>
      <c r="K10" s="22">
        <f t="shared" si="1"/>
        <v>228</v>
      </c>
      <c r="L10" s="22">
        <f t="shared" si="2"/>
        <v>47</v>
      </c>
      <c r="U10" s="22">
        <v>10</v>
      </c>
      <c r="V10" s="22" t="s">
        <v>5667</v>
      </c>
    </row>
    <row r="11" spans="1:22" x14ac:dyDescent="0.4">
      <c r="A11" s="11" t="s">
        <v>32</v>
      </c>
      <c r="B11" s="12">
        <v>18</v>
      </c>
      <c r="C11" s="13">
        <v>2</v>
      </c>
      <c r="E11">
        <f>COUNTIF(Chiral!$F$2:$F$77,Table!A11)+COUNTIF(Chiral!$K$2:$K$77,Table!A11)+COUNTIF(Chiral!$P$2:$P$77,Table!A11)+COUNTIF(Chiral!$U$2:$U$77,Table!A11)+COUNTIF(Chiral!$Z$2:$Z$77,Table!A11)</f>
        <v>0</v>
      </c>
      <c r="F11">
        <f>COUNTIF(Achiral!$F$2:$F$1817,Table!A11)+COUNTIF(Achiral!$K$2:$K$1817,Table!A11)+COUNTIF(Achiral!$P$2:$P$1817,Table!A11)+COUNTIF(Achiral!$U$2:$U$1817,Table!A11)+COUNTIF(Achiral!$Z$2:$Z$1817,Table!A11)</f>
        <v>0</v>
      </c>
      <c r="G11">
        <f>COUNTIF(Polar!$F$2:$F$248,Table!A11)+COUNTIF(Polar!$K$2:$K$248,Table!A11)+COUNTIF(Polar!$P$2:$P$248,Table!A11)+COUNTIF(Polar!$U$2:$U$248,Table!A11)+COUNTIF(Polar!$Z$2:$Z$248,Table!A11)</f>
        <v>0</v>
      </c>
      <c r="I11" s="22">
        <v>10</v>
      </c>
      <c r="J11" s="22">
        <f>SUMIF($B$2:$B$121,I11,$E$2:$E$121)</f>
        <v>6</v>
      </c>
      <c r="K11" s="22">
        <f t="shared" si="1"/>
        <v>147</v>
      </c>
      <c r="L11" s="22">
        <f t="shared" si="2"/>
        <v>8</v>
      </c>
      <c r="U11" s="22">
        <v>11</v>
      </c>
      <c r="V11" s="22" t="s">
        <v>5667</v>
      </c>
    </row>
    <row r="12" spans="1:22" x14ac:dyDescent="0.4">
      <c r="A12" s="11" t="s">
        <v>33</v>
      </c>
      <c r="B12" s="12">
        <v>1</v>
      </c>
      <c r="C12" s="13">
        <v>3</v>
      </c>
      <c r="E12">
        <f>COUNTIF(Chiral!$F$2:$F$77,Table!A12)+COUNTIF(Chiral!$K$2:$K$77,Table!A12)+COUNTIF(Chiral!$P$2:$P$77,Table!A12)+COUNTIF(Chiral!$U$2:$U$77,Table!A12)+COUNTIF(Chiral!$Z$2:$Z$77,Table!A12)</f>
        <v>7</v>
      </c>
      <c r="F12">
        <f>COUNTIF(Achiral!$F$2:$F$1817,Table!A12)+COUNTIF(Achiral!$K$2:$K$1817,Table!A12)+COUNTIF(Achiral!$P$2:$P$1817,Table!A12)+COUNTIF(Achiral!$U$2:$U$1817,Table!A12)+COUNTIF(Achiral!$Z$2:$Z$1817,Table!A12)</f>
        <v>191</v>
      </c>
      <c r="G12">
        <f>COUNTIF(Polar!$F$2:$F$248,Table!A12)+COUNTIF(Polar!$K$2:$K$248,Table!A12)+COUNTIF(Polar!$P$2:$P$248,Table!A12)+COUNTIF(Polar!$U$2:$U$248,Table!A12)+COUNTIF(Polar!$Z$2:$Z$248,Table!A12)</f>
        <v>27</v>
      </c>
      <c r="I12" s="22">
        <v>11</v>
      </c>
      <c r="J12" s="22">
        <f t="shared" si="0"/>
        <v>14</v>
      </c>
      <c r="K12" s="22">
        <f t="shared" si="1"/>
        <v>680</v>
      </c>
      <c r="L12" s="22">
        <f t="shared" si="2"/>
        <v>52</v>
      </c>
      <c r="U12" s="22">
        <v>12</v>
      </c>
      <c r="V12" s="22" t="s">
        <v>5667</v>
      </c>
    </row>
    <row r="13" spans="1:22" x14ac:dyDescent="0.4">
      <c r="A13" s="11" t="s">
        <v>34</v>
      </c>
      <c r="B13" s="12">
        <v>2</v>
      </c>
      <c r="C13" s="13">
        <v>3</v>
      </c>
      <c r="E13">
        <f>COUNTIF(Chiral!$F$2:$F$77,Table!A13)+COUNTIF(Chiral!$K$2:$K$77,Table!A13)+COUNTIF(Chiral!$P$2:$P$77,Table!A13)+COUNTIF(Chiral!$U$2:$U$77,Table!A13)+COUNTIF(Chiral!$Z$2:$Z$77,Table!A13)</f>
        <v>4</v>
      </c>
      <c r="F13">
        <f>COUNTIF(Achiral!$F$2:$F$1817,Table!A13)+COUNTIF(Achiral!$K$2:$K$1817,Table!A13)+COUNTIF(Achiral!$P$2:$P$1817,Table!A13)+COUNTIF(Achiral!$U$2:$U$1817,Table!A13)+COUNTIF(Achiral!$Z$2:$Z$1817,Table!A13)</f>
        <v>103</v>
      </c>
      <c r="G13">
        <f>COUNTIF(Polar!$F$2:$F$248,Table!A13)+COUNTIF(Polar!$K$2:$K$248,Table!A13)+COUNTIF(Polar!$P$2:$P$248,Table!A13)+COUNTIF(Polar!$U$2:$U$248,Table!A13)+COUNTIF(Polar!$Z$2:$Z$248,Table!A13)</f>
        <v>3</v>
      </c>
      <c r="I13" s="22">
        <v>12</v>
      </c>
      <c r="J13" s="22">
        <f t="shared" si="0"/>
        <v>17</v>
      </c>
      <c r="K13" s="22">
        <f t="shared" si="1"/>
        <v>148</v>
      </c>
      <c r="L13" s="22">
        <f t="shared" si="2"/>
        <v>40</v>
      </c>
      <c r="U13" s="22">
        <v>13</v>
      </c>
      <c r="V13" s="22" t="s">
        <v>5668</v>
      </c>
    </row>
    <row r="14" spans="1:22" x14ac:dyDescent="0.4">
      <c r="A14" s="11" t="s">
        <v>35</v>
      </c>
      <c r="B14" s="12">
        <v>13</v>
      </c>
      <c r="C14" s="13">
        <v>3</v>
      </c>
      <c r="E14">
        <f>COUNTIF(Chiral!$F$2:$F$77,Table!A14)+COUNTIF(Chiral!$K$2:$K$77,Table!A14)+COUNTIF(Chiral!$P$2:$P$77,Table!A14)+COUNTIF(Chiral!$U$2:$U$77,Table!A14)+COUNTIF(Chiral!$Z$2:$Z$77,Table!A14)</f>
        <v>8</v>
      </c>
      <c r="F14">
        <f>COUNTIF(Achiral!$F$2:$F$1817,Table!A14)+COUNTIF(Achiral!$K$2:$K$1817,Table!A14)+COUNTIF(Achiral!$P$2:$P$1817,Table!A14)+COUNTIF(Achiral!$U$2:$U$1817,Table!A14)+COUNTIF(Achiral!$Z$2:$Z$1817,Table!A14)</f>
        <v>214</v>
      </c>
      <c r="G14">
        <f>COUNTIF(Polar!$F$2:$F$248,Table!A14)+COUNTIF(Polar!$K$2:$K$248,Table!A14)+COUNTIF(Polar!$P$2:$P$248,Table!A14)+COUNTIF(Polar!$U$2:$U$248,Table!A14)+COUNTIF(Polar!$Z$2:$Z$248,Table!A14)</f>
        <v>22</v>
      </c>
      <c r="I14" s="22">
        <v>13</v>
      </c>
      <c r="J14" s="22">
        <f t="shared" si="0"/>
        <v>30</v>
      </c>
      <c r="K14" s="22">
        <f t="shared" si="1"/>
        <v>466</v>
      </c>
      <c r="L14" s="22">
        <f t="shared" si="2"/>
        <v>79</v>
      </c>
      <c r="U14" s="22">
        <v>14</v>
      </c>
      <c r="V14" s="22" t="s">
        <v>5667</v>
      </c>
    </row>
    <row r="15" spans="1:22" x14ac:dyDescent="0.4">
      <c r="A15" s="11" t="s">
        <v>36</v>
      </c>
      <c r="B15" s="12">
        <v>14</v>
      </c>
      <c r="C15" s="13">
        <v>3</v>
      </c>
      <c r="E15">
        <f>COUNTIF(Chiral!$F$2:$F$77,Table!A15)+COUNTIF(Chiral!$K$2:$K$77,Table!A15)+COUNTIF(Chiral!$P$2:$P$77,Table!A15)+COUNTIF(Chiral!$U$2:$U$77,Table!A15)+COUNTIF(Chiral!$Z$2:$Z$77,Table!A15)</f>
        <v>12</v>
      </c>
      <c r="F15">
        <f>COUNTIF(Achiral!$F$2:$F$1817,Table!A15)+COUNTIF(Achiral!$K$2:$K$1817,Table!A15)+COUNTIF(Achiral!$P$2:$P$1817,Table!A15)+COUNTIF(Achiral!$U$2:$U$1817,Table!A15)+COUNTIF(Achiral!$Z$2:$Z$1817,Table!A15)</f>
        <v>200</v>
      </c>
      <c r="G15">
        <f>COUNTIF(Polar!$F$2:$F$248,Table!A15)+COUNTIF(Polar!$K$2:$K$248,Table!A15)+COUNTIF(Polar!$P$2:$P$248,Table!A15)+COUNTIF(Polar!$U$2:$U$248,Table!A15)+COUNTIF(Polar!$Z$2:$Z$248,Table!A15)</f>
        <v>29</v>
      </c>
      <c r="I15" s="22">
        <v>14</v>
      </c>
      <c r="J15" s="22">
        <f t="shared" si="0"/>
        <v>32</v>
      </c>
      <c r="K15" s="22">
        <f t="shared" si="1"/>
        <v>439</v>
      </c>
      <c r="L15" s="22">
        <f t="shared" si="2"/>
        <v>74</v>
      </c>
      <c r="U15" s="22">
        <v>15</v>
      </c>
      <c r="V15" s="22" t="s">
        <v>5667</v>
      </c>
    </row>
    <row r="16" spans="1:22" x14ac:dyDescent="0.4">
      <c r="A16" s="11" t="s">
        <v>37</v>
      </c>
      <c r="B16" s="12">
        <v>15</v>
      </c>
      <c r="C16" s="13">
        <v>3</v>
      </c>
      <c r="E16">
        <f>COUNTIF(Chiral!$F$2:$F$77,Table!A16)+COUNTIF(Chiral!$K$2:$K$77,Table!A16)+COUNTIF(Chiral!$P$2:$P$77,Table!A16)+COUNTIF(Chiral!$U$2:$U$77,Table!A16)+COUNTIF(Chiral!$Z$2:$Z$77,Table!A16)</f>
        <v>9</v>
      </c>
      <c r="F16">
        <f>COUNTIF(Achiral!$F$2:$F$1817,Table!A16)+COUNTIF(Achiral!$K$2:$K$1817,Table!A16)+COUNTIF(Achiral!$P$2:$P$1817,Table!A16)+COUNTIF(Achiral!$U$2:$U$1817,Table!A16)+COUNTIF(Achiral!$Z$2:$Z$1817,Table!A16)</f>
        <v>64</v>
      </c>
      <c r="G16">
        <f>COUNTIF(Polar!$F$2:$F$248,Table!A16)+COUNTIF(Polar!$K$2:$K$248,Table!A16)+COUNTIF(Polar!$P$2:$P$248,Table!A16)+COUNTIF(Polar!$U$2:$U$248,Table!A16)+COUNTIF(Polar!$Z$2:$Z$248,Table!A16)</f>
        <v>9</v>
      </c>
      <c r="I16" s="22">
        <v>15</v>
      </c>
      <c r="J16" s="22">
        <f t="shared" si="0"/>
        <v>25</v>
      </c>
      <c r="K16" s="22">
        <f t="shared" si="1"/>
        <v>349</v>
      </c>
      <c r="L16" s="22">
        <f t="shared" si="2"/>
        <v>73</v>
      </c>
      <c r="U16" s="22">
        <v>16</v>
      </c>
      <c r="V16" s="22" t="s">
        <v>5669</v>
      </c>
    </row>
    <row r="17" spans="1:22" x14ac:dyDescent="0.4">
      <c r="A17" s="11" t="s">
        <v>38</v>
      </c>
      <c r="B17" s="12">
        <v>16</v>
      </c>
      <c r="C17" s="13">
        <v>3</v>
      </c>
      <c r="E17">
        <f>COUNTIF(Chiral!$F$2:$F$77,Table!A17)+COUNTIF(Chiral!$K$2:$K$77,Table!A17)+COUNTIF(Chiral!$P$2:$P$77,Table!A17)+COUNTIF(Chiral!$U$2:$U$77,Table!A17)+COUNTIF(Chiral!$Z$2:$Z$77,Table!A17)</f>
        <v>14</v>
      </c>
      <c r="F17">
        <f>COUNTIF(Achiral!$F$2:$F$1817,Table!A17)+COUNTIF(Achiral!$K$2:$K$1817,Table!A17)+COUNTIF(Achiral!$P$2:$P$1817,Table!A17)+COUNTIF(Achiral!$U$2:$U$1817,Table!A17)+COUNTIF(Achiral!$Z$2:$Z$1817,Table!A17)</f>
        <v>147</v>
      </c>
      <c r="G17">
        <f>COUNTIF(Polar!$F$2:$F$248,Table!A17)+COUNTIF(Polar!$K$2:$K$248,Table!A17)+COUNTIF(Polar!$P$2:$P$248,Table!A17)+COUNTIF(Polar!$U$2:$U$248,Table!A17)+COUNTIF(Polar!$Z$2:$Z$248,Table!A17)</f>
        <v>17</v>
      </c>
      <c r="I17" s="22">
        <v>16</v>
      </c>
      <c r="J17" s="22">
        <f t="shared" si="0"/>
        <v>93</v>
      </c>
      <c r="K17" s="22">
        <f t="shared" si="1"/>
        <v>1856</v>
      </c>
      <c r="L17" s="22">
        <f t="shared" si="2"/>
        <v>253</v>
      </c>
      <c r="U17" s="22">
        <v>17</v>
      </c>
      <c r="V17" s="22" t="s">
        <v>5669</v>
      </c>
    </row>
    <row r="18" spans="1:22" x14ac:dyDescent="0.4">
      <c r="A18" s="11" t="s">
        <v>39</v>
      </c>
      <c r="B18" s="12">
        <v>17</v>
      </c>
      <c r="C18" s="13">
        <v>3</v>
      </c>
      <c r="E18">
        <f>COUNTIF(Chiral!$F$2:$F$77,Table!A18)+COUNTIF(Chiral!$K$2:$K$77,Table!A18)+COUNTIF(Chiral!$P$2:$P$77,Table!A18)+COUNTIF(Chiral!$U$2:$U$77,Table!A18)+COUNTIF(Chiral!$Z$2:$Z$77,Table!A18)</f>
        <v>6</v>
      </c>
      <c r="F18">
        <f>COUNTIF(Achiral!$F$2:$F$1817,Table!A18)+COUNTIF(Achiral!$K$2:$K$1817,Table!A18)+COUNTIF(Achiral!$P$2:$P$1817,Table!A18)+COUNTIF(Achiral!$U$2:$U$1817,Table!A18)+COUNTIF(Achiral!$Z$2:$Z$1817,Table!A18)</f>
        <v>85</v>
      </c>
      <c r="G18">
        <f>COUNTIF(Polar!$F$2:$F$248,Table!A18)+COUNTIF(Polar!$K$2:$K$248,Table!A18)+COUNTIF(Polar!$P$2:$P$248,Table!A18)+COUNTIF(Polar!$U$2:$U$248,Table!A18)+COUNTIF(Polar!$Z$2:$Z$248,Table!A18)</f>
        <v>19</v>
      </c>
      <c r="I18" s="22">
        <v>17</v>
      </c>
      <c r="J18" s="22">
        <f t="shared" si="0"/>
        <v>9</v>
      </c>
      <c r="K18" s="22">
        <f t="shared" si="1"/>
        <v>272</v>
      </c>
      <c r="L18" s="22">
        <f t="shared" si="2"/>
        <v>33</v>
      </c>
      <c r="U18" s="22">
        <v>18</v>
      </c>
      <c r="V18" s="22" t="s">
        <v>5669</v>
      </c>
    </row>
    <row r="19" spans="1:22" x14ac:dyDescent="0.4">
      <c r="A19" s="11" t="s">
        <v>40</v>
      </c>
      <c r="B19" s="12">
        <v>18</v>
      </c>
      <c r="C19" s="13">
        <v>3</v>
      </c>
      <c r="E19">
        <f>COUNTIF(Chiral!$F$2:$F$77,Table!A19)+COUNTIF(Chiral!$K$2:$K$77,Table!A19)+COUNTIF(Chiral!$P$2:$P$77,Table!A19)+COUNTIF(Chiral!$U$2:$U$77,Table!A19)+COUNTIF(Chiral!$Z$2:$Z$77,Table!A19)</f>
        <v>0</v>
      </c>
      <c r="F19">
        <f>COUNTIF(Achiral!$F$2:$F$1817,Table!A19)+COUNTIF(Achiral!$K$2:$K$1817,Table!A19)+COUNTIF(Achiral!$P$2:$P$1817,Table!A19)+COUNTIF(Achiral!$U$2:$U$1817,Table!A19)+COUNTIF(Achiral!$Z$2:$Z$1817,Table!A19)</f>
        <v>1</v>
      </c>
      <c r="G19">
        <f>COUNTIF(Polar!$F$2:$F$248,Table!A19)+COUNTIF(Polar!$K$2:$K$248,Table!A19)+COUNTIF(Polar!$P$2:$P$248,Table!A19)+COUNTIF(Polar!$U$2:$U$248,Table!A19)+COUNTIF(Polar!$Z$2:$Z$248,Table!A19)</f>
        <v>0</v>
      </c>
      <c r="I19" s="22">
        <v>18</v>
      </c>
      <c r="J19" s="22">
        <f t="shared" si="0"/>
        <v>0</v>
      </c>
      <c r="K19" s="22">
        <f>SUMIF($B$2:$B$121,I19,$F$2:$F$121)</f>
        <v>1</v>
      </c>
      <c r="L19" s="22">
        <f t="shared" si="2"/>
        <v>1</v>
      </c>
      <c r="U19" s="22">
        <v>19</v>
      </c>
      <c r="V19" s="22" t="s">
        <v>5669</v>
      </c>
    </row>
    <row r="20" spans="1:22" x14ac:dyDescent="0.4">
      <c r="A20" s="11" t="s">
        <v>41</v>
      </c>
      <c r="B20" s="12">
        <v>1</v>
      </c>
      <c r="C20" s="13">
        <v>4</v>
      </c>
      <c r="E20">
        <f>COUNTIF(Chiral!$F$2:$F$77,Table!A20)+COUNTIF(Chiral!$K$2:$K$77,Table!A20)+COUNTIF(Chiral!$P$2:$P$77,Table!A20)+COUNTIF(Chiral!$U$2:$U$77,Table!A20)+COUNTIF(Chiral!$Z$2:$Z$77,Table!A20)</f>
        <v>11</v>
      </c>
      <c r="F20">
        <f>COUNTIF(Achiral!$F$2:$F$1817,Table!A20)+COUNTIF(Achiral!$K$2:$K$1817,Table!A20)+COUNTIF(Achiral!$P$2:$P$1817,Table!A20)+COUNTIF(Achiral!$U$2:$U$1817,Table!A20)+COUNTIF(Achiral!$Z$2:$Z$1817,Table!A20)</f>
        <v>113</v>
      </c>
      <c r="G20">
        <f>COUNTIF(Polar!$F$2:$F$248,Table!A20)+COUNTIF(Polar!$K$2:$K$248,Table!A20)+COUNTIF(Polar!$P$2:$P$248,Table!A20)+COUNTIF(Polar!$U$2:$U$248,Table!A20)+COUNTIF(Polar!$Z$2:$Z$248,Table!A20)</f>
        <v>17</v>
      </c>
      <c r="J20" s="22"/>
      <c r="K20" s="22"/>
      <c r="U20" s="22">
        <v>20</v>
      </c>
      <c r="V20" s="22" t="s">
        <v>5670</v>
      </c>
    </row>
    <row r="21" spans="1:22" x14ac:dyDescent="0.4">
      <c r="A21" s="11" t="s">
        <v>42</v>
      </c>
      <c r="B21" s="12">
        <v>2</v>
      </c>
      <c r="C21" s="13">
        <v>4</v>
      </c>
      <c r="E21">
        <f>COUNTIF(Chiral!$F$2:$F$77,Table!A21)+COUNTIF(Chiral!$K$2:$K$77,Table!A21)+COUNTIF(Chiral!$P$2:$P$77,Table!A21)+COUNTIF(Chiral!$U$2:$U$77,Table!A21)+COUNTIF(Chiral!$Z$2:$Z$77,Table!A21)</f>
        <v>10</v>
      </c>
      <c r="F21">
        <f>COUNTIF(Achiral!$F$2:$F$1817,Table!A21)+COUNTIF(Achiral!$K$2:$K$1817,Table!A21)+COUNTIF(Achiral!$P$2:$P$1817,Table!A21)+COUNTIF(Achiral!$U$2:$U$1817,Table!A21)+COUNTIF(Achiral!$Z$2:$Z$1817,Table!A21)</f>
        <v>324</v>
      </c>
      <c r="G21">
        <f>COUNTIF(Polar!$F$2:$F$248,Table!A21)+COUNTIF(Polar!$K$2:$K$248,Table!A21)+COUNTIF(Polar!$P$2:$P$248,Table!A21)+COUNTIF(Polar!$U$2:$U$248,Table!A21)+COUNTIF(Polar!$Z$2:$Z$248,Table!A21)</f>
        <v>43</v>
      </c>
      <c r="J21" s="21"/>
      <c r="U21" s="22">
        <v>21</v>
      </c>
      <c r="V21" s="22" t="s">
        <v>5669</v>
      </c>
    </row>
    <row r="22" spans="1:22" x14ac:dyDescent="0.4">
      <c r="A22" s="11" t="s">
        <v>43</v>
      </c>
      <c r="B22" s="12">
        <v>3</v>
      </c>
      <c r="C22" s="13">
        <v>4</v>
      </c>
      <c r="E22">
        <f>COUNTIF(Chiral!$F$2:$F$77,Table!A22)+COUNTIF(Chiral!$K$2:$K$77,Table!A22)+COUNTIF(Chiral!$P$2:$P$77,Table!A22)+COUNTIF(Chiral!$U$2:$U$77,Table!A22)+COUNTIF(Chiral!$Z$2:$Z$77,Table!A22)</f>
        <v>0</v>
      </c>
      <c r="F22">
        <f>COUNTIF(Achiral!$F$2:$F$1817,Table!A22)+COUNTIF(Achiral!$K$2:$K$1817,Table!A22)+COUNTIF(Achiral!$P$2:$P$1817,Table!A22)+COUNTIF(Achiral!$U$2:$U$1817,Table!A22)+COUNTIF(Achiral!$Z$2:$Z$1817,Table!A22)</f>
        <v>27</v>
      </c>
      <c r="G22">
        <f>COUNTIF(Polar!$F$2:$F$248,Table!A22)+COUNTIF(Polar!$K$2:$K$248,Table!A22)+COUNTIF(Polar!$P$2:$P$248,Table!A22)+COUNTIF(Polar!$U$2:$U$248,Table!A22)+COUNTIF(Polar!$Z$2:$Z$248,Table!A22)</f>
        <v>4</v>
      </c>
      <c r="J22" s="22"/>
      <c r="U22" s="22">
        <v>22</v>
      </c>
      <c r="V22" s="22" t="s">
        <v>5669</v>
      </c>
    </row>
    <row r="23" spans="1:22" x14ac:dyDescent="0.4">
      <c r="A23" s="11" t="s">
        <v>44</v>
      </c>
      <c r="B23" s="12">
        <v>4</v>
      </c>
      <c r="C23" s="13">
        <v>4</v>
      </c>
      <c r="E23">
        <f>COUNTIF(Chiral!$F$2:$F$77,Table!A23)+COUNTIF(Chiral!$K$2:$K$77,Table!A23)+COUNTIF(Chiral!$P$2:$P$77,Table!A23)+COUNTIF(Chiral!$U$2:$U$77,Table!A23)+COUNTIF(Chiral!$Z$2:$Z$77,Table!A23)</f>
        <v>3</v>
      </c>
      <c r="F23">
        <f>COUNTIF(Achiral!$F$2:$F$1817,Table!A23)+COUNTIF(Achiral!$K$2:$K$1817,Table!A23)+COUNTIF(Achiral!$P$2:$P$1817,Table!A23)+COUNTIF(Achiral!$U$2:$U$1817,Table!A23)+COUNTIF(Achiral!$Z$2:$Z$1817,Table!A23)</f>
        <v>193</v>
      </c>
      <c r="G23">
        <f>COUNTIF(Polar!$F$2:$F$248,Table!A23)+COUNTIF(Polar!$K$2:$K$248,Table!A23)+COUNTIF(Polar!$P$2:$P$248,Table!A23)+COUNTIF(Polar!$U$2:$U$248,Table!A23)+COUNTIF(Polar!$Z$2:$Z$248,Table!A23)</f>
        <v>23</v>
      </c>
      <c r="J23" s="22"/>
      <c r="U23" s="22">
        <v>23</v>
      </c>
      <c r="V23" s="22" t="s">
        <v>5669</v>
      </c>
    </row>
    <row r="24" spans="1:22" x14ac:dyDescent="0.4">
      <c r="A24" s="11" t="s">
        <v>45</v>
      </c>
      <c r="B24" s="12">
        <v>5</v>
      </c>
      <c r="C24" s="13">
        <v>4</v>
      </c>
      <c r="E24">
        <f>COUNTIF(Chiral!$F$2:$F$77,Table!A24)+COUNTIF(Chiral!$K$2:$K$77,Table!A24)+COUNTIF(Chiral!$P$2:$P$77,Table!A24)+COUNTIF(Chiral!$U$2:$U$77,Table!A24)+COUNTIF(Chiral!$Z$2:$Z$77,Table!A24)</f>
        <v>7</v>
      </c>
      <c r="F24">
        <f>COUNTIF(Achiral!$F$2:$F$1817,Table!A24)+COUNTIF(Achiral!$K$2:$K$1817,Table!A24)+COUNTIF(Achiral!$P$2:$P$1817,Table!A24)+COUNTIF(Achiral!$U$2:$U$1817,Table!A24)+COUNTIF(Achiral!$Z$2:$Z$1817,Table!A24)</f>
        <v>41</v>
      </c>
      <c r="G24">
        <f>COUNTIF(Polar!$F$2:$F$248,Table!A24)+COUNTIF(Polar!$K$2:$K$248,Table!A24)+COUNTIF(Polar!$P$2:$P$248,Table!A24)+COUNTIF(Polar!$U$2:$U$248,Table!A24)+COUNTIF(Polar!$Z$2:$Z$248,Table!A24)</f>
        <v>4</v>
      </c>
      <c r="J24" s="22"/>
      <c r="U24" s="22">
        <v>24</v>
      </c>
      <c r="V24" s="22" t="s">
        <v>5669</v>
      </c>
    </row>
    <row r="25" spans="1:22" x14ac:dyDescent="0.4">
      <c r="A25" s="11" t="s">
        <v>46</v>
      </c>
      <c r="B25" s="12">
        <v>6</v>
      </c>
      <c r="C25" s="13">
        <v>4</v>
      </c>
      <c r="E25">
        <f>COUNTIF(Chiral!$F$2:$F$77,Table!A25)+COUNTIF(Chiral!$K$2:$K$77,Table!A25)+COUNTIF(Chiral!$P$2:$P$77,Table!A25)+COUNTIF(Chiral!$U$2:$U$77,Table!A25)+COUNTIF(Chiral!$Z$2:$Z$77,Table!A25)</f>
        <v>0</v>
      </c>
      <c r="F25">
        <f>COUNTIF(Achiral!$F$2:$F$1817,Table!A25)+COUNTIF(Achiral!$K$2:$K$1817,Table!A25)+COUNTIF(Achiral!$P$2:$P$1817,Table!A25)+COUNTIF(Achiral!$U$2:$U$1817,Table!A25)+COUNTIF(Achiral!$Z$2:$Z$1817,Table!A25)</f>
        <v>60</v>
      </c>
      <c r="G25">
        <f>COUNTIF(Polar!$F$2:$F$248,Table!A25)+COUNTIF(Polar!$K$2:$K$248,Table!A25)+COUNTIF(Polar!$P$2:$P$248,Table!A25)+COUNTIF(Polar!$U$2:$U$248,Table!A25)+COUNTIF(Polar!$Z$2:$Z$248,Table!A25)</f>
        <v>6</v>
      </c>
      <c r="J25" s="22"/>
      <c r="U25" s="22">
        <v>25</v>
      </c>
      <c r="V25" s="22" t="s">
        <v>5669</v>
      </c>
    </row>
    <row r="26" spans="1:22" x14ac:dyDescent="0.4">
      <c r="A26" s="11" t="s">
        <v>47</v>
      </c>
      <c r="B26" s="12">
        <v>7</v>
      </c>
      <c r="C26" s="13">
        <v>4</v>
      </c>
      <c r="E26">
        <f>COUNTIF(Chiral!$F$2:$F$77,Table!A26)+COUNTIF(Chiral!$K$2:$K$77,Table!A26)+COUNTIF(Chiral!$P$2:$P$77,Table!A26)+COUNTIF(Chiral!$U$2:$U$77,Table!A26)+COUNTIF(Chiral!$Z$2:$Z$77,Table!A26)</f>
        <v>7</v>
      </c>
      <c r="F26">
        <f>COUNTIF(Achiral!$F$2:$F$1817,Table!A26)+COUNTIF(Achiral!$K$2:$K$1817,Table!A26)+COUNTIF(Achiral!$P$2:$P$1817,Table!A26)+COUNTIF(Achiral!$U$2:$U$1817,Table!A26)+COUNTIF(Achiral!$Z$2:$Z$1817,Table!A26)</f>
        <v>169</v>
      </c>
      <c r="G26">
        <f>COUNTIF(Polar!$F$2:$F$248,Table!A26)+COUNTIF(Polar!$K$2:$K$248,Table!A26)+COUNTIF(Polar!$P$2:$P$248,Table!A26)+COUNTIF(Polar!$U$2:$U$248,Table!A26)+COUNTIF(Polar!$Z$2:$Z$248,Table!A26)</f>
        <v>20</v>
      </c>
      <c r="J26" s="22"/>
      <c r="U26" s="22">
        <v>26</v>
      </c>
      <c r="V26" s="22" t="s">
        <v>5669</v>
      </c>
    </row>
    <row r="27" spans="1:22" x14ac:dyDescent="0.4">
      <c r="A27" s="11" t="s">
        <v>48</v>
      </c>
      <c r="B27" s="12">
        <v>8</v>
      </c>
      <c r="C27" s="13">
        <v>4</v>
      </c>
      <c r="E27">
        <f>COUNTIF(Chiral!$F$2:$F$77,Table!A27)+COUNTIF(Chiral!$K$2:$K$77,Table!A27)+COUNTIF(Chiral!$P$2:$P$77,Table!A27)+COUNTIF(Chiral!$U$2:$U$77,Table!A27)+COUNTIF(Chiral!$Z$2:$Z$77,Table!A27)</f>
        <v>4</v>
      </c>
      <c r="F27">
        <f>COUNTIF(Achiral!$F$2:$F$1817,Table!A27)+COUNTIF(Achiral!$K$2:$K$1817,Table!A27)+COUNTIF(Achiral!$P$2:$P$1817,Table!A27)+COUNTIF(Achiral!$U$2:$U$1817,Table!A27)+COUNTIF(Achiral!$Z$2:$Z$1817,Table!A27)</f>
        <v>384</v>
      </c>
      <c r="G27">
        <f>COUNTIF(Polar!$F$2:$F$248,Table!A27)+COUNTIF(Polar!$K$2:$K$248,Table!A27)+COUNTIF(Polar!$P$2:$P$248,Table!A27)+COUNTIF(Polar!$U$2:$U$248,Table!A27)+COUNTIF(Polar!$Z$2:$Z$248,Table!A27)</f>
        <v>44</v>
      </c>
      <c r="J27" s="22"/>
      <c r="U27" s="22">
        <v>27</v>
      </c>
      <c r="V27" s="22" t="s">
        <v>5669</v>
      </c>
    </row>
    <row r="28" spans="1:22" x14ac:dyDescent="0.4">
      <c r="A28" s="11" t="s">
        <v>49</v>
      </c>
      <c r="B28" s="12">
        <v>9</v>
      </c>
      <c r="C28" s="13">
        <v>4</v>
      </c>
      <c r="E28">
        <f>COUNTIF(Chiral!$F$2:$F$77,Table!A28)+COUNTIF(Chiral!$K$2:$K$77,Table!A28)+COUNTIF(Chiral!$P$2:$P$77,Table!A28)+COUNTIF(Chiral!$U$2:$U$77,Table!A28)+COUNTIF(Chiral!$Z$2:$Z$77,Table!A28)</f>
        <v>2</v>
      </c>
      <c r="F28">
        <f>COUNTIF(Achiral!$F$2:$F$1817,Table!A28)+COUNTIF(Achiral!$K$2:$K$1817,Table!A28)+COUNTIF(Achiral!$P$2:$P$1817,Table!A28)+COUNTIF(Achiral!$U$2:$U$1817,Table!A28)+COUNTIF(Achiral!$Z$2:$Z$1817,Table!A28)</f>
        <v>167</v>
      </c>
      <c r="G28">
        <f>COUNTIF(Polar!$F$2:$F$248,Table!A28)+COUNTIF(Polar!$K$2:$K$248,Table!A28)+COUNTIF(Polar!$P$2:$P$248,Table!A28)+COUNTIF(Polar!$U$2:$U$248,Table!A28)+COUNTIF(Polar!$Z$2:$Z$248,Table!A28)</f>
        <v>47</v>
      </c>
      <c r="J28" s="22"/>
      <c r="U28" s="22">
        <v>28</v>
      </c>
      <c r="V28" s="22" t="s">
        <v>5669</v>
      </c>
    </row>
    <row r="29" spans="1:22" x14ac:dyDescent="0.4">
      <c r="A29" s="11" t="s">
        <v>50</v>
      </c>
      <c r="B29" s="12">
        <v>10</v>
      </c>
      <c r="C29" s="13">
        <v>4</v>
      </c>
      <c r="E29">
        <f>COUNTIF(Chiral!$F$2:$F$77,Table!A29)+COUNTIF(Chiral!$K$2:$K$77,Table!A29)+COUNTIF(Chiral!$P$2:$P$77,Table!A29)+COUNTIF(Chiral!$U$2:$U$77,Table!A29)+COUNTIF(Chiral!$Z$2:$Z$77,Table!A29)</f>
        <v>5</v>
      </c>
      <c r="F29">
        <f>COUNTIF(Achiral!$F$2:$F$1817,Table!A29)+COUNTIF(Achiral!$K$2:$K$1817,Table!A29)+COUNTIF(Achiral!$P$2:$P$1817,Table!A29)+COUNTIF(Achiral!$U$2:$U$1817,Table!A29)+COUNTIF(Achiral!$Z$2:$Z$1817,Table!A29)</f>
        <v>110</v>
      </c>
      <c r="G29">
        <f>COUNTIF(Polar!$F$2:$F$248,Table!A29)+COUNTIF(Polar!$K$2:$K$248,Table!A29)+COUNTIF(Polar!$P$2:$P$248,Table!A29)+COUNTIF(Polar!$U$2:$U$248,Table!A29)+COUNTIF(Polar!$Z$2:$Z$248,Table!A29)</f>
        <v>5</v>
      </c>
      <c r="J29" s="22"/>
      <c r="U29" s="22">
        <v>29</v>
      </c>
      <c r="V29" s="22" t="s">
        <v>5669</v>
      </c>
    </row>
    <row r="30" spans="1:22" x14ac:dyDescent="0.4">
      <c r="A30" s="11" t="s">
        <v>51</v>
      </c>
      <c r="B30" s="12">
        <v>11</v>
      </c>
      <c r="C30" s="13">
        <v>4</v>
      </c>
      <c r="E30">
        <f>COUNTIF(Chiral!$F$2:$F$77,Table!A30)+COUNTIF(Chiral!$K$2:$K$77,Table!A30)+COUNTIF(Chiral!$P$2:$P$77,Table!A30)+COUNTIF(Chiral!$U$2:$U$77,Table!A30)+COUNTIF(Chiral!$Z$2:$Z$77,Table!A30)</f>
        <v>13</v>
      </c>
      <c r="F30">
        <f>COUNTIF(Achiral!$F$2:$F$1817,Table!A30)+COUNTIF(Achiral!$K$2:$K$1817,Table!A30)+COUNTIF(Achiral!$P$2:$P$1817,Table!A30)+COUNTIF(Achiral!$U$2:$U$1817,Table!A30)+COUNTIF(Achiral!$Z$2:$Z$1817,Table!A30)</f>
        <v>614</v>
      </c>
      <c r="G30">
        <f>COUNTIF(Polar!$F$2:$F$248,Table!A30)+COUNTIF(Polar!$K$2:$K$248,Table!A30)+COUNTIF(Polar!$P$2:$P$248,Table!A30)+COUNTIF(Polar!$U$2:$U$248,Table!A30)+COUNTIF(Polar!$Z$2:$Z$248,Table!A30)</f>
        <v>49</v>
      </c>
      <c r="J30" s="22"/>
      <c r="U30" s="22">
        <v>30</v>
      </c>
      <c r="V30" s="22" t="s">
        <v>5669</v>
      </c>
    </row>
    <row r="31" spans="1:22" x14ac:dyDescent="0.4">
      <c r="A31" s="11" t="s">
        <v>52</v>
      </c>
      <c r="B31" s="12">
        <v>12</v>
      </c>
      <c r="C31" s="13">
        <v>4</v>
      </c>
      <c r="E31">
        <f>COUNTIF(Chiral!$F$2:$F$77,Table!A31)+COUNTIF(Chiral!$K$2:$K$77,Table!A31)+COUNTIF(Chiral!$P$2:$P$77,Table!A31)+COUNTIF(Chiral!$U$2:$U$77,Table!A31)+COUNTIF(Chiral!$Z$2:$Z$77,Table!A31)</f>
        <v>15</v>
      </c>
      <c r="F31">
        <f>COUNTIF(Achiral!$F$2:$F$1817,Table!A31)+COUNTIF(Achiral!$K$2:$K$1817,Table!A31)+COUNTIF(Achiral!$P$2:$P$1817,Table!A31)+COUNTIF(Achiral!$U$2:$U$1817,Table!A31)+COUNTIF(Achiral!$Z$2:$Z$1817,Table!A31)</f>
        <v>86</v>
      </c>
      <c r="G31">
        <f>COUNTIF(Polar!$F$2:$F$248,Table!A31)+COUNTIF(Polar!$K$2:$K$248,Table!A31)+COUNTIF(Polar!$P$2:$P$248,Table!A31)+COUNTIF(Polar!$U$2:$U$248,Table!A31)+COUNTIF(Polar!$Z$2:$Z$248,Table!A31)</f>
        <v>35</v>
      </c>
      <c r="J31" s="22"/>
      <c r="U31" s="22">
        <v>31</v>
      </c>
      <c r="V31" s="22" t="s">
        <v>5669</v>
      </c>
    </row>
    <row r="32" spans="1:22" x14ac:dyDescent="0.4">
      <c r="A32" s="11" t="s">
        <v>53</v>
      </c>
      <c r="B32" s="12">
        <v>13</v>
      </c>
      <c r="C32" s="13">
        <v>4</v>
      </c>
      <c r="E32">
        <f>COUNTIF(Chiral!$F$2:$F$77,Table!A32)+COUNTIF(Chiral!$K$2:$K$77,Table!A32)+COUNTIF(Chiral!$P$2:$P$77,Table!A32)+COUNTIF(Chiral!$U$2:$U$77,Table!A32)+COUNTIF(Chiral!$Z$2:$Z$77,Table!A32)</f>
        <v>16</v>
      </c>
      <c r="F32">
        <f>COUNTIF(Achiral!$F$2:$F$1817,Table!A32)+COUNTIF(Achiral!$K$2:$K$1817,Table!A32)+COUNTIF(Achiral!$P$2:$P$1817,Table!A32)+COUNTIF(Achiral!$U$2:$U$1817,Table!A32)+COUNTIF(Achiral!$Z$2:$Z$1817,Table!A32)</f>
        <v>60</v>
      </c>
      <c r="G32">
        <f>COUNTIF(Polar!$F$2:$F$248,Table!A32)+COUNTIF(Polar!$K$2:$K$248,Table!A32)+COUNTIF(Polar!$P$2:$P$248,Table!A32)+COUNTIF(Polar!$U$2:$U$248,Table!A32)+COUNTIF(Polar!$Z$2:$Z$248,Table!A32)</f>
        <v>39</v>
      </c>
      <c r="J32" s="22"/>
      <c r="U32" s="22">
        <v>32</v>
      </c>
      <c r="V32" s="22" t="s">
        <v>5669</v>
      </c>
    </row>
    <row r="33" spans="1:22" x14ac:dyDescent="0.4">
      <c r="A33" s="11" t="s">
        <v>54</v>
      </c>
      <c r="B33" s="12">
        <v>14</v>
      </c>
      <c r="C33" s="13">
        <v>4</v>
      </c>
      <c r="E33">
        <f>COUNTIF(Chiral!$F$2:$F$77,Table!A33)+COUNTIF(Chiral!$K$2:$K$77,Table!A33)+COUNTIF(Chiral!$P$2:$P$77,Table!A33)+COUNTIF(Chiral!$U$2:$U$77,Table!A33)+COUNTIF(Chiral!$Z$2:$Z$77,Table!A33)</f>
        <v>5</v>
      </c>
      <c r="F33">
        <f>COUNTIF(Achiral!$F$2:$F$1817,Table!A33)+COUNTIF(Achiral!$K$2:$K$1817,Table!A33)+COUNTIF(Achiral!$P$2:$P$1817,Table!A33)+COUNTIF(Achiral!$U$2:$U$1817,Table!A33)+COUNTIF(Achiral!$Z$2:$Z$1817,Table!A33)</f>
        <v>26</v>
      </c>
      <c r="G33">
        <f>COUNTIF(Polar!$F$2:$F$248,Table!A33)+COUNTIF(Polar!$K$2:$K$248,Table!A33)+COUNTIF(Polar!$P$2:$P$248,Table!A33)+COUNTIF(Polar!$U$2:$U$248,Table!A33)+COUNTIF(Polar!$Z$2:$Z$248,Table!A33)</f>
        <v>8</v>
      </c>
      <c r="J33" s="22"/>
      <c r="U33" s="22">
        <v>33</v>
      </c>
      <c r="V33" s="22" t="s">
        <v>5669</v>
      </c>
    </row>
    <row r="34" spans="1:22" x14ac:dyDescent="0.4">
      <c r="A34" s="11" t="s">
        <v>55</v>
      </c>
      <c r="B34" s="12">
        <v>15</v>
      </c>
      <c r="C34" s="13">
        <v>4</v>
      </c>
      <c r="E34">
        <f>COUNTIF(Chiral!$F$2:$F$77,Table!A34)+COUNTIF(Chiral!$K$2:$K$77,Table!A34)+COUNTIF(Chiral!$P$2:$P$77,Table!A34)+COUNTIF(Chiral!$U$2:$U$77,Table!A34)+COUNTIF(Chiral!$Z$2:$Z$77,Table!A34)</f>
        <v>3</v>
      </c>
      <c r="F34">
        <f>COUNTIF(Achiral!$F$2:$F$1817,Table!A34)+COUNTIF(Achiral!$K$2:$K$1817,Table!A34)+COUNTIF(Achiral!$P$2:$P$1817,Table!A34)+COUNTIF(Achiral!$U$2:$U$1817,Table!A34)+COUNTIF(Achiral!$Z$2:$Z$1817,Table!A34)</f>
        <v>32</v>
      </c>
      <c r="G34">
        <f>COUNTIF(Polar!$F$2:$F$248,Table!A34)+COUNTIF(Polar!$K$2:$K$248,Table!A34)+COUNTIF(Polar!$P$2:$P$248,Table!A34)+COUNTIF(Polar!$U$2:$U$248,Table!A34)+COUNTIF(Polar!$Z$2:$Z$248,Table!A34)</f>
        <v>8</v>
      </c>
      <c r="J34" s="22"/>
      <c r="U34" s="22">
        <v>34</v>
      </c>
      <c r="V34" s="22" t="s">
        <v>5669</v>
      </c>
    </row>
    <row r="35" spans="1:22" x14ac:dyDescent="0.4">
      <c r="A35" s="11" t="s">
        <v>56</v>
      </c>
      <c r="B35" s="12">
        <v>16</v>
      </c>
      <c r="C35" s="13">
        <v>4</v>
      </c>
      <c r="E35">
        <f>COUNTIF(Chiral!$F$2:$F$77,Table!A35)+COUNTIF(Chiral!$K$2:$K$77,Table!A35)+COUNTIF(Chiral!$P$2:$P$77,Table!A35)+COUNTIF(Chiral!$U$2:$U$77,Table!A35)+COUNTIF(Chiral!$Z$2:$Z$77,Table!A35)</f>
        <v>6</v>
      </c>
      <c r="F35">
        <f>COUNTIF(Achiral!$F$2:$F$1817,Table!A35)+COUNTIF(Achiral!$K$2:$K$1817,Table!A35)+COUNTIF(Achiral!$P$2:$P$1817,Table!A35)+COUNTIF(Achiral!$U$2:$U$1817,Table!A35)+COUNTIF(Achiral!$Z$2:$Z$1817,Table!A35)</f>
        <v>33</v>
      </c>
      <c r="G35">
        <f>COUNTIF(Polar!$F$2:$F$248,Table!A35)+COUNTIF(Polar!$K$2:$K$248,Table!A35)+COUNTIF(Polar!$P$2:$P$248,Table!A35)+COUNTIF(Polar!$U$2:$U$248,Table!A35)+COUNTIF(Polar!$Z$2:$Z$248,Table!A35)</f>
        <v>2</v>
      </c>
      <c r="J35" s="22"/>
      <c r="U35" s="22">
        <v>35</v>
      </c>
      <c r="V35" s="22" t="s">
        <v>5670</v>
      </c>
    </row>
    <row r="36" spans="1:22" x14ac:dyDescent="0.4">
      <c r="A36" s="11" t="s">
        <v>57</v>
      </c>
      <c r="B36" s="12">
        <v>17</v>
      </c>
      <c r="C36" s="13">
        <v>4</v>
      </c>
      <c r="E36">
        <f>COUNTIF(Chiral!$F$2:$F$77,Table!A36)+COUNTIF(Chiral!$K$2:$K$77,Table!A36)+COUNTIF(Chiral!$P$2:$P$77,Table!A36)+COUNTIF(Chiral!$U$2:$U$77,Table!A36)+COUNTIF(Chiral!$Z$2:$Z$77,Table!A36)</f>
        <v>0</v>
      </c>
      <c r="F36">
        <f>COUNTIF(Achiral!$F$2:$F$1817,Table!A36)+COUNTIF(Achiral!$K$2:$K$1817,Table!A36)+COUNTIF(Achiral!$P$2:$P$1817,Table!A36)+COUNTIF(Achiral!$U$2:$U$1817,Table!A36)+COUNTIF(Achiral!$Z$2:$Z$1817,Table!A36)</f>
        <v>27</v>
      </c>
      <c r="G36">
        <f>COUNTIF(Polar!$F$2:$F$248,Table!A36)+COUNTIF(Polar!$K$2:$K$248,Table!A36)+COUNTIF(Polar!$P$2:$P$248,Table!A36)+COUNTIF(Polar!$U$2:$U$248,Table!A36)+COUNTIF(Polar!$Z$2:$Z$248,Table!A36)</f>
        <v>2</v>
      </c>
      <c r="J36" s="22"/>
      <c r="U36" s="22">
        <v>36</v>
      </c>
      <c r="V36" s="22" t="s">
        <v>5669</v>
      </c>
    </row>
    <row r="37" spans="1:22" x14ac:dyDescent="0.4">
      <c r="A37" s="11" t="s">
        <v>58</v>
      </c>
      <c r="B37" s="12">
        <v>18</v>
      </c>
      <c r="C37" s="13">
        <v>4</v>
      </c>
      <c r="E37">
        <f>COUNTIF(Chiral!$F$2:$F$77,Table!A37)+COUNTIF(Chiral!$K$2:$K$77,Table!A37)+COUNTIF(Chiral!$P$2:$P$77,Table!A37)+COUNTIF(Chiral!$U$2:$U$77,Table!A37)+COUNTIF(Chiral!$Z$2:$Z$77,Table!A37)</f>
        <v>0</v>
      </c>
      <c r="F37">
        <f>COUNTIF(Achiral!$F$2:$F$1817,Table!A37)+COUNTIF(Achiral!$K$2:$K$1817,Table!A37)+COUNTIF(Achiral!$P$2:$P$1817,Table!A37)+COUNTIF(Achiral!$U$2:$U$1817,Table!A37)+COUNTIF(Achiral!$Z$2:$Z$1817,Table!A37)</f>
        <v>0</v>
      </c>
      <c r="G37">
        <f>COUNTIF(Polar!$F$2:$F$248,Table!A37)+COUNTIF(Polar!$K$2:$K$248,Table!A37)+COUNTIF(Polar!$P$2:$P$248,Table!A37)+COUNTIF(Polar!$U$2:$U$248,Table!A37)+COUNTIF(Polar!$Z$2:$Z$248,Table!A37)</f>
        <v>0</v>
      </c>
      <c r="J37" s="22"/>
      <c r="U37" s="22">
        <v>37</v>
      </c>
      <c r="V37" s="22" t="s">
        <v>5669</v>
      </c>
    </row>
    <row r="38" spans="1:22" x14ac:dyDescent="0.4">
      <c r="A38" s="11" t="s">
        <v>59</v>
      </c>
      <c r="B38" s="12">
        <v>1</v>
      </c>
      <c r="C38" s="13">
        <v>5</v>
      </c>
      <c r="E38">
        <f>COUNTIF(Chiral!$F$2:$F$77,Table!A38)+COUNTIF(Chiral!$K$2:$K$77,Table!A38)+COUNTIF(Chiral!$P$2:$P$77,Table!A38)+COUNTIF(Chiral!$U$2:$U$77,Table!A38)+COUNTIF(Chiral!$Z$2:$Z$77,Table!A38)</f>
        <v>4</v>
      </c>
      <c r="F38">
        <f>COUNTIF(Achiral!$F$2:$F$1817,Table!A38)+COUNTIF(Achiral!$K$2:$K$1817,Table!A38)+COUNTIF(Achiral!$P$2:$P$1817,Table!A38)+COUNTIF(Achiral!$U$2:$U$1817,Table!A38)+COUNTIF(Achiral!$Z$2:$Z$1817,Table!A38)</f>
        <v>33</v>
      </c>
      <c r="G38">
        <f>COUNTIF(Polar!$F$2:$F$248,Table!A38)+COUNTIF(Polar!$K$2:$K$248,Table!A38)+COUNTIF(Polar!$P$2:$P$248,Table!A38)+COUNTIF(Polar!$U$2:$U$248,Table!A38)+COUNTIF(Polar!$Z$2:$Z$248,Table!A38)</f>
        <v>4</v>
      </c>
      <c r="J38" s="22"/>
      <c r="U38" s="22">
        <v>38</v>
      </c>
      <c r="V38" s="22" t="s">
        <v>5669</v>
      </c>
    </row>
    <row r="39" spans="1:22" x14ac:dyDescent="0.4">
      <c r="A39" s="11" t="s">
        <v>60</v>
      </c>
      <c r="B39" s="12">
        <v>2</v>
      </c>
      <c r="C39" s="13">
        <v>5</v>
      </c>
      <c r="E39">
        <f>COUNTIF(Chiral!$F$2:$F$77,Table!A39)+COUNTIF(Chiral!$K$2:$K$77,Table!A39)+COUNTIF(Chiral!$P$2:$P$77,Table!A39)+COUNTIF(Chiral!$U$2:$U$77,Table!A39)+COUNTIF(Chiral!$Z$2:$Z$77,Table!A39)</f>
        <v>8</v>
      </c>
      <c r="F39">
        <f>COUNTIF(Achiral!$F$2:$F$1817,Table!A39)+COUNTIF(Achiral!$K$2:$K$1817,Table!A39)+COUNTIF(Achiral!$P$2:$P$1817,Table!A39)+COUNTIF(Achiral!$U$2:$U$1817,Table!A39)+COUNTIF(Achiral!$Z$2:$Z$1817,Table!A39)</f>
        <v>417</v>
      </c>
      <c r="G39">
        <f>COUNTIF(Polar!$F$2:$F$248,Table!A39)+COUNTIF(Polar!$K$2:$K$248,Table!A39)+COUNTIF(Polar!$P$2:$P$248,Table!A39)+COUNTIF(Polar!$U$2:$U$248,Table!A39)+COUNTIF(Polar!$Z$2:$Z$248,Table!A39)</f>
        <v>73</v>
      </c>
      <c r="J39" s="22"/>
      <c r="U39" s="22">
        <v>39</v>
      </c>
      <c r="V39" s="22" t="s">
        <v>5669</v>
      </c>
    </row>
    <row r="40" spans="1:22" x14ac:dyDescent="0.4">
      <c r="A40" s="11" t="s">
        <v>61</v>
      </c>
      <c r="B40" s="12">
        <v>3</v>
      </c>
      <c r="C40" s="13">
        <v>5</v>
      </c>
      <c r="E40">
        <f>COUNTIF(Chiral!$F$2:$F$77,Table!A40)+COUNTIF(Chiral!$K$2:$K$77,Table!A40)+COUNTIF(Chiral!$P$2:$P$77,Table!A40)+COUNTIF(Chiral!$U$2:$U$77,Table!A40)+COUNTIF(Chiral!$Z$2:$Z$77,Table!A40)</f>
        <v>2</v>
      </c>
      <c r="F40">
        <f>COUNTIF(Achiral!$F$2:$F$1817,Table!A40)+COUNTIF(Achiral!$K$2:$K$1817,Table!A40)+COUNTIF(Achiral!$P$2:$P$1817,Table!A40)+COUNTIF(Achiral!$U$2:$U$1817,Table!A40)+COUNTIF(Achiral!$Z$2:$Z$1817,Table!A40)</f>
        <v>203</v>
      </c>
      <c r="G40">
        <f>COUNTIF(Polar!$F$2:$F$248,Table!A40)+COUNTIF(Polar!$K$2:$K$248,Table!A40)+COUNTIF(Polar!$P$2:$P$248,Table!A40)+COUNTIF(Polar!$U$2:$U$248,Table!A40)+COUNTIF(Polar!$Z$2:$Z$248,Table!A40)</f>
        <v>25</v>
      </c>
      <c r="J40" s="22"/>
      <c r="K40" s="22"/>
      <c r="U40" s="22">
        <v>40</v>
      </c>
      <c r="V40" s="22" t="s">
        <v>5669</v>
      </c>
    </row>
    <row r="41" spans="1:22" x14ac:dyDescent="0.4">
      <c r="A41" s="11" t="s">
        <v>62</v>
      </c>
      <c r="B41" s="12">
        <v>4</v>
      </c>
      <c r="C41" s="13">
        <v>5</v>
      </c>
      <c r="E41">
        <f>COUNTIF(Chiral!$F$2:$F$77,Table!A41)+COUNTIF(Chiral!$K$2:$K$77,Table!A41)+COUNTIF(Chiral!$P$2:$P$77,Table!A41)+COUNTIF(Chiral!$U$2:$U$77,Table!A41)+COUNTIF(Chiral!$Z$2:$Z$77,Table!A41)</f>
        <v>2</v>
      </c>
      <c r="F41">
        <f>COUNTIF(Achiral!$F$2:$F$1817,Table!A41)+COUNTIF(Achiral!$K$2:$K$1817,Table!A41)+COUNTIF(Achiral!$P$2:$P$1817,Table!A41)+COUNTIF(Achiral!$U$2:$U$1817,Table!A41)+COUNTIF(Achiral!$Z$2:$Z$1817,Table!A41)</f>
        <v>71</v>
      </c>
      <c r="G41">
        <f>COUNTIF(Polar!$F$2:$F$248,Table!A41)+COUNTIF(Polar!$K$2:$K$248,Table!A41)+COUNTIF(Polar!$P$2:$P$248,Table!A41)+COUNTIF(Polar!$U$2:$U$248,Table!A41)+COUNTIF(Polar!$Z$2:$Z$248,Table!A41)</f>
        <v>5</v>
      </c>
      <c r="J41" s="21"/>
      <c r="U41" s="22">
        <v>41</v>
      </c>
      <c r="V41" s="22" t="s">
        <v>5669</v>
      </c>
    </row>
    <row r="42" spans="1:22" x14ac:dyDescent="0.4">
      <c r="A42" s="11" t="s">
        <v>63</v>
      </c>
      <c r="B42" s="12">
        <v>5</v>
      </c>
      <c r="C42" s="13">
        <v>5</v>
      </c>
      <c r="E42">
        <f>COUNTIF(Chiral!$F$2:$F$77,Table!A42)+COUNTIF(Chiral!$K$2:$K$77,Table!A42)+COUNTIF(Chiral!$P$2:$P$77,Table!A42)+COUNTIF(Chiral!$U$2:$U$77,Table!A42)+COUNTIF(Chiral!$Z$2:$Z$77,Table!A42)</f>
        <v>1</v>
      </c>
      <c r="F42">
        <f>COUNTIF(Achiral!$F$2:$F$1817,Table!A42)+COUNTIF(Achiral!$K$2:$K$1817,Table!A42)+COUNTIF(Achiral!$P$2:$P$1817,Table!A42)+COUNTIF(Achiral!$U$2:$U$1817,Table!A42)+COUNTIF(Achiral!$Z$2:$Z$1817,Table!A42)</f>
        <v>102</v>
      </c>
      <c r="G42">
        <f>COUNTIF(Polar!$F$2:$F$248,Table!A42)+COUNTIF(Polar!$K$2:$K$248,Table!A42)+COUNTIF(Polar!$P$2:$P$248,Table!A42)+COUNTIF(Polar!$U$2:$U$248,Table!A42)+COUNTIF(Polar!$Z$2:$Z$248,Table!A42)</f>
        <v>26</v>
      </c>
      <c r="J42" s="22"/>
      <c r="U42" s="22">
        <v>42</v>
      </c>
      <c r="V42" s="22" t="s">
        <v>5669</v>
      </c>
    </row>
    <row r="43" spans="1:22" x14ac:dyDescent="0.4">
      <c r="A43" s="11" t="s">
        <v>64</v>
      </c>
      <c r="B43" s="12">
        <v>6</v>
      </c>
      <c r="C43" s="13">
        <v>5</v>
      </c>
      <c r="E43">
        <f>COUNTIF(Chiral!$F$2:$F$77,Table!A43)+COUNTIF(Chiral!$K$2:$K$77,Table!A43)+COUNTIF(Chiral!$P$2:$P$77,Table!A43)+COUNTIF(Chiral!$U$2:$U$77,Table!A43)+COUNTIF(Chiral!$Z$2:$Z$77,Table!A43)</f>
        <v>1</v>
      </c>
      <c r="F43">
        <f>COUNTIF(Achiral!$F$2:$F$1817,Table!A43)+COUNTIF(Achiral!$K$2:$K$1817,Table!A43)+COUNTIF(Achiral!$P$2:$P$1817,Table!A43)+COUNTIF(Achiral!$U$2:$U$1817,Table!A43)+COUNTIF(Achiral!$Z$2:$Z$1817,Table!A43)</f>
        <v>34</v>
      </c>
      <c r="G43">
        <f>COUNTIF(Polar!$F$2:$F$248,Table!A43)+COUNTIF(Polar!$K$2:$K$248,Table!A43)+COUNTIF(Polar!$P$2:$P$248,Table!A43)+COUNTIF(Polar!$U$2:$U$248,Table!A43)+COUNTIF(Polar!$Z$2:$Z$248,Table!A43)</f>
        <v>2</v>
      </c>
      <c r="J43" s="22"/>
      <c r="U43" s="22">
        <v>43</v>
      </c>
      <c r="V43" s="22" t="s">
        <v>5669</v>
      </c>
    </row>
    <row r="44" spans="1:22" x14ac:dyDescent="0.4">
      <c r="A44" s="11" t="s">
        <v>65</v>
      </c>
      <c r="B44" s="12">
        <v>7</v>
      </c>
      <c r="C44" s="13">
        <v>5</v>
      </c>
      <c r="E44">
        <f>COUNTIF(Chiral!$F$2:$F$77,Table!A44)+COUNTIF(Chiral!$K$2:$K$77,Table!A44)+COUNTIF(Chiral!$P$2:$P$77,Table!A44)+COUNTIF(Chiral!$U$2:$U$77,Table!A44)+COUNTIF(Chiral!$Z$2:$Z$77,Table!A44)</f>
        <v>0</v>
      </c>
      <c r="F44">
        <f>COUNTIF(Achiral!$F$2:$F$1817,Table!A44)+COUNTIF(Achiral!$K$2:$K$1817,Table!A44)+COUNTIF(Achiral!$P$2:$P$1817,Table!A44)+COUNTIF(Achiral!$U$2:$U$1817,Table!A44)+COUNTIF(Achiral!$Z$2:$Z$1817,Table!A44)</f>
        <v>0</v>
      </c>
      <c r="G44">
        <f>COUNTIF(Polar!$F$2:$F$248,Table!A44)+COUNTIF(Polar!$K$2:$K$248,Table!A44)+COUNTIF(Polar!$P$2:$P$248,Table!A44)+COUNTIF(Polar!$U$2:$U$248,Table!A44)+COUNTIF(Polar!$Z$2:$Z$248,Table!A44)</f>
        <v>0</v>
      </c>
      <c r="J44" s="22"/>
      <c r="U44" s="22">
        <v>44</v>
      </c>
      <c r="V44" s="22" t="s">
        <v>5669</v>
      </c>
    </row>
    <row r="45" spans="1:22" x14ac:dyDescent="0.4">
      <c r="A45" s="11" t="s">
        <v>66</v>
      </c>
      <c r="B45" s="12">
        <v>8</v>
      </c>
      <c r="C45" s="13">
        <v>5</v>
      </c>
      <c r="E45">
        <f>COUNTIF(Chiral!$F$2:$F$77,Table!A45)+COUNTIF(Chiral!$K$2:$K$77,Table!A45)+COUNTIF(Chiral!$P$2:$P$77,Table!A45)+COUNTIF(Chiral!$U$2:$U$77,Table!A45)+COUNTIF(Chiral!$Z$2:$Z$77,Table!A45)</f>
        <v>1</v>
      </c>
      <c r="F45">
        <f>COUNTIF(Achiral!$F$2:$F$1817,Table!A45)+COUNTIF(Achiral!$K$2:$K$1817,Table!A45)+COUNTIF(Achiral!$P$2:$P$1817,Table!A45)+COUNTIF(Achiral!$U$2:$U$1817,Table!A45)+COUNTIF(Achiral!$Z$2:$Z$1817,Table!A45)</f>
        <v>91</v>
      </c>
      <c r="G45">
        <f>COUNTIF(Polar!$F$2:$F$248,Table!A45)+COUNTIF(Polar!$K$2:$K$248,Table!A45)+COUNTIF(Polar!$P$2:$P$248,Table!A45)+COUNTIF(Polar!$U$2:$U$248,Table!A45)+COUNTIF(Polar!$Z$2:$Z$248,Table!A45)</f>
        <v>3</v>
      </c>
      <c r="J45" s="22"/>
      <c r="U45" s="22">
        <v>45</v>
      </c>
      <c r="V45" s="22" t="s">
        <v>5669</v>
      </c>
    </row>
    <row r="46" spans="1:22" x14ac:dyDescent="0.4">
      <c r="A46" s="11" t="s">
        <v>67</v>
      </c>
      <c r="B46" s="12">
        <v>9</v>
      </c>
      <c r="C46" s="13">
        <v>5</v>
      </c>
      <c r="E46">
        <f>COUNTIF(Chiral!$F$2:$F$77,Table!A46)+COUNTIF(Chiral!$K$2:$K$77,Table!A46)+COUNTIF(Chiral!$P$2:$P$77,Table!A46)+COUNTIF(Chiral!$U$2:$U$77,Table!A46)+COUNTIF(Chiral!$Z$2:$Z$77,Table!A46)</f>
        <v>0</v>
      </c>
      <c r="F46">
        <f>COUNTIF(Achiral!$F$2:$F$1817,Table!A46)+COUNTIF(Achiral!$K$2:$K$1817,Table!A46)+COUNTIF(Achiral!$P$2:$P$1817,Table!A46)+COUNTIF(Achiral!$U$2:$U$1817,Table!A46)+COUNTIF(Achiral!$Z$2:$Z$1817,Table!A46)</f>
        <v>16</v>
      </c>
      <c r="G46">
        <f>COUNTIF(Polar!$F$2:$F$248,Table!A46)+COUNTIF(Polar!$K$2:$K$248,Table!A46)+COUNTIF(Polar!$P$2:$P$248,Table!A46)+COUNTIF(Polar!$U$2:$U$248,Table!A46)+COUNTIF(Polar!$Z$2:$Z$248,Table!A46)</f>
        <v>0</v>
      </c>
      <c r="J46" s="22"/>
      <c r="U46" s="22">
        <v>46</v>
      </c>
      <c r="V46" s="22" t="s">
        <v>5669</v>
      </c>
    </row>
    <row r="47" spans="1:22" x14ac:dyDescent="0.4">
      <c r="A47" s="11" t="s">
        <v>68</v>
      </c>
      <c r="B47" s="12">
        <v>10</v>
      </c>
      <c r="C47" s="13">
        <v>5</v>
      </c>
      <c r="E47">
        <f>COUNTIF(Chiral!$F$2:$F$77,Table!A47)+COUNTIF(Chiral!$K$2:$K$77,Table!A47)+COUNTIF(Chiral!$P$2:$P$77,Table!A47)+COUNTIF(Chiral!$U$2:$U$77,Table!A47)+COUNTIF(Chiral!$Z$2:$Z$77,Table!A47)</f>
        <v>0</v>
      </c>
      <c r="F47">
        <f>COUNTIF(Achiral!$F$2:$F$1817,Table!A47)+COUNTIF(Achiral!$K$2:$K$1817,Table!A47)+COUNTIF(Achiral!$P$2:$P$1817,Table!A47)+COUNTIF(Achiral!$U$2:$U$1817,Table!A47)+COUNTIF(Achiral!$Z$2:$Z$1817,Table!A47)</f>
        <v>5</v>
      </c>
      <c r="G47">
        <f>COUNTIF(Polar!$F$2:$F$248,Table!A47)+COUNTIF(Polar!$K$2:$K$248,Table!A47)+COUNTIF(Polar!$P$2:$P$248,Table!A47)+COUNTIF(Polar!$U$2:$U$248,Table!A47)+COUNTIF(Polar!$Z$2:$Z$248,Table!A47)</f>
        <v>0</v>
      </c>
      <c r="J47" s="22"/>
      <c r="U47" s="22">
        <v>47</v>
      </c>
      <c r="V47" s="22" t="s">
        <v>5669</v>
      </c>
    </row>
    <row r="48" spans="1:22" x14ac:dyDescent="0.4">
      <c r="A48" s="11" t="s">
        <v>69</v>
      </c>
      <c r="B48" s="12">
        <v>11</v>
      </c>
      <c r="C48" s="13">
        <v>5</v>
      </c>
      <c r="E48">
        <f>COUNTIF(Chiral!$F$2:$F$77,Table!A48)+COUNTIF(Chiral!$K$2:$K$77,Table!A48)+COUNTIF(Chiral!$P$2:$P$77,Table!A48)+COUNTIF(Chiral!$U$2:$U$77,Table!A48)+COUNTIF(Chiral!$Z$2:$Z$77,Table!A48)</f>
        <v>1</v>
      </c>
      <c r="F48">
        <f>COUNTIF(Achiral!$F$2:$F$1817,Table!A48)+COUNTIF(Achiral!$K$2:$K$1817,Table!A48)+COUNTIF(Achiral!$P$2:$P$1817,Table!A48)+COUNTIF(Achiral!$U$2:$U$1817,Table!A48)+COUNTIF(Achiral!$Z$2:$Z$1817,Table!A48)</f>
        <v>64</v>
      </c>
      <c r="G48">
        <f>COUNTIF(Polar!$F$2:$F$248,Table!A48)+COUNTIF(Polar!$K$2:$K$248,Table!A48)+COUNTIF(Polar!$P$2:$P$248,Table!A48)+COUNTIF(Polar!$U$2:$U$248,Table!A48)+COUNTIF(Polar!$Z$2:$Z$248,Table!A48)</f>
        <v>2</v>
      </c>
      <c r="J48" s="22"/>
      <c r="U48" s="22">
        <v>48</v>
      </c>
      <c r="V48" s="22" t="s">
        <v>5669</v>
      </c>
    </row>
    <row r="49" spans="1:22" x14ac:dyDescent="0.4">
      <c r="A49" s="11" t="s">
        <v>70</v>
      </c>
      <c r="B49" s="12">
        <v>12</v>
      </c>
      <c r="C49" s="13">
        <v>5</v>
      </c>
      <c r="E49">
        <f>COUNTIF(Chiral!$F$2:$F$77,Table!A49)+COUNTIF(Chiral!$K$2:$K$77,Table!A49)+COUNTIF(Chiral!$P$2:$P$77,Table!A49)+COUNTIF(Chiral!$U$2:$U$77,Table!A49)+COUNTIF(Chiral!$Z$2:$Z$77,Table!A49)</f>
        <v>2</v>
      </c>
      <c r="F49">
        <f>COUNTIF(Achiral!$F$2:$F$1817,Table!A49)+COUNTIF(Achiral!$K$2:$K$1817,Table!A49)+COUNTIF(Achiral!$P$2:$P$1817,Table!A49)+COUNTIF(Achiral!$U$2:$U$1817,Table!A49)+COUNTIF(Achiral!$Z$2:$Z$1817,Table!A49)</f>
        <v>7</v>
      </c>
      <c r="G49">
        <f>COUNTIF(Polar!$F$2:$F$248,Table!A49)+COUNTIF(Polar!$K$2:$K$248,Table!A49)+COUNTIF(Polar!$P$2:$P$248,Table!A49)+COUNTIF(Polar!$U$2:$U$248,Table!A49)+COUNTIF(Polar!$Z$2:$Z$248,Table!A49)</f>
        <v>1</v>
      </c>
      <c r="J49" s="22"/>
      <c r="U49" s="22">
        <v>49</v>
      </c>
      <c r="V49" s="22" t="s">
        <v>5669</v>
      </c>
    </row>
    <row r="50" spans="1:22" x14ac:dyDescent="0.4">
      <c r="A50" s="11" t="s">
        <v>71</v>
      </c>
      <c r="B50" s="12">
        <v>13</v>
      </c>
      <c r="C50" s="13">
        <v>5</v>
      </c>
      <c r="E50">
        <f>COUNTIF(Chiral!$F$2:$F$77,Table!A50)+COUNTIF(Chiral!$K$2:$K$77,Table!A50)+COUNTIF(Chiral!$P$2:$P$77,Table!A50)+COUNTIF(Chiral!$U$2:$U$77,Table!A50)+COUNTIF(Chiral!$Z$2:$Z$77,Table!A50)</f>
        <v>0</v>
      </c>
      <c r="F50">
        <f>COUNTIF(Achiral!$F$2:$F$1817,Table!A50)+COUNTIF(Achiral!$K$2:$K$1817,Table!A50)+COUNTIF(Achiral!$P$2:$P$1817,Table!A50)+COUNTIF(Achiral!$U$2:$U$1817,Table!A50)+COUNTIF(Achiral!$Z$2:$Z$1817,Table!A50)</f>
        <v>31</v>
      </c>
      <c r="G50">
        <f>COUNTIF(Polar!$F$2:$F$248,Table!A50)+COUNTIF(Polar!$K$2:$K$248,Table!A50)+COUNTIF(Polar!$P$2:$P$248,Table!A50)+COUNTIF(Polar!$U$2:$U$248,Table!A50)+COUNTIF(Polar!$Z$2:$Z$248,Table!A50)</f>
        <v>2</v>
      </c>
      <c r="J50" s="22"/>
      <c r="U50" s="22">
        <v>50</v>
      </c>
      <c r="V50" s="22" t="s">
        <v>5669</v>
      </c>
    </row>
    <row r="51" spans="1:22" x14ac:dyDescent="0.4">
      <c r="A51" s="11" t="s">
        <v>72</v>
      </c>
      <c r="B51" s="12">
        <v>14</v>
      </c>
      <c r="C51" s="13">
        <v>5</v>
      </c>
      <c r="E51">
        <f>COUNTIF(Chiral!$F$2:$F$77,Table!A51)+COUNTIF(Chiral!$K$2:$K$77,Table!A51)+COUNTIF(Chiral!$P$2:$P$77,Table!A51)+COUNTIF(Chiral!$U$2:$U$77,Table!A51)+COUNTIF(Chiral!$Z$2:$Z$77,Table!A51)</f>
        <v>4</v>
      </c>
      <c r="F51">
        <f>COUNTIF(Achiral!$F$2:$F$1817,Table!A51)+COUNTIF(Achiral!$K$2:$K$1817,Table!A51)+COUNTIF(Achiral!$P$2:$P$1817,Table!A51)+COUNTIF(Achiral!$U$2:$U$1817,Table!A51)+COUNTIF(Achiral!$Z$2:$Z$1817,Table!A51)</f>
        <v>48</v>
      </c>
      <c r="G51">
        <f>COUNTIF(Polar!$F$2:$F$248,Table!A51)+COUNTIF(Polar!$K$2:$K$248,Table!A51)+COUNTIF(Polar!$P$2:$P$248,Table!A51)+COUNTIF(Polar!$U$2:$U$248,Table!A51)+COUNTIF(Polar!$Z$2:$Z$248,Table!A51)</f>
        <v>3</v>
      </c>
      <c r="J51" s="22"/>
      <c r="U51" s="22">
        <v>51</v>
      </c>
      <c r="V51" s="22" t="s">
        <v>5669</v>
      </c>
    </row>
    <row r="52" spans="1:22" x14ac:dyDescent="0.4">
      <c r="A52" s="11" t="s">
        <v>73</v>
      </c>
      <c r="B52" s="12">
        <v>15</v>
      </c>
      <c r="C52" s="13">
        <v>5</v>
      </c>
      <c r="E52">
        <f>COUNTIF(Chiral!$F$2:$F$77,Table!A52)+COUNTIF(Chiral!$K$2:$K$77,Table!A52)+COUNTIF(Chiral!$P$2:$P$77,Table!A52)+COUNTIF(Chiral!$U$2:$U$77,Table!A52)+COUNTIF(Chiral!$Z$2:$Z$77,Table!A52)</f>
        <v>3</v>
      </c>
      <c r="F52">
        <f>COUNTIF(Achiral!$F$2:$F$1817,Table!A52)+COUNTIF(Achiral!$K$2:$K$1817,Table!A52)+COUNTIF(Achiral!$P$2:$P$1817,Table!A52)+COUNTIF(Achiral!$U$2:$U$1817,Table!A52)+COUNTIF(Achiral!$Z$2:$Z$1817,Table!A52)</f>
        <v>66</v>
      </c>
      <c r="G52">
        <f>COUNTIF(Polar!$F$2:$F$248,Table!A52)+COUNTIF(Polar!$K$2:$K$248,Table!A52)+COUNTIF(Polar!$P$2:$P$248,Table!A52)+COUNTIF(Polar!$U$2:$U$248,Table!A52)+COUNTIF(Polar!$Z$2:$Z$248,Table!A52)</f>
        <v>10</v>
      </c>
      <c r="J52" s="22"/>
      <c r="U52" s="22">
        <v>52</v>
      </c>
      <c r="V52" s="22" t="s">
        <v>5669</v>
      </c>
    </row>
    <row r="53" spans="1:22" x14ac:dyDescent="0.4">
      <c r="A53" s="11" t="s">
        <v>74</v>
      </c>
      <c r="B53" s="12">
        <v>16</v>
      </c>
      <c r="C53" s="13">
        <v>5</v>
      </c>
      <c r="E53">
        <f>COUNTIF(Chiral!$F$2:$F$77,Table!A53)+COUNTIF(Chiral!$K$2:$K$77,Table!A53)+COUNTIF(Chiral!$P$2:$P$77,Table!A53)+COUNTIF(Chiral!$U$2:$U$77,Table!A53)+COUNTIF(Chiral!$Z$2:$Z$77,Table!A53)</f>
        <v>9</v>
      </c>
      <c r="F53">
        <f>COUNTIF(Achiral!$F$2:$F$1817,Table!A53)+COUNTIF(Achiral!$K$2:$K$1817,Table!A53)+COUNTIF(Achiral!$P$2:$P$1817,Table!A53)+COUNTIF(Achiral!$U$2:$U$1817,Table!A53)+COUNTIF(Achiral!$Z$2:$Z$1817,Table!A53)</f>
        <v>37</v>
      </c>
      <c r="G53">
        <f>COUNTIF(Polar!$F$2:$F$248,Table!A53)+COUNTIF(Polar!$K$2:$K$248,Table!A53)+COUNTIF(Polar!$P$2:$P$248,Table!A53)+COUNTIF(Polar!$U$2:$U$248,Table!A53)+COUNTIF(Polar!$Z$2:$Z$248,Table!A53)</f>
        <v>7</v>
      </c>
      <c r="J53" s="22"/>
      <c r="U53" s="22">
        <v>53</v>
      </c>
      <c r="V53" s="22" t="s">
        <v>5669</v>
      </c>
    </row>
    <row r="54" spans="1:22" x14ac:dyDescent="0.4">
      <c r="A54" s="11" t="s">
        <v>75</v>
      </c>
      <c r="B54" s="12">
        <v>17</v>
      </c>
      <c r="C54" s="13">
        <v>5</v>
      </c>
      <c r="E54">
        <f>COUNTIF(Chiral!$F$2:$F$77,Table!A54)+COUNTIF(Chiral!$K$2:$K$77,Table!A54)+COUNTIF(Chiral!$P$2:$P$77,Table!A54)+COUNTIF(Chiral!$U$2:$U$77,Table!A54)+COUNTIF(Chiral!$Z$2:$Z$77,Table!A54)</f>
        <v>0</v>
      </c>
      <c r="F54">
        <f>COUNTIF(Achiral!$F$2:$F$1817,Table!A54)+COUNTIF(Achiral!$K$2:$K$1817,Table!A54)+COUNTIF(Achiral!$P$2:$P$1817,Table!A54)+COUNTIF(Achiral!$U$2:$U$1817,Table!A54)+COUNTIF(Achiral!$Z$2:$Z$1817,Table!A54)</f>
        <v>11</v>
      </c>
      <c r="G54">
        <f>COUNTIF(Polar!$F$2:$F$248,Table!A54)+COUNTIF(Polar!$K$2:$K$248,Table!A54)+COUNTIF(Polar!$P$2:$P$248,Table!A54)+COUNTIF(Polar!$U$2:$U$248,Table!A54)+COUNTIF(Polar!$Z$2:$Z$248,Table!A54)</f>
        <v>3</v>
      </c>
      <c r="J54" s="22"/>
      <c r="U54" s="22">
        <v>54</v>
      </c>
      <c r="V54" s="22" t="s">
        <v>5669</v>
      </c>
    </row>
    <row r="55" spans="1:22" x14ac:dyDescent="0.4">
      <c r="A55" s="11" t="s">
        <v>76</v>
      </c>
      <c r="B55" s="12">
        <v>18</v>
      </c>
      <c r="C55" s="13">
        <v>5</v>
      </c>
      <c r="E55">
        <f>COUNTIF(Chiral!$F$2:$F$77,Table!A55)+COUNTIF(Chiral!$K$2:$K$77,Table!A55)+COUNTIF(Chiral!$P$2:$P$77,Table!A55)+COUNTIF(Chiral!$U$2:$U$77,Table!A55)+COUNTIF(Chiral!$Z$2:$Z$77,Table!A55)</f>
        <v>0</v>
      </c>
      <c r="F55">
        <f>COUNTIF(Achiral!$F$2:$F$1817,Table!A55)+COUNTIF(Achiral!$K$2:$K$1817,Table!A55)+COUNTIF(Achiral!$P$2:$P$1817,Table!A55)+COUNTIF(Achiral!$U$2:$U$1817,Table!A55)+COUNTIF(Achiral!$Z$2:$Z$1817,Table!A55)</f>
        <v>0</v>
      </c>
      <c r="G55">
        <f>COUNTIF(Polar!$F$2:$F$248,Table!A55)+COUNTIF(Polar!$K$2:$K$248,Table!A55)+COUNTIF(Polar!$P$2:$P$248,Table!A55)+COUNTIF(Polar!$U$2:$U$248,Table!A55)+COUNTIF(Polar!$Z$2:$Z$248,Table!A55)</f>
        <v>1</v>
      </c>
      <c r="J55" s="22"/>
      <c r="U55" s="22">
        <v>55</v>
      </c>
      <c r="V55" s="22" t="s">
        <v>5670</v>
      </c>
    </row>
    <row r="56" spans="1:22" x14ac:dyDescent="0.4">
      <c r="A56" s="11" t="s">
        <v>77</v>
      </c>
      <c r="B56" s="12">
        <v>1</v>
      </c>
      <c r="C56" s="13">
        <v>6</v>
      </c>
      <c r="E56">
        <f>COUNTIF(Chiral!$F$2:$F$77,Table!A56)+COUNTIF(Chiral!$K$2:$K$77,Table!A56)+COUNTIF(Chiral!$P$2:$P$77,Table!A56)+COUNTIF(Chiral!$U$2:$U$77,Table!A56)+COUNTIF(Chiral!$Z$2:$Z$77,Table!A56)</f>
        <v>4</v>
      </c>
      <c r="F56">
        <f>COUNTIF(Achiral!$F$2:$F$1817,Table!A56)+COUNTIF(Achiral!$K$2:$K$1817,Table!A56)+COUNTIF(Achiral!$P$2:$P$1817,Table!A56)+COUNTIF(Achiral!$U$2:$U$1817,Table!A56)+COUNTIF(Achiral!$Z$2:$Z$1817,Table!A56)</f>
        <v>59</v>
      </c>
      <c r="G56">
        <f>COUNTIF(Polar!$F$2:$F$248,Table!A56)+COUNTIF(Polar!$K$2:$K$248,Table!A56)+COUNTIF(Polar!$P$2:$P$248,Table!A56)+COUNTIF(Polar!$U$2:$U$248,Table!A56)+COUNTIF(Polar!$Z$2:$Z$248,Table!A56)</f>
        <v>2</v>
      </c>
      <c r="J56" s="22"/>
      <c r="U56" s="22">
        <v>56</v>
      </c>
      <c r="V56" s="22" t="s">
        <v>5669</v>
      </c>
    </row>
    <row r="57" spans="1:22" x14ac:dyDescent="0.4">
      <c r="A57" s="11" t="s">
        <v>78</v>
      </c>
      <c r="B57" s="12">
        <v>2</v>
      </c>
      <c r="C57" s="13">
        <v>6</v>
      </c>
      <c r="E57">
        <f>COUNTIF(Chiral!$F$2:$F$77,Table!A57)+COUNTIF(Chiral!$K$2:$K$77,Table!A57)+COUNTIF(Chiral!$P$2:$P$77,Table!A57)+COUNTIF(Chiral!$U$2:$U$77,Table!A57)+COUNTIF(Chiral!$Z$2:$Z$77,Table!A57)</f>
        <v>11</v>
      </c>
      <c r="F57">
        <f>COUNTIF(Achiral!$F$2:$F$1817,Table!A57)+COUNTIF(Achiral!$K$2:$K$1817,Table!A57)+COUNTIF(Achiral!$P$2:$P$1817,Table!A57)+COUNTIF(Achiral!$U$2:$U$1817,Table!A57)+COUNTIF(Achiral!$Z$2:$Z$1817,Table!A57)</f>
        <v>628</v>
      </c>
      <c r="G57">
        <f>COUNTIF(Polar!$F$2:$F$248,Table!A57)+COUNTIF(Polar!$K$2:$K$248,Table!A57)+COUNTIF(Polar!$P$2:$P$248,Table!A57)+COUNTIF(Polar!$U$2:$U$248,Table!A57)+COUNTIF(Polar!$Z$2:$Z$248,Table!A57)</f>
        <v>110</v>
      </c>
      <c r="J57" s="22"/>
      <c r="U57" s="22">
        <v>57</v>
      </c>
      <c r="V57" s="22" t="s">
        <v>5669</v>
      </c>
    </row>
    <row r="58" spans="1:22" x14ac:dyDescent="0.4">
      <c r="A58" s="11" t="s">
        <v>79</v>
      </c>
      <c r="B58" s="12">
        <v>3</v>
      </c>
      <c r="C58" s="13">
        <v>6</v>
      </c>
      <c r="E58">
        <f>COUNTIF(Chiral!$F$2:$F$77,Table!A58)+COUNTIF(Chiral!$K$2:$K$77,Table!A58)+COUNTIF(Chiral!$P$2:$P$77,Table!A58)+COUNTIF(Chiral!$U$2:$U$77,Table!A58)+COUNTIF(Chiral!$Z$2:$Z$77,Table!A58)</f>
        <v>7</v>
      </c>
      <c r="F58">
        <f>COUNTIF(Achiral!$F$2:$F$1817,Table!A58)+COUNTIF(Achiral!$K$2:$K$1817,Table!A58)+COUNTIF(Achiral!$P$2:$P$1817,Table!A58)+COUNTIF(Achiral!$U$2:$U$1817,Table!A58)+COUNTIF(Achiral!$Z$2:$Z$1817,Table!A58)</f>
        <v>339</v>
      </c>
      <c r="G58">
        <f>COUNTIF(Polar!$F$2:$F$248,Table!A58)+COUNTIF(Polar!$K$2:$K$248,Table!A58)+COUNTIF(Polar!$P$2:$P$248,Table!A58)+COUNTIF(Polar!$U$2:$U$248,Table!A58)+COUNTIF(Polar!$Z$2:$Z$248,Table!A58)</f>
        <v>24</v>
      </c>
      <c r="J58" s="22"/>
      <c r="U58" s="22">
        <v>58</v>
      </c>
      <c r="V58" s="22" t="s">
        <v>5669</v>
      </c>
    </row>
    <row r="59" spans="1:22" x14ac:dyDescent="0.4">
      <c r="A59" s="11" t="s">
        <v>80</v>
      </c>
      <c r="B59" s="12">
        <v>3</v>
      </c>
      <c r="C59" s="13">
        <v>6</v>
      </c>
      <c r="E59">
        <f>COUNTIF(Chiral!$F$2:$F$77,Table!A59)+COUNTIF(Chiral!$K$2:$K$77,Table!A59)+COUNTIF(Chiral!$P$2:$P$77,Table!A59)+COUNTIF(Chiral!$U$2:$U$77,Table!A59)+COUNTIF(Chiral!$Z$2:$Z$77,Table!A59)</f>
        <v>0</v>
      </c>
      <c r="F59">
        <f>COUNTIF(Achiral!$F$2:$F$1817,Table!A59)+COUNTIF(Achiral!$K$2:$K$1817,Table!A59)+COUNTIF(Achiral!$P$2:$P$1817,Table!A59)+COUNTIF(Achiral!$U$2:$U$1817,Table!A59)+COUNTIF(Achiral!$Z$2:$Z$1817,Table!A59)</f>
        <v>16</v>
      </c>
      <c r="G59">
        <f>COUNTIF(Polar!$F$2:$F$248,Table!A59)+COUNTIF(Polar!$K$2:$K$248,Table!A59)+COUNTIF(Polar!$P$2:$P$248,Table!A59)+COUNTIF(Polar!$U$2:$U$248,Table!A59)+COUNTIF(Polar!$Z$2:$Z$248,Table!A59)</f>
        <v>1</v>
      </c>
      <c r="J59" s="22"/>
      <c r="U59" s="22">
        <v>59</v>
      </c>
      <c r="V59" s="22" t="s">
        <v>5669</v>
      </c>
    </row>
    <row r="60" spans="1:22" x14ac:dyDescent="0.4">
      <c r="A60" s="11" t="s">
        <v>81</v>
      </c>
      <c r="B60" s="12">
        <v>3</v>
      </c>
      <c r="C60" s="13">
        <v>6</v>
      </c>
      <c r="E60">
        <f>COUNTIF(Chiral!$F$2:$F$77,Table!A60)+COUNTIF(Chiral!$K$2:$K$77,Table!A60)+COUNTIF(Chiral!$P$2:$P$77,Table!A60)+COUNTIF(Chiral!$U$2:$U$77,Table!A60)+COUNTIF(Chiral!$Z$2:$Z$77,Table!A60)</f>
        <v>1</v>
      </c>
      <c r="F60">
        <f>COUNTIF(Achiral!$F$2:$F$1817,Table!A60)+COUNTIF(Achiral!$K$2:$K$1817,Table!A60)+COUNTIF(Achiral!$P$2:$P$1817,Table!A60)+COUNTIF(Achiral!$U$2:$U$1817,Table!A60)+COUNTIF(Achiral!$Z$2:$Z$1817,Table!A60)</f>
        <v>69</v>
      </c>
      <c r="G60">
        <f>COUNTIF(Polar!$F$2:$F$248,Table!A60)+COUNTIF(Polar!$K$2:$K$248,Table!A60)+COUNTIF(Polar!$P$2:$P$248,Table!A60)+COUNTIF(Polar!$U$2:$U$248,Table!A60)+COUNTIF(Polar!$Z$2:$Z$248,Table!A60)</f>
        <v>5</v>
      </c>
      <c r="U60" s="22">
        <v>60</v>
      </c>
      <c r="V60" s="22" t="s">
        <v>5669</v>
      </c>
    </row>
    <row r="61" spans="1:22" x14ac:dyDescent="0.4">
      <c r="A61" s="11" t="s">
        <v>82</v>
      </c>
      <c r="B61" s="12">
        <v>3</v>
      </c>
      <c r="C61" s="13">
        <v>6</v>
      </c>
      <c r="E61">
        <f>COUNTIF(Chiral!$F$2:$F$77,Table!A61)+COUNTIF(Chiral!$K$2:$K$77,Table!A61)+COUNTIF(Chiral!$P$2:$P$77,Table!A61)+COUNTIF(Chiral!$U$2:$U$77,Table!A61)+COUNTIF(Chiral!$Z$2:$Z$77,Table!A61)</f>
        <v>3</v>
      </c>
      <c r="F61">
        <f>COUNTIF(Achiral!$F$2:$F$1817,Table!A61)+COUNTIF(Achiral!$K$2:$K$1817,Table!A61)+COUNTIF(Achiral!$P$2:$P$1817,Table!A61)+COUNTIF(Achiral!$U$2:$U$1817,Table!A61)+COUNTIF(Achiral!$Z$2:$Z$1817,Table!A61)</f>
        <v>106</v>
      </c>
      <c r="G61">
        <f>COUNTIF(Polar!$F$2:$F$248,Table!A61)+COUNTIF(Polar!$K$2:$K$248,Table!A61)+COUNTIF(Polar!$P$2:$P$248,Table!A61)+COUNTIF(Polar!$U$2:$U$248,Table!A61)+COUNTIF(Polar!$Z$2:$Z$248,Table!A61)</f>
        <v>21</v>
      </c>
      <c r="U61" s="22">
        <v>61</v>
      </c>
      <c r="V61" s="22" t="s">
        <v>5669</v>
      </c>
    </row>
    <row r="62" spans="1:22" x14ac:dyDescent="0.4">
      <c r="A62" s="11" t="s">
        <v>83</v>
      </c>
      <c r="B62" s="12">
        <v>3</v>
      </c>
      <c r="C62" s="13">
        <v>6</v>
      </c>
      <c r="E62">
        <f>COUNTIF(Chiral!$F$2:$F$77,Table!A62)+COUNTIF(Chiral!$K$2:$K$77,Table!A62)+COUNTIF(Chiral!$P$2:$P$77,Table!A62)+COUNTIF(Chiral!$U$2:$U$77,Table!A62)+COUNTIF(Chiral!$Z$2:$Z$77,Table!A62)</f>
        <v>0</v>
      </c>
      <c r="F62">
        <f>COUNTIF(Achiral!$F$2:$F$1817,Table!A62)+COUNTIF(Achiral!$K$2:$K$1817,Table!A62)+COUNTIF(Achiral!$P$2:$P$1817,Table!A62)+COUNTIF(Achiral!$U$2:$U$1817,Table!A62)+COUNTIF(Achiral!$Z$2:$Z$1817,Table!A62)</f>
        <v>0</v>
      </c>
      <c r="G62">
        <f>COUNTIF(Polar!$F$2:$F$248,Table!A62)+COUNTIF(Polar!$K$2:$K$248,Table!A62)+COUNTIF(Polar!$P$2:$P$248,Table!A62)+COUNTIF(Polar!$U$2:$U$248,Table!A62)+COUNTIF(Polar!$Z$2:$Z$248,Table!A62)</f>
        <v>0</v>
      </c>
      <c r="U62" s="22">
        <v>62</v>
      </c>
      <c r="V62" s="22" t="s">
        <v>5670</v>
      </c>
    </row>
    <row r="63" spans="1:22" x14ac:dyDescent="0.4">
      <c r="A63" s="11" t="s">
        <v>84</v>
      </c>
      <c r="B63" s="12">
        <v>3</v>
      </c>
      <c r="C63" s="13">
        <v>6</v>
      </c>
      <c r="E63">
        <f>COUNTIF(Chiral!$F$2:$F$77,Table!A63)+COUNTIF(Chiral!$K$2:$K$77,Table!A63)+COUNTIF(Chiral!$P$2:$P$77,Table!A63)+COUNTIF(Chiral!$U$2:$U$77,Table!A63)+COUNTIF(Chiral!$Z$2:$Z$77,Table!A63)</f>
        <v>1</v>
      </c>
      <c r="F63">
        <f>COUNTIF(Achiral!$F$2:$F$1817,Table!A63)+COUNTIF(Achiral!$K$2:$K$1817,Table!A63)+COUNTIF(Achiral!$P$2:$P$1817,Table!A63)+COUNTIF(Achiral!$U$2:$U$1817,Table!A63)+COUNTIF(Achiral!$Z$2:$Z$1817,Table!A63)</f>
        <v>39</v>
      </c>
      <c r="G63">
        <f>COUNTIF(Polar!$F$2:$F$248,Table!A63)+COUNTIF(Polar!$K$2:$K$248,Table!A63)+COUNTIF(Polar!$P$2:$P$248,Table!A63)+COUNTIF(Polar!$U$2:$U$248,Table!A63)+COUNTIF(Polar!$Z$2:$Z$248,Table!A63)</f>
        <v>10</v>
      </c>
      <c r="U63" s="22">
        <v>63</v>
      </c>
      <c r="V63" s="22" t="s">
        <v>5669</v>
      </c>
    </row>
    <row r="64" spans="1:22" x14ac:dyDescent="0.4">
      <c r="A64" s="11" t="s">
        <v>85</v>
      </c>
      <c r="B64" s="12">
        <v>3</v>
      </c>
      <c r="C64" s="13">
        <v>6</v>
      </c>
      <c r="E64">
        <f>COUNTIF(Chiral!$F$2:$F$77,Table!A64)+COUNTIF(Chiral!$K$2:$K$77,Table!A64)+COUNTIF(Chiral!$P$2:$P$77,Table!A64)+COUNTIF(Chiral!$U$2:$U$77,Table!A64)+COUNTIF(Chiral!$Z$2:$Z$77,Table!A64)</f>
        <v>2</v>
      </c>
      <c r="F64">
        <f>COUNTIF(Achiral!$F$2:$F$1817,Table!A64)+COUNTIF(Achiral!$K$2:$K$1817,Table!A64)+COUNTIF(Achiral!$P$2:$P$1817,Table!A64)+COUNTIF(Achiral!$U$2:$U$1817,Table!A64)+COUNTIF(Achiral!$Z$2:$Z$1817,Table!A64)</f>
        <v>40</v>
      </c>
      <c r="G64">
        <f>COUNTIF(Polar!$F$2:$F$248,Table!A64)+COUNTIF(Polar!$K$2:$K$248,Table!A64)+COUNTIF(Polar!$P$2:$P$248,Table!A64)+COUNTIF(Polar!$U$2:$U$248,Table!A64)+COUNTIF(Polar!$Z$2:$Z$248,Table!A64)</f>
        <v>8</v>
      </c>
      <c r="U64" s="22">
        <v>64</v>
      </c>
      <c r="V64" s="22" t="s">
        <v>5669</v>
      </c>
    </row>
    <row r="65" spans="1:22" x14ac:dyDescent="0.4">
      <c r="A65" s="11" t="s">
        <v>86</v>
      </c>
      <c r="B65" s="12">
        <v>3</v>
      </c>
      <c r="C65" s="13">
        <v>6</v>
      </c>
      <c r="E65">
        <f>COUNTIF(Chiral!$F$2:$F$77,Table!A65)+COUNTIF(Chiral!$K$2:$K$77,Table!A65)+COUNTIF(Chiral!$P$2:$P$77,Table!A65)+COUNTIF(Chiral!$U$2:$U$77,Table!A65)+COUNTIF(Chiral!$Z$2:$Z$77,Table!A65)</f>
        <v>0</v>
      </c>
      <c r="F65">
        <f>COUNTIF(Achiral!$F$2:$F$1817,Table!A65)+COUNTIF(Achiral!$K$2:$K$1817,Table!A65)+COUNTIF(Achiral!$P$2:$P$1817,Table!A65)+COUNTIF(Achiral!$U$2:$U$1817,Table!A65)+COUNTIF(Achiral!$Z$2:$Z$1817,Table!A65)</f>
        <v>38</v>
      </c>
      <c r="G65">
        <f>COUNTIF(Polar!$F$2:$F$248,Table!A65)+COUNTIF(Polar!$K$2:$K$248,Table!A65)+COUNTIF(Polar!$P$2:$P$248,Table!A65)+COUNTIF(Polar!$U$2:$U$248,Table!A65)+COUNTIF(Polar!$Z$2:$Z$248,Table!A65)</f>
        <v>7</v>
      </c>
      <c r="U65" s="22">
        <v>65</v>
      </c>
      <c r="V65" s="22" t="s">
        <v>5669</v>
      </c>
    </row>
    <row r="66" spans="1:22" x14ac:dyDescent="0.4">
      <c r="A66" s="11" t="s">
        <v>87</v>
      </c>
      <c r="B66" s="12">
        <v>3</v>
      </c>
      <c r="C66" s="13">
        <v>6</v>
      </c>
      <c r="E66">
        <f>COUNTIF(Chiral!$F$2:$F$77,Table!A66)+COUNTIF(Chiral!$K$2:$K$77,Table!A66)+COUNTIF(Chiral!$P$2:$P$77,Table!A66)+COUNTIF(Chiral!$U$2:$U$77,Table!A66)+COUNTIF(Chiral!$Z$2:$Z$77,Table!A66)</f>
        <v>0</v>
      </c>
      <c r="F66">
        <f>COUNTIF(Achiral!$F$2:$F$1817,Table!A66)+COUNTIF(Achiral!$K$2:$K$1817,Table!A66)+COUNTIF(Achiral!$P$2:$P$1817,Table!A66)+COUNTIF(Achiral!$U$2:$U$1817,Table!A66)+COUNTIF(Achiral!$Z$2:$Z$1817,Table!A66)</f>
        <v>7</v>
      </c>
      <c r="G66">
        <f>COUNTIF(Polar!$F$2:$F$248,Table!A66)+COUNTIF(Polar!$K$2:$K$248,Table!A66)+COUNTIF(Polar!$P$2:$P$248,Table!A66)+COUNTIF(Polar!$U$2:$U$248,Table!A66)+COUNTIF(Polar!$Z$2:$Z$248,Table!A66)</f>
        <v>2</v>
      </c>
      <c r="U66" s="22">
        <v>66</v>
      </c>
      <c r="V66" s="22" t="s">
        <v>5669</v>
      </c>
    </row>
    <row r="67" spans="1:22" x14ac:dyDescent="0.4">
      <c r="A67" s="11" t="s">
        <v>88</v>
      </c>
      <c r="B67" s="12">
        <v>3</v>
      </c>
      <c r="C67" s="13">
        <v>6</v>
      </c>
      <c r="E67">
        <f>COUNTIF(Chiral!$F$2:$F$77,Table!A67)+COUNTIF(Chiral!$K$2:$K$77,Table!A67)+COUNTIF(Chiral!$P$2:$P$77,Table!A67)+COUNTIF(Chiral!$U$2:$U$77,Table!A67)+COUNTIF(Chiral!$Z$2:$Z$77,Table!A67)</f>
        <v>0</v>
      </c>
      <c r="F67">
        <f>COUNTIF(Achiral!$F$2:$F$1817,Table!A67)+COUNTIF(Achiral!$K$2:$K$1817,Table!A67)+COUNTIF(Achiral!$P$2:$P$1817,Table!A67)+COUNTIF(Achiral!$U$2:$U$1817,Table!A67)+COUNTIF(Achiral!$Z$2:$Z$1817,Table!A67)</f>
        <v>24</v>
      </c>
      <c r="G67">
        <f>COUNTIF(Polar!$F$2:$F$248,Table!A67)+COUNTIF(Polar!$K$2:$K$248,Table!A67)+COUNTIF(Polar!$P$2:$P$248,Table!A67)+COUNTIF(Polar!$U$2:$U$248,Table!A67)+COUNTIF(Polar!$Z$2:$Z$248,Table!A67)</f>
        <v>5</v>
      </c>
      <c r="U67" s="22">
        <v>67</v>
      </c>
      <c r="V67" s="22" t="s">
        <v>5669</v>
      </c>
    </row>
    <row r="68" spans="1:22" x14ac:dyDescent="0.4">
      <c r="A68" s="11" t="s">
        <v>89</v>
      </c>
      <c r="B68" s="12">
        <v>3</v>
      </c>
      <c r="C68" s="13">
        <v>6</v>
      </c>
      <c r="E68">
        <f>COUNTIF(Chiral!$F$2:$F$77,Table!A68)+COUNTIF(Chiral!$K$2:$K$77,Table!A68)+COUNTIF(Chiral!$P$2:$P$77,Table!A68)+COUNTIF(Chiral!$U$2:$U$77,Table!A68)+COUNTIF(Chiral!$Z$2:$Z$77,Table!A68)</f>
        <v>1</v>
      </c>
      <c r="F68">
        <f>COUNTIF(Achiral!$F$2:$F$1817,Table!A68)+COUNTIF(Achiral!$K$2:$K$1817,Table!A68)+COUNTIF(Achiral!$P$2:$P$1817,Table!A68)+COUNTIF(Achiral!$U$2:$U$1817,Table!A68)+COUNTIF(Achiral!$Z$2:$Z$1817,Table!A68)</f>
        <v>15</v>
      </c>
      <c r="G68">
        <f>COUNTIF(Polar!$F$2:$F$248,Table!A68)+COUNTIF(Polar!$K$2:$K$248,Table!A68)+COUNTIF(Polar!$P$2:$P$248,Table!A68)+COUNTIF(Polar!$U$2:$U$248,Table!A68)+COUNTIF(Polar!$Z$2:$Z$248,Table!A68)</f>
        <v>3</v>
      </c>
      <c r="U68" s="22">
        <v>68</v>
      </c>
      <c r="V68" s="22" t="s">
        <v>5669</v>
      </c>
    </row>
    <row r="69" spans="1:22" x14ac:dyDescent="0.4">
      <c r="A69" s="11" t="s">
        <v>90</v>
      </c>
      <c r="B69" s="12">
        <v>3</v>
      </c>
      <c r="C69" s="13">
        <v>6</v>
      </c>
      <c r="E69">
        <f>COUNTIF(Chiral!$F$2:$F$77,Table!A69)+COUNTIF(Chiral!$K$2:$K$77,Table!A69)+COUNTIF(Chiral!$P$2:$P$77,Table!A69)+COUNTIF(Chiral!$U$2:$U$77,Table!A69)+COUNTIF(Chiral!$Z$2:$Z$77,Table!A69)</f>
        <v>0</v>
      </c>
      <c r="F69">
        <f>COUNTIF(Achiral!$F$2:$F$1817,Table!A69)+COUNTIF(Achiral!$K$2:$K$1817,Table!A69)+COUNTIF(Achiral!$P$2:$P$1817,Table!A69)+COUNTIF(Achiral!$U$2:$U$1817,Table!A69)+COUNTIF(Achiral!$Z$2:$Z$1817,Table!A69)</f>
        <v>20</v>
      </c>
      <c r="G69">
        <f>COUNTIF(Polar!$F$2:$F$248,Table!A69)+COUNTIF(Polar!$K$2:$K$248,Table!A69)+COUNTIF(Polar!$P$2:$P$248,Table!A69)+COUNTIF(Polar!$U$2:$U$248,Table!A69)+COUNTIF(Polar!$Z$2:$Z$248,Table!A69)</f>
        <v>1</v>
      </c>
      <c r="U69" s="22">
        <v>69</v>
      </c>
      <c r="V69" s="22" t="s">
        <v>5669</v>
      </c>
    </row>
    <row r="70" spans="1:22" x14ac:dyDescent="0.4">
      <c r="A70" s="11" t="s">
        <v>91</v>
      </c>
      <c r="B70" s="12">
        <v>3</v>
      </c>
      <c r="C70" s="13">
        <v>6</v>
      </c>
      <c r="E70">
        <f>COUNTIF(Chiral!$F$2:$F$77,Table!A70)+COUNTIF(Chiral!$K$2:$K$77,Table!A70)+COUNTIF(Chiral!$P$2:$P$77,Table!A70)+COUNTIF(Chiral!$U$2:$U$77,Table!A70)+COUNTIF(Chiral!$Z$2:$Z$77,Table!A70)</f>
        <v>0</v>
      </c>
      <c r="F70">
        <f>COUNTIF(Achiral!$F$2:$F$1817,Table!A70)+COUNTIF(Achiral!$K$2:$K$1817,Table!A70)+COUNTIF(Achiral!$P$2:$P$1817,Table!A70)+COUNTIF(Achiral!$U$2:$U$1817,Table!A70)+COUNTIF(Achiral!$Z$2:$Z$1817,Table!A70)</f>
        <v>10</v>
      </c>
      <c r="G70">
        <f>COUNTIF(Polar!$F$2:$F$248,Table!A70)+COUNTIF(Polar!$K$2:$K$248,Table!A70)+COUNTIF(Polar!$P$2:$P$248,Table!A70)+COUNTIF(Polar!$U$2:$U$248,Table!A70)+COUNTIF(Polar!$Z$2:$Z$248,Table!A70)</f>
        <v>2</v>
      </c>
      <c r="U70" s="22">
        <v>70</v>
      </c>
      <c r="V70" s="22" t="s">
        <v>5669</v>
      </c>
    </row>
    <row r="71" spans="1:22" x14ac:dyDescent="0.4">
      <c r="A71" s="11" t="s">
        <v>92</v>
      </c>
      <c r="B71" s="12">
        <v>3</v>
      </c>
      <c r="C71" s="13">
        <v>6</v>
      </c>
      <c r="E71">
        <f>COUNTIF(Chiral!$F$2:$F$77,Table!A71)+COUNTIF(Chiral!$K$2:$K$77,Table!A71)+COUNTIF(Chiral!$P$2:$P$77,Table!A71)+COUNTIF(Chiral!$U$2:$U$77,Table!A71)+COUNTIF(Chiral!$Z$2:$Z$77,Table!A71)</f>
        <v>0</v>
      </c>
      <c r="F71">
        <f>COUNTIF(Achiral!$F$2:$F$1817,Table!A71)+COUNTIF(Achiral!$K$2:$K$1817,Table!A71)+COUNTIF(Achiral!$P$2:$P$1817,Table!A71)+COUNTIF(Achiral!$U$2:$U$1817,Table!A71)+COUNTIF(Achiral!$Z$2:$Z$1817,Table!A71)</f>
        <v>11</v>
      </c>
      <c r="G71">
        <f>COUNTIF(Polar!$F$2:$F$248,Table!A71)+COUNTIF(Polar!$K$2:$K$248,Table!A71)+COUNTIF(Polar!$P$2:$P$248,Table!A71)+COUNTIF(Polar!$U$2:$U$248,Table!A71)+COUNTIF(Polar!$Z$2:$Z$248,Table!A71)</f>
        <v>1</v>
      </c>
      <c r="U71" s="22">
        <v>71</v>
      </c>
      <c r="V71" s="22" t="s">
        <v>5669</v>
      </c>
    </row>
    <row r="72" spans="1:22" x14ac:dyDescent="0.4">
      <c r="A72" s="11" t="s">
        <v>93</v>
      </c>
      <c r="B72" s="12">
        <v>3</v>
      </c>
      <c r="C72" s="13">
        <v>6</v>
      </c>
      <c r="E72">
        <f>COUNTIF(Chiral!$F$2:$F$77,Table!A72)+COUNTIF(Chiral!$K$2:$K$77,Table!A72)+COUNTIF(Chiral!$P$2:$P$77,Table!A72)+COUNTIF(Chiral!$U$2:$U$77,Table!A72)+COUNTIF(Chiral!$Z$2:$Z$77,Table!A72)</f>
        <v>1</v>
      </c>
      <c r="F72">
        <f>COUNTIF(Achiral!$F$2:$F$1817,Table!A72)+COUNTIF(Achiral!$K$2:$K$1817,Table!A72)+COUNTIF(Achiral!$P$2:$P$1817,Table!A72)+COUNTIF(Achiral!$U$2:$U$1817,Table!A72)+COUNTIF(Achiral!$Z$2:$Z$1817,Table!A72)</f>
        <v>11</v>
      </c>
      <c r="G72">
        <f>COUNTIF(Polar!$F$2:$F$248,Table!A72)+COUNTIF(Polar!$K$2:$K$248,Table!A72)+COUNTIF(Polar!$P$2:$P$248,Table!A72)+COUNTIF(Polar!$U$2:$U$248,Table!A72)+COUNTIF(Polar!$Z$2:$Z$248,Table!A72)</f>
        <v>2</v>
      </c>
      <c r="U72" s="22">
        <v>72</v>
      </c>
      <c r="V72" s="22" t="s">
        <v>5669</v>
      </c>
    </row>
    <row r="73" spans="1:22" x14ac:dyDescent="0.4">
      <c r="A73" s="11" t="s">
        <v>94</v>
      </c>
      <c r="B73" s="12">
        <v>4</v>
      </c>
      <c r="C73" s="13">
        <v>6</v>
      </c>
      <c r="E73">
        <f>COUNTIF(Chiral!$F$2:$F$77,Table!A73)+COUNTIF(Chiral!$K$2:$K$77,Table!A73)+COUNTIF(Chiral!$P$2:$P$77,Table!A73)+COUNTIF(Chiral!$U$2:$U$77,Table!A73)+COUNTIF(Chiral!$Z$2:$Z$77,Table!A73)</f>
        <v>0</v>
      </c>
      <c r="F73">
        <f>COUNTIF(Achiral!$F$2:$F$1817,Table!A73)+COUNTIF(Achiral!$K$2:$K$1817,Table!A73)+COUNTIF(Achiral!$P$2:$P$1817,Table!A73)+COUNTIF(Achiral!$U$2:$U$1817,Table!A73)+COUNTIF(Achiral!$Z$2:$Z$1817,Table!A73)</f>
        <v>2</v>
      </c>
      <c r="G73">
        <f>COUNTIF(Polar!$F$2:$F$248,Table!A73)+COUNTIF(Polar!$K$2:$K$248,Table!A73)+COUNTIF(Polar!$P$2:$P$248,Table!A73)+COUNTIF(Polar!$U$2:$U$248,Table!A73)+COUNTIF(Polar!$Z$2:$Z$248,Table!A73)</f>
        <v>0</v>
      </c>
      <c r="U73" s="22">
        <v>73</v>
      </c>
      <c r="V73" s="22" t="s">
        <v>5669</v>
      </c>
    </row>
    <row r="74" spans="1:22" x14ac:dyDescent="0.4">
      <c r="A74" s="11" t="s">
        <v>95</v>
      </c>
      <c r="B74" s="12">
        <v>5</v>
      </c>
      <c r="C74" s="13">
        <v>6</v>
      </c>
      <c r="E74">
        <f>COUNTIF(Chiral!$F$2:$F$77,Table!A74)+COUNTIF(Chiral!$K$2:$K$77,Table!A74)+COUNTIF(Chiral!$P$2:$P$77,Table!A74)+COUNTIF(Chiral!$U$2:$U$77,Table!A74)+COUNTIF(Chiral!$Z$2:$Z$77,Table!A74)</f>
        <v>14</v>
      </c>
      <c r="F74">
        <f>COUNTIF(Achiral!$F$2:$F$1817,Table!A74)+COUNTIF(Achiral!$K$2:$K$1817,Table!A74)+COUNTIF(Achiral!$P$2:$P$1817,Table!A74)+COUNTIF(Achiral!$U$2:$U$1817,Table!A74)+COUNTIF(Achiral!$Z$2:$Z$1817,Table!A74)</f>
        <v>75</v>
      </c>
      <c r="G74">
        <f>COUNTIF(Polar!$F$2:$F$248,Table!A74)+COUNTIF(Polar!$K$2:$K$248,Table!A74)+COUNTIF(Polar!$P$2:$P$248,Table!A74)+COUNTIF(Polar!$U$2:$U$248,Table!A74)+COUNTIF(Polar!$Z$2:$Z$248,Table!A74)</f>
        <v>5</v>
      </c>
      <c r="U74" s="22">
        <v>74</v>
      </c>
      <c r="V74" s="22" t="s">
        <v>5669</v>
      </c>
    </row>
    <row r="75" spans="1:22" x14ac:dyDescent="0.4">
      <c r="A75" s="11" t="s">
        <v>96</v>
      </c>
      <c r="B75" s="12">
        <v>6</v>
      </c>
      <c r="C75" s="13">
        <v>6</v>
      </c>
      <c r="E75">
        <f>COUNTIF(Chiral!$F$2:$F$77,Table!A75)+COUNTIF(Chiral!$K$2:$K$77,Table!A75)+COUNTIF(Chiral!$P$2:$P$77,Table!A75)+COUNTIF(Chiral!$U$2:$U$77,Table!A75)+COUNTIF(Chiral!$Z$2:$Z$77,Table!A75)</f>
        <v>7</v>
      </c>
      <c r="F75">
        <f>COUNTIF(Achiral!$F$2:$F$1817,Table!A75)+COUNTIF(Achiral!$K$2:$K$1817,Table!A75)+COUNTIF(Achiral!$P$2:$P$1817,Table!A75)+COUNTIF(Achiral!$U$2:$U$1817,Table!A75)+COUNTIF(Achiral!$Z$2:$Z$1817,Table!A75)</f>
        <v>40</v>
      </c>
      <c r="G75">
        <f>COUNTIF(Polar!$F$2:$F$248,Table!A75)+COUNTIF(Polar!$K$2:$K$248,Table!A75)+COUNTIF(Polar!$P$2:$P$248,Table!A75)+COUNTIF(Polar!$U$2:$U$248,Table!A75)+COUNTIF(Polar!$Z$2:$Z$248,Table!A75)</f>
        <v>5</v>
      </c>
      <c r="U75" s="22">
        <v>75</v>
      </c>
      <c r="V75" s="22" t="s">
        <v>5671</v>
      </c>
    </row>
    <row r="76" spans="1:22" x14ac:dyDescent="0.4">
      <c r="A76" s="11" t="s">
        <v>97</v>
      </c>
      <c r="B76" s="12">
        <v>7</v>
      </c>
      <c r="C76" s="13">
        <v>6</v>
      </c>
      <c r="E76">
        <f>COUNTIF(Chiral!$F$2:$F$77,Table!A76)+COUNTIF(Chiral!$K$2:$K$77,Table!A76)+COUNTIF(Chiral!$P$2:$P$77,Table!A76)+COUNTIF(Chiral!$U$2:$U$77,Table!A76)+COUNTIF(Chiral!$Z$2:$Z$77,Table!A76)</f>
        <v>0</v>
      </c>
      <c r="F76">
        <f>COUNTIF(Achiral!$F$2:$F$1817,Table!A76)+COUNTIF(Achiral!$K$2:$K$1817,Table!A76)+COUNTIF(Achiral!$P$2:$P$1817,Table!A76)+COUNTIF(Achiral!$U$2:$U$1817,Table!A76)+COUNTIF(Achiral!$Z$2:$Z$1817,Table!A76)</f>
        <v>22</v>
      </c>
      <c r="G76">
        <f>COUNTIF(Polar!$F$2:$F$248,Table!A76)+COUNTIF(Polar!$K$2:$K$248,Table!A76)+COUNTIF(Polar!$P$2:$P$248,Table!A76)+COUNTIF(Polar!$U$2:$U$248,Table!A76)+COUNTIF(Polar!$Z$2:$Z$248,Table!A76)</f>
        <v>1</v>
      </c>
      <c r="U76" s="22">
        <v>76</v>
      </c>
      <c r="V76" s="22" t="s">
        <v>5671</v>
      </c>
    </row>
    <row r="77" spans="1:22" x14ac:dyDescent="0.4">
      <c r="A77" s="11" t="s">
        <v>98</v>
      </c>
      <c r="B77" s="12">
        <v>8</v>
      </c>
      <c r="C77" s="13">
        <v>6</v>
      </c>
      <c r="E77">
        <f>COUNTIF(Chiral!$F$2:$F$77,Table!A77)+COUNTIF(Chiral!$K$2:$K$77,Table!A77)+COUNTIF(Chiral!$P$2:$P$77,Table!A77)+COUNTIF(Chiral!$U$2:$U$77,Table!A77)+COUNTIF(Chiral!$Z$2:$Z$77,Table!A77)</f>
        <v>0</v>
      </c>
      <c r="F77">
        <f>COUNTIF(Achiral!$F$2:$F$1817,Table!A77)+COUNTIF(Achiral!$K$2:$K$1817,Table!A77)+COUNTIF(Achiral!$P$2:$P$1817,Table!A77)+COUNTIF(Achiral!$U$2:$U$1817,Table!A77)+COUNTIF(Achiral!$Z$2:$Z$1817,Table!A77)</f>
        <v>2</v>
      </c>
      <c r="G77">
        <f>COUNTIF(Polar!$F$2:$F$248,Table!A77)+COUNTIF(Polar!$K$2:$K$248,Table!A77)+COUNTIF(Polar!$P$2:$P$248,Table!A77)+COUNTIF(Polar!$U$2:$U$248,Table!A77)+COUNTIF(Polar!$Z$2:$Z$248,Table!A77)</f>
        <v>0</v>
      </c>
      <c r="U77" s="22">
        <v>77</v>
      </c>
      <c r="V77" s="22" t="s">
        <v>5671</v>
      </c>
    </row>
    <row r="78" spans="1:22" x14ac:dyDescent="0.4">
      <c r="A78" s="11" t="s">
        <v>99</v>
      </c>
      <c r="B78" s="12">
        <v>9</v>
      </c>
      <c r="C78" s="13">
        <v>6</v>
      </c>
      <c r="E78">
        <f>COUNTIF(Chiral!$F$2:$F$77,Table!A78)+COUNTIF(Chiral!$K$2:$K$77,Table!A78)+COUNTIF(Chiral!$P$2:$P$77,Table!A78)+COUNTIF(Chiral!$U$2:$U$77,Table!A78)+COUNTIF(Chiral!$Z$2:$Z$77,Table!A78)</f>
        <v>0</v>
      </c>
      <c r="F78">
        <f>COUNTIF(Achiral!$F$2:$F$1817,Table!A78)+COUNTIF(Achiral!$K$2:$K$1817,Table!A78)+COUNTIF(Achiral!$P$2:$P$1817,Table!A78)+COUNTIF(Achiral!$U$2:$U$1817,Table!A78)+COUNTIF(Achiral!$Z$2:$Z$1817,Table!A78)</f>
        <v>45</v>
      </c>
      <c r="G78">
        <f>COUNTIF(Polar!$F$2:$F$248,Table!A78)+COUNTIF(Polar!$K$2:$K$248,Table!A78)+COUNTIF(Polar!$P$2:$P$248,Table!A78)+COUNTIF(Polar!$U$2:$U$248,Table!A78)+COUNTIF(Polar!$Z$2:$Z$248,Table!A78)</f>
        <v>0</v>
      </c>
      <c r="U78" s="22">
        <v>78</v>
      </c>
      <c r="V78" s="22" t="s">
        <v>5671</v>
      </c>
    </row>
    <row r="79" spans="1:22" x14ac:dyDescent="0.4">
      <c r="A79" s="11" t="s">
        <v>100</v>
      </c>
      <c r="B79" s="12">
        <v>10</v>
      </c>
      <c r="C79" s="13">
        <v>6</v>
      </c>
      <c r="E79">
        <f>COUNTIF(Chiral!$F$2:$F$77,Table!A79)+COUNTIF(Chiral!$K$2:$K$77,Table!A79)+COUNTIF(Chiral!$P$2:$P$77,Table!A79)+COUNTIF(Chiral!$U$2:$U$77,Table!A79)+COUNTIF(Chiral!$Z$2:$Z$77,Table!A79)</f>
        <v>1</v>
      </c>
      <c r="F79">
        <f>COUNTIF(Achiral!$F$2:$F$1817,Table!A79)+COUNTIF(Achiral!$K$2:$K$1817,Table!A79)+COUNTIF(Achiral!$P$2:$P$1817,Table!A79)+COUNTIF(Achiral!$U$2:$U$1817,Table!A79)+COUNTIF(Achiral!$Z$2:$Z$1817,Table!A79)</f>
        <v>32</v>
      </c>
      <c r="G79">
        <f>COUNTIF(Polar!$F$2:$F$248,Table!A79)+COUNTIF(Polar!$K$2:$K$248,Table!A79)+COUNTIF(Polar!$P$2:$P$248,Table!A79)+COUNTIF(Polar!$U$2:$U$248,Table!A79)+COUNTIF(Polar!$Z$2:$Z$248,Table!A79)</f>
        <v>3</v>
      </c>
      <c r="U79" s="22">
        <v>79</v>
      </c>
      <c r="V79" s="22" t="s">
        <v>5672</v>
      </c>
    </row>
    <row r="80" spans="1:22" x14ac:dyDescent="0.4">
      <c r="A80" s="11" t="s">
        <v>101</v>
      </c>
      <c r="B80" s="12">
        <v>11</v>
      </c>
      <c r="C80" s="13">
        <v>6</v>
      </c>
      <c r="E80">
        <f>COUNTIF(Chiral!$F$2:$F$77,Table!A80)+COUNTIF(Chiral!$K$2:$K$77,Table!A80)+COUNTIF(Chiral!$P$2:$P$77,Table!A80)+COUNTIF(Chiral!$U$2:$U$77,Table!A80)+COUNTIF(Chiral!$Z$2:$Z$77,Table!A80)</f>
        <v>0</v>
      </c>
      <c r="F80">
        <f>COUNTIF(Achiral!$F$2:$F$1817,Table!A80)+COUNTIF(Achiral!$K$2:$K$1817,Table!A80)+COUNTIF(Achiral!$P$2:$P$1817,Table!A80)+COUNTIF(Achiral!$U$2:$U$1817,Table!A80)+COUNTIF(Achiral!$Z$2:$Z$1817,Table!A80)</f>
        <v>2</v>
      </c>
      <c r="G80">
        <f>COUNTIF(Polar!$F$2:$F$248,Table!A80)+COUNTIF(Polar!$K$2:$K$248,Table!A80)+COUNTIF(Polar!$P$2:$P$248,Table!A80)+COUNTIF(Polar!$U$2:$U$248,Table!A80)+COUNTIF(Polar!$Z$2:$Z$248,Table!A80)</f>
        <v>1</v>
      </c>
      <c r="U80" s="22">
        <v>80</v>
      </c>
      <c r="V80" s="22" t="s">
        <v>5671</v>
      </c>
    </row>
    <row r="81" spans="1:22" x14ac:dyDescent="0.4">
      <c r="A81" s="11" t="s">
        <v>102</v>
      </c>
      <c r="B81" s="12">
        <v>12</v>
      </c>
      <c r="C81" s="13">
        <v>6</v>
      </c>
      <c r="E81">
        <f>COUNTIF(Chiral!$F$2:$F$77,Table!A81)+COUNTIF(Chiral!$K$2:$K$77,Table!A81)+COUNTIF(Chiral!$P$2:$P$77,Table!A81)+COUNTIF(Chiral!$U$2:$U$77,Table!A81)+COUNTIF(Chiral!$Z$2:$Z$77,Table!A81)</f>
        <v>0</v>
      </c>
      <c r="F81">
        <f>COUNTIF(Achiral!$F$2:$F$1817,Table!A81)+COUNTIF(Achiral!$K$2:$K$1817,Table!A81)+COUNTIF(Achiral!$P$2:$P$1817,Table!A81)+COUNTIF(Achiral!$U$2:$U$1817,Table!A81)+COUNTIF(Achiral!$Z$2:$Z$1817,Table!A81)</f>
        <v>55</v>
      </c>
      <c r="G81">
        <f>COUNTIF(Polar!$F$2:$F$248,Table!A81)+COUNTIF(Polar!$K$2:$K$248,Table!A81)+COUNTIF(Polar!$P$2:$P$248,Table!A81)+COUNTIF(Polar!$U$2:$U$248,Table!A81)+COUNTIF(Polar!$Z$2:$Z$248,Table!A81)</f>
        <v>4</v>
      </c>
      <c r="U81" s="22">
        <v>81</v>
      </c>
      <c r="V81" s="22" t="s">
        <v>5671</v>
      </c>
    </row>
    <row r="82" spans="1:22" x14ac:dyDescent="0.4">
      <c r="A82" s="11" t="s">
        <v>103</v>
      </c>
      <c r="B82" s="12">
        <v>13</v>
      </c>
      <c r="C82" s="13">
        <v>6</v>
      </c>
      <c r="E82">
        <f>COUNTIF(Chiral!$F$2:$F$77,Table!A82)+COUNTIF(Chiral!$K$2:$K$77,Table!A82)+COUNTIF(Chiral!$P$2:$P$77,Table!A82)+COUNTIF(Chiral!$U$2:$U$77,Table!A82)+COUNTIF(Chiral!$Z$2:$Z$77,Table!A82)</f>
        <v>0</v>
      </c>
      <c r="F82">
        <f>COUNTIF(Achiral!$F$2:$F$1817,Table!A82)+COUNTIF(Achiral!$K$2:$K$1817,Table!A82)+COUNTIF(Achiral!$P$2:$P$1817,Table!A82)+COUNTIF(Achiral!$U$2:$U$1817,Table!A82)+COUNTIF(Achiral!$Z$2:$Z$1817,Table!A82)</f>
        <v>92</v>
      </c>
      <c r="G82">
        <f>COUNTIF(Polar!$F$2:$F$248,Table!A82)+COUNTIF(Polar!$K$2:$K$248,Table!A82)+COUNTIF(Polar!$P$2:$P$248,Table!A82)+COUNTIF(Polar!$U$2:$U$248,Table!A82)+COUNTIF(Polar!$Z$2:$Z$248,Table!A82)</f>
        <v>5</v>
      </c>
      <c r="U82" s="22">
        <v>82</v>
      </c>
      <c r="V82" s="22" t="s">
        <v>5671</v>
      </c>
    </row>
    <row r="83" spans="1:22" x14ac:dyDescent="0.4">
      <c r="A83" s="11" t="s">
        <v>104</v>
      </c>
      <c r="B83" s="12">
        <v>14</v>
      </c>
      <c r="C83" s="13">
        <v>6</v>
      </c>
      <c r="E83">
        <f>COUNTIF(Chiral!$F$2:$F$77,Table!A83)+COUNTIF(Chiral!$K$2:$K$77,Table!A83)+COUNTIF(Chiral!$P$2:$P$77,Table!A83)+COUNTIF(Chiral!$U$2:$U$77,Table!A83)+COUNTIF(Chiral!$Z$2:$Z$77,Table!A83)</f>
        <v>8</v>
      </c>
      <c r="F83">
        <f>COUNTIF(Achiral!$F$2:$F$1817,Table!A83)+COUNTIF(Achiral!$K$2:$K$1817,Table!A83)+COUNTIF(Achiral!$P$2:$P$1817,Table!A83)+COUNTIF(Achiral!$U$2:$U$1817,Table!A83)+COUNTIF(Achiral!$Z$2:$Z$1817,Table!A83)</f>
        <v>119</v>
      </c>
      <c r="G83">
        <f>COUNTIF(Polar!$F$2:$F$248,Table!A83)+COUNTIF(Polar!$K$2:$K$248,Table!A83)+COUNTIF(Polar!$P$2:$P$248,Table!A83)+COUNTIF(Polar!$U$2:$U$248,Table!A83)+COUNTIF(Polar!$Z$2:$Z$248,Table!A83)</f>
        <v>31</v>
      </c>
      <c r="U83" s="22">
        <v>83</v>
      </c>
      <c r="V83" s="22" t="s">
        <v>5671</v>
      </c>
    </row>
    <row r="84" spans="1:22" x14ac:dyDescent="0.4">
      <c r="A84" s="11" t="s">
        <v>105</v>
      </c>
      <c r="B84" s="12">
        <v>15</v>
      </c>
      <c r="C84" s="13">
        <v>6</v>
      </c>
      <c r="E84">
        <f>COUNTIF(Chiral!$F$2:$F$77,Table!A84)+COUNTIF(Chiral!$K$2:$K$77,Table!A84)+COUNTIF(Chiral!$P$2:$P$77,Table!A84)+COUNTIF(Chiral!$U$2:$U$77,Table!A84)+COUNTIF(Chiral!$Z$2:$Z$77,Table!A84)</f>
        <v>3</v>
      </c>
      <c r="F84">
        <f>COUNTIF(Achiral!$F$2:$F$1817,Table!A84)+COUNTIF(Achiral!$K$2:$K$1817,Table!A84)+COUNTIF(Achiral!$P$2:$P$1817,Table!A84)+COUNTIF(Achiral!$U$2:$U$1817,Table!A84)+COUNTIF(Achiral!$Z$2:$Z$1817,Table!A84)</f>
        <v>117</v>
      </c>
      <c r="G84">
        <f>COUNTIF(Polar!$F$2:$F$248,Table!A84)+COUNTIF(Polar!$K$2:$K$248,Table!A84)+COUNTIF(Polar!$P$2:$P$248,Table!A84)+COUNTIF(Polar!$U$2:$U$248,Table!A84)+COUNTIF(Polar!$Z$2:$Z$248,Table!A84)</f>
        <v>32</v>
      </c>
      <c r="U84" s="22">
        <v>84</v>
      </c>
      <c r="V84" s="22" t="s">
        <v>5671</v>
      </c>
    </row>
    <row r="85" spans="1:22" x14ac:dyDescent="0.4">
      <c r="A85" s="11" t="s">
        <v>106</v>
      </c>
      <c r="B85" s="12">
        <v>16</v>
      </c>
      <c r="C85" s="13">
        <v>6</v>
      </c>
      <c r="E85">
        <f>COUNTIF(Chiral!$F$2:$F$77,Table!A85)+COUNTIF(Chiral!$K$2:$K$77,Table!A85)+COUNTIF(Chiral!$P$2:$P$77,Table!A85)+COUNTIF(Chiral!$U$2:$U$77,Table!A85)+COUNTIF(Chiral!$Z$2:$Z$77,Table!A85)</f>
        <v>0</v>
      </c>
      <c r="F85">
        <f>COUNTIF(Achiral!$F$2:$F$1817,Table!A85)+COUNTIF(Achiral!$K$2:$K$1817,Table!A85)+COUNTIF(Achiral!$P$2:$P$1817,Table!A85)+COUNTIF(Achiral!$U$2:$U$1817,Table!A85)+COUNTIF(Achiral!$Z$2:$Z$1817,Table!A85)</f>
        <v>0</v>
      </c>
      <c r="G85">
        <f>COUNTIF(Polar!$F$2:$F$248,Table!A85)+COUNTIF(Polar!$K$2:$K$248,Table!A85)+COUNTIF(Polar!$P$2:$P$248,Table!A85)+COUNTIF(Polar!$U$2:$U$248,Table!A85)+COUNTIF(Polar!$Z$2:$Z$248,Table!A85)</f>
        <v>0</v>
      </c>
      <c r="U85" s="22">
        <v>85</v>
      </c>
      <c r="V85" s="22" t="s">
        <v>5671</v>
      </c>
    </row>
    <row r="86" spans="1:22" x14ac:dyDescent="0.4">
      <c r="A86" s="11" t="s">
        <v>107</v>
      </c>
      <c r="B86" s="12">
        <v>17</v>
      </c>
      <c r="C86" s="13">
        <v>6</v>
      </c>
      <c r="E86">
        <f>COUNTIF(Chiral!$F$2:$F$77,Table!A86)+COUNTIF(Chiral!$K$2:$K$77,Table!A86)+COUNTIF(Chiral!$P$2:$P$77,Table!A86)+COUNTIF(Chiral!$U$2:$U$77,Table!A86)+COUNTIF(Chiral!$Z$2:$Z$77,Table!A86)</f>
        <v>0</v>
      </c>
      <c r="F86">
        <f>COUNTIF(Achiral!$F$2:$F$1817,Table!A86)+COUNTIF(Achiral!$K$2:$K$1817,Table!A86)+COUNTIF(Achiral!$P$2:$P$1817,Table!A86)+COUNTIF(Achiral!$U$2:$U$1817,Table!A86)+COUNTIF(Achiral!$Z$2:$Z$1817,Table!A86)</f>
        <v>0</v>
      </c>
      <c r="G86">
        <f>COUNTIF(Polar!$F$2:$F$248,Table!A86)+COUNTIF(Polar!$K$2:$K$248,Table!A86)+COUNTIF(Polar!$P$2:$P$248,Table!A86)+COUNTIF(Polar!$U$2:$U$248,Table!A86)+COUNTIF(Polar!$Z$2:$Z$248,Table!A86)</f>
        <v>0</v>
      </c>
      <c r="U86" s="22">
        <v>86</v>
      </c>
      <c r="V86" s="22" t="s">
        <v>5671</v>
      </c>
    </row>
    <row r="87" spans="1:22" x14ac:dyDescent="0.4">
      <c r="A87" s="11" t="s">
        <v>108</v>
      </c>
      <c r="B87" s="12">
        <v>18</v>
      </c>
      <c r="C87" s="13">
        <v>6</v>
      </c>
      <c r="E87">
        <f>COUNTIF(Chiral!$F$2:$F$77,Table!A87)+COUNTIF(Chiral!$K$2:$K$77,Table!A87)+COUNTIF(Chiral!$P$2:$P$77,Table!A87)+COUNTIF(Chiral!$U$2:$U$77,Table!A87)+COUNTIF(Chiral!$Z$2:$Z$77,Table!A87)</f>
        <v>0</v>
      </c>
      <c r="F87">
        <f>COUNTIF(Achiral!$F$2:$F$1817,Table!A87)+COUNTIF(Achiral!$K$2:$K$1817,Table!A87)+COUNTIF(Achiral!$P$2:$P$1817,Table!A87)+COUNTIF(Achiral!$U$2:$U$1817,Table!A87)+COUNTIF(Achiral!$Z$2:$Z$1817,Table!A87)</f>
        <v>0</v>
      </c>
      <c r="G87">
        <f>COUNTIF(Polar!$F$2:$F$248,Table!A87)+COUNTIF(Polar!$K$2:$K$248,Table!A87)+COUNTIF(Polar!$P$2:$P$248,Table!A87)+COUNTIF(Polar!$U$2:$U$248,Table!A87)+COUNTIF(Polar!$Z$2:$Z$248,Table!A87)</f>
        <v>0</v>
      </c>
      <c r="U87" s="22">
        <v>87</v>
      </c>
      <c r="V87" s="22" t="s">
        <v>5671</v>
      </c>
    </row>
    <row r="88" spans="1:22" x14ac:dyDescent="0.4">
      <c r="A88" s="11" t="s">
        <v>109</v>
      </c>
      <c r="B88" s="12">
        <v>1</v>
      </c>
      <c r="C88" s="13">
        <v>7</v>
      </c>
      <c r="E88">
        <f>COUNTIF(Chiral!$F$2:$F$77,Table!A88)+COUNTIF(Chiral!$K$2:$K$77,Table!A88)+COUNTIF(Chiral!$P$2:$P$77,Table!A88)+COUNTIF(Chiral!$U$2:$U$77,Table!A88)+COUNTIF(Chiral!$Z$2:$Z$77,Table!A88)</f>
        <v>0</v>
      </c>
      <c r="F88">
        <f>COUNTIF(Achiral!$F$2:$F$1817,Table!A88)+COUNTIF(Achiral!$K$2:$K$1817,Table!A88)+COUNTIF(Achiral!$P$2:$P$1817,Table!A88)+COUNTIF(Achiral!$U$2:$U$1817,Table!A88)+COUNTIF(Achiral!$Z$2:$Z$1817,Table!A88)</f>
        <v>0</v>
      </c>
      <c r="G88">
        <f>COUNTIF(Polar!$F$2:$F$248,Table!A88)+COUNTIF(Polar!$K$2:$K$248,Table!A88)+COUNTIF(Polar!$P$2:$P$248,Table!A88)+COUNTIF(Polar!$U$2:$U$248,Table!A88)+COUNTIF(Polar!$Z$2:$Z$248,Table!A88)</f>
        <v>0</v>
      </c>
      <c r="U88" s="22">
        <v>88</v>
      </c>
      <c r="V88" s="22" t="s">
        <v>5671</v>
      </c>
    </row>
    <row r="89" spans="1:22" x14ac:dyDescent="0.4">
      <c r="A89" s="11" t="s">
        <v>110</v>
      </c>
      <c r="B89" s="12">
        <v>2</v>
      </c>
      <c r="C89" s="13">
        <v>7</v>
      </c>
      <c r="E89">
        <f>COUNTIF(Chiral!$F$2:$F$77,Table!A89)+COUNTIF(Chiral!$K$2:$K$77,Table!A89)+COUNTIF(Chiral!$P$2:$P$77,Table!A89)+COUNTIF(Chiral!$U$2:$U$77,Table!A89)+COUNTIF(Chiral!$Z$2:$Z$77,Table!A89)</f>
        <v>0</v>
      </c>
      <c r="F89">
        <f>COUNTIF(Achiral!$F$2:$F$1817,Table!A89)+COUNTIF(Achiral!$K$2:$K$1817,Table!A89)+COUNTIF(Achiral!$P$2:$P$1817,Table!A89)+COUNTIF(Achiral!$U$2:$U$1817,Table!A89)+COUNTIF(Achiral!$Z$2:$Z$1817,Table!A89)</f>
        <v>0</v>
      </c>
      <c r="G89">
        <f>COUNTIF(Polar!$F$2:$F$248,Table!A89)+COUNTIF(Polar!$K$2:$K$248,Table!A89)+COUNTIF(Polar!$P$2:$P$248,Table!A89)+COUNTIF(Polar!$U$2:$U$248,Table!A89)+COUNTIF(Polar!$Z$2:$Z$248,Table!A89)</f>
        <v>0</v>
      </c>
      <c r="U89" s="22">
        <v>89</v>
      </c>
      <c r="V89" s="22" t="s">
        <v>5671</v>
      </c>
    </row>
    <row r="90" spans="1:22" x14ac:dyDescent="0.4">
      <c r="A90" s="11" t="s">
        <v>111</v>
      </c>
      <c r="B90" s="12">
        <v>3</v>
      </c>
      <c r="C90" s="13">
        <v>7</v>
      </c>
      <c r="E90">
        <f>COUNTIF(Chiral!$F$2:$F$77,Table!A90)+COUNTIF(Chiral!$K$2:$K$77,Table!A90)+COUNTIF(Chiral!$P$2:$P$77,Table!A90)+COUNTIF(Chiral!$U$2:$U$77,Table!A90)+COUNTIF(Chiral!$Z$2:$Z$77,Table!A90)</f>
        <v>0</v>
      </c>
      <c r="F90">
        <f>COUNTIF(Achiral!$F$2:$F$1817,Table!A90)+COUNTIF(Achiral!$K$2:$K$1817,Table!A90)+COUNTIF(Achiral!$P$2:$P$1817,Table!A90)+COUNTIF(Achiral!$U$2:$U$1817,Table!A90)+COUNTIF(Achiral!$Z$2:$Z$1817,Table!A90)</f>
        <v>0</v>
      </c>
      <c r="G90">
        <f>COUNTIF(Polar!$F$2:$F$248,Table!A90)+COUNTIF(Polar!$K$2:$K$248,Table!A90)+COUNTIF(Polar!$P$2:$P$248,Table!A90)+COUNTIF(Polar!$U$2:$U$248,Table!A90)+COUNTIF(Polar!$Z$2:$Z$248,Table!A90)</f>
        <v>0</v>
      </c>
      <c r="U90" s="22">
        <v>90</v>
      </c>
      <c r="V90" s="22" t="s">
        <v>5671</v>
      </c>
    </row>
    <row r="91" spans="1:22" x14ac:dyDescent="0.4">
      <c r="A91" s="11" t="s">
        <v>112</v>
      </c>
      <c r="B91" s="12">
        <v>3</v>
      </c>
      <c r="C91" s="13">
        <v>7</v>
      </c>
      <c r="E91">
        <f>COUNTIF(Chiral!$F$2:$F$77,Table!A91)+COUNTIF(Chiral!$K$2:$K$77,Table!A91)+COUNTIF(Chiral!$P$2:$P$77,Table!A91)+COUNTIF(Chiral!$U$2:$U$77,Table!A91)+COUNTIF(Chiral!$Z$2:$Z$77,Table!A91)</f>
        <v>1</v>
      </c>
      <c r="F91">
        <f>COUNTIF(Achiral!$F$2:$F$1817,Table!A91)+COUNTIF(Achiral!$K$2:$K$1817,Table!A91)+COUNTIF(Achiral!$P$2:$P$1817,Table!A91)+COUNTIF(Achiral!$U$2:$U$1817,Table!A91)+COUNTIF(Achiral!$Z$2:$Z$1817,Table!A91)</f>
        <v>5</v>
      </c>
      <c r="G91">
        <f>COUNTIF(Polar!$F$2:$F$248,Table!A91)+COUNTIF(Polar!$K$2:$K$248,Table!A91)+COUNTIF(Polar!$P$2:$P$248,Table!A91)+COUNTIF(Polar!$U$2:$U$248,Table!A91)+COUNTIF(Polar!$Z$2:$Z$248,Table!A91)</f>
        <v>0</v>
      </c>
      <c r="U91" s="22">
        <v>91</v>
      </c>
      <c r="V91" s="22" t="s">
        <v>5672</v>
      </c>
    </row>
    <row r="92" spans="1:22" x14ac:dyDescent="0.4">
      <c r="A92" s="11" t="s">
        <v>113</v>
      </c>
      <c r="B92" s="12">
        <v>3</v>
      </c>
      <c r="C92" s="13">
        <v>7</v>
      </c>
      <c r="E92">
        <f>COUNTIF(Chiral!$F$2:$F$77,Table!A92)+COUNTIF(Chiral!$K$2:$K$77,Table!A92)+COUNTIF(Chiral!$P$2:$P$77,Table!A92)+COUNTIF(Chiral!$U$2:$U$77,Table!A92)+COUNTIF(Chiral!$Z$2:$Z$77,Table!A92)</f>
        <v>0</v>
      </c>
      <c r="F92">
        <f>COUNTIF(Achiral!$F$2:$F$1817,Table!A92)+COUNTIF(Achiral!$K$2:$K$1817,Table!A92)+COUNTIF(Achiral!$P$2:$P$1817,Table!A92)+COUNTIF(Achiral!$U$2:$U$1817,Table!A92)+COUNTIF(Achiral!$Z$2:$Z$1817,Table!A92)</f>
        <v>0</v>
      </c>
      <c r="G92">
        <f>COUNTIF(Polar!$F$2:$F$248,Table!A92)+COUNTIF(Polar!$K$2:$K$248,Table!A92)+COUNTIF(Polar!$P$2:$P$248,Table!A92)+COUNTIF(Polar!$U$2:$U$248,Table!A92)+COUNTIF(Polar!$Z$2:$Z$248,Table!A92)</f>
        <v>0</v>
      </c>
      <c r="U92" s="22">
        <v>92</v>
      </c>
      <c r="V92" s="22" t="s">
        <v>5671</v>
      </c>
    </row>
    <row r="93" spans="1:22" x14ac:dyDescent="0.4">
      <c r="A93" s="11" t="s">
        <v>114</v>
      </c>
      <c r="B93" s="12">
        <v>3</v>
      </c>
      <c r="C93" s="13">
        <v>7</v>
      </c>
      <c r="E93">
        <f>COUNTIF(Chiral!$F$2:$F$77,Table!A93)+COUNTIF(Chiral!$K$2:$K$77,Table!A93)+COUNTIF(Chiral!$P$2:$P$77,Table!A93)+COUNTIF(Chiral!$U$2:$U$77,Table!A93)+COUNTIF(Chiral!$Z$2:$Z$77,Table!A93)</f>
        <v>0</v>
      </c>
      <c r="F93">
        <f>COUNTIF(Achiral!$F$2:$F$1817,Table!A93)+COUNTIF(Achiral!$K$2:$K$1817,Table!A93)+COUNTIF(Achiral!$P$2:$P$1817,Table!A93)+COUNTIF(Achiral!$U$2:$U$1817,Table!A93)+COUNTIF(Achiral!$Z$2:$Z$1817,Table!A93)</f>
        <v>53</v>
      </c>
      <c r="G93">
        <f>COUNTIF(Polar!$F$2:$F$248,Table!A93)+COUNTIF(Polar!$K$2:$K$248,Table!A93)+COUNTIF(Polar!$P$2:$P$248,Table!A93)+COUNTIF(Polar!$U$2:$U$248,Table!A93)+COUNTIF(Polar!$Z$2:$Z$248,Table!A93)</f>
        <v>1</v>
      </c>
      <c r="U93" s="22">
        <v>93</v>
      </c>
      <c r="V93" s="22" t="s">
        <v>5671</v>
      </c>
    </row>
    <row r="94" spans="1:22" x14ac:dyDescent="0.4">
      <c r="A94" s="11" t="s">
        <v>115</v>
      </c>
      <c r="B94" s="12">
        <v>3</v>
      </c>
      <c r="C94" s="13">
        <v>7</v>
      </c>
      <c r="E94">
        <f>COUNTIF(Chiral!$F$2:$F$77,Table!A94)+COUNTIF(Chiral!$K$2:$K$77,Table!A94)+COUNTIF(Chiral!$P$2:$P$77,Table!A94)+COUNTIF(Chiral!$U$2:$U$77,Table!A94)+COUNTIF(Chiral!$Z$2:$Z$77,Table!A94)</f>
        <v>0</v>
      </c>
      <c r="F94">
        <f>COUNTIF(Achiral!$F$2:$F$1817,Table!A94)+COUNTIF(Achiral!$K$2:$K$1817,Table!A94)+COUNTIF(Achiral!$P$2:$P$1817,Table!A94)+COUNTIF(Achiral!$U$2:$U$1817,Table!A94)+COUNTIF(Achiral!$Z$2:$Z$1817,Table!A94)</f>
        <v>1</v>
      </c>
      <c r="G94">
        <f>COUNTIF(Polar!$F$2:$F$248,Table!A94)+COUNTIF(Polar!$K$2:$K$248,Table!A94)+COUNTIF(Polar!$P$2:$P$248,Table!A94)+COUNTIF(Polar!$U$2:$U$248,Table!A94)+COUNTIF(Polar!$Z$2:$Z$248,Table!A94)</f>
        <v>0</v>
      </c>
      <c r="U94" s="22">
        <v>94</v>
      </c>
      <c r="V94" s="22" t="s">
        <v>5671</v>
      </c>
    </row>
    <row r="95" spans="1:22" x14ac:dyDescent="0.4">
      <c r="A95" s="11" t="s">
        <v>116</v>
      </c>
      <c r="B95" s="12">
        <v>3</v>
      </c>
      <c r="C95" s="13">
        <v>7</v>
      </c>
      <c r="E95">
        <f>COUNTIF(Chiral!$F$2:$F$77,Table!A95)+COUNTIF(Chiral!$K$2:$K$77,Table!A95)+COUNTIF(Chiral!$P$2:$P$77,Table!A95)+COUNTIF(Chiral!$U$2:$U$77,Table!A95)+COUNTIF(Chiral!$Z$2:$Z$77,Table!A95)</f>
        <v>0</v>
      </c>
      <c r="F95">
        <f>COUNTIF(Achiral!$F$2:$F$1817,Table!A95)+COUNTIF(Achiral!$K$2:$K$1817,Table!A95)+COUNTIF(Achiral!$P$2:$P$1817,Table!A95)+COUNTIF(Achiral!$U$2:$U$1817,Table!A95)+COUNTIF(Achiral!$Z$2:$Z$1817,Table!A95)</f>
        <v>0</v>
      </c>
      <c r="G95">
        <f>COUNTIF(Polar!$F$2:$F$248,Table!A95)+COUNTIF(Polar!$K$2:$K$248,Table!A95)+COUNTIF(Polar!$P$2:$P$248,Table!A95)+COUNTIF(Polar!$U$2:$U$248,Table!A95)+COUNTIF(Polar!$Z$2:$Z$248,Table!A95)</f>
        <v>0</v>
      </c>
      <c r="U95" s="22">
        <v>95</v>
      </c>
      <c r="V95" s="22" t="s">
        <v>5671</v>
      </c>
    </row>
    <row r="96" spans="1:22" x14ac:dyDescent="0.4">
      <c r="A96" s="11" t="s">
        <v>117</v>
      </c>
      <c r="B96" s="12">
        <v>3</v>
      </c>
      <c r="C96" s="13">
        <v>7</v>
      </c>
      <c r="E96">
        <f>COUNTIF(Chiral!$F$2:$F$77,Table!A96)+COUNTIF(Chiral!$K$2:$K$77,Table!A96)+COUNTIF(Chiral!$P$2:$P$77,Table!A96)+COUNTIF(Chiral!$U$2:$U$77,Table!A96)+COUNTIF(Chiral!$Z$2:$Z$77,Table!A96)</f>
        <v>0</v>
      </c>
      <c r="F96">
        <f>COUNTIF(Achiral!$F$2:$F$1817,Table!A96)+COUNTIF(Achiral!$K$2:$K$1817,Table!A96)+COUNTIF(Achiral!$P$2:$P$1817,Table!A96)+COUNTIF(Achiral!$U$2:$U$1817,Table!A96)+COUNTIF(Achiral!$Z$2:$Z$1817,Table!A96)</f>
        <v>1</v>
      </c>
      <c r="G96">
        <f>COUNTIF(Polar!$F$2:$F$248,Table!A96)+COUNTIF(Polar!$K$2:$K$248,Table!A96)+COUNTIF(Polar!$P$2:$P$248,Table!A96)+COUNTIF(Polar!$U$2:$U$248,Table!A96)+COUNTIF(Polar!$Z$2:$Z$248,Table!A96)</f>
        <v>0</v>
      </c>
      <c r="U96" s="22">
        <v>96</v>
      </c>
      <c r="V96" s="22" t="s">
        <v>5671</v>
      </c>
    </row>
    <row r="97" spans="1:22" x14ac:dyDescent="0.4">
      <c r="A97" s="11" t="s">
        <v>118</v>
      </c>
      <c r="B97" s="12">
        <v>3</v>
      </c>
      <c r="C97" s="13">
        <v>7</v>
      </c>
      <c r="E97">
        <f>COUNTIF(Chiral!$F$2:$F$77,Table!A97)+COUNTIF(Chiral!$K$2:$K$77,Table!A97)+COUNTIF(Chiral!$P$2:$P$77,Table!A97)+COUNTIF(Chiral!$U$2:$U$77,Table!A97)+COUNTIF(Chiral!$Z$2:$Z$77,Table!A97)</f>
        <v>0</v>
      </c>
      <c r="F97">
        <f>COUNTIF(Achiral!$F$2:$F$1817,Table!A97)+COUNTIF(Achiral!$K$2:$K$1817,Table!A97)+COUNTIF(Achiral!$P$2:$P$1817,Table!A97)+COUNTIF(Achiral!$U$2:$U$1817,Table!A97)+COUNTIF(Achiral!$Z$2:$Z$1817,Table!A97)</f>
        <v>1</v>
      </c>
      <c r="G97">
        <f>COUNTIF(Polar!$F$2:$F$248,Table!A97)+COUNTIF(Polar!$K$2:$K$248,Table!A97)+COUNTIF(Polar!$P$2:$P$248,Table!A97)+COUNTIF(Polar!$U$2:$U$248,Table!A97)+COUNTIF(Polar!$Z$2:$Z$248,Table!A97)</f>
        <v>0</v>
      </c>
      <c r="U97" s="22">
        <v>97</v>
      </c>
      <c r="V97" s="22" t="s">
        <v>5672</v>
      </c>
    </row>
    <row r="98" spans="1:22" x14ac:dyDescent="0.4">
      <c r="A98" s="11" t="s">
        <v>119</v>
      </c>
      <c r="B98" s="12">
        <v>3</v>
      </c>
      <c r="C98" s="13">
        <v>7</v>
      </c>
      <c r="E98">
        <f>COUNTIF(Chiral!$F$2:$F$77,Table!A98)+COUNTIF(Chiral!$K$2:$K$77,Table!A98)+COUNTIF(Chiral!$P$2:$P$77,Table!A98)+COUNTIF(Chiral!$U$2:$U$77,Table!A98)+COUNTIF(Chiral!$Z$2:$Z$77,Table!A98)</f>
        <v>0</v>
      </c>
      <c r="F98">
        <f>COUNTIF(Achiral!$F$2:$F$1817,Table!A98)+COUNTIF(Achiral!$K$2:$K$1817,Table!A98)+COUNTIF(Achiral!$P$2:$P$1817,Table!A98)+COUNTIF(Achiral!$U$2:$U$1817,Table!A98)+COUNTIF(Achiral!$Z$2:$Z$1817,Table!A98)</f>
        <v>0</v>
      </c>
      <c r="G98">
        <f>COUNTIF(Polar!$F$2:$F$248,Table!A98)+COUNTIF(Polar!$K$2:$K$248,Table!A98)+COUNTIF(Polar!$P$2:$P$248,Table!A98)+COUNTIF(Polar!$U$2:$U$248,Table!A98)+COUNTIF(Polar!$Z$2:$Z$248,Table!A98)</f>
        <v>0</v>
      </c>
      <c r="U98" s="22">
        <v>98</v>
      </c>
      <c r="V98" s="22" t="s">
        <v>5671</v>
      </c>
    </row>
    <row r="99" spans="1:22" x14ac:dyDescent="0.4">
      <c r="A99" s="11" t="s">
        <v>120</v>
      </c>
      <c r="B99" s="12">
        <v>3</v>
      </c>
      <c r="C99" s="13">
        <v>7</v>
      </c>
      <c r="E99">
        <f>COUNTIF(Chiral!$F$2:$F$77,Table!A99)+COUNTIF(Chiral!$K$2:$K$77,Table!A99)+COUNTIF(Chiral!$P$2:$P$77,Table!A99)+COUNTIF(Chiral!$U$2:$U$77,Table!A99)+COUNTIF(Chiral!$Z$2:$Z$77,Table!A99)</f>
        <v>0</v>
      </c>
      <c r="F99">
        <f>COUNTIF(Achiral!$F$2:$F$1817,Table!A99)+COUNTIF(Achiral!$K$2:$K$1817,Table!A99)+COUNTIF(Achiral!$P$2:$P$1817,Table!A99)+COUNTIF(Achiral!$U$2:$U$1817,Table!A99)+COUNTIF(Achiral!$Z$2:$Z$1817,Table!A99)</f>
        <v>0</v>
      </c>
      <c r="G99">
        <f>COUNTIF(Polar!$F$2:$F$248,Table!A99)+COUNTIF(Polar!$K$2:$K$248,Table!A99)+COUNTIF(Polar!$P$2:$P$248,Table!A99)+COUNTIF(Polar!$U$2:$U$248,Table!A99)+COUNTIF(Polar!$Z$2:$Z$248,Table!A99)</f>
        <v>0</v>
      </c>
      <c r="U99" s="22">
        <v>99</v>
      </c>
      <c r="V99" s="22" t="s">
        <v>5671</v>
      </c>
    </row>
    <row r="100" spans="1:22" x14ac:dyDescent="0.4">
      <c r="A100" s="11" t="s">
        <v>121</v>
      </c>
      <c r="B100" s="12">
        <v>3</v>
      </c>
      <c r="C100" s="13">
        <v>7</v>
      </c>
      <c r="E100">
        <f>COUNTIF(Chiral!$F$2:$F$77,Table!A100)+COUNTIF(Chiral!$K$2:$K$77,Table!A100)+COUNTIF(Chiral!$P$2:$P$77,Table!A100)+COUNTIF(Chiral!$U$2:$U$77,Table!A100)+COUNTIF(Chiral!$Z$2:$Z$77,Table!A100)</f>
        <v>0</v>
      </c>
      <c r="F100">
        <f>COUNTIF(Achiral!$F$2:$F$1817,Table!A100)+COUNTIF(Achiral!$K$2:$K$1817,Table!A100)+COUNTIF(Achiral!$P$2:$P$1817,Table!A100)+COUNTIF(Achiral!$U$2:$U$1817,Table!A100)+COUNTIF(Achiral!$Z$2:$Z$1817,Table!A100)</f>
        <v>0</v>
      </c>
      <c r="G100">
        <f>COUNTIF(Polar!$F$2:$F$248,Table!A100)+COUNTIF(Polar!$K$2:$K$248,Table!A100)+COUNTIF(Polar!$P$2:$P$248,Table!A100)+COUNTIF(Polar!$U$2:$U$248,Table!A100)+COUNTIF(Polar!$Z$2:$Z$248,Table!A100)</f>
        <v>0</v>
      </c>
      <c r="U100" s="22">
        <v>100</v>
      </c>
      <c r="V100" s="22" t="s">
        <v>5671</v>
      </c>
    </row>
    <row r="101" spans="1:22" x14ac:dyDescent="0.4">
      <c r="A101" s="11" t="s">
        <v>122</v>
      </c>
      <c r="B101" s="12">
        <v>3</v>
      </c>
      <c r="C101" s="13">
        <v>7</v>
      </c>
      <c r="E101">
        <f>COUNTIF(Chiral!$F$2:$F$77,Table!A101)+COUNTIF(Chiral!$K$2:$K$77,Table!A101)+COUNTIF(Chiral!$P$2:$P$77,Table!A101)+COUNTIF(Chiral!$U$2:$U$77,Table!A101)+COUNTIF(Chiral!$Z$2:$Z$77,Table!A101)</f>
        <v>0</v>
      </c>
      <c r="F101">
        <f>COUNTIF(Achiral!$F$2:$F$1817,Table!A101)+COUNTIF(Achiral!$K$2:$K$1817,Table!A101)+COUNTIF(Achiral!$P$2:$P$1817,Table!A101)+COUNTIF(Achiral!$U$2:$U$1817,Table!A101)+COUNTIF(Achiral!$Z$2:$Z$1817,Table!A101)</f>
        <v>0</v>
      </c>
      <c r="G101">
        <f>COUNTIF(Polar!$F$2:$F$248,Table!A101)+COUNTIF(Polar!$K$2:$K$248,Table!A101)+COUNTIF(Polar!$P$2:$P$248,Table!A101)+COUNTIF(Polar!$U$2:$U$248,Table!A101)+COUNTIF(Polar!$Z$2:$Z$248,Table!A101)</f>
        <v>0</v>
      </c>
      <c r="U101" s="22">
        <v>101</v>
      </c>
      <c r="V101" s="22" t="s">
        <v>5671</v>
      </c>
    </row>
    <row r="102" spans="1:22" x14ac:dyDescent="0.4">
      <c r="A102" s="11" t="s">
        <v>123</v>
      </c>
      <c r="B102" s="12">
        <v>3</v>
      </c>
      <c r="C102" s="13">
        <v>7</v>
      </c>
      <c r="E102">
        <f>COUNTIF(Chiral!$F$2:$F$77,Table!A102)+COUNTIF(Chiral!$K$2:$K$77,Table!A102)+COUNTIF(Chiral!$P$2:$P$77,Table!A102)+COUNTIF(Chiral!$U$2:$U$77,Table!A102)+COUNTIF(Chiral!$Z$2:$Z$77,Table!A102)</f>
        <v>0</v>
      </c>
      <c r="F102">
        <f>COUNTIF(Achiral!$F$2:$F$1817,Table!A102)+COUNTIF(Achiral!$K$2:$K$1817,Table!A102)+COUNTIF(Achiral!$P$2:$P$1817,Table!A102)+COUNTIF(Achiral!$U$2:$U$1817,Table!A102)+COUNTIF(Achiral!$Z$2:$Z$1817,Table!A102)</f>
        <v>0</v>
      </c>
      <c r="G102">
        <f>COUNTIF(Polar!$F$2:$F$248,Table!A102)+COUNTIF(Polar!$K$2:$K$248,Table!A102)+COUNTIF(Polar!$P$2:$P$248,Table!A102)+COUNTIF(Polar!$U$2:$U$248,Table!A102)+COUNTIF(Polar!$Z$2:$Z$248,Table!A102)</f>
        <v>0</v>
      </c>
      <c r="U102" s="22">
        <v>102</v>
      </c>
      <c r="V102" s="22" t="s">
        <v>5671</v>
      </c>
    </row>
    <row r="103" spans="1:22" x14ac:dyDescent="0.4">
      <c r="A103" s="11" t="s">
        <v>124</v>
      </c>
      <c r="B103" s="12">
        <v>3</v>
      </c>
      <c r="C103" s="13">
        <v>7</v>
      </c>
      <c r="E103">
        <f>COUNTIF(Chiral!$F$2:$F$77,Table!A103)+COUNTIF(Chiral!$K$2:$K$77,Table!A103)+COUNTIF(Chiral!$P$2:$P$77,Table!A103)+COUNTIF(Chiral!$U$2:$U$77,Table!A103)+COUNTIF(Chiral!$Z$2:$Z$77,Table!A103)</f>
        <v>0</v>
      </c>
      <c r="F103">
        <f>COUNTIF(Achiral!$F$2:$F$1817,Table!A103)+COUNTIF(Achiral!$K$2:$K$1817,Table!A103)+COUNTIF(Achiral!$P$2:$P$1817,Table!A103)+COUNTIF(Achiral!$U$2:$U$1817,Table!A103)+COUNTIF(Achiral!$Z$2:$Z$1817,Table!A103)</f>
        <v>0</v>
      </c>
      <c r="G103">
        <f>COUNTIF(Polar!$F$2:$F$248,Table!A103)+COUNTIF(Polar!$K$2:$K$248,Table!A103)+COUNTIF(Polar!$P$2:$P$248,Table!A103)+COUNTIF(Polar!$U$2:$U$248,Table!A103)+COUNTIF(Polar!$Z$2:$Z$248,Table!A103)</f>
        <v>0</v>
      </c>
      <c r="U103" s="22">
        <v>103</v>
      </c>
      <c r="V103" s="22" t="s">
        <v>5671</v>
      </c>
    </row>
    <row r="104" spans="1:22" x14ac:dyDescent="0.4">
      <c r="A104" s="11" t="s">
        <v>125</v>
      </c>
      <c r="B104" s="12">
        <v>3</v>
      </c>
      <c r="C104" s="13">
        <v>7</v>
      </c>
      <c r="E104">
        <f>COUNTIF(Chiral!$F$2:$F$77,Table!A104)+COUNTIF(Chiral!$K$2:$K$77,Table!A104)+COUNTIF(Chiral!$P$2:$P$77,Table!A104)+COUNTIF(Chiral!$U$2:$U$77,Table!A104)+COUNTIF(Chiral!$Z$2:$Z$77,Table!A104)</f>
        <v>0</v>
      </c>
      <c r="F104">
        <f>COUNTIF(Achiral!$F$2:$F$1817,Table!A104)+COUNTIF(Achiral!$K$2:$K$1817,Table!A104)+COUNTIF(Achiral!$P$2:$P$1817,Table!A104)+COUNTIF(Achiral!$U$2:$U$1817,Table!A104)+COUNTIF(Achiral!$Z$2:$Z$1817,Table!A104)</f>
        <v>0</v>
      </c>
      <c r="G104">
        <f>COUNTIF(Polar!$F$2:$F$248,Table!A104)+COUNTIF(Polar!$K$2:$K$248,Table!A104)+COUNTIF(Polar!$P$2:$P$248,Table!A104)+COUNTIF(Polar!$U$2:$U$248,Table!A104)+COUNTIF(Polar!$Z$2:$Z$248,Table!A104)</f>
        <v>0</v>
      </c>
      <c r="U104" s="22">
        <v>104</v>
      </c>
      <c r="V104" s="22" t="s">
        <v>5671</v>
      </c>
    </row>
    <row r="105" spans="1:22" x14ac:dyDescent="0.4">
      <c r="A105" s="11" t="s">
        <v>126</v>
      </c>
      <c r="B105" s="12">
        <v>4</v>
      </c>
      <c r="C105" s="13">
        <v>7</v>
      </c>
      <c r="E105">
        <f>COUNTIF(Chiral!$F$2:$F$77,Table!A105)+COUNTIF(Chiral!$K$2:$K$77,Table!A105)+COUNTIF(Chiral!$P$2:$P$77,Table!A105)+COUNTIF(Chiral!$U$2:$U$77,Table!A105)+COUNTIF(Chiral!$Z$2:$Z$77,Table!A105)</f>
        <v>0</v>
      </c>
      <c r="F105">
        <f>COUNTIF(Achiral!$F$2:$F$1817,Table!A105)+COUNTIF(Achiral!$K$2:$K$1817,Table!A105)+COUNTIF(Achiral!$P$2:$P$1817,Table!A105)+COUNTIF(Achiral!$U$2:$U$1817,Table!A105)+COUNTIF(Achiral!$Z$2:$Z$1817,Table!A105)</f>
        <v>0</v>
      </c>
      <c r="G105">
        <f>COUNTIF(Polar!$F$2:$F$248,Table!A105)+COUNTIF(Polar!$K$2:$K$248,Table!A105)+COUNTIF(Polar!$P$2:$P$248,Table!A105)+COUNTIF(Polar!$U$2:$U$248,Table!A105)+COUNTIF(Polar!$Z$2:$Z$248,Table!A105)</f>
        <v>0</v>
      </c>
      <c r="U105" s="22">
        <v>105</v>
      </c>
      <c r="V105" s="22" t="s">
        <v>5671</v>
      </c>
    </row>
    <row r="106" spans="1:22" x14ac:dyDescent="0.4">
      <c r="A106" s="11" t="s">
        <v>127</v>
      </c>
      <c r="B106" s="12">
        <v>5</v>
      </c>
      <c r="C106" s="13">
        <v>7</v>
      </c>
      <c r="E106">
        <f>COUNTIF(Chiral!$F$2:$F$77,Table!A106)+COUNTIF(Chiral!$K$2:$K$77,Table!A106)+COUNTIF(Chiral!$P$2:$P$77,Table!A106)+COUNTIF(Chiral!$U$2:$U$77,Table!A106)+COUNTIF(Chiral!$Z$2:$Z$77,Table!A106)</f>
        <v>0</v>
      </c>
      <c r="F106">
        <f>COUNTIF(Achiral!$F$2:$F$1817,Table!A106)+COUNTIF(Achiral!$K$2:$K$1817,Table!A106)+COUNTIF(Achiral!$P$2:$P$1817,Table!A106)+COUNTIF(Achiral!$U$2:$U$1817,Table!A106)+COUNTIF(Achiral!$Z$2:$Z$1817,Table!A106)</f>
        <v>0</v>
      </c>
      <c r="G106">
        <f>COUNTIF(Polar!$F$2:$F$248,Table!A106)+COUNTIF(Polar!$K$2:$K$248,Table!A106)+COUNTIF(Polar!$P$2:$P$248,Table!A106)+COUNTIF(Polar!$U$2:$U$248,Table!A106)+COUNTIF(Polar!$Z$2:$Z$248,Table!A106)</f>
        <v>0</v>
      </c>
      <c r="U106" s="22">
        <v>106</v>
      </c>
      <c r="V106" s="22" t="s">
        <v>5671</v>
      </c>
    </row>
    <row r="107" spans="1:22" x14ac:dyDescent="0.4">
      <c r="A107" s="11" t="s">
        <v>128</v>
      </c>
      <c r="B107" s="12">
        <v>6</v>
      </c>
      <c r="C107" s="13">
        <v>7</v>
      </c>
      <c r="E107">
        <f>COUNTIF(Chiral!$F$2:$F$77,Table!A107)+COUNTIF(Chiral!$K$2:$K$77,Table!A107)+COUNTIF(Chiral!$P$2:$P$77,Table!A107)+COUNTIF(Chiral!$U$2:$U$77,Table!A107)+COUNTIF(Chiral!$Z$2:$Z$77,Table!A107)</f>
        <v>0</v>
      </c>
      <c r="F107">
        <f>COUNTIF(Achiral!$F$2:$F$1817,Table!A107)+COUNTIF(Achiral!$K$2:$K$1817,Table!A107)+COUNTIF(Achiral!$P$2:$P$1817,Table!A107)+COUNTIF(Achiral!$U$2:$U$1817,Table!A107)+COUNTIF(Achiral!$Z$2:$Z$1817,Table!A107)</f>
        <v>0</v>
      </c>
      <c r="G107">
        <f>COUNTIF(Polar!$F$2:$F$248,Table!A107)+COUNTIF(Polar!$K$2:$K$248,Table!A107)+COUNTIF(Polar!$P$2:$P$248,Table!A107)+COUNTIF(Polar!$U$2:$U$248,Table!A107)+COUNTIF(Polar!$Z$2:$Z$248,Table!A107)</f>
        <v>0</v>
      </c>
      <c r="U107" s="22">
        <v>107</v>
      </c>
      <c r="V107" s="22" t="s">
        <v>5671</v>
      </c>
    </row>
    <row r="108" spans="1:22" x14ac:dyDescent="0.4">
      <c r="A108" s="11" t="s">
        <v>129</v>
      </c>
      <c r="B108" s="12">
        <v>7</v>
      </c>
      <c r="C108" s="13">
        <v>7</v>
      </c>
      <c r="E108">
        <f>COUNTIF(Chiral!$F$2:$F$77,Table!A108)+COUNTIF(Chiral!$K$2:$K$77,Table!A108)+COUNTIF(Chiral!$P$2:$P$77,Table!A108)+COUNTIF(Chiral!$U$2:$U$77,Table!A108)+COUNTIF(Chiral!$Z$2:$Z$77,Table!A108)</f>
        <v>0</v>
      </c>
      <c r="F108">
        <f>COUNTIF(Achiral!$F$2:$F$1817,Table!A108)+COUNTIF(Achiral!$K$2:$K$1817,Table!A108)+COUNTIF(Achiral!$P$2:$P$1817,Table!A108)+COUNTIF(Achiral!$U$2:$U$1817,Table!A108)+COUNTIF(Achiral!$Z$2:$Z$1817,Table!A108)</f>
        <v>0</v>
      </c>
      <c r="G108">
        <f>COUNTIF(Polar!$F$2:$F$248,Table!A108)+COUNTIF(Polar!$K$2:$K$248,Table!A108)+COUNTIF(Polar!$P$2:$P$248,Table!A108)+COUNTIF(Polar!$U$2:$U$248,Table!A108)+COUNTIF(Polar!$Z$2:$Z$248,Table!A108)</f>
        <v>0</v>
      </c>
      <c r="U108" s="22">
        <v>108</v>
      </c>
      <c r="V108" s="22" t="s">
        <v>5671</v>
      </c>
    </row>
    <row r="109" spans="1:22" x14ac:dyDescent="0.4">
      <c r="A109" s="11" t="s">
        <v>130</v>
      </c>
      <c r="B109" s="12">
        <v>8</v>
      </c>
      <c r="C109" s="13">
        <v>7</v>
      </c>
      <c r="E109">
        <f>COUNTIF(Chiral!$F$2:$F$77,Table!A109)+COUNTIF(Chiral!$K$2:$K$77,Table!A109)+COUNTIF(Chiral!$P$2:$P$77,Table!A109)+COUNTIF(Chiral!$U$2:$U$77,Table!A109)+COUNTIF(Chiral!$Z$2:$Z$77,Table!A109)</f>
        <v>0</v>
      </c>
      <c r="F109">
        <f>COUNTIF(Achiral!$F$2:$F$1817,Table!A109)+COUNTIF(Achiral!$K$2:$K$1817,Table!A109)+COUNTIF(Achiral!$P$2:$P$1817,Table!A109)+COUNTIF(Achiral!$U$2:$U$1817,Table!A109)+COUNTIF(Achiral!$Z$2:$Z$1817,Table!A109)</f>
        <v>0</v>
      </c>
      <c r="G109">
        <f>COUNTIF(Polar!$F$2:$F$248,Table!A109)+COUNTIF(Polar!$K$2:$K$248,Table!A109)+COUNTIF(Polar!$P$2:$P$248,Table!A109)+COUNTIF(Polar!$U$2:$U$248,Table!A109)+COUNTIF(Polar!$Z$2:$Z$248,Table!A109)</f>
        <v>0</v>
      </c>
      <c r="U109" s="22">
        <v>109</v>
      </c>
      <c r="V109" s="22" t="s">
        <v>5671</v>
      </c>
    </row>
    <row r="110" spans="1:22" x14ac:dyDescent="0.4">
      <c r="A110" s="11" t="s">
        <v>131</v>
      </c>
      <c r="B110" s="12">
        <v>9</v>
      </c>
      <c r="C110" s="13">
        <v>7</v>
      </c>
      <c r="E110">
        <f>COUNTIF(Chiral!$F$2:$F$77,Table!A110)+COUNTIF(Chiral!$K$2:$K$77,Table!A110)+COUNTIF(Chiral!$P$2:$P$77,Table!A110)+COUNTIF(Chiral!$U$2:$U$77,Table!A110)+COUNTIF(Chiral!$Z$2:$Z$77,Table!A110)</f>
        <v>0</v>
      </c>
      <c r="F110">
        <f>COUNTIF(Achiral!$F$2:$F$1817,Table!A110)+COUNTIF(Achiral!$K$2:$K$1817,Table!A110)+COUNTIF(Achiral!$P$2:$P$1817,Table!A110)+COUNTIF(Achiral!$U$2:$U$1817,Table!A110)+COUNTIF(Achiral!$Z$2:$Z$1817,Table!A110)</f>
        <v>0</v>
      </c>
      <c r="G110">
        <f>COUNTIF(Polar!$F$2:$F$248,Table!A110)+COUNTIF(Polar!$K$2:$K$248,Table!A110)+COUNTIF(Polar!$P$2:$P$248,Table!A110)+COUNTIF(Polar!$U$2:$U$248,Table!A110)+COUNTIF(Polar!$Z$2:$Z$248,Table!A110)</f>
        <v>0</v>
      </c>
      <c r="U110" s="22">
        <v>110</v>
      </c>
      <c r="V110" s="22" t="s">
        <v>5671</v>
      </c>
    </row>
    <row r="111" spans="1:22" x14ac:dyDescent="0.4">
      <c r="A111" s="11" t="s">
        <v>132</v>
      </c>
      <c r="B111" s="12">
        <v>10</v>
      </c>
      <c r="C111" s="13">
        <v>7</v>
      </c>
      <c r="E111">
        <f>COUNTIF(Chiral!$F$2:$F$77,Table!A111)+COUNTIF(Chiral!$K$2:$K$77,Table!A111)+COUNTIF(Chiral!$P$2:$P$77,Table!A111)+COUNTIF(Chiral!$U$2:$U$77,Table!A111)+COUNTIF(Chiral!$Z$2:$Z$77,Table!A111)</f>
        <v>0</v>
      </c>
      <c r="F111">
        <f>COUNTIF(Achiral!$F$2:$F$1817,Table!A111)+COUNTIF(Achiral!$K$2:$K$1817,Table!A111)+COUNTIF(Achiral!$P$2:$P$1817,Table!A111)+COUNTIF(Achiral!$U$2:$U$1817,Table!A111)+COUNTIF(Achiral!$Z$2:$Z$1817,Table!A111)</f>
        <v>0</v>
      </c>
      <c r="G111">
        <f>COUNTIF(Polar!$F$2:$F$248,Table!A111)+COUNTIF(Polar!$K$2:$K$248,Table!A111)+COUNTIF(Polar!$P$2:$P$248,Table!A111)+COUNTIF(Polar!$U$2:$U$248,Table!A111)+COUNTIF(Polar!$Z$2:$Z$248,Table!A111)</f>
        <v>0</v>
      </c>
      <c r="U111" s="22">
        <v>111</v>
      </c>
      <c r="V111" s="22" t="s">
        <v>5671</v>
      </c>
    </row>
    <row r="112" spans="1:22" x14ac:dyDescent="0.4">
      <c r="A112" s="11" t="s">
        <v>133</v>
      </c>
      <c r="B112" s="12">
        <v>11</v>
      </c>
      <c r="C112" s="13">
        <v>7</v>
      </c>
      <c r="E112">
        <f>COUNTIF(Chiral!$F$2:$F$77,Table!A112)+COUNTIF(Chiral!$K$2:$K$77,Table!A112)+COUNTIF(Chiral!$P$2:$P$77,Table!A112)+COUNTIF(Chiral!$U$2:$U$77,Table!A112)+COUNTIF(Chiral!$Z$2:$Z$77,Table!A112)</f>
        <v>0</v>
      </c>
      <c r="F112">
        <f>COUNTIF(Achiral!$F$2:$F$1817,Table!A112)+COUNTIF(Achiral!$K$2:$K$1817,Table!A112)+COUNTIF(Achiral!$P$2:$P$1817,Table!A112)+COUNTIF(Achiral!$U$2:$U$1817,Table!A112)+COUNTIF(Achiral!$Z$2:$Z$1817,Table!A112)</f>
        <v>0</v>
      </c>
      <c r="G112">
        <f>COUNTIF(Polar!$F$2:$F$248,Table!A112)+COUNTIF(Polar!$K$2:$K$248,Table!A112)+COUNTIF(Polar!$P$2:$P$248,Table!A112)+COUNTIF(Polar!$U$2:$U$248,Table!A112)+COUNTIF(Polar!$Z$2:$Z$248,Table!A112)</f>
        <v>0</v>
      </c>
      <c r="U112" s="22">
        <v>112</v>
      </c>
      <c r="V112" s="22" t="s">
        <v>5671</v>
      </c>
    </row>
    <row r="113" spans="1:22" x14ac:dyDescent="0.4">
      <c r="A113" s="11" t="s">
        <v>134</v>
      </c>
      <c r="B113" s="12">
        <v>12</v>
      </c>
      <c r="C113" s="13">
        <v>7</v>
      </c>
      <c r="E113">
        <f>COUNTIF(Chiral!$F$2:$F$77,Table!A113)+COUNTIF(Chiral!$K$2:$K$77,Table!A113)+COUNTIF(Chiral!$P$2:$P$77,Table!A113)+COUNTIF(Chiral!$U$2:$U$77,Table!A113)+COUNTIF(Chiral!$Z$2:$Z$77,Table!A113)</f>
        <v>0</v>
      </c>
      <c r="F113">
        <f>COUNTIF(Achiral!$F$2:$F$1817,Table!A113)+COUNTIF(Achiral!$K$2:$K$1817,Table!A113)+COUNTIF(Achiral!$P$2:$P$1817,Table!A113)+COUNTIF(Achiral!$U$2:$U$1817,Table!A113)+COUNTIF(Achiral!$Z$2:$Z$1817,Table!A113)</f>
        <v>0</v>
      </c>
      <c r="G113">
        <f>COUNTIF(Polar!$F$2:$F$248,Table!A113)+COUNTIF(Polar!$K$2:$K$248,Table!A113)+COUNTIF(Polar!$P$2:$P$248,Table!A113)+COUNTIF(Polar!$U$2:$U$248,Table!A113)+COUNTIF(Polar!$Z$2:$Z$248,Table!A113)</f>
        <v>0</v>
      </c>
      <c r="U113" s="22">
        <v>113</v>
      </c>
      <c r="V113" s="22" t="s">
        <v>5671</v>
      </c>
    </row>
    <row r="114" spans="1:22" x14ac:dyDescent="0.4">
      <c r="A114" s="11" t="s">
        <v>135</v>
      </c>
      <c r="B114" s="12">
        <v>13</v>
      </c>
      <c r="C114" s="13">
        <v>7</v>
      </c>
      <c r="E114">
        <f>COUNTIF(Chiral!$F$2:$F$77,Table!A114)+COUNTIF(Chiral!$K$2:$K$77,Table!A114)+COUNTIF(Chiral!$P$2:$P$77,Table!A114)+COUNTIF(Chiral!$U$2:$U$77,Table!A114)+COUNTIF(Chiral!$Z$2:$Z$77,Table!A114)</f>
        <v>0</v>
      </c>
      <c r="F114">
        <f>COUNTIF(Achiral!$F$2:$F$1817,Table!A114)+COUNTIF(Achiral!$K$2:$K$1817,Table!A114)+COUNTIF(Achiral!$P$2:$P$1817,Table!A114)+COUNTIF(Achiral!$U$2:$U$1817,Table!A114)+COUNTIF(Achiral!$Z$2:$Z$1817,Table!A114)</f>
        <v>0</v>
      </c>
      <c r="G114">
        <f>COUNTIF(Polar!$F$2:$F$248,Table!A114)+COUNTIF(Polar!$K$2:$K$248,Table!A114)+COUNTIF(Polar!$P$2:$P$248,Table!A114)+COUNTIF(Polar!$U$2:$U$248,Table!A114)+COUNTIF(Polar!$Z$2:$Z$248,Table!A114)</f>
        <v>0</v>
      </c>
      <c r="U114" s="22">
        <v>114</v>
      </c>
      <c r="V114" s="22" t="s">
        <v>5672</v>
      </c>
    </row>
    <row r="115" spans="1:22" x14ac:dyDescent="0.4">
      <c r="A115" s="11" t="s">
        <v>136</v>
      </c>
      <c r="B115" s="12">
        <v>14</v>
      </c>
      <c r="C115" s="13">
        <v>7</v>
      </c>
      <c r="E115">
        <f>COUNTIF(Chiral!$F$2:$F$77,Table!A115)+COUNTIF(Chiral!$K$2:$K$77,Table!A115)+COUNTIF(Chiral!$P$2:$P$77,Table!A115)+COUNTIF(Chiral!$U$2:$U$77,Table!A115)+COUNTIF(Chiral!$Z$2:$Z$77,Table!A115)</f>
        <v>0</v>
      </c>
      <c r="F115">
        <f>COUNTIF(Achiral!$F$2:$F$1817,Table!A115)+COUNTIF(Achiral!$K$2:$K$1817,Table!A115)+COUNTIF(Achiral!$P$2:$P$1817,Table!A115)+COUNTIF(Achiral!$U$2:$U$1817,Table!A115)+COUNTIF(Achiral!$Z$2:$Z$1817,Table!A115)</f>
        <v>0</v>
      </c>
      <c r="G115">
        <f>COUNTIF(Polar!$F$2:$F$248,Table!A115)+COUNTIF(Polar!$K$2:$K$248,Table!A115)+COUNTIF(Polar!$P$2:$P$248,Table!A115)+COUNTIF(Polar!$U$2:$U$248,Table!A115)+COUNTIF(Polar!$Z$2:$Z$248,Table!A115)</f>
        <v>0</v>
      </c>
      <c r="U115" s="22">
        <v>115</v>
      </c>
      <c r="V115" s="22" t="s">
        <v>5671</v>
      </c>
    </row>
    <row r="116" spans="1:22" x14ac:dyDescent="0.4">
      <c r="A116" s="11" t="s">
        <v>137</v>
      </c>
      <c r="B116" s="12">
        <v>15</v>
      </c>
      <c r="C116" s="13">
        <v>7</v>
      </c>
      <c r="E116">
        <f>COUNTIF(Chiral!$F$2:$F$77,Table!A116)+COUNTIF(Chiral!$K$2:$K$77,Table!A116)+COUNTIF(Chiral!$P$2:$P$77,Table!A116)+COUNTIF(Chiral!$U$2:$U$77,Table!A116)+COUNTIF(Chiral!$Z$2:$Z$77,Table!A116)</f>
        <v>0</v>
      </c>
      <c r="F116">
        <f>COUNTIF(Achiral!$F$2:$F$1817,Table!A116)+COUNTIF(Achiral!$K$2:$K$1817,Table!A116)+COUNTIF(Achiral!$P$2:$P$1817,Table!A116)+COUNTIF(Achiral!$U$2:$U$1817,Table!A116)+COUNTIF(Achiral!$Z$2:$Z$1817,Table!A116)</f>
        <v>0</v>
      </c>
      <c r="G116">
        <f>COUNTIF(Polar!$F$2:$F$248,Table!A116)+COUNTIF(Polar!$K$2:$K$248,Table!A116)+COUNTIF(Polar!$P$2:$P$248,Table!A116)+COUNTIF(Polar!$U$2:$U$248,Table!A116)+COUNTIF(Polar!$Z$2:$Z$248,Table!A116)</f>
        <v>0</v>
      </c>
      <c r="U116" s="22">
        <v>116</v>
      </c>
      <c r="V116" s="22" t="s">
        <v>5672</v>
      </c>
    </row>
    <row r="117" spans="1:22" x14ac:dyDescent="0.4">
      <c r="A117" s="11" t="s">
        <v>138</v>
      </c>
      <c r="B117" s="12">
        <v>16</v>
      </c>
      <c r="C117" s="13">
        <v>7</v>
      </c>
      <c r="E117">
        <f>COUNTIF(Chiral!$F$2:$F$77,Table!A117)+COUNTIF(Chiral!$K$2:$K$77,Table!A117)+COUNTIF(Chiral!$P$2:$P$77,Table!A117)+COUNTIF(Chiral!$U$2:$U$77,Table!A117)+COUNTIF(Chiral!$Z$2:$Z$77,Table!A117)</f>
        <v>0</v>
      </c>
      <c r="F117">
        <f>COUNTIF(Achiral!$F$2:$F$1817,Table!A117)+COUNTIF(Achiral!$K$2:$K$1817,Table!A117)+COUNTIF(Achiral!$P$2:$P$1817,Table!A117)+COUNTIF(Achiral!$U$2:$U$1817,Table!A117)+COUNTIF(Achiral!$Z$2:$Z$1817,Table!A117)</f>
        <v>0</v>
      </c>
      <c r="G117">
        <f>COUNTIF(Polar!$F$2:$F$248,Table!A117)+COUNTIF(Polar!$K$2:$K$248,Table!A117)+COUNTIF(Polar!$P$2:$P$248,Table!A117)+COUNTIF(Polar!$U$2:$U$248,Table!A117)+COUNTIF(Polar!$Z$2:$Z$248,Table!A117)</f>
        <v>0</v>
      </c>
      <c r="U117" s="22">
        <v>117</v>
      </c>
      <c r="V117" s="22" t="s">
        <v>5671</v>
      </c>
    </row>
    <row r="118" spans="1:22" x14ac:dyDescent="0.4">
      <c r="A118" s="11" t="s">
        <v>139</v>
      </c>
      <c r="B118" s="12">
        <v>17</v>
      </c>
      <c r="C118" s="13">
        <v>7</v>
      </c>
      <c r="E118">
        <f>COUNTIF(Chiral!$F$2:$F$77,Table!A118)+COUNTIF(Chiral!$K$2:$K$77,Table!A118)+COUNTIF(Chiral!$P$2:$P$77,Table!A118)+COUNTIF(Chiral!$U$2:$U$77,Table!A118)+COUNTIF(Chiral!$Z$2:$Z$77,Table!A118)</f>
        <v>0</v>
      </c>
      <c r="F118">
        <f>COUNTIF(Achiral!$F$2:$F$1817,Table!A118)+COUNTIF(Achiral!$K$2:$K$1817,Table!A118)+COUNTIF(Achiral!$P$2:$P$1817,Table!A118)+COUNTIF(Achiral!$U$2:$U$1817,Table!A118)+COUNTIF(Achiral!$Z$2:$Z$1817,Table!A118)</f>
        <v>0</v>
      </c>
      <c r="G118">
        <f>COUNTIF(Polar!$F$2:$F$248,Table!A118)+COUNTIF(Polar!$K$2:$K$248,Table!A118)+COUNTIF(Polar!$P$2:$P$248,Table!A118)+COUNTIF(Polar!$U$2:$U$248,Table!A118)+COUNTIF(Polar!$Z$2:$Z$248,Table!A118)</f>
        <v>0</v>
      </c>
      <c r="U118" s="22">
        <v>118</v>
      </c>
      <c r="V118" s="22" t="s">
        <v>5671</v>
      </c>
    </row>
    <row r="119" spans="1:22" x14ac:dyDescent="0.4">
      <c r="A119" s="11" t="s">
        <v>140</v>
      </c>
      <c r="B119" s="12">
        <v>18</v>
      </c>
      <c r="C119" s="13">
        <v>7</v>
      </c>
      <c r="E119">
        <f>COUNTIF(Chiral!$F$2:$F$77,Table!A119)+COUNTIF(Chiral!$K$2:$K$77,Table!A119)+COUNTIF(Chiral!$P$2:$P$77,Table!A119)+COUNTIF(Chiral!$U$2:$U$77,Table!A119)+COUNTIF(Chiral!$Z$2:$Z$77,Table!A119)</f>
        <v>0</v>
      </c>
      <c r="F119">
        <f>COUNTIF(Achiral!$F$2:$F$1817,Table!A119)+COUNTIF(Achiral!$K$2:$K$1817,Table!A119)+COUNTIF(Achiral!$P$2:$P$1817,Table!A119)+COUNTIF(Achiral!$U$2:$U$1817,Table!A119)+COUNTIF(Achiral!$Z$2:$Z$1817,Table!A119)</f>
        <v>0</v>
      </c>
      <c r="G119">
        <f>COUNTIF(Polar!$F$2:$F$248,Table!A119)+COUNTIF(Polar!$K$2:$K$248,Table!A119)+COUNTIF(Polar!$P$2:$P$248,Table!A119)+COUNTIF(Polar!$U$2:$U$248,Table!A119)+COUNTIF(Polar!$Z$2:$Z$248,Table!A119)</f>
        <v>0</v>
      </c>
      <c r="U119" s="22">
        <v>119</v>
      </c>
      <c r="V119" s="22" t="s">
        <v>5671</v>
      </c>
    </row>
    <row r="120" spans="1:22" x14ac:dyDescent="0.4">
      <c r="A120" s="14" t="s">
        <v>141</v>
      </c>
      <c r="B120" s="15">
        <v>1</v>
      </c>
      <c r="C120" s="16">
        <v>1</v>
      </c>
      <c r="E120">
        <f>COUNTIF(Chiral!$F$2:$F$77,Table!A120)+COUNTIF(Chiral!$K$2:$K$77,Table!A120)+COUNTIF(Chiral!$P$2:$P$77,Table!A120)+COUNTIF(Chiral!$U$2:$U$77,Table!A120)+COUNTIF(Chiral!$Z$2:$Z$77,Table!A120)</f>
        <v>1</v>
      </c>
      <c r="F120">
        <f>COUNTIF(Achiral!$F$2:$F$1817,Table!A120)+COUNTIF(Achiral!$K$2:$K$1817,Table!A120)+COUNTIF(Achiral!$P$2:$P$1817,Table!A120)+COUNTIF(Achiral!$U$2:$U$1817,Table!A120)+COUNTIF(Achiral!$Z$2:$Z$1817,Table!A120)</f>
        <v>23</v>
      </c>
      <c r="G120">
        <f>COUNTIF(Polar!$F$2:$F$248,Table!A120)+COUNTIF(Polar!$K$2:$K$248,Table!A120)+COUNTIF(Polar!$P$2:$P$248,Table!A120)+COUNTIF(Polar!$U$2:$U$248,Table!A120)+COUNTIF(Polar!$Z$2:$Z$248,Table!A120)</f>
        <v>2</v>
      </c>
      <c r="U120" s="22">
        <v>120</v>
      </c>
      <c r="V120" s="22" t="s">
        <v>5671</v>
      </c>
    </row>
    <row r="121" spans="1:22" x14ac:dyDescent="0.4">
      <c r="A121" s="17" t="s">
        <v>142</v>
      </c>
      <c r="B121" s="18">
        <v>1</v>
      </c>
      <c r="C121" s="19">
        <v>1</v>
      </c>
      <c r="E121">
        <f>COUNTIF(Chiral!$F$2:$F$77,Table!A121)+COUNTIF(Chiral!$K$2:$K$77,Table!A121)+COUNTIF(Chiral!$P$2:$P$77,Table!A121)+COUNTIF(Chiral!$U$2:$U$77,Table!A121)+COUNTIF(Chiral!$Z$2:$Z$77,Table!A121)</f>
        <v>0</v>
      </c>
      <c r="F121">
        <f>COUNTIF(Achiral!$F$2:$F$1817,Table!A121)+COUNTIF(Achiral!$K$2:$K$1817,Table!A121)+COUNTIF(Achiral!$P$2:$P$1817,Table!A121)+COUNTIF(Achiral!$U$2:$U$1817,Table!A121)+COUNTIF(Achiral!$Z$2:$Z$1817,Table!A121)</f>
        <v>0</v>
      </c>
      <c r="G121">
        <f>COUNTIF(Polar!$F$2:$F$248,Table!A121)+COUNTIF(Polar!$K$2:$K$248,Table!A121)+COUNTIF(Polar!$P$2:$P$248,Table!A121)+COUNTIF(Polar!$U$2:$U$248,Table!A121)+COUNTIF(Polar!$Z$2:$Z$248,Table!A121)</f>
        <v>0</v>
      </c>
      <c r="U121" s="22">
        <v>121</v>
      </c>
      <c r="V121" s="22" t="s">
        <v>5671</v>
      </c>
    </row>
    <row r="122" spans="1:22" x14ac:dyDescent="0.4">
      <c r="U122" s="22">
        <v>122</v>
      </c>
      <c r="V122" s="22" t="s">
        <v>5671</v>
      </c>
    </row>
    <row r="123" spans="1:22" x14ac:dyDescent="0.4">
      <c r="U123" s="22">
        <v>123</v>
      </c>
      <c r="V123" s="22" t="s">
        <v>5671</v>
      </c>
    </row>
    <row r="124" spans="1:22" x14ac:dyDescent="0.4">
      <c r="U124" s="22">
        <v>124</v>
      </c>
      <c r="V124" s="22" t="s">
        <v>5671</v>
      </c>
    </row>
    <row r="125" spans="1:22" x14ac:dyDescent="0.4">
      <c r="U125" s="22">
        <v>125</v>
      </c>
      <c r="V125" s="22" t="s">
        <v>5671</v>
      </c>
    </row>
    <row r="126" spans="1:22" x14ac:dyDescent="0.4">
      <c r="U126" s="22">
        <v>126</v>
      </c>
      <c r="V126" s="22" t="s">
        <v>5671</v>
      </c>
    </row>
    <row r="127" spans="1:22" x14ac:dyDescent="0.4">
      <c r="U127" s="22">
        <v>127</v>
      </c>
      <c r="V127" s="22" t="s">
        <v>5671</v>
      </c>
    </row>
    <row r="128" spans="1:22" x14ac:dyDescent="0.4">
      <c r="U128" s="22">
        <v>128</v>
      </c>
      <c r="V128" s="22" t="s">
        <v>5671</v>
      </c>
    </row>
    <row r="129" spans="21:22" x14ac:dyDescent="0.4">
      <c r="U129" s="22">
        <v>129</v>
      </c>
      <c r="V129" s="22" t="s">
        <v>5671</v>
      </c>
    </row>
    <row r="130" spans="21:22" x14ac:dyDescent="0.4">
      <c r="U130" s="22">
        <v>130</v>
      </c>
      <c r="V130" s="22" t="s">
        <v>5671</v>
      </c>
    </row>
    <row r="131" spans="21:22" x14ac:dyDescent="0.4">
      <c r="U131" s="22">
        <v>131</v>
      </c>
      <c r="V131" s="22" t="s">
        <v>5671</v>
      </c>
    </row>
    <row r="132" spans="21:22" x14ac:dyDescent="0.4">
      <c r="U132" s="22">
        <v>132</v>
      </c>
      <c r="V132" s="22" t="s">
        <v>5671</v>
      </c>
    </row>
    <row r="133" spans="21:22" x14ac:dyDescent="0.4">
      <c r="U133" s="22">
        <v>133</v>
      </c>
      <c r="V133" s="22" t="s">
        <v>5671</v>
      </c>
    </row>
    <row r="134" spans="21:22" x14ac:dyDescent="0.4">
      <c r="U134" s="22">
        <v>134</v>
      </c>
      <c r="V134" s="22" t="s">
        <v>5671</v>
      </c>
    </row>
    <row r="135" spans="21:22" x14ac:dyDescent="0.4">
      <c r="U135" s="22">
        <v>135</v>
      </c>
      <c r="V135" s="22" t="s">
        <v>5671</v>
      </c>
    </row>
    <row r="136" spans="21:22" x14ac:dyDescent="0.4">
      <c r="U136" s="22">
        <v>136</v>
      </c>
      <c r="V136" s="22" t="s">
        <v>5671</v>
      </c>
    </row>
    <row r="137" spans="21:22" x14ac:dyDescent="0.4">
      <c r="U137" s="22">
        <v>137</v>
      </c>
      <c r="V137" s="22" t="s">
        <v>5671</v>
      </c>
    </row>
    <row r="138" spans="21:22" x14ac:dyDescent="0.4">
      <c r="U138" s="22">
        <v>138</v>
      </c>
      <c r="V138" s="22" t="s">
        <v>5672</v>
      </c>
    </row>
    <row r="139" spans="21:22" x14ac:dyDescent="0.4">
      <c r="U139" s="22">
        <v>139</v>
      </c>
      <c r="V139" s="22" t="s">
        <v>5671</v>
      </c>
    </row>
    <row r="140" spans="21:22" x14ac:dyDescent="0.4">
      <c r="U140" s="22">
        <v>140</v>
      </c>
      <c r="V140" s="22" t="s">
        <v>5671</v>
      </c>
    </row>
    <row r="141" spans="21:22" x14ac:dyDescent="0.4">
      <c r="U141" s="22">
        <v>141</v>
      </c>
      <c r="V141" s="22" t="s">
        <v>5671</v>
      </c>
    </row>
    <row r="142" spans="21:22" x14ac:dyDescent="0.4">
      <c r="U142" s="22">
        <v>142</v>
      </c>
      <c r="V142" s="22" t="s">
        <v>5671</v>
      </c>
    </row>
    <row r="143" spans="21:22" x14ac:dyDescent="0.4">
      <c r="U143" s="22">
        <v>143</v>
      </c>
      <c r="V143" s="22" t="s">
        <v>5673</v>
      </c>
    </row>
    <row r="144" spans="21:22" x14ac:dyDescent="0.4">
      <c r="U144" s="22">
        <v>144</v>
      </c>
      <c r="V144" s="22" t="s">
        <v>5674</v>
      </c>
    </row>
    <row r="145" spans="21:22" x14ac:dyDescent="0.4">
      <c r="U145" s="22">
        <v>145</v>
      </c>
      <c r="V145" s="22" t="s">
        <v>5674</v>
      </c>
    </row>
    <row r="146" spans="21:22" x14ac:dyDescent="0.4">
      <c r="U146" s="22">
        <v>146</v>
      </c>
      <c r="V146" s="22" t="s">
        <v>5673</v>
      </c>
    </row>
    <row r="147" spans="21:22" x14ac:dyDescent="0.4">
      <c r="U147" s="22">
        <v>147</v>
      </c>
      <c r="V147" s="22" t="s">
        <v>5674</v>
      </c>
    </row>
    <row r="148" spans="21:22" x14ac:dyDescent="0.4">
      <c r="U148" s="22">
        <v>148</v>
      </c>
      <c r="V148" s="22" t="s">
        <v>5674</v>
      </c>
    </row>
    <row r="149" spans="21:22" x14ac:dyDescent="0.4">
      <c r="U149" s="22">
        <v>149</v>
      </c>
      <c r="V149" s="22" t="s">
        <v>5674</v>
      </c>
    </row>
    <row r="150" spans="21:22" x14ac:dyDescent="0.4">
      <c r="U150" s="22">
        <v>150</v>
      </c>
      <c r="V150" s="22" t="s">
        <v>5674</v>
      </c>
    </row>
    <row r="151" spans="21:22" x14ac:dyDescent="0.4">
      <c r="U151" s="22">
        <v>151</v>
      </c>
      <c r="V151" s="22" t="s">
        <v>5674</v>
      </c>
    </row>
    <row r="152" spans="21:22" x14ac:dyDescent="0.4">
      <c r="U152" s="22">
        <v>152</v>
      </c>
      <c r="V152" s="22" t="s">
        <v>5674</v>
      </c>
    </row>
    <row r="153" spans="21:22" x14ac:dyDescent="0.4">
      <c r="U153" s="22">
        <v>153</v>
      </c>
      <c r="V153" s="22" t="s">
        <v>5674</v>
      </c>
    </row>
    <row r="154" spans="21:22" x14ac:dyDescent="0.4">
      <c r="U154" s="22">
        <v>154</v>
      </c>
      <c r="V154" s="22" t="s">
        <v>5674</v>
      </c>
    </row>
    <row r="155" spans="21:22" x14ac:dyDescent="0.4">
      <c r="U155" s="22">
        <v>155</v>
      </c>
      <c r="V155" s="22" t="s">
        <v>5674</v>
      </c>
    </row>
    <row r="156" spans="21:22" x14ac:dyDescent="0.4">
      <c r="U156" s="22">
        <v>156</v>
      </c>
      <c r="V156" s="22" t="s">
        <v>5674</v>
      </c>
    </row>
    <row r="157" spans="21:22" x14ac:dyDescent="0.4">
      <c r="U157" s="22">
        <v>157</v>
      </c>
      <c r="V157" s="22" t="s">
        <v>5674</v>
      </c>
    </row>
    <row r="158" spans="21:22" x14ac:dyDescent="0.4">
      <c r="U158" s="22">
        <v>158</v>
      </c>
      <c r="V158" s="22" t="s">
        <v>5674</v>
      </c>
    </row>
    <row r="159" spans="21:22" x14ac:dyDescent="0.4">
      <c r="U159" s="22">
        <v>159</v>
      </c>
      <c r="V159" s="22" t="s">
        <v>5674</v>
      </c>
    </row>
    <row r="160" spans="21:22" x14ac:dyDescent="0.4">
      <c r="U160" s="22">
        <v>160</v>
      </c>
      <c r="V160" s="22" t="s">
        <v>5674</v>
      </c>
    </row>
    <row r="161" spans="21:22" x14ac:dyDescent="0.4">
      <c r="U161" s="22">
        <v>161</v>
      </c>
      <c r="V161" s="22" t="s">
        <v>5674</v>
      </c>
    </row>
    <row r="162" spans="21:22" x14ac:dyDescent="0.4">
      <c r="U162" s="22">
        <v>162</v>
      </c>
      <c r="V162" s="22" t="s">
        <v>5674</v>
      </c>
    </row>
    <row r="163" spans="21:22" x14ac:dyDescent="0.4">
      <c r="U163" s="22">
        <v>163</v>
      </c>
      <c r="V163" s="22" t="s">
        <v>5674</v>
      </c>
    </row>
    <row r="164" spans="21:22" x14ac:dyDescent="0.4">
      <c r="U164" s="22">
        <v>164</v>
      </c>
      <c r="V164" s="22" t="s">
        <v>5674</v>
      </c>
    </row>
    <row r="165" spans="21:22" x14ac:dyDescent="0.4">
      <c r="U165" s="22">
        <v>165</v>
      </c>
      <c r="V165" s="22" t="s">
        <v>5674</v>
      </c>
    </row>
    <row r="166" spans="21:22" x14ac:dyDescent="0.4">
      <c r="U166" s="22">
        <v>166</v>
      </c>
      <c r="V166" s="22" t="s">
        <v>5674</v>
      </c>
    </row>
    <row r="167" spans="21:22" x14ac:dyDescent="0.4">
      <c r="U167" s="22">
        <v>167</v>
      </c>
      <c r="V167" s="22" t="s">
        <v>5674</v>
      </c>
    </row>
    <row r="168" spans="21:22" x14ac:dyDescent="0.4">
      <c r="U168" s="22">
        <v>168</v>
      </c>
      <c r="V168" s="22" t="s">
        <v>5675</v>
      </c>
    </row>
    <row r="169" spans="21:22" x14ac:dyDescent="0.4">
      <c r="U169" s="22">
        <v>169</v>
      </c>
      <c r="V169" s="22" t="s">
        <v>5675</v>
      </c>
    </row>
    <row r="170" spans="21:22" x14ac:dyDescent="0.4">
      <c r="U170" s="22">
        <v>170</v>
      </c>
      <c r="V170" s="22" t="s">
        <v>5675</v>
      </c>
    </row>
    <row r="171" spans="21:22" x14ac:dyDescent="0.4">
      <c r="U171" s="22">
        <v>171</v>
      </c>
      <c r="V171" s="22" t="s">
        <v>5675</v>
      </c>
    </row>
    <row r="172" spans="21:22" x14ac:dyDescent="0.4">
      <c r="U172" s="22">
        <v>172</v>
      </c>
      <c r="V172" s="22" t="s">
        <v>5675</v>
      </c>
    </row>
    <row r="173" spans="21:22" x14ac:dyDescent="0.4">
      <c r="U173" s="22">
        <v>173</v>
      </c>
      <c r="V173" s="22" t="s">
        <v>5675</v>
      </c>
    </row>
    <row r="174" spans="21:22" x14ac:dyDescent="0.4">
      <c r="U174" s="22">
        <v>174</v>
      </c>
      <c r="V174" s="22" t="s">
        <v>5675</v>
      </c>
    </row>
    <row r="175" spans="21:22" x14ac:dyDescent="0.4">
      <c r="U175" s="22">
        <v>175</v>
      </c>
      <c r="V175" s="22" t="s">
        <v>5676</v>
      </c>
    </row>
    <row r="176" spans="21:22" x14ac:dyDescent="0.4">
      <c r="U176" s="22">
        <v>176</v>
      </c>
      <c r="V176" s="22" t="s">
        <v>5675</v>
      </c>
    </row>
    <row r="177" spans="21:22" x14ac:dyDescent="0.4">
      <c r="U177" s="22">
        <v>177</v>
      </c>
      <c r="V177" s="22" t="s">
        <v>5675</v>
      </c>
    </row>
    <row r="178" spans="21:22" x14ac:dyDescent="0.4">
      <c r="U178" s="22">
        <v>178</v>
      </c>
      <c r="V178" s="22" t="s">
        <v>5675</v>
      </c>
    </row>
    <row r="179" spans="21:22" x14ac:dyDescent="0.4">
      <c r="U179" s="22">
        <v>179</v>
      </c>
      <c r="V179" s="22" t="s">
        <v>5675</v>
      </c>
    </row>
    <row r="180" spans="21:22" x14ac:dyDescent="0.4">
      <c r="U180" s="22">
        <v>180</v>
      </c>
      <c r="V180" s="22" t="s">
        <v>5675</v>
      </c>
    </row>
    <row r="181" spans="21:22" x14ac:dyDescent="0.4">
      <c r="U181" s="22">
        <v>181</v>
      </c>
      <c r="V181" s="22" t="s">
        <v>5676</v>
      </c>
    </row>
    <row r="182" spans="21:22" x14ac:dyDescent="0.4">
      <c r="U182" s="22">
        <v>182</v>
      </c>
      <c r="V182" s="22" t="s">
        <v>5675</v>
      </c>
    </row>
    <row r="183" spans="21:22" x14ac:dyDescent="0.4">
      <c r="U183" s="22">
        <v>183</v>
      </c>
      <c r="V183" s="22" t="s">
        <v>5675</v>
      </c>
    </row>
    <row r="184" spans="21:22" x14ac:dyDescent="0.4">
      <c r="U184" s="22">
        <v>184</v>
      </c>
      <c r="V184" s="22" t="s">
        <v>5675</v>
      </c>
    </row>
    <row r="185" spans="21:22" x14ac:dyDescent="0.4">
      <c r="U185" s="22">
        <v>185</v>
      </c>
      <c r="V185" s="22" t="s">
        <v>5675</v>
      </c>
    </row>
    <row r="186" spans="21:22" x14ac:dyDescent="0.4">
      <c r="U186" s="22">
        <v>186</v>
      </c>
      <c r="V186" s="22" t="s">
        <v>5675</v>
      </c>
    </row>
    <row r="187" spans="21:22" x14ac:dyDescent="0.4">
      <c r="U187" s="22">
        <v>187</v>
      </c>
      <c r="V187" s="22" t="s">
        <v>5675</v>
      </c>
    </row>
    <row r="188" spans="21:22" x14ac:dyDescent="0.4">
      <c r="U188" s="22">
        <v>188</v>
      </c>
      <c r="V188" s="22" t="s">
        <v>5675</v>
      </c>
    </row>
    <row r="189" spans="21:22" x14ac:dyDescent="0.4">
      <c r="U189" s="22">
        <v>189</v>
      </c>
      <c r="V189" s="22" t="s">
        <v>5675</v>
      </c>
    </row>
    <row r="190" spans="21:22" x14ac:dyDescent="0.4">
      <c r="U190" s="22">
        <v>190</v>
      </c>
      <c r="V190" s="22" t="s">
        <v>5675</v>
      </c>
    </row>
    <row r="191" spans="21:22" x14ac:dyDescent="0.4">
      <c r="U191" s="22">
        <v>191</v>
      </c>
      <c r="V191" s="22" t="s">
        <v>5675</v>
      </c>
    </row>
    <row r="192" spans="21:22" x14ac:dyDescent="0.4">
      <c r="U192" s="22">
        <v>192</v>
      </c>
      <c r="V192" s="22" t="s">
        <v>5675</v>
      </c>
    </row>
    <row r="193" spans="21:22" x14ac:dyDescent="0.4">
      <c r="U193" s="22">
        <v>193</v>
      </c>
      <c r="V193" s="22" t="s">
        <v>5675</v>
      </c>
    </row>
    <row r="194" spans="21:22" x14ac:dyDescent="0.4">
      <c r="U194" s="22">
        <v>194</v>
      </c>
      <c r="V194" s="22" t="s">
        <v>5675</v>
      </c>
    </row>
    <row r="195" spans="21:22" x14ac:dyDescent="0.4">
      <c r="U195" s="22">
        <v>195</v>
      </c>
      <c r="V195" s="22" t="s">
        <v>5677</v>
      </c>
    </row>
    <row r="196" spans="21:22" x14ac:dyDescent="0.4">
      <c r="U196" s="22">
        <v>196</v>
      </c>
      <c r="V196" s="22" t="s">
        <v>5677</v>
      </c>
    </row>
    <row r="197" spans="21:22" x14ac:dyDescent="0.4">
      <c r="U197" s="22">
        <v>197</v>
      </c>
      <c r="V197" s="22" t="s">
        <v>5677</v>
      </c>
    </row>
    <row r="198" spans="21:22" x14ac:dyDescent="0.4">
      <c r="U198" s="22">
        <v>198</v>
      </c>
      <c r="V198" s="22" t="s">
        <v>5677</v>
      </c>
    </row>
    <row r="199" spans="21:22" x14ac:dyDescent="0.4">
      <c r="U199" s="22">
        <v>199</v>
      </c>
      <c r="V199" s="22" t="s">
        <v>5677</v>
      </c>
    </row>
    <row r="200" spans="21:22" x14ac:dyDescent="0.4">
      <c r="U200" s="22">
        <v>200</v>
      </c>
      <c r="V200" s="22" t="s">
        <v>5677</v>
      </c>
    </row>
    <row r="201" spans="21:22" x14ac:dyDescent="0.4">
      <c r="U201" s="22">
        <v>201</v>
      </c>
      <c r="V201" s="22" t="s">
        <v>5677</v>
      </c>
    </row>
    <row r="202" spans="21:22" x14ac:dyDescent="0.4">
      <c r="U202" s="22">
        <v>202</v>
      </c>
      <c r="V202" s="22" t="s">
        <v>5677</v>
      </c>
    </row>
    <row r="203" spans="21:22" x14ac:dyDescent="0.4">
      <c r="U203" s="22">
        <v>203</v>
      </c>
      <c r="V203" s="22" t="s">
        <v>5678</v>
      </c>
    </row>
    <row r="204" spans="21:22" x14ac:dyDescent="0.4">
      <c r="U204" s="22">
        <v>204</v>
      </c>
      <c r="V204" s="22" t="s">
        <v>5677</v>
      </c>
    </row>
    <row r="205" spans="21:22" x14ac:dyDescent="0.4">
      <c r="U205" s="22">
        <v>205</v>
      </c>
      <c r="V205" s="22" t="s">
        <v>5677</v>
      </c>
    </row>
    <row r="206" spans="21:22" x14ac:dyDescent="0.4">
      <c r="U206" s="22">
        <v>206</v>
      </c>
      <c r="V206" s="22" t="s">
        <v>5677</v>
      </c>
    </row>
    <row r="207" spans="21:22" x14ac:dyDescent="0.4">
      <c r="U207" s="22">
        <v>207</v>
      </c>
      <c r="V207" s="22" t="s">
        <v>5677</v>
      </c>
    </row>
    <row r="208" spans="21:22" x14ac:dyDescent="0.4">
      <c r="U208" s="22">
        <v>208</v>
      </c>
      <c r="V208" s="22" t="s">
        <v>5677</v>
      </c>
    </row>
    <row r="209" spans="21:22" x14ac:dyDescent="0.4">
      <c r="U209" s="22">
        <v>209</v>
      </c>
      <c r="V209" s="22" t="s">
        <v>5677</v>
      </c>
    </row>
    <row r="210" spans="21:22" x14ac:dyDescent="0.4">
      <c r="U210" s="22">
        <v>210</v>
      </c>
      <c r="V210" s="22" t="s">
        <v>5677</v>
      </c>
    </row>
    <row r="211" spans="21:22" x14ac:dyDescent="0.4">
      <c r="U211" s="22">
        <v>211</v>
      </c>
      <c r="V211" s="22" t="s">
        <v>5677</v>
      </c>
    </row>
    <row r="212" spans="21:22" x14ac:dyDescent="0.4">
      <c r="U212" s="22">
        <v>212</v>
      </c>
      <c r="V212" s="22" t="s">
        <v>5677</v>
      </c>
    </row>
    <row r="213" spans="21:22" x14ac:dyDescent="0.4">
      <c r="U213" s="22">
        <v>213</v>
      </c>
      <c r="V213" s="22" t="s">
        <v>5677</v>
      </c>
    </row>
    <row r="214" spans="21:22" x14ac:dyDescent="0.4">
      <c r="U214" s="22">
        <v>214</v>
      </c>
      <c r="V214" s="22" t="s">
        <v>5677</v>
      </c>
    </row>
    <row r="215" spans="21:22" x14ac:dyDescent="0.4">
      <c r="U215" s="22">
        <v>215</v>
      </c>
      <c r="V215" s="22" t="s">
        <v>5677</v>
      </c>
    </row>
    <row r="216" spans="21:22" x14ac:dyDescent="0.4">
      <c r="U216" s="22">
        <v>216</v>
      </c>
      <c r="V216" s="22" t="s">
        <v>5677</v>
      </c>
    </row>
    <row r="217" spans="21:22" x14ac:dyDescent="0.4">
      <c r="U217" s="22">
        <v>217</v>
      </c>
      <c r="V217" s="22" t="s">
        <v>5677</v>
      </c>
    </row>
    <row r="218" spans="21:22" x14ac:dyDescent="0.4">
      <c r="U218" s="22">
        <v>218</v>
      </c>
      <c r="V218" s="22" t="s">
        <v>5677</v>
      </c>
    </row>
    <row r="219" spans="21:22" x14ac:dyDescent="0.4">
      <c r="U219" s="22">
        <v>219</v>
      </c>
      <c r="V219" s="22" t="s">
        <v>5677</v>
      </c>
    </row>
    <row r="220" spans="21:22" x14ac:dyDescent="0.4">
      <c r="U220" s="22">
        <v>220</v>
      </c>
      <c r="V220" s="22" t="s">
        <v>5677</v>
      </c>
    </row>
    <row r="221" spans="21:22" x14ac:dyDescent="0.4">
      <c r="U221" s="22">
        <v>221</v>
      </c>
      <c r="V221" s="22" t="s">
        <v>5677</v>
      </c>
    </row>
    <row r="222" spans="21:22" x14ac:dyDescent="0.4">
      <c r="U222" s="22">
        <v>222</v>
      </c>
      <c r="V222" s="22" t="s">
        <v>5677</v>
      </c>
    </row>
    <row r="223" spans="21:22" x14ac:dyDescent="0.4">
      <c r="U223" s="22">
        <v>223</v>
      </c>
      <c r="V223" s="22" t="s">
        <v>5678</v>
      </c>
    </row>
    <row r="224" spans="21:22" x14ac:dyDescent="0.4">
      <c r="U224" s="22">
        <v>224</v>
      </c>
      <c r="V224" s="22" t="s">
        <v>5677</v>
      </c>
    </row>
    <row r="225" spans="21:22" x14ac:dyDescent="0.4">
      <c r="U225" s="22">
        <v>225</v>
      </c>
      <c r="V225" s="22" t="s">
        <v>5677</v>
      </c>
    </row>
    <row r="226" spans="21:22" x14ac:dyDescent="0.4">
      <c r="U226" s="22">
        <v>226</v>
      </c>
      <c r="V226" s="22" t="s">
        <v>5677</v>
      </c>
    </row>
    <row r="227" spans="21:22" x14ac:dyDescent="0.4">
      <c r="U227" s="22">
        <v>227</v>
      </c>
      <c r="V227" s="22" t="s">
        <v>5677</v>
      </c>
    </row>
    <row r="228" spans="21:22" x14ac:dyDescent="0.4">
      <c r="U228" s="22">
        <v>228</v>
      </c>
      <c r="V228" s="22" t="s">
        <v>5677</v>
      </c>
    </row>
    <row r="229" spans="21:22" x14ac:dyDescent="0.4">
      <c r="U229" s="22">
        <v>229</v>
      </c>
      <c r="V229" s="22" t="s">
        <v>5677</v>
      </c>
    </row>
    <row r="230" spans="21:22" x14ac:dyDescent="0.4">
      <c r="U230" s="22">
        <v>230</v>
      </c>
      <c r="V230" s="22" t="s">
        <v>5678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Chiral</vt:lpstr>
      <vt:lpstr>Achiral</vt:lpstr>
      <vt:lpstr>Polar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2017-08-01T07:59:42Z</dcterms:modified>
</cp:coreProperties>
</file>