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Up to Date" sheetId="1" r:id="rId1"/>
    <sheet name=" Plan " sheetId="3" r:id="rId2"/>
    <sheet name="Stock productions" sheetId="4" r:id="rId3"/>
    <sheet name="Entry Extruder" sheetId="5" r:id="rId4"/>
    <sheet name="Entry Cutting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5" l="1"/>
  <c r="O4" i="5"/>
  <c r="O5" i="5"/>
  <c r="O6" i="5"/>
  <c r="O2" i="5"/>
  <c r="P5" i="7"/>
  <c r="R20" i="7"/>
  <c r="R21" i="7"/>
  <c r="Q21" i="7"/>
  <c r="Q20" i="7"/>
  <c r="O20" i="7"/>
  <c r="O21" i="7"/>
  <c r="D21" i="7"/>
  <c r="D22" i="7"/>
  <c r="P3" i="7" l="1"/>
  <c r="P4" i="7"/>
  <c r="D18" i="7"/>
  <c r="D19" i="7"/>
  <c r="D20" i="7"/>
  <c r="D5" i="7" l="1"/>
  <c r="P6" i="5"/>
  <c r="O3" i="7" l="1"/>
  <c r="O4" i="7"/>
  <c r="O5" i="7"/>
  <c r="O6" i="7"/>
  <c r="P6" i="7" s="1"/>
  <c r="O7" i="7"/>
  <c r="P7" i="7" s="1"/>
  <c r="O8" i="7"/>
  <c r="P8" i="7" s="1"/>
  <c r="O9" i="7"/>
  <c r="P9" i="7" s="1"/>
  <c r="O10" i="7"/>
  <c r="P10" i="7" s="1"/>
  <c r="O2" i="7" l="1"/>
  <c r="R12" i="7"/>
  <c r="R19" i="7" l="1"/>
  <c r="R18" i="7"/>
  <c r="O12" i="7"/>
  <c r="P12" i="7"/>
  <c r="Q12" i="7"/>
  <c r="N12" i="7"/>
  <c r="O18" i="7" l="1"/>
  <c r="O19" i="7"/>
  <c r="N18" i="7"/>
  <c r="N19" i="7"/>
  <c r="N21" i="7"/>
  <c r="N20" i="7"/>
  <c r="P20" i="7"/>
  <c r="P21" i="7"/>
  <c r="P19" i="7"/>
  <c r="P18" i="7"/>
  <c r="Q19" i="7"/>
  <c r="Q18" i="7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D4" i="7" l="1"/>
  <c r="D6" i="7"/>
  <c r="D7" i="7"/>
  <c r="D8" i="7"/>
  <c r="D9" i="7"/>
  <c r="D10" i="7"/>
  <c r="D11" i="7"/>
  <c r="D12" i="7"/>
  <c r="D13" i="7"/>
  <c r="D14" i="7"/>
  <c r="D15" i="7"/>
  <c r="D16" i="7"/>
  <c r="D17" i="7"/>
  <c r="D3" i="7"/>
  <c r="D1" i="7" l="1"/>
  <c r="P2" i="7"/>
  <c r="D33" i="5"/>
  <c r="D27" i="5"/>
  <c r="D21" i="5"/>
  <c r="D17" i="5"/>
  <c r="D11" i="5"/>
  <c r="F11" i="5" s="1"/>
  <c r="D9" i="5"/>
  <c r="F9" i="5" s="1"/>
  <c r="D7" i="5"/>
  <c r="F7" i="5" s="1"/>
  <c r="D5" i="5"/>
  <c r="F5" i="5" s="1"/>
  <c r="Q21" i="5"/>
  <c r="P5" i="5"/>
  <c r="P3" i="5"/>
  <c r="P4" i="5"/>
  <c r="P2" i="5"/>
  <c r="D3" i="5"/>
  <c r="F3" i="5" s="1"/>
  <c r="D13" i="5"/>
  <c r="F13" i="5" s="1"/>
  <c r="D19" i="5"/>
  <c r="D23" i="5"/>
  <c r="D24" i="5"/>
  <c r="D18" i="5"/>
  <c r="D16" i="5"/>
  <c r="D14" i="5"/>
  <c r="F14" i="5" s="1"/>
  <c r="D12" i="5"/>
  <c r="F12" i="5" s="1"/>
  <c r="D6" i="5"/>
  <c r="F6" i="5" s="1"/>
  <c r="D26" i="5"/>
  <c r="D20" i="5"/>
  <c r="D8" i="5"/>
  <c r="F8" i="5" s="1"/>
  <c r="D30" i="5"/>
  <c r="D28" i="5"/>
  <c r="D22" i="5"/>
  <c r="D4" i="5"/>
  <c r="F4" i="5" s="1"/>
  <c r="D10" i="5"/>
  <c r="F10" i="5" s="1"/>
  <c r="D31" i="5"/>
  <c r="Q19" i="5"/>
  <c r="Q20" i="5"/>
  <c r="Q18" i="5"/>
  <c r="P19" i="5"/>
  <c r="P20" i="5"/>
  <c r="P21" i="5"/>
  <c r="O19" i="5"/>
  <c r="O20" i="5"/>
  <c r="O21" i="5"/>
  <c r="N19" i="5"/>
  <c r="N20" i="5"/>
  <c r="N21" i="5"/>
  <c r="P18" i="5"/>
  <c r="N18" i="5"/>
  <c r="O18" i="5"/>
  <c r="D29" i="5"/>
  <c r="D25" i="5"/>
  <c r="D15" i="5"/>
  <c r="F15" i="5" s="1"/>
  <c r="F21" i="7" l="1"/>
  <c r="F22" i="7"/>
  <c r="F18" i="7"/>
  <c r="F19" i="7"/>
  <c r="F20" i="7"/>
  <c r="F4" i="7"/>
  <c r="F6" i="7"/>
  <c r="F8" i="7"/>
  <c r="F10" i="7"/>
  <c r="F12" i="7"/>
  <c r="F14" i="7"/>
  <c r="F16" i="7"/>
  <c r="F3" i="7"/>
  <c r="F5" i="7"/>
  <c r="F7" i="7"/>
  <c r="F9" i="7"/>
  <c r="F11" i="7"/>
  <c r="F13" i="7"/>
  <c r="F15" i="7"/>
  <c r="F17" i="7"/>
  <c r="D32" i="5"/>
</calcChain>
</file>

<file path=xl/comments1.xml><?xml version="1.0" encoding="utf-8"?>
<comments xmlns="http://schemas.openxmlformats.org/spreadsheetml/2006/main">
  <authors>
    <author>Administrator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1st of july closing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1st July - closing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Code machine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Machine ID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Machine ID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Machine #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EMPLOYEE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Change date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Change date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Machine #
</t>
        </r>
      </text>
    </comment>
  </commentList>
</comments>
</file>

<file path=xl/sharedStrings.xml><?xml version="1.0" encoding="utf-8"?>
<sst xmlns="http://schemas.openxmlformats.org/spreadsheetml/2006/main" count="332" uniqueCount="217">
  <si>
    <t>TR 144</t>
  </si>
  <si>
    <t>555 JA</t>
  </si>
  <si>
    <t>B393 G</t>
  </si>
  <si>
    <t>R392 Y</t>
  </si>
  <si>
    <t>F00952</t>
  </si>
  <si>
    <t>HF0961</t>
  </si>
  <si>
    <t>HTA 001</t>
  </si>
  <si>
    <t>HTA 002</t>
  </si>
  <si>
    <t>118 w</t>
  </si>
  <si>
    <t>1018 KB</t>
  </si>
  <si>
    <t>HTA 108</t>
  </si>
  <si>
    <t>1001 BU</t>
  </si>
  <si>
    <t>150 AC</t>
  </si>
  <si>
    <t>165 BW1</t>
  </si>
  <si>
    <t>3505 HH</t>
  </si>
  <si>
    <t>4002 MC</t>
  </si>
  <si>
    <t>1327KD</t>
  </si>
  <si>
    <t>BIO</t>
  </si>
  <si>
    <t>REPROCESS</t>
  </si>
  <si>
    <t>ELITE</t>
  </si>
  <si>
    <t>SLIP MATERIAL</t>
  </si>
  <si>
    <t>2703B HH</t>
  </si>
  <si>
    <t>Material</t>
  </si>
  <si>
    <t>Remarks</t>
  </si>
  <si>
    <t>HDPE 5615</t>
  </si>
  <si>
    <t xml:space="preserve">Category </t>
  </si>
  <si>
    <t>Raw Material</t>
  </si>
  <si>
    <t>Consumables</t>
  </si>
  <si>
    <t>0.5 Inch cello tape</t>
  </si>
  <si>
    <t>1 Inch cello tape</t>
  </si>
  <si>
    <t>2 Inch cello tape</t>
  </si>
  <si>
    <t>Data</t>
  </si>
  <si>
    <t>RMI</t>
  </si>
  <si>
    <t>RMI/11/2018</t>
  </si>
  <si>
    <t>14/06/2018</t>
  </si>
  <si>
    <t>Local Purchases</t>
  </si>
  <si>
    <t>Materials up to date warehouse/ 23th June</t>
  </si>
  <si>
    <t>UP TO DATE</t>
  </si>
  <si>
    <t>Raw Material Warehouse</t>
  </si>
  <si>
    <t>Check</t>
  </si>
  <si>
    <t>When needed</t>
  </si>
  <si>
    <t>Last day of the month</t>
  </si>
  <si>
    <t>Consumables Warehouse</t>
  </si>
  <si>
    <t>Master batch Warehouse</t>
  </si>
  <si>
    <t>Ink &amp; Solvents Warehouse</t>
  </si>
  <si>
    <t>Every day</t>
  </si>
  <si>
    <t>Paper cone</t>
  </si>
  <si>
    <t xml:space="preserve">Every day </t>
  </si>
  <si>
    <t>Last day checked</t>
  </si>
  <si>
    <t>United Label</t>
  </si>
  <si>
    <t>Ebony Label</t>
  </si>
  <si>
    <t>Ink &amp; Solvents</t>
  </si>
  <si>
    <t>N- Butanol</t>
  </si>
  <si>
    <t>Toluene 180</t>
  </si>
  <si>
    <t>Toluene 174</t>
  </si>
  <si>
    <t>IPEA</t>
  </si>
  <si>
    <t>Toluene 210</t>
  </si>
  <si>
    <t>Micro White</t>
  </si>
  <si>
    <t>Micro Royal Blue</t>
  </si>
  <si>
    <t>Micro Cyan</t>
  </si>
  <si>
    <t>Micro Sky Blue</t>
  </si>
  <si>
    <t>Micro Violet</t>
  </si>
  <si>
    <t>Micro Yellow</t>
  </si>
  <si>
    <t>Genius White</t>
  </si>
  <si>
    <t>Genius Red</t>
  </si>
  <si>
    <t>Genius Medium</t>
  </si>
  <si>
    <t>From</t>
  </si>
  <si>
    <t>With</t>
  </si>
  <si>
    <t>MISSING INFO</t>
  </si>
  <si>
    <t>Genius Sky Blue</t>
  </si>
  <si>
    <t>Genius Royal Blue</t>
  </si>
  <si>
    <t>Genius Lemon Yellow</t>
  </si>
  <si>
    <t>Genius Violet</t>
  </si>
  <si>
    <t>Genius Magenta</t>
  </si>
  <si>
    <t>Genius Cyan</t>
  </si>
  <si>
    <t>Global Africa Red</t>
  </si>
  <si>
    <t>Global White</t>
  </si>
  <si>
    <t>United Packing</t>
  </si>
  <si>
    <t>Plain Packing</t>
  </si>
  <si>
    <t>PVC PIPES</t>
  </si>
  <si>
    <t>PVC 420</t>
  </si>
  <si>
    <t>1. RM Request</t>
  </si>
  <si>
    <t>PVC 340</t>
  </si>
  <si>
    <t>PVC 770</t>
  </si>
  <si>
    <t>PVC 870</t>
  </si>
  <si>
    <t>Cones</t>
  </si>
  <si>
    <t>PVC 370</t>
  </si>
  <si>
    <t>PVC 410</t>
  </si>
  <si>
    <t>PVC 510</t>
  </si>
  <si>
    <t>PVC 445</t>
  </si>
  <si>
    <t>PVC 360</t>
  </si>
  <si>
    <t>PVC 350</t>
  </si>
  <si>
    <t>PVC 525</t>
  </si>
  <si>
    <t>PVC 520</t>
  </si>
  <si>
    <t>PVC 600</t>
  </si>
  <si>
    <t>PVC 665</t>
  </si>
  <si>
    <t>PVC 330</t>
  </si>
  <si>
    <t>PVC 300</t>
  </si>
  <si>
    <t>PVC 480</t>
  </si>
  <si>
    <t>PVC 390</t>
  </si>
  <si>
    <t>PVC 400</t>
  </si>
  <si>
    <t>PVC 380</t>
  </si>
  <si>
    <t>diff by +45 not issued on 22 may</t>
  </si>
  <si>
    <t>PVC 450</t>
  </si>
  <si>
    <t>PVC 540</t>
  </si>
  <si>
    <t>PVC 465</t>
  </si>
  <si>
    <t>Round Label</t>
  </si>
  <si>
    <t>Rectangular Label</t>
  </si>
  <si>
    <t>Square Label</t>
  </si>
  <si>
    <t>Paper cone 680</t>
  </si>
  <si>
    <t>Paper cone 1010</t>
  </si>
  <si>
    <t>Stickers</t>
  </si>
  <si>
    <t>3. Extruder Report</t>
  </si>
  <si>
    <t>4. Cutting Report</t>
  </si>
  <si>
    <t>5. Packing Report</t>
  </si>
  <si>
    <t>22/5/2018</t>
  </si>
  <si>
    <t>Plan for the day</t>
  </si>
  <si>
    <t>2. Cones receive</t>
  </si>
  <si>
    <t>Comments</t>
  </si>
  <si>
    <t xml:space="preserve">Jan </t>
  </si>
  <si>
    <t>Feb</t>
  </si>
  <si>
    <t>Mar</t>
  </si>
  <si>
    <t>Apr</t>
  </si>
  <si>
    <t>May</t>
  </si>
  <si>
    <t>Jul</t>
  </si>
  <si>
    <t>Extruder</t>
  </si>
  <si>
    <t>Cutting</t>
  </si>
  <si>
    <t>30/6/2018</t>
  </si>
  <si>
    <t>Chirag</t>
  </si>
  <si>
    <t>25/7/2018</t>
  </si>
  <si>
    <t>Cutting up to july</t>
  </si>
  <si>
    <t>i</t>
  </si>
  <si>
    <t>shift</t>
  </si>
  <si>
    <t>','</t>
  </si>
  <si>
    <t>net</t>
  </si>
  <si>
    <t>gross</t>
  </si>
  <si>
    <t>'),</t>
  </si>
  <si>
    <t>(NULL,'2018-07-</t>
  </si>
  <si>
    <t>-07-A-</t>
  </si>
  <si>
    <t>INSERT INTO `ups_db`.`shortfalls` (`machine_id`, `date_fall`, `downtime`, `reason`, `action_plan`) VALUES</t>
  </si>
  <si>
    <t>('</t>
  </si>
  <si>
    <t xml:space="preserve">INSERT INTO `ups_db`.`waste` (`waste_id`,`date_waste`, `shift`, `machine_id`, `waste`, `user_id`, `type`, `product`) VALUES </t>
  </si>
  <si>
    <t>24/7/2018</t>
  </si>
  <si>
    <t>Extruder Report Day</t>
  </si>
  <si>
    <t>Packing May</t>
  </si>
  <si>
    <t>Packing June</t>
  </si>
  <si>
    <t>Packing macth stock end of June</t>
  </si>
  <si>
    <t>Packing July</t>
  </si>
  <si>
    <t xml:space="preserve">Jun </t>
  </si>
  <si>
    <t>29/7/2018</t>
  </si>
  <si>
    <t>27/7/2018</t>
  </si>
  <si>
    <t>Spare parts</t>
  </si>
  <si>
    <t>),</t>
  </si>
  <si>
    <t>Jacob</t>
  </si>
  <si>
    <t>Morricius</t>
  </si>
  <si>
    <t>Amos</t>
  </si>
  <si>
    <t>Prince</t>
  </si>
  <si>
    <t>Seidu</t>
  </si>
  <si>
    <t>Asare</t>
  </si>
  <si>
    <t>Solomon</t>
  </si>
  <si>
    <t>Charles</t>
  </si>
  <si>
    <t>Dennis</t>
  </si>
  <si>
    <t>Bright</t>
  </si>
  <si>
    <t>Sammy</t>
  </si>
  <si>
    <t>Daniel</t>
  </si>
  <si>
    <t>Rolls, Waste, Shortfall</t>
  </si>
  <si>
    <t>Sacks, Waste, Shortfall</t>
  </si>
  <si>
    <t>Reclycle, Extruder, Cutting</t>
  </si>
  <si>
    <t xml:space="preserve"> </t>
  </si>
  <si>
    <t>Urgent</t>
  </si>
  <si>
    <t>Stock match with records</t>
  </si>
  <si>
    <t xml:space="preserve">RM Request, Extruder up to 31 day </t>
  </si>
  <si>
    <t>null</t>
  </si>
  <si>
    <t>', '2018-07-16', '12:00:00', 'One shift work', ' '),</t>
  </si>
  <si>
    <t>', '2018-07-16', '24:00:00', 'No work', ' '),</t>
  </si>
  <si>
    <t>16/7/2018</t>
  </si>
  <si>
    <t>30/7/2018</t>
  </si>
  <si>
    <t>', '2018-07-29', '24:00:00', 'No work', ' '),</t>
  </si>
  <si>
    <t>PP R909</t>
  </si>
  <si>
    <t>Book order</t>
  </si>
  <si>
    <t>ANTIBLOCK</t>
  </si>
  <si>
    <t>PPA</t>
  </si>
  <si>
    <t>Record is 72 instead of 48 on 27/7</t>
  </si>
  <si>
    <t>Record is 40 instead of 0 on 18/7</t>
  </si>
  <si>
    <t>Charity took 20 kgs saying it was mistake??</t>
  </si>
  <si>
    <t>Charity took 1 drump on 14-Jul why?</t>
  </si>
  <si>
    <t>Charity opening july she added 1 drump</t>
  </si>
  <si>
    <t>Charity record issued on 19th, 1000 bags not in request slip</t>
  </si>
  <si>
    <t>Charity wrong opening for July</t>
  </si>
  <si>
    <t>PVC 532</t>
  </si>
  <si>
    <t xml:space="preserve">diff by -31 issued on 8 may and she deleted it </t>
  </si>
  <si>
    <t>Charity opening wrong (11.56 when is 11.76)</t>
  </si>
  <si>
    <t>Charity opening wrong (0 when is 0.2)</t>
  </si>
  <si>
    <t>Charity opening wrong (79.39 when is 81.99)</t>
  </si>
  <si>
    <t>Charity do not have records of 2090</t>
  </si>
  <si>
    <t>Master Batch</t>
  </si>
  <si>
    <t>White</t>
  </si>
  <si>
    <t>Orange</t>
  </si>
  <si>
    <t>Lemon Green</t>
  </si>
  <si>
    <t>Pink</t>
  </si>
  <si>
    <t>Yellow</t>
  </si>
  <si>
    <t>Red</t>
  </si>
  <si>
    <t>Dark Red</t>
  </si>
  <si>
    <t>Apple Green</t>
  </si>
  <si>
    <t>Sea blue</t>
  </si>
  <si>
    <t>Violet</t>
  </si>
  <si>
    <t>Black</t>
  </si>
  <si>
    <t>Deep Yellow</t>
  </si>
  <si>
    <t>Deep Green</t>
  </si>
  <si>
    <t>Royal Blue</t>
  </si>
  <si>
    <t>Natural</t>
  </si>
  <si>
    <t>Beige</t>
  </si>
  <si>
    <t>Dark Beige</t>
  </si>
  <si>
    <t>Golf green</t>
  </si>
  <si>
    <t>Mint Green</t>
  </si>
  <si>
    <t>Light Green</t>
  </si>
  <si>
    <t>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</si>
</sst>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  <font>
      <b/>
      <sz val="9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9" fillId="0" borderId="0"/>
    <xf numFmtId="0" fontId="9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4" fontId="0" fillId="0" borderId="0" xfId="0" applyNumberFormat="1"/>
    <xf numFmtId="0" fontId="0" fillId="0" borderId="1" xfId="0" applyBorder="1" applyAlignment="1">
      <alignment horizontal="center"/>
    </xf>
    <xf numFmtId="14" fontId="3" fillId="0" borderId="0" xfId="0" applyNumberFormat="1" applyFont="1"/>
    <xf numFmtId="14" fontId="2" fillId="0" borderId="2" xfId="0" applyNumberFormat="1" applyFont="1" applyBorder="1"/>
    <xf numFmtId="0" fontId="0" fillId="0" borderId="3" xfId="0" applyBorder="1"/>
    <xf numFmtId="0" fontId="0" fillId="0" borderId="0" xfId="0" applyFont="1" applyFill="1" applyBorder="1"/>
    <xf numFmtId="43" fontId="0" fillId="0" borderId="0" xfId="1" applyFont="1" applyFill="1" applyBorder="1"/>
    <xf numFmtId="43" fontId="4" fillId="0" borderId="0" xfId="1" applyFont="1" applyFill="1" applyBorder="1" applyAlignment="1">
      <alignment horizontal="right" vertical="top" wrapText="1"/>
    </xf>
    <xf numFmtId="43" fontId="4" fillId="0" borderId="0" xfId="1" applyFont="1" applyFill="1" applyBorder="1"/>
    <xf numFmtId="0" fontId="0" fillId="0" borderId="0" xfId="0"/>
    <xf numFmtId="164" fontId="3" fillId="0" borderId="0" xfId="0" applyNumberFormat="1" applyFont="1"/>
    <xf numFmtId="0" fontId="0" fillId="0" borderId="0" xfId="0" quotePrefix="1"/>
    <xf numFmtId="1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2" borderId="0" xfId="0" quotePrefix="1" applyFill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vertical="top"/>
    </xf>
    <xf numFmtId="0" fontId="0" fillId="0" borderId="0" xfId="0"/>
    <xf numFmtId="0" fontId="0" fillId="0" borderId="0" xfId="0"/>
    <xf numFmtId="0" fontId="0" fillId="2" borderId="0" xfId="0" applyNumberFormat="1" applyFill="1" applyAlignment="1">
      <alignment vertical="top"/>
    </xf>
    <xf numFmtId="0" fontId="0" fillId="0" borderId="0" xfId="0"/>
    <xf numFmtId="0" fontId="0" fillId="0" borderId="0" xfId="0"/>
    <xf numFmtId="0" fontId="8" fillId="0" borderId="4" xfId="0" applyFont="1" applyFill="1" applyBorder="1" applyAlignment="1">
      <alignment horizontal="center" vertical="center"/>
    </xf>
    <xf numFmtId="2" fontId="10" fillId="0" borderId="5" xfId="0" applyNumberFormat="1" applyFont="1" applyFill="1" applyBorder="1" applyAlignment="1">
      <alignment horizontal="center" vertical="center"/>
    </xf>
    <xf numFmtId="2" fontId="10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0" fontId="8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quotePrefix="1" applyFill="1"/>
    <xf numFmtId="0" fontId="10" fillId="0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quotePrefix="1" applyNumberFormat="1" applyFill="1" applyAlignment="1">
      <alignment vertical="top"/>
    </xf>
    <xf numFmtId="16" fontId="0" fillId="0" borderId="0" xfId="0" applyNumberFormat="1" applyFont="1" applyFill="1" applyBorder="1"/>
    <xf numFmtId="14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7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0" borderId="0" xfId="0"/>
    <xf numFmtId="0" fontId="0" fillId="0" borderId="0" xfId="0" applyFill="1"/>
    <xf numFmtId="0" fontId="0" fillId="0" borderId="0" xfId="0"/>
    <xf numFmtId="0" fontId="0" fillId="3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8" fillId="0" borderId="4" xfId="0" applyFont="1" applyFill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Fill="1"/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Fill="1"/>
    <xf numFmtId="165" fontId="8" fillId="0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5" fontId="8" fillId="0" borderId="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Normal 3" xfId="2"/>
  </cellStyles>
  <dxfs count="7">
    <dxf>
      <border outline="0">
        <top style="thin">
          <color theme="6"/>
        </top>
      </border>
    </dxf>
    <dxf>
      <border outline="0">
        <bottom style="medium">
          <color theme="6"/>
        </bottom>
      </border>
    </dxf>
    <dxf>
      <numFmt numFmtId="19" formatCode="m/d/yyyy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2:D113" totalsRowShown="0">
  <autoFilter ref="A2:D113"/>
  <sortState ref="A3:D90">
    <sortCondition ref="B2:B90"/>
  </sortState>
  <tableColumns count="4">
    <tableColumn id="1" name="Material" dataDxfId="6"/>
    <tableColumn id="4" name="Book order" dataDxfId="5"/>
    <tableColumn id="3" name="Category " dataDxfId="4"/>
    <tableColumn id="2" name="Remark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I18" totalsRowShown="0">
  <autoFilter ref="F2:I18"/>
  <sortState ref="F3:I18">
    <sortCondition ref="I2:I18"/>
  </sortState>
  <tableColumns count="4">
    <tableColumn id="1" name="Data"/>
    <tableColumn id="2" name="Last day checked" dataDxfId="3"/>
    <tableColumn id="3" name="Remarks"/>
    <tableColumn id="4" name="Check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K2:M8" totalsRowShown="0">
  <autoFilter ref="K2:M8"/>
  <sortState ref="K3:M8">
    <sortCondition ref="L2:L8"/>
  </sortState>
  <tableColumns count="3">
    <tableColumn id="1" name="Data"/>
    <tableColumn id="2" name="From" dataDxfId="2"/>
    <tableColumn id="3" name="With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B11" totalsRowShown="0" headerRowBorderDxfId="1" tableBorderDxfId="0">
  <autoFilter ref="A1:B11"/>
  <sortState ref="A2:B8">
    <sortCondition ref="B1:B11"/>
  </sortState>
  <tableColumns count="2">
    <tableColumn id="2" name="Plan for the day"/>
    <tableColumn id="3" name="Comment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F12" sqref="F12"/>
    </sheetView>
  </sheetViews>
  <sheetFormatPr defaultRowHeight="15" x14ac:dyDescent="0.25"/>
  <cols>
    <col min="1" max="1" width="20.28515625" style="1" bestFit="1" customWidth="1"/>
    <col min="2" max="2" width="13.85546875" style="1" bestFit="1" customWidth="1"/>
    <col min="3" max="3" width="14.42578125" customWidth="1"/>
    <col min="4" max="4" width="53.85546875" bestFit="1" customWidth="1"/>
    <col min="5" max="5" width="23.5703125" bestFit="1" customWidth="1"/>
    <col min="6" max="6" width="18.140625" style="6" bestFit="1" customWidth="1"/>
    <col min="7" max="7" width="20.7109375" bestFit="1" customWidth="1"/>
    <col min="8" max="9" width="20.28515625" bestFit="1" customWidth="1"/>
    <col min="10" max="10" width="26.28515625" bestFit="1" customWidth="1"/>
    <col min="11" max="11" width="13.28515625" style="6" customWidth="1"/>
  </cols>
  <sheetData>
    <row r="1" spans="1:13" ht="15.75" x14ac:dyDescent="0.25">
      <c r="A1" s="95" t="s">
        <v>36</v>
      </c>
      <c r="B1" s="95"/>
      <c r="C1" s="95"/>
      <c r="E1" s="95" t="s">
        <v>37</v>
      </c>
      <c r="F1" s="95"/>
      <c r="G1" s="95"/>
      <c r="H1" s="95"/>
      <c r="J1" s="95" t="s">
        <v>68</v>
      </c>
      <c r="K1" s="95"/>
      <c r="L1" s="95"/>
      <c r="M1" s="5"/>
    </row>
    <row r="2" spans="1:13" x14ac:dyDescent="0.25">
      <c r="A2" s="1" t="s">
        <v>22</v>
      </c>
      <c r="B2" s="84" t="s">
        <v>179</v>
      </c>
      <c r="C2" s="1" t="s">
        <v>25</v>
      </c>
      <c r="D2" t="s">
        <v>23</v>
      </c>
      <c r="F2" t="s">
        <v>31</v>
      </c>
      <c r="G2" s="6" t="s">
        <v>48</v>
      </c>
      <c r="H2" t="s">
        <v>23</v>
      </c>
      <c r="I2" t="s">
        <v>39</v>
      </c>
      <c r="K2" t="s">
        <v>31</v>
      </c>
      <c r="L2" s="6" t="s">
        <v>66</v>
      </c>
      <c r="M2" t="s">
        <v>67</v>
      </c>
    </row>
    <row r="3" spans="1:13" x14ac:dyDescent="0.25">
      <c r="A3" s="86" t="s">
        <v>0</v>
      </c>
      <c r="B3" s="88">
        <v>1</v>
      </c>
      <c r="C3" s="1" t="s">
        <v>26</v>
      </c>
      <c r="F3" s="2" t="s">
        <v>81</v>
      </c>
      <c r="G3" s="9" t="s">
        <v>176</v>
      </c>
      <c r="I3" t="s">
        <v>45</v>
      </c>
      <c r="K3" s="3" t="s">
        <v>143</v>
      </c>
      <c r="L3" s="20" t="s">
        <v>129</v>
      </c>
      <c r="M3" s="3" t="s">
        <v>128</v>
      </c>
    </row>
    <row r="4" spans="1:13" x14ac:dyDescent="0.25">
      <c r="A4" s="86" t="s">
        <v>1</v>
      </c>
      <c r="B4" s="88">
        <v>2</v>
      </c>
      <c r="C4" s="1" t="s">
        <v>26</v>
      </c>
      <c r="F4" s="2" t="s">
        <v>117</v>
      </c>
      <c r="G4" s="9" t="s">
        <v>149</v>
      </c>
      <c r="I4" t="s">
        <v>47</v>
      </c>
      <c r="K4"/>
      <c r="L4" s="10"/>
    </row>
    <row r="5" spans="1:13" x14ac:dyDescent="0.25">
      <c r="A5" s="86" t="s">
        <v>3</v>
      </c>
      <c r="B5" s="88">
        <v>3</v>
      </c>
      <c r="C5" s="1" t="s">
        <v>26</v>
      </c>
      <c r="F5" s="2" t="s">
        <v>112</v>
      </c>
      <c r="G5" s="12" t="s">
        <v>149</v>
      </c>
      <c r="H5" t="s">
        <v>165</v>
      </c>
      <c r="I5" t="s">
        <v>47</v>
      </c>
      <c r="K5"/>
      <c r="L5" s="10"/>
    </row>
    <row r="6" spans="1:13" x14ac:dyDescent="0.25">
      <c r="A6" s="86" t="s">
        <v>178</v>
      </c>
      <c r="B6" s="88">
        <v>4</v>
      </c>
      <c r="C6" s="1" t="s">
        <v>26</v>
      </c>
      <c r="F6" s="3" t="s">
        <v>113</v>
      </c>
      <c r="G6" s="55" t="s">
        <v>175</v>
      </c>
      <c r="H6" s="60" t="s">
        <v>166</v>
      </c>
      <c r="I6" t="s">
        <v>47</v>
      </c>
      <c r="K6"/>
      <c r="L6" s="6"/>
    </row>
    <row r="7" spans="1:13" x14ac:dyDescent="0.25">
      <c r="A7" s="86" t="s">
        <v>2</v>
      </c>
      <c r="B7" s="88">
        <v>5</v>
      </c>
      <c r="C7" s="1" t="s">
        <v>26</v>
      </c>
      <c r="F7" s="3" t="s">
        <v>114</v>
      </c>
      <c r="G7" s="12" t="s">
        <v>115</v>
      </c>
      <c r="H7" s="60" t="s">
        <v>166</v>
      </c>
      <c r="I7" t="s">
        <v>47</v>
      </c>
      <c r="K7"/>
      <c r="L7" s="6"/>
    </row>
    <row r="8" spans="1:13" x14ac:dyDescent="0.25">
      <c r="A8" s="86">
        <v>5604</v>
      </c>
      <c r="B8" s="88">
        <v>6</v>
      </c>
      <c r="C8" s="1" t="s">
        <v>26</v>
      </c>
      <c r="F8" s="2" t="s">
        <v>42</v>
      </c>
      <c r="G8" s="9" t="s">
        <v>127</v>
      </c>
      <c r="I8" t="s">
        <v>41</v>
      </c>
      <c r="K8"/>
      <c r="L8" s="6"/>
    </row>
    <row r="9" spans="1:13" x14ac:dyDescent="0.25">
      <c r="A9" s="86" t="s">
        <v>4</v>
      </c>
      <c r="B9" s="88">
        <v>7</v>
      </c>
      <c r="C9" s="1" t="s">
        <v>26</v>
      </c>
      <c r="F9" s="2" t="s">
        <v>44</v>
      </c>
      <c r="G9" s="9" t="s">
        <v>127</v>
      </c>
      <c r="I9" t="s">
        <v>41</v>
      </c>
      <c r="K9"/>
      <c r="L9" s="6"/>
    </row>
    <row r="10" spans="1:13" x14ac:dyDescent="0.25">
      <c r="A10" s="86" t="s">
        <v>5</v>
      </c>
      <c r="B10" s="88">
        <v>8</v>
      </c>
      <c r="C10" s="1" t="s">
        <v>26</v>
      </c>
      <c r="F10" s="2" t="s">
        <v>38</v>
      </c>
      <c r="G10" s="9" t="s">
        <v>127</v>
      </c>
      <c r="I10" t="s">
        <v>41</v>
      </c>
      <c r="K10"/>
      <c r="L10" s="6"/>
    </row>
    <row r="11" spans="1:13" x14ac:dyDescent="0.25">
      <c r="A11" s="86" t="s">
        <v>6</v>
      </c>
      <c r="B11" s="88">
        <v>9</v>
      </c>
      <c r="C11" s="1" t="s">
        <v>26</v>
      </c>
      <c r="F11" s="2" t="s">
        <v>43</v>
      </c>
      <c r="G11" s="9" t="s">
        <v>127</v>
      </c>
      <c r="I11" t="s">
        <v>41</v>
      </c>
      <c r="K11"/>
      <c r="L11" s="6"/>
    </row>
    <row r="12" spans="1:13" x14ac:dyDescent="0.25">
      <c r="A12" s="89" t="s">
        <v>7</v>
      </c>
      <c r="B12" s="88">
        <v>10</v>
      </c>
      <c r="C12" s="1" t="s">
        <v>26</v>
      </c>
      <c r="F12" s="2" t="s">
        <v>151</v>
      </c>
      <c r="G12" s="9" t="s">
        <v>142</v>
      </c>
      <c r="H12" t="s">
        <v>167</v>
      </c>
      <c r="I12" s="56" t="s">
        <v>41</v>
      </c>
      <c r="K12"/>
      <c r="L12" s="6"/>
    </row>
    <row r="13" spans="1:13" x14ac:dyDescent="0.25">
      <c r="A13" s="86" t="s">
        <v>8</v>
      </c>
      <c r="B13" s="88">
        <v>11</v>
      </c>
      <c r="C13" s="1" t="s">
        <v>26</v>
      </c>
      <c r="F13" s="2" t="s">
        <v>35</v>
      </c>
      <c r="G13" s="9" t="s">
        <v>150</v>
      </c>
      <c r="I13" t="s">
        <v>40</v>
      </c>
      <c r="K13"/>
      <c r="L13" s="6"/>
    </row>
    <row r="14" spans="1:13" x14ac:dyDescent="0.25">
      <c r="A14" s="86" t="s">
        <v>9</v>
      </c>
      <c r="B14" s="88">
        <v>12</v>
      </c>
      <c r="C14" s="1" t="s">
        <v>26</v>
      </c>
      <c r="F14" s="2" t="s">
        <v>32</v>
      </c>
      <c r="G14" s="9" t="s">
        <v>34</v>
      </c>
      <c r="H14" t="s">
        <v>33</v>
      </c>
      <c r="I14" t="s">
        <v>40</v>
      </c>
      <c r="K14"/>
      <c r="L14" s="6"/>
    </row>
    <row r="15" spans="1:13" x14ac:dyDescent="0.25">
      <c r="A15" s="86" t="s">
        <v>10</v>
      </c>
      <c r="B15" s="88">
        <v>13</v>
      </c>
      <c r="C15" s="1" t="s">
        <v>26</v>
      </c>
      <c r="F15"/>
      <c r="G15" s="6"/>
      <c r="K15"/>
      <c r="L15" s="6"/>
    </row>
    <row r="16" spans="1:13" x14ac:dyDescent="0.25">
      <c r="A16" s="86" t="s">
        <v>11</v>
      </c>
      <c r="B16" s="88">
        <v>14</v>
      </c>
      <c r="C16" s="1" t="s">
        <v>26</v>
      </c>
      <c r="F16"/>
      <c r="G16" s="6"/>
      <c r="K16"/>
      <c r="L16" s="6"/>
    </row>
    <row r="17" spans="1:12" x14ac:dyDescent="0.25">
      <c r="A17" s="86" t="s">
        <v>12</v>
      </c>
      <c r="B17" s="88">
        <v>15</v>
      </c>
      <c r="C17" s="1" t="s">
        <v>26</v>
      </c>
      <c r="F17"/>
      <c r="G17" s="6"/>
      <c r="K17"/>
      <c r="L17" s="6"/>
    </row>
    <row r="18" spans="1:12" x14ac:dyDescent="0.25">
      <c r="A18" s="86" t="s">
        <v>13</v>
      </c>
      <c r="B18" s="88">
        <v>16</v>
      </c>
      <c r="C18" s="1" t="s">
        <v>26</v>
      </c>
      <c r="F18"/>
      <c r="G18" s="6"/>
      <c r="K18"/>
      <c r="L18" s="6"/>
    </row>
    <row r="19" spans="1:12" x14ac:dyDescent="0.25">
      <c r="A19" s="86" t="s">
        <v>14</v>
      </c>
      <c r="B19" s="88">
        <v>17</v>
      </c>
      <c r="C19" s="1" t="s">
        <v>26</v>
      </c>
      <c r="F19"/>
      <c r="G19" s="6"/>
      <c r="K19"/>
      <c r="L19" s="6"/>
    </row>
    <row r="20" spans="1:12" x14ac:dyDescent="0.25">
      <c r="A20" s="86" t="s">
        <v>15</v>
      </c>
      <c r="B20" s="88">
        <v>18</v>
      </c>
      <c r="C20" s="1" t="s">
        <v>26</v>
      </c>
      <c r="F20"/>
      <c r="G20" s="6"/>
      <c r="K20"/>
      <c r="L20" s="6"/>
    </row>
    <row r="21" spans="1:12" x14ac:dyDescent="0.25">
      <c r="A21" s="86" t="s">
        <v>16</v>
      </c>
      <c r="B21" s="88">
        <v>19</v>
      </c>
      <c r="C21" s="1" t="s">
        <v>26</v>
      </c>
      <c r="F21"/>
      <c r="G21" s="6"/>
      <c r="K21"/>
      <c r="L21" s="6"/>
    </row>
    <row r="22" spans="1:12" x14ac:dyDescent="0.25">
      <c r="A22" s="86" t="s">
        <v>17</v>
      </c>
      <c r="B22" s="88">
        <v>20</v>
      </c>
      <c r="C22" s="1" t="s">
        <v>26</v>
      </c>
      <c r="F22"/>
      <c r="G22" s="6"/>
      <c r="K22"/>
      <c r="L22" s="6"/>
    </row>
    <row r="23" spans="1:12" x14ac:dyDescent="0.25">
      <c r="A23" s="86" t="s">
        <v>18</v>
      </c>
      <c r="B23" s="88">
        <v>21</v>
      </c>
      <c r="C23" s="1" t="s">
        <v>26</v>
      </c>
      <c r="F23"/>
      <c r="G23" s="6"/>
      <c r="K23"/>
      <c r="L23" s="6"/>
    </row>
    <row r="24" spans="1:12" x14ac:dyDescent="0.25">
      <c r="A24" s="86" t="s">
        <v>19</v>
      </c>
      <c r="B24" s="88">
        <v>22</v>
      </c>
      <c r="C24" s="1" t="s">
        <v>26</v>
      </c>
      <c r="F24"/>
      <c r="G24" s="6"/>
      <c r="K24"/>
      <c r="L24" s="6"/>
    </row>
    <row r="25" spans="1:12" x14ac:dyDescent="0.25">
      <c r="A25" s="86" t="s">
        <v>20</v>
      </c>
      <c r="B25" s="88">
        <v>23</v>
      </c>
      <c r="C25" s="1" t="s">
        <v>26</v>
      </c>
      <c r="F25"/>
      <c r="G25" s="6"/>
      <c r="K25"/>
      <c r="L25" s="6"/>
    </row>
    <row r="26" spans="1:12" x14ac:dyDescent="0.25">
      <c r="A26" s="86" t="s">
        <v>21</v>
      </c>
      <c r="B26" s="88">
        <v>24</v>
      </c>
      <c r="C26" s="1" t="s">
        <v>26</v>
      </c>
      <c r="F26"/>
      <c r="G26" s="6"/>
      <c r="K26"/>
      <c r="L26" s="6"/>
    </row>
    <row r="27" spans="1:12" x14ac:dyDescent="0.25">
      <c r="A27" s="86" t="s">
        <v>24</v>
      </c>
      <c r="B27" s="88">
        <v>25</v>
      </c>
      <c r="C27" s="1" t="s">
        <v>26</v>
      </c>
      <c r="F27"/>
      <c r="G27" s="6"/>
      <c r="K27"/>
      <c r="L27" s="6"/>
    </row>
    <row r="28" spans="1:12" x14ac:dyDescent="0.25">
      <c r="A28" s="86" t="s">
        <v>180</v>
      </c>
      <c r="B28" s="88">
        <v>26</v>
      </c>
      <c r="C28" s="1" t="s">
        <v>26</v>
      </c>
      <c r="D28" s="82"/>
      <c r="F28"/>
      <c r="G28" s="6"/>
      <c r="K28"/>
      <c r="L28" s="6"/>
    </row>
    <row r="29" spans="1:12" x14ac:dyDescent="0.25">
      <c r="A29" s="86" t="s">
        <v>181</v>
      </c>
      <c r="B29" s="88">
        <v>27</v>
      </c>
      <c r="C29" s="1" t="s">
        <v>26</v>
      </c>
      <c r="D29" s="82"/>
      <c r="F29"/>
      <c r="G29" s="6"/>
      <c r="K29"/>
      <c r="L29" s="6"/>
    </row>
    <row r="30" spans="1:12" x14ac:dyDescent="0.25">
      <c r="A30" s="90" t="s">
        <v>28</v>
      </c>
      <c r="B30" s="88">
        <v>28</v>
      </c>
      <c r="C30" s="1" t="s">
        <v>27</v>
      </c>
      <c r="D30" s="82" t="s">
        <v>182</v>
      </c>
      <c r="F30"/>
      <c r="G30" s="6"/>
      <c r="K30"/>
      <c r="L30" s="6"/>
    </row>
    <row r="31" spans="1:12" x14ac:dyDescent="0.25">
      <c r="A31" s="91" t="s">
        <v>29</v>
      </c>
      <c r="B31" s="88">
        <v>29</v>
      </c>
      <c r="C31" s="1" t="s">
        <v>27</v>
      </c>
      <c r="D31" s="83" t="s">
        <v>183</v>
      </c>
      <c r="F31"/>
      <c r="G31" s="6"/>
      <c r="K31"/>
      <c r="L31" s="6"/>
    </row>
    <row r="32" spans="1:12" x14ac:dyDescent="0.25">
      <c r="A32" s="86" t="s">
        <v>30</v>
      </c>
      <c r="B32" s="88">
        <v>30</v>
      </c>
      <c r="C32" s="1" t="s">
        <v>27</v>
      </c>
      <c r="F32"/>
      <c r="G32" s="6"/>
      <c r="K32"/>
      <c r="L32" s="6"/>
    </row>
    <row r="33" spans="1:12" x14ac:dyDescent="0.25">
      <c r="A33" s="86" t="s">
        <v>46</v>
      </c>
      <c r="B33" s="88">
        <v>31</v>
      </c>
      <c r="C33" s="1" t="s">
        <v>85</v>
      </c>
      <c r="F33"/>
      <c r="G33" s="6"/>
      <c r="K33"/>
      <c r="L33" s="6"/>
    </row>
    <row r="34" spans="1:12" x14ac:dyDescent="0.25">
      <c r="A34" s="91" t="s">
        <v>49</v>
      </c>
      <c r="B34" s="88">
        <v>32</v>
      </c>
      <c r="C34" s="1" t="s">
        <v>27</v>
      </c>
      <c r="D34" t="s">
        <v>184</v>
      </c>
      <c r="F34"/>
      <c r="G34" s="6"/>
      <c r="K34"/>
      <c r="L34" s="6"/>
    </row>
    <row r="35" spans="1:12" x14ac:dyDescent="0.25">
      <c r="A35" s="86" t="s">
        <v>50</v>
      </c>
      <c r="B35" s="88">
        <v>33</v>
      </c>
      <c r="C35" s="1" t="s">
        <v>27</v>
      </c>
      <c r="F35"/>
      <c r="G35" s="6"/>
      <c r="K35"/>
      <c r="L35" s="6"/>
    </row>
    <row r="36" spans="1:12" x14ac:dyDescent="0.25">
      <c r="A36" s="86" t="s">
        <v>52</v>
      </c>
      <c r="B36" s="88">
        <v>34</v>
      </c>
      <c r="C36" s="1" t="s">
        <v>51</v>
      </c>
      <c r="F36"/>
      <c r="G36" s="6"/>
      <c r="K36"/>
      <c r="L36" s="6"/>
    </row>
    <row r="37" spans="1:12" x14ac:dyDescent="0.25">
      <c r="A37" s="86" t="s">
        <v>53</v>
      </c>
      <c r="B37" s="88">
        <v>35</v>
      </c>
      <c r="C37" s="1" t="s">
        <v>51</v>
      </c>
      <c r="F37"/>
      <c r="G37" s="6"/>
      <c r="K37"/>
      <c r="L37" s="6"/>
    </row>
    <row r="38" spans="1:12" x14ac:dyDescent="0.25">
      <c r="A38" s="86" t="s">
        <v>54</v>
      </c>
      <c r="B38" s="88">
        <v>36</v>
      </c>
      <c r="C38" s="1" t="s">
        <v>51</v>
      </c>
      <c r="F38"/>
      <c r="G38" s="6"/>
      <c r="K38"/>
      <c r="L38" s="6"/>
    </row>
    <row r="39" spans="1:12" x14ac:dyDescent="0.25">
      <c r="A39" s="86" t="s">
        <v>55</v>
      </c>
      <c r="B39" s="88">
        <v>37</v>
      </c>
      <c r="C39" s="1" t="s">
        <v>51</v>
      </c>
      <c r="F39"/>
      <c r="G39" s="6"/>
      <c r="K39"/>
      <c r="L39" s="6"/>
    </row>
    <row r="40" spans="1:12" x14ac:dyDescent="0.25">
      <c r="A40" s="86" t="s">
        <v>56</v>
      </c>
      <c r="B40" s="88">
        <v>38</v>
      </c>
      <c r="C40" s="1" t="s">
        <v>51</v>
      </c>
      <c r="F40"/>
      <c r="G40" s="6"/>
      <c r="K40"/>
      <c r="L40" s="6"/>
    </row>
    <row r="41" spans="1:12" x14ac:dyDescent="0.25">
      <c r="A41" s="86" t="s">
        <v>57</v>
      </c>
      <c r="B41" s="88">
        <v>39</v>
      </c>
      <c r="C41" s="1" t="s">
        <v>51</v>
      </c>
      <c r="F41"/>
      <c r="G41" s="6"/>
      <c r="K41"/>
      <c r="L41" s="6"/>
    </row>
    <row r="42" spans="1:12" x14ac:dyDescent="0.25">
      <c r="A42" s="86" t="s">
        <v>58</v>
      </c>
      <c r="B42" s="88">
        <v>40</v>
      </c>
      <c r="C42" s="1" t="s">
        <v>51</v>
      </c>
      <c r="F42"/>
      <c r="G42" s="6"/>
      <c r="K42"/>
      <c r="L42" s="6"/>
    </row>
    <row r="43" spans="1:12" x14ac:dyDescent="0.25">
      <c r="A43" s="86" t="s">
        <v>59</v>
      </c>
      <c r="B43" s="88">
        <v>41</v>
      </c>
      <c r="C43" s="1" t="s">
        <v>51</v>
      </c>
      <c r="F43"/>
      <c r="G43" s="6"/>
      <c r="K43"/>
      <c r="L43" s="6"/>
    </row>
    <row r="44" spans="1:12" x14ac:dyDescent="0.25">
      <c r="A44" s="86" t="s">
        <v>60</v>
      </c>
      <c r="B44" s="88">
        <v>42</v>
      </c>
      <c r="C44" s="84" t="s">
        <v>51</v>
      </c>
      <c r="D44" s="82"/>
      <c r="F44"/>
      <c r="G44" s="6"/>
      <c r="K44"/>
      <c r="L44" s="6"/>
    </row>
    <row r="45" spans="1:12" x14ac:dyDescent="0.25">
      <c r="A45" s="86" t="s">
        <v>61</v>
      </c>
      <c r="B45" s="88">
        <v>43</v>
      </c>
      <c r="C45" s="84" t="s">
        <v>51</v>
      </c>
      <c r="D45" s="82"/>
      <c r="F45"/>
      <c r="G45" s="6"/>
      <c r="K45"/>
      <c r="L45" s="6"/>
    </row>
    <row r="46" spans="1:12" x14ac:dyDescent="0.25">
      <c r="A46" s="86" t="s">
        <v>62</v>
      </c>
      <c r="B46" s="88">
        <v>44</v>
      </c>
      <c r="C46" s="84" t="s">
        <v>51</v>
      </c>
      <c r="D46" s="82"/>
      <c r="F46"/>
      <c r="G46" s="6"/>
      <c r="K46"/>
      <c r="L46" s="6"/>
    </row>
    <row r="47" spans="1:12" x14ac:dyDescent="0.25">
      <c r="A47" s="92" t="s">
        <v>63</v>
      </c>
      <c r="B47" s="88">
        <v>45</v>
      </c>
      <c r="C47" s="7" t="s">
        <v>51</v>
      </c>
      <c r="D47" s="3"/>
      <c r="F47"/>
      <c r="G47" s="6"/>
      <c r="K47"/>
      <c r="L47" s="6"/>
    </row>
    <row r="48" spans="1:12" x14ac:dyDescent="0.25">
      <c r="A48" s="92" t="s">
        <v>64</v>
      </c>
      <c r="B48" s="88">
        <v>46</v>
      </c>
      <c r="C48" s="7" t="s">
        <v>51</v>
      </c>
      <c r="D48" s="8"/>
      <c r="F48"/>
      <c r="G48" s="6"/>
      <c r="K48"/>
      <c r="L48" s="6"/>
    </row>
    <row r="49" spans="1:12" x14ac:dyDescent="0.25">
      <c r="A49" s="93" t="s">
        <v>65</v>
      </c>
      <c r="B49" s="88">
        <v>47</v>
      </c>
      <c r="C49" s="7" t="s">
        <v>51</v>
      </c>
      <c r="D49" s="8" t="s">
        <v>185</v>
      </c>
      <c r="F49"/>
      <c r="G49" s="6"/>
      <c r="K49"/>
      <c r="L49" s="6"/>
    </row>
    <row r="50" spans="1:12" x14ac:dyDescent="0.25">
      <c r="A50" s="90" t="s">
        <v>69</v>
      </c>
      <c r="B50" s="88">
        <v>48</v>
      </c>
      <c r="C50" s="1" t="s">
        <v>51</v>
      </c>
      <c r="D50" t="s">
        <v>186</v>
      </c>
      <c r="F50"/>
      <c r="G50" s="6"/>
      <c r="K50"/>
      <c r="L50" s="6"/>
    </row>
    <row r="51" spans="1:12" x14ac:dyDescent="0.25">
      <c r="A51" s="86" t="s">
        <v>70</v>
      </c>
      <c r="B51" s="88">
        <v>49</v>
      </c>
      <c r="C51" s="1" t="s">
        <v>51</v>
      </c>
      <c r="F51"/>
      <c r="G51" s="6"/>
      <c r="K51"/>
      <c r="L51" s="6"/>
    </row>
    <row r="52" spans="1:12" x14ac:dyDescent="0.25">
      <c r="A52" s="86" t="s">
        <v>71</v>
      </c>
      <c r="B52" s="88">
        <v>50</v>
      </c>
      <c r="C52" s="1" t="s">
        <v>51</v>
      </c>
      <c r="D52" s="82"/>
      <c r="F52"/>
      <c r="G52" s="6"/>
      <c r="K52"/>
      <c r="L52" s="6"/>
    </row>
    <row r="53" spans="1:12" x14ac:dyDescent="0.25">
      <c r="A53" s="86" t="s">
        <v>72</v>
      </c>
      <c r="B53" s="88">
        <v>51</v>
      </c>
      <c r="C53" s="1" t="s">
        <v>51</v>
      </c>
      <c r="D53" s="82"/>
      <c r="F53"/>
      <c r="G53" s="6"/>
      <c r="K53"/>
      <c r="L53" s="6"/>
    </row>
    <row r="54" spans="1:12" x14ac:dyDescent="0.25">
      <c r="A54" s="86" t="s">
        <v>73</v>
      </c>
      <c r="B54" s="88">
        <v>52</v>
      </c>
      <c r="C54" s="1" t="s">
        <v>51</v>
      </c>
      <c r="D54" s="82"/>
      <c r="F54"/>
      <c r="G54" s="6"/>
      <c r="K54"/>
      <c r="L54" s="6"/>
    </row>
    <row r="55" spans="1:12" x14ac:dyDescent="0.25">
      <c r="A55" s="86" t="s">
        <v>74</v>
      </c>
      <c r="B55" s="88">
        <v>53</v>
      </c>
      <c r="C55" s="84" t="s">
        <v>51</v>
      </c>
      <c r="D55" s="8"/>
      <c r="F55"/>
      <c r="G55" s="6"/>
      <c r="K55"/>
      <c r="L55" s="6"/>
    </row>
    <row r="56" spans="1:12" x14ac:dyDescent="0.25">
      <c r="A56" s="86" t="s">
        <v>75</v>
      </c>
      <c r="B56" s="88">
        <v>54</v>
      </c>
      <c r="C56" s="84" t="s">
        <v>51</v>
      </c>
      <c r="F56"/>
      <c r="G56" s="6"/>
      <c r="K56"/>
      <c r="L56" s="6"/>
    </row>
    <row r="57" spans="1:12" x14ac:dyDescent="0.25">
      <c r="A57" s="86" t="s">
        <v>76</v>
      </c>
      <c r="B57" s="88">
        <v>55</v>
      </c>
      <c r="C57" s="84" t="s">
        <v>51</v>
      </c>
      <c r="F57"/>
      <c r="G57" s="6"/>
      <c r="K57"/>
      <c r="L57" s="6"/>
    </row>
    <row r="58" spans="1:12" x14ac:dyDescent="0.25">
      <c r="A58" s="92" t="s">
        <v>77</v>
      </c>
      <c r="B58" s="88">
        <v>56</v>
      </c>
      <c r="C58" s="7" t="s">
        <v>27</v>
      </c>
      <c r="D58" t="s">
        <v>187</v>
      </c>
      <c r="F58"/>
      <c r="G58" s="6"/>
      <c r="K58"/>
      <c r="L58" s="6"/>
    </row>
    <row r="59" spans="1:12" x14ac:dyDescent="0.25">
      <c r="A59" s="92" t="s">
        <v>78</v>
      </c>
      <c r="B59" s="88">
        <v>57</v>
      </c>
      <c r="C59" s="7" t="s">
        <v>27</v>
      </c>
      <c r="F59"/>
      <c r="G59" s="6"/>
      <c r="K59"/>
      <c r="L59" s="6"/>
    </row>
    <row r="60" spans="1:12" x14ac:dyDescent="0.25">
      <c r="A60" s="93" t="s">
        <v>79</v>
      </c>
      <c r="B60" s="88">
        <v>58</v>
      </c>
      <c r="C60" s="4" t="s">
        <v>85</v>
      </c>
      <c r="F60"/>
      <c r="G60" s="6"/>
      <c r="K60"/>
      <c r="L60" s="6"/>
    </row>
    <row r="61" spans="1:12" x14ac:dyDescent="0.25">
      <c r="A61" s="86" t="s">
        <v>80</v>
      </c>
      <c r="B61" s="88">
        <v>59</v>
      </c>
      <c r="C61" s="1" t="s">
        <v>85</v>
      </c>
      <c r="F61"/>
      <c r="G61" s="6"/>
      <c r="K61"/>
      <c r="L61" s="6"/>
    </row>
    <row r="62" spans="1:12" x14ac:dyDescent="0.25">
      <c r="A62" s="86" t="s">
        <v>82</v>
      </c>
      <c r="B62" s="88">
        <v>60</v>
      </c>
      <c r="C62" s="1" t="s">
        <v>85</v>
      </c>
      <c r="F62"/>
      <c r="G62" s="6"/>
      <c r="K62"/>
      <c r="L62" s="6"/>
    </row>
    <row r="63" spans="1:12" x14ac:dyDescent="0.25">
      <c r="A63" s="86" t="s">
        <v>83</v>
      </c>
      <c r="B63" s="88">
        <v>61</v>
      </c>
      <c r="C63" s="1" t="s">
        <v>85</v>
      </c>
      <c r="F63"/>
      <c r="G63" s="6"/>
      <c r="K63"/>
      <c r="L63" s="6"/>
    </row>
    <row r="64" spans="1:12" x14ac:dyDescent="0.25">
      <c r="A64" s="86" t="s">
        <v>84</v>
      </c>
      <c r="B64" s="88">
        <v>62</v>
      </c>
      <c r="C64" s="1" t="s">
        <v>85</v>
      </c>
      <c r="F64"/>
      <c r="G64" s="6"/>
      <c r="K64"/>
      <c r="L64" s="6"/>
    </row>
    <row r="65" spans="1:12" x14ac:dyDescent="0.25">
      <c r="A65" s="90" t="s">
        <v>86</v>
      </c>
      <c r="B65" s="88">
        <v>63</v>
      </c>
      <c r="C65" s="1" t="s">
        <v>85</v>
      </c>
      <c r="D65" t="s">
        <v>188</v>
      </c>
      <c r="F65"/>
      <c r="G65" s="6"/>
      <c r="K65"/>
      <c r="L65" s="6"/>
    </row>
    <row r="66" spans="1:12" x14ac:dyDescent="0.25">
      <c r="A66" s="86" t="s">
        <v>87</v>
      </c>
      <c r="B66" s="88">
        <v>64</v>
      </c>
      <c r="C66" s="1" t="s">
        <v>85</v>
      </c>
      <c r="F66"/>
      <c r="G66" s="6"/>
      <c r="K66"/>
      <c r="L66" s="6"/>
    </row>
    <row r="67" spans="1:12" x14ac:dyDescent="0.25">
      <c r="A67" s="86" t="s">
        <v>88</v>
      </c>
      <c r="B67" s="88">
        <v>65</v>
      </c>
      <c r="C67" s="1" t="s">
        <v>85</v>
      </c>
      <c r="F67"/>
      <c r="G67" s="6"/>
      <c r="K67"/>
      <c r="L67" s="6"/>
    </row>
    <row r="68" spans="1:12" x14ac:dyDescent="0.25">
      <c r="A68" s="86" t="s">
        <v>89</v>
      </c>
      <c r="B68" s="88">
        <v>66</v>
      </c>
      <c r="C68" s="1" t="s">
        <v>85</v>
      </c>
      <c r="F68"/>
      <c r="G68" s="6"/>
      <c r="K68"/>
      <c r="L68" s="6"/>
    </row>
    <row r="69" spans="1:12" x14ac:dyDescent="0.25">
      <c r="A69" s="86" t="s">
        <v>90</v>
      </c>
      <c r="B69" s="88">
        <v>67</v>
      </c>
      <c r="C69" s="1" t="s">
        <v>85</v>
      </c>
      <c r="F69"/>
      <c r="G69" s="6"/>
      <c r="K69"/>
      <c r="L69" s="6"/>
    </row>
    <row r="70" spans="1:12" x14ac:dyDescent="0.25">
      <c r="A70" s="86" t="s">
        <v>91</v>
      </c>
      <c r="B70" s="88">
        <v>68</v>
      </c>
      <c r="C70" s="1" t="s">
        <v>85</v>
      </c>
      <c r="F70"/>
      <c r="G70" s="6"/>
      <c r="K70"/>
      <c r="L70" s="6"/>
    </row>
    <row r="71" spans="1:12" s="82" customFormat="1" x14ac:dyDescent="0.25">
      <c r="A71" s="86" t="s">
        <v>189</v>
      </c>
      <c r="B71" s="88">
        <v>69</v>
      </c>
      <c r="C71" s="84" t="s">
        <v>85</v>
      </c>
      <c r="G71" s="6"/>
      <c r="L71" s="6"/>
    </row>
    <row r="72" spans="1:12" x14ac:dyDescent="0.25">
      <c r="A72" s="86" t="s">
        <v>92</v>
      </c>
      <c r="B72" s="88">
        <v>70</v>
      </c>
      <c r="C72" s="1" t="s">
        <v>85</v>
      </c>
      <c r="F72"/>
      <c r="G72" s="6"/>
      <c r="K72"/>
      <c r="L72" s="6"/>
    </row>
    <row r="73" spans="1:12" x14ac:dyDescent="0.25">
      <c r="A73" s="86" t="s">
        <v>93</v>
      </c>
      <c r="B73" s="88">
        <v>71</v>
      </c>
      <c r="C73" s="1" t="s">
        <v>85</v>
      </c>
      <c r="F73"/>
      <c r="G73" s="6"/>
      <c r="K73"/>
      <c r="L73" s="6"/>
    </row>
    <row r="74" spans="1:12" x14ac:dyDescent="0.25">
      <c r="A74" s="86" t="s">
        <v>95</v>
      </c>
      <c r="B74" s="88">
        <v>72</v>
      </c>
      <c r="C74" s="1" t="s">
        <v>85</v>
      </c>
      <c r="F74"/>
      <c r="G74" s="6"/>
      <c r="K74"/>
      <c r="L74" s="6"/>
    </row>
    <row r="75" spans="1:12" x14ac:dyDescent="0.25">
      <c r="A75" s="86" t="s">
        <v>94</v>
      </c>
      <c r="B75" s="88">
        <v>73</v>
      </c>
      <c r="C75" s="1" t="s">
        <v>85</v>
      </c>
      <c r="F75"/>
      <c r="G75" s="6"/>
      <c r="K75"/>
      <c r="L75" s="6"/>
    </row>
    <row r="76" spans="1:12" x14ac:dyDescent="0.25">
      <c r="A76" s="86" t="s">
        <v>96</v>
      </c>
      <c r="B76" s="88">
        <v>74</v>
      </c>
      <c r="C76" s="1" t="s">
        <v>85</v>
      </c>
      <c r="F76"/>
      <c r="G76" s="6"/>
      <c r="K76"/>
      <c r="L76" s="6"/>
    </row>
    <row r="77" spans="1:12" x14ac:dyDescent="0.25">
      <c r="A77" s="86" t="s">
        <v>97</v>
      </c>
      <c r="B77" s="88">
        <v>75</v>
      </c>
      <c r="C77" s="1" t="s">
        <v>85</v>
      </c>
      <c r="F77"/>
      <c r="G77" s="6"/>
      <c r="K77"/>
      <c r="L77" s="6"/>
    </row>
    <row r="78" spans="1:12" x14ac:dyDescent="0.25">
      <c r="A78" s="86" t="s">
        <v>98</v>
      </c>
      <c r="B78" s="88">
        <v>76</v>
      </c>
      <c r="C78" s="1" t="s">
        <v>85</v>
      </c>
      <c r="F78"/>
      <c r="G78" s="6"/>
      <c r="K78"/>
      <c r="L78" s="6"/>
    </row>
    <row r="79" spans="1:12" x14ac:dyDescent="0.25">
      <c r="A79" s="86" t="s">
        <v>99</v>
      </c>
      <c r="B79" s="88">
        <v>77</v>
      </c>
      <c r="C79" s="1" t="s">
        <v>85</v>
      </c>
      <c r="F79"/>
      <c r="G79" s="6"/>
      <c r="K79"/>
      <c r="L79" s="6"/>
    </row>
    <row r="80" spans="1:12" x14ac:dyDescent="0.25">
      <c r="A80" s="86" t="s">
        <v>100</v>
      </c>
      <c r="B80" s="88">
        <v>78</v>
      </c>
      <c r="C80" s="1" t="s">
        <v>85</v>
      </c>
      <c r="F80"/>
      <c r="G80" s="6"/>
      <c r="K80"/>
      <c r="L80" s="6"/>
    </row>
    <row r="81" spans="1:12" x14ac:dyDescent="0.25">
      <c r="A81" s="90" t="s">
        <v>101</v>
      </c>
      <c r="B81" s="88">
        <v>79</v>
      </c>
      <c r="C81" s="1" t="s">
        <v>85</v>
      </c>
      <c r="D81" t="s">
        <v>102</v>
      </c>
      <c r="F81"/>
      <c r="G81" s="6"/>
      <c r="K81"/>
      <c r="L81" s="6"/>
    </row>
    <row r="82" spans="1:12" x14ac:dyDescent="0.25">
      <c r="A82" s="93" t="s">
        <v>103</v>
      </c>
      <c r="B82" s="88">
        <v>80</v>
      </c>
      <c r="C82" s="1" t="s">
        <v>85</v>
      </c>
      <c r="D82" t="s">
        <v>190</v>
      </c>
      <c r="F82"/>
      <c r="G82" s="6"/>
      <c r="K82"/>
      <c r="L82" s="6"/>
    </row>
    <row r="83" spans="1:12" x14ac:dyDescent="0.25">
      <c r="A83" s="86" t="s">
        <v>104</v>
      </c>
      <c r="B83" s="88">
        <v>81</v>
      </c>
      <c r="C83" s="1" t="s">
        <v>85</v>
      </c>
      <c r="F83"/>
      <c r="G83" s="6"/>
      <c r="K83"/>
      <c r="L83" s="6"/>
    </row>
    <row r="84" spans="1:12" x14ac:dyDescent="0.25">
      <c r="A84" s="86" t="s">
        <v>105</v>
      </c>
      <c r="B84" s="88">
        <v>82</v>
      </c>
      <c r="C84" s="1" t="s">
        <v>85</v>
      </c>
      <c r="F84"/>
      <c r="G84" s="6"/>
      <c r="K84"/>
      <c r="L84" s="6"/>
    </row>
    <row r="85" spans="1:12" x14ac:dyDescent="0.25">
      <c r="A85" s="90" t="s">
        <v>106</v>
      </c>
      <c r="B85" s="88">
        <v>83</v>
      </c>
      <c r="C85" s="1" t="s">
        <v>27</v>
      </c>
      <c r="D85" t="s">
        <v>193</v>
      </c>
      <c r="F85"/>
      <c r="G85" s="6"/>
      <c r="K85"/>
      <c r="L85" s="6"/>
    </row>
    <row r="86" spans="1:12" x14ac:dyDescent="0.25">
      <c r="A86" s="86" t="s">
        <v>107</v>
      </c>
      <c r="B86" s="88">
        <v>84</v>
      </c>
      <c r="C86" s="1" t="s">
        <v>27</v>
      </c>
      <c r="D86" s="82" t="s">
        <v>192</v>
      </c>
      <c r="F86"/>
      <c r="G86" s="6"/>
      <c r="K86"/>
      <c r="L86" s="6"/>
    </row>
    <row r="87" spans="1:12" x14ac:dyDescent="0.25">
      <c r="A87" s="94" t="s">
        <v>108</v>
      </c>
      <c r="B87" s="88">
        <v>85</v>
      </c>
      <c r="C87" s="11" t="s">
        <v>27</v>
      </c>
      <c r="D87" s="82" t="s">
        <v>191</v>
      </c>
      <c r="F87"/>
      <c r="G87" s="6"/>
      <c r="K87"/>
      <c r="L87" s="6"/>
    </row>
    <row r="88" spans="1:12" x14ac:dyDescent="0.25">
      <c r="A88" s="96" t="s">
        <v>109</v>
      </c>
      <c r="B88" s="88">
        <v>86</v>
      </c>
      <c r="C88" s="87" t="s">
        <v>27</v>
      </c>
      <c r="F88"/>
      <c r="G88" s="6"/>
      <c r="K88"/>
      <c r="L88" s="6"/>
    </row>
    <row r="89" spans="1:12" x14ac:dyDescent="0.25">
      <c r="A89" s="96" t="s">
        <v>110</v>
      </c>
      <c r="B89" s="88">
        <v>87</v>
      </c>
      <c r="C89" s="87" t="s">
        <v>27</v>
      </c>
    </row>
    <row r="90" spans="1:12" x14ac:dyDescent="0.25">
      <c r="A90" s="96" t="s">
        <v>111</v>
      </c>
      <c r="B90" s="88">
        <v>88</v>
      </c>
      <c r="C90" s="87" t="s">
        <v>27</v>
      </c>
      <c r="D90" t="s">
        <v>194</v>
      </c>
    </row>
    <row r="91" spans="1:12" x14ac:dyDescent="0.25">
      <c r="A91" s="86" t="s">
        <v>196</v>
      </c>
      <c r="B91" s="88">
        <v>89</v>
      </c>
      <c r="C91" s="84" t="s">
        <v>195</v>
      </c>
    </row>
    <row r="92" spans="1:12" x14ac:dyDescent="0.25">
      <c r="A92" s="86" t="s">
        <v>197</v>
      </c>
      <c r="B92" s="88">
        <v>90</v>
      </c>
      <c r="C92" s="84"/>
    </row>
    <row r="93" spans="1:12" x14ac:dyDescent="0.25">
      <c r="A93" s="86" t="s">
        <v>198</v>
      </c>
      <c r="B93" s="88">
        <v>91</v>
      </c>
      <c r="C93" s="84"/>
    </row>
    <row r="94" spans="1:12" x14ac:dyDescent="0.25">
      <c r="A94" s="86" t="s">
        <v>199</v>
      </c>
      <c r="B94" s="88">
        <v>92</v>
      </c>
      <c r="C94" s="84"/>
    </row>
    <row r="95" spans="1:12" x14ac:dyDescent="0.25">
      <c r="A95" s="86" t="s">
        <v>200</v>
      </c>
      <c r="B95" s="88">
        <v>93</v>
      </c>
      <c r="C95" s="84"/>
    </row>
    <row r="96" spans="1:12" x14ac:dyDescent="0.25">
      <c r="A96" s="86" t="s">
        <v>201</v>
      </c>
      <c r="B96" s="88">
        <v>94</v>
      </c>
      <c r="C96" s="84"/>
    </row>
    <row r="97" spans="1:3" x14ac:dyDescent="0.25">
      <c r="A97" s="86" t="s">
        <v>202</v>
      </c>
      <c r="B97" s="88">
        <v>95</v>
      </c>
      <c r="C97" s="84"/>
    </row>
    <row r="98" spans="1:3" x14ac:dyDescent="0.25">
      <c r="A98" s="86" t="s">
        <v>203</v>
      </c>
      <c r="B98" s="88">
        <v>96</v>
      </c>
      <c r="C98" s="84"/>
    </row>
    <row r="99" spans="1:3" x14ac:dyDescent="0.25">
      <c r="A99" s="86" t="s">
        <v>204</v>
      </c>
      <c r="B99" s="88">
        <v>97</v>
      </c>
      <c r="C99" s="84"/>
    </row>
    <row r="100" spans="1:3" x14ac:dyDescent="0.25">
      <c r="A100" s="86" t="s">
        <v>205</v>
      </c>
      <c r="B100" s="88">
        <v>98</v>
      </c>
      <c r="C100" s="84"/>
    </row>
    <row r="101" spans="1:3" x14ac:dyDescent="0.25">
      <c r="A101" s="86" t="s">
        <v>206</v>
      </c>
      <c r="B101" s="88">
        <v>99</v>
      </c>
      <c r="C101" s="84"/>
    </row>
    <row r="102" spans="1:3" x14ac:dyDescent="0.25">
      <c r="A102" s="86" t="s">
        <v>207</v>
      </c>
      <c r="B102" s="88">
        <v>100</v>
      </c>
      <c r="C102" s="84"/>
    </row>
    <row r="103" spans="1:3" x14ac:dyDescent="0.25">
      <c r="A103" s="86" t="s">
        <v>208</v>
      </c>
      <c r="B103" s="88">
        <v>101</v>
      </c>
      <c r="C103" s="84"/>
    </row>
    <row r="104" spans="1:3" x14ac:dyDescent="0.25">
      <c r="A104" s="86" t="s">
        <v>209</v>
      </c>
      <c r="B104" s="88">
        <v>102</v>
      </c>
      <c r="C104" s="84"/>
    </row>
    <row r="105" spans="1:3" x14ac:dyDescent="0.25">
      <c r="A105" s="86" t="s">
        <v>210</v>
      </c>
      <c r="B105" s="88">
        <v>103</v>
      </c>
      <c r="C105" s="84"/>
    </row>
    <row r="106" spans="1:3" x14ac:dyDescent="0.25">
      <c r="A106" s="86" t="s">
        <v>211</v>
      </c>
      <c r="B106" s="88">
        <v>104</v>
      </c>
      <c r="C106" s="84"/>
    </row>
    <row r="107" spans="1:3" x14ac:dyDescent="0.25">
      <c r="A107" s="86" t="s">
        <v>212</v>
      </c>
      <c r="B107" s="88">
        <v>105</v>
      </c>
      <c r="C107" s="84"/>
    </row>
    <row r="108" spans="1:3" x14ac:dyDescent="0.25">
      <c r="A108" s="86" t="s">
        <v>213</v>
      </c>
      <c r="B108" s="88">
        <v>106</v>
      </c>
      <c r="C108" s="84"/>
    </row>
    <row r="109" spans="1:3" x14ac:dyDescent="0.25">
      <c r="A109" s="86" t="s">
        <v>214</v>
      </c>
      <c r="B109" s="88">
        <v>107</v>
      </c>
      <c r="C109" s="84"/>
    </row>
    <row r="110" spans="1:3" x14ac:dyDescent="0.25">
      <c r="A110" s="86" t="s">
        <v>215</v>
      </c>
      <c r="B110" s="88">
        <v>108</v>
      </c>
      <c r="C110" s="84"/>
    </row>
    <row r="111" spans="1:3" x14ac:dyDescent="0.25">
      <c r="A111" s="86" t="s">
        <v>216</v>
      </c>
      <c r="B111" s="88">
        <v>109</v>
      </c>
      <c r="C111" s="84"/>
    </row>
    <row r="112" spans="1:3" x14ac:dyDescent="0.25">
      <c r="A112" s="84"/>
      <c r="B112" s="88">
        <v>110</v>
      </c>
      <c r="C112" s="84"/>
    </row>
    <row r="113" spans="1:3" x14ac:dyDescent="0.25">
      <c r="A113" s="84"/>
      <c r="B113" s="88">
        <v>111</v>
      </c>
      <c r="C113" s="84"/>
    </row>
  </sheetData>
  <mergeCells count="3">
    <mergeCell ref="A1:C1"/>
    <mergeCell ref="E1:H1"/>
    <mergeCell ref="J1:L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32.28515625" bestFit="1" customWidth="1"/>
    <col min="2" max="2" width="24.28515625" bestFit="1" customWidth="1"/>
  </cols>
  <sheetData>
    <row r="1" spans="1:2" ht="15.75" thickBot="1" x14ac:dyDescent="0.3">
      <c r="A1" s="13" t="s">
        <v>116</v>
      </c>
      <c r="B1" s="14" t="s">
        <v>118</v>
      </c>
    </row>
    <row r="2" spans="1:2" x14ac:dyDescent="0.25">
      <c r="A2" t="s">
        <v>130</v>
      </c>
      <c r="B2" s="63" t="s">
        <v>169</v>
      </c>
    </row>
    <row r="3" spans="1:2" x14ac:dyDescent="0.25">
      <c r="A3" t="s">
        <v>147</v>
      </c>
      <c r="B3" t="s">
        <v>169</v>
      </c>
    </row>
    <row r="4" spans="1:2" x14ac:dyDescent="0.25">
      <c r="A4" t="s">
        <v>170</v>
      </c>
      <c r="B4" t="s">
        <v>169</v>
      </c>
    </row>
    <row r="5" spans="1:2" x14ac:dyDescent="0.25">
      <c r="A5" t="s">
        <v>171</v>
      </c>
      <c r="B5" t="s">
        <v>169</v>
      </c>
    </row>
    <row r="6" spans="1:2" x14ac:dyDescent="0.25">
      <c r="A6" t="s">
        <v>145</v>
      </c>
    </row>
    <row r="7" spans="1:2" x14ac:dyDescent="0.25">
      <c r="A7" t="s">
        <v>146</v>
      </c>
    </row>
    <row r="8" spans="1:2" x14ac:dyDescent="0.25">
      <c r="A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D19" sqref="D19"/>
    </sheetView>
  </sheetViews>
  <sheetFormatPr defaultRowHeight="15" x14ac:dyDescent="0.25"/>
  <cols>
    <col min="1" max="1" width="9.140625" style="15"/>
    <col min="2" max="2" width="10.140625" style="15" bestFit="1" customWidth="1"/>
    <col min="3" max="3" width="9.5703125" style="15" bestFit="1" customWidth="1"/>
    <col min="4" max="16384" width="9.140625" style="15"/>
  </cols>
  <sheetData>
    <row r="1" spans="1:6" x14ac:dyDescent="0.25">
      <c r="B1" s="15" t="s">
        <v>125</v>
      </c>
      <c r="C1" s="15" t="s">
        <v>126</v>
      </c>
    </row>
    <row r="2" spans="1:6" x14ac:dyDescent="0.25">
      <c r="A2" s="15" t="s">
        <v>119</v>
      </c>
      <c r="B2" s="17">
        <v>4175</v>
      </c>
      <c r="C2" s="18">
        <v>7504</v>
      </c>
    </row>
    <row r="3" spans="1:6" x14ac:dyDescent="0.25">
      <c r="A3" s="15" t="s">
        <v>120</v>
      </c>
      <c r="B3" s="17">
        <v>2800</v>
      </c>
      <c r="C3" s="18">
        <v>2923</v>
      </c>
    </row>
    <row r="4" spans="1:6" x14ac:dyDescent="0.25">
      <c r="A4" s="15" t="s">
        <v>121</v>
      </c>
      <c r="B4" s="17">
        <v>993.9</v>
      </c>
      <c r="C4" s="18">
        <v>4121</v>
      </c>
    </row>
    <row r="5" spans="1:6" x14ac:dyDescent="0.25">
      <c r="A5" s="15" t="s">
        <v>122</v>
      </c>
      <c r="B5" s="17">
        <v>3025</v>
      </c>
      <c r="C5" s="18">
        <v>1137.5999999999999</v>
      </c>
    </row>
    <row r="6" spans="1:6" x14ac:dyDescent="0.25">
      <c r="A6" s="15" t="s">
        <v>123</v>
      </c>
      <c r="B6" s="17">
        <v>3375</v>
      </c>
      <c r="C6" s="18">
        <v>1259.5999999999999</v>
      </c>
    </row>
    <row r="7" spans="1:6" x14ac:dyDescent="0.25">
      <c r="A7" s="54" t="s">
        <v>148</v>
      </c>
      <c r="B7" s="17">
        <v>6819</v>
      </c>
      <c r="C7" s="18">
        <v>5356.94</v>
      </c>
    </row>
    <row r="8" spans="1:6" x14ac:dyDescent="0.25">
      <c r="A8" s="15" t="s">
        <v>124</v>
      </c>
      <c r="B8" s="16"/>
      <c r="C8" s="16"/>
    </row>
    <row r="14" spans="1:6" x14ac:dyDescent="0.25">
      <c r="D14"/>
      <c r="E14"/>
      <c r="F14"/>
    </row>
    <row r="15" spans="1:6" x14ac:dyDescent="0.25">
      <c r="D15"/>
      <c r="E15"/>
      <c r="F15"/>
    </row>
    <row r="16" spans="1:6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3"/>
  <sheetViews>
    <sheetView topLeftCell="J1" workbookViewId="0">
      <selection activeCell="P5" sqref="P1:P5"/>
    </sheetView>
  </sheetViews>
  <sheetFormatPr defaultRowHeight="15" x14ac:dyDescent="0.25"/>
  <cols>
    <col min="1" max="1" width="10.42578125" bestFit="1" customWidth="1"/>
    <col min="2" max="2" width="10.42578125" style="25" customWidth="1"/>
    <col min="4" max="4" width="9.140625" style="19"/>
    <col min="14" max="14" width="7.5703125" customWidth="1"/>
  </cols>
  <sheetData>
    <row r="1" spans="1:18" ht="36.75" customHeight="1" x14ac:dyDescent="0.25">
      <c r="A1" s="34">
        <v>24</v>
      </c>
      <c r="B1" s="22"/>
      <c r="C1" s="27" t="s">
        <v>138</v>
      </c>
      <c r="D1" s="31">
        <v>13</v>
      </c>
      <c r="E1" s="24"/>
      <c r="F1" s="24" t="s">
        <v>137</v>
      </c>
      <c r="G1" s="23" t="s">
        <v>133</v>
      </c>
      <c r="H1" s="23" t="s">
        <v>136</v>
      </c>
      <c r="I1" s="24"/>
      <c r="J1" s="24"/>
      <c r="M1" s="21" t="s">
        <v>140</v>
      </c>
      <c r="N1" s="48" t="s">
        <v>177</v>
      </c>
      <c r="P1" t="s">
        <v>139</v>
      </c>
    </row>
    <row r="2" spans="1:18" x14ac:dyDescent="0.25">
      <c r="A2" t="s">
        <v>132</v>
      </c>
      <c r="B2" s="25" t="s">
        <v>131</v>
      </c>
      <c r="C2" t="s">
        <v>135</v>
      </c>
      <c r="D2" t="s">
        <v>134</v>
      </c>
      <c r="N2">
        <v>5</v>
      </c>
      <c r="O2">
        <f>N2+12</f>
        <v>17</v>
      </c>
      <c r="P2" t="str">
        <f>_xlfn.CONCAT($M$1,O2,$N$1)</f>
        <v>('17', '2018-07-29', '24:00:00', 'No work', ' '),</v>
      </c>
    </row>
    <row r="3" spans="1:18" x14ac:dyDescent="0.25">
      <c r="A3">
        <v>1</v>
      </c>
      <c r="B3" s="25">
        <v>1</v>
      </c>
      <c r="C3" s="43">
        <v>18.399999999999999</v>
      </c>
      <c r="D3">
        <f>C3-0.4</f>
        <v>18</v>
      </c>
      <c r="F3" t="str">
        <f>_xlfn.CONCAT($F$1,$A$1,$G$1,$A$1,$C$1,B3,$G$1,A3,$G$1,1,$G$1,C3,$G$1,D3,$G$1,6,$G$1,1,$G$1,$D$1,$G$1,0,$G$1,0,$H$1)</f>
        <v>(NULL,'2018-07-24','24-07-A-1','1','1','18.4','18','6','1','13','0','0'),</v>
      </c>
      <c r="N3">
        <v>6</v>
      </c>
      <c r="O3" s="82">
        <f t="shared" ref="O3:O6" si="0">N3+12</f>
        <v>18</v>
      </c>
      <c r="P3" s="36" t="str">
        <f t="shared" ref="P3:P4" si="1">_xlfn.CONCAT($M$1,O3,$N$1)</f>
        <v>('18', '2018-07-29', '24:00:00', 'No work', ' '),</v>
      </c>
    </row>
    <row r="4" spans="1:18" x14ac:dyDescent="0.25">
      <c r="A4" s="25">
        <v>1</v>
      </c>
      <c r="B4" s="26">
        <v>2</v>
      </c>
      <c r="C4" s="43">
        <v>20.399999999999999</v>
      </c>
      <c r="D4" s="25">
        <f t="shared" ref="D4:D33" si="2">C4-0.4</f>
        <v>20</v>
      </c>
      <c r="F4" s="46" t="str">
        <f t="shared" ref="F4:F33" si="3">_xlfn.CONCAT($F$1,$A$1,$G$1,$A$1,$C$1,B4,$G$1,A4,$G$1,1,$G$1,C4,$G$1,D4,$G$1,6,$G$1,1,$G$1,$D$1,$G$1,0,$G$1,0,$H$1)</f>
        <v>(NULL,'2018-07-24','24-07-A-2','1','1','20.4','20','6','1','13','0','0'),</v>
      </c>
      <c r="N4">
        <v>7</v>
      </c>
      <c r="O4" s="82">
        <f t="shared" si="0"/>
        <v>19</v>
      </c>
      <c r="P4" s="36" t="str">
        <f t="shared" si="1"/>
        <v>('19', '2018-07-29', '24:00:00', 'No work', ' '),</v>
      </c>
    </row>
    <row r="5" spans="1:18" x14ac:dyDescent="0.25">
      <c r="A5" s="25">
        <v>1</v>
      </c>
      <c r="B5" s="26">
        <v>3</v>
      </c>
      <c r="C5" s="43">
        <v>20.9</v>
      </c>
      <c r="D5" s="25">
        <f t="shared" si="2"/>
        <v>20.5</v>
      </c>
      <c r="F5" s="46" t="str">
        <f t="shared" si="3"/>
        <v>(NULL,'2018-07-24','24-07-A-3','1','1','20.9','20.5','6','1','13','0','0'),</v>
      </c>
      <c r="N5">
        <v>8</v>
      </c>
      <c r="O5" s="82">
        <f t="shared" si="0"/>
        <v>20</v>
      </c>
      <c r="P5" s="36" t="str">
        <f>_xlfn.CONCAT($M$1,O5,$N$1)</f>
        <v>('20', '2018-07-29', '24:00:00', 'No work', ' '),</v>
      </c>
    </row>
    <row r="6" spans="1:18" x14ac:dyDescent="0.25">
      <c r="A6" s="25">
        <v>1</v>
      </c>
      <c r="B6" s="26">
        <v>4</v>
      </c>
      <c r="C6" s="43">
        <v>22.6</v>
      </c>
      <c r="D6" s="25">
        <f t="shared" si="2"/>
        <v>22.200000000000003</v>
      </c>
      <c r="F6" s="46" t="str">
        <f t="shared" si="3"/>
        <v>(NULL,'2018-07-24','24-07-A-4','1','1','22.6','22.2','6','1','13','0','0'),</v>
      </c>
      <c r="O6" s="82">
        <f t="shared" si="0"/>
        <v>12</v>
      </c>
      <c r="P6" t="str">
        <f>_xlfn.CONCAT($M$1,O6,$N$1)</f>
        <v>('12', '2018-07-29', '24:00:00', 'No work', ' '),</v>
      </c>
    </row>
    <row r="7" spans="1:18" x14ac:dyDescent="0.25">
      <c r="A7" s="29">
        <v>1</v>
      </c>
      <c r="B7" s="26">
        <v>5</v>
      </c>
      <c r="C7" s="43">
        <v>20.5</v>
      </c>
      <c r="D7" s="25">
        <f t="shared" si="2"/>
        <v>20.100000000000001</v>
      </c>
      <c r="F7" s="46" t="str">
        <f t="shared" si="3"/>
        <v>(NULL,'2018-07-24','24-07-A-5','1','1','20.5','20.1','6','1','13','0','0'),</v>
      </c>
    </row>
    <row r="8" spans="1:18" x14ac:dyDescent="0.25">
      <c r="A8" s="29">
        <v>1</v>
      </c>
      <c r="B8" s="26">
        <v>6</v>
      </c>
      <c r="C8" s="43">
        <v>18.899999999999999</v>
      </c>
      <c r="D8" s="25">
        <f t="shared" si="2"/>
        <v>18.5</v>
      </c>
      <c r="F8" s="46" t="str">
        <f t="shared" si="3"/>
        <v>(NULL,'2018-07-24','24-07-A-6','1','1','18.9','18.5','6','1','13','0','0'),</v>
      </c>
    </row>
    <row r="9" spans="1:18" x14ac:dyDescent="0.25">
      <c r="A9" s="29">
        <v>1</v>
      </c>
      <c r="B9" s="26">
        <v>7</v>
      </c>
      <c r="C9" s="43">
        <v>22.6</v>
      </c>
      <c r="D9" s="25">
        <f t="shared" si="2"/>
        <v>22.200000000000003</v>
      </c>
      <c r="F9" s="46" t="str">
        <f t="shared" si="3"/>
        <v>(NULL,'2018-07-24','24-07-A-7','1','1','22.6','22.2','6','1','13','0','0'),</v>
      </c>
    </row>
    <row r="10" spans="1:18" x14ac:dyDescent="0.25">
      <c r="A10" s="29">
        <v>1</v>
      </c>
      <c r="B10" s="26">
        <v>8</v>
      </c>
      <c r="C10" s="43">
        <v>22.4</v>
      </c>
      <c r="D10" s="25">
        <f t="shared" si="2"/>
        <v>22</v>
      </c>
      <c r="F10" s="46" t="str">
        <f t="shared" si="3"/>
        <v>(NULL,'2018-07-24','24-07-A-8','1','1','22.4','22','6','1','13','0','0'),</v>
      </c>
    </row>
    <row r="11" spans="1:18" x14ac:dyDescent="0.25">
      <c r="A11" s="35">
        <v>1</v>
      </c>
      <c r="B11" s="26">
        <v>9</v>
      </c>
      <c r="C11" s="43">
        <v>22.1</v>
      </c>
      <c r="D11" s="25">
        <f t="shared" si="2"/>
        <v>21.700000000000003</v>
      </c>
      <c r="F11" s="46" t="str">
        <f t="shared" si="3"/>
        <v>(NULL,'2018-07-24','24-07-A-9','1','1','22.1','21.7','6','1','13','0','0'),</v>
      </c>
    </row>
    <row r="12" spans="1:18" x14ac:dyDescent="0.25">
      <c r="A12" s="35">
        <v>1</v>
      </c>
      <c r="B12" s="26">
        <v>10</v>
      </c>
      <c r="C12" s="43">
        <v>21.5</v>
      </c>
      <c r="D12" s="25">
        <f t="shared" si="2"/>
        <v>21.1</v>
      </c>
      <c r="F12" s="46" t="str">
        <f t="shared" si="3"/>
        <v>(NULL,'2018-07-24','24-07-A-10','1','1','21.5','21.1','6','1','13','0','0'),</v>
      </c>
      <c r="M12" t="s">
        <v>132</v>
      </c>
      <c r="N12" s="45">
        <v>13</v>
      </c>
      <c r="O12" s="45">
        <v>14</v>
      </c>
      <c r="P12" s="45">
        <v>15</v>
      </c>
      <c r="Q12" s="45">
        <v>16</v>
      </c>
    </row>
    <row r="13" spans="1:18" x14ac:dyDescent="0.25">
      <c r="A13" s="35">
        <v>1</v>
      </c>
      <c r="B13" s="26">
        <v>11</v>
      </c>
      <c r="C13" s="43">
        <v>22.2</v>
      </c>
      <c r="D13" s="25">
        <f t="shared" si="2"/>
        <v>21.8</v>
      </c>
      <c r="F13" s="46" t="str">
        <f t="shared" si="3"/>
        <v>(NULL,'2018-07-24','24-07-A-11','1','1','22.2','21.8','6','1','13','0','0'),</v>
      </c>
      <c r="M13">
        <v>1</v>
      </c>
      <c r="N13" s="38">
        <v>5.94</v>
      </c>
      <c r="O13" s="38">
        <v>8.32</v>
      </c>
      <c r="P13" s="38">
        <v>6.34</v>
      </c>
      <c r="Q13" s="38">
        <v>8.02</v>
      </c>
      <c r="R13" s="33">
        <v>1</v>
      </c>
    </row>
    <row r="14" spans="1:18" x14ac:dyDescent="0.25">
      <c r="A14" s="35">
        <v>1</v>
      </c>
      <c r="B14" s="26">
        <v>12</v>
      </c>
      <c r="C14" s="43">
        <v>20.7</v>
      </c>
      <c r="D14" s="25">
        <f t="shared" si="2"/>
        <v>20.3</v>
      </c>
      <c r="F14" s="46" t="str">
        <f t="shared" si="3"/>
        <v>(NULL,'2018-07-24','24-07-A-12','1','1','20.7','20.3','6','1','13','0','0'),</v>
      </c>
      <c r="M14" s="33">
        <v>1</v>
      </c>
      <c r="N14" s="38">
        <v>8.35</v>
      </c>
      <c r="O14" s="38">
        <v>12.15</v>
      </c>
      <c r="P14" s="38">
        <v>7.25</v>
      </c>
      <c r="Q14" s="38">
        <v>11.35</v>
      </c>
      <c r="R14" s="33">
        <v>2</v>
      </c>
    </row>
    <row r="15" spans="1:18" x14ac:dyDescent="0.25">
      <c r="A15" s="35">
        <v>1</v>
      </c>
      <c r="B15" s="26">
        <v>13</v>
      </c>
      <c r="C15" s="43">
        <v>18.600000000000001</v>
      </c>
      <c r="D15" s="26">
        <f t="shared" si="2"/>
        <v>18.200000000000003</v>
      </c>
      <c r="F15" s="46" t="str">
        <f t="shared" si="3"/>
        <v>(NULL,'2018-07-24','24-07-A-13','1','1','18.6','18.2','6','1','13','0','0'),</v>
      </c>
      <c r="M15">
        <v>2</v>
      </c>
      <c r="N15" s="39">
        <v>5.4</v>
      </c>
      <c r="O15" s="39">
        <v>5</v>
      </c>
      <c r="P15" s="39">
        <v>3.6</v>
      </c>
      <c r="Q15" s="39">
        <v>7</v>
      </c>
      <c r="R15" s="33">
        <v>1</v>
      </c>
    </row>
    <row r="16" spans="1:18" x14ac:dyDescent="0.25">
      <c r="A16" s="35">
        <v>1</v>
      </c>
      <c r="B16" s="26">
        <v>14</v>
      </c>
      <c r="C16" s="43">
        <v>18.8</v>
      </c>
      <c r="D16" s="26">
        <f t="shared" si="2"/>
        <v>18.400000000000002</v>
      </c>
      <c r="F16" s="46" t="str">
        <f t="shared" si="3"/>
        <v>(NULL,'2018-07-24','24-07-A-14','1','1','18.8','18.4','6','1','13','0','0'),</v>
      </c>
      <c r="M16" s="33">
        <v>2</v>
      </c>
      <c r="N16" s="39">
        <v>9.1999999999999993</v>
      </c>
      <c r="O16" s="39">
        <v>6.5</v>
      </c>
      <c r="P16" s="39">
        <v>2.5</v>
      </c>
      <c r="Q16" s="39">
        <v>11.7</v>
      </c>
      <c r="R16" s="33">
        <v>2</v>
      </c>
    </row>
    <row r="17" spans="1:17" x14ac:dyDescent="0.25">
      <c r="A17" s="35">
        <v>1</v>
      </c>
      <c r="B17" s="26">
        <v>15</v>
      </c>
      <c r="C17" s="43">
        <v>15.2</v>
      </c>
      <c r="D17" s="26">
        <f t="shared" si="2"/>
        <v>14.799999999999999</v>
      </c>
      <c r="F17" s="46" t="str">
        <f t="shared" si="3"/>
        <v>(NULL,'2018-07-24','24-07-A-15','1','1','15.2','14.8','6','1','13','0','0'),</v>
      </c>
      <c r="N17" t="s">
        <v>141</v>
      </c>
    </row>
    <row r="18" spans="1:17" x14ac:dyDescent="0.25">
      <c r="A18" s="28">
        <v>1</v>
      </c>
      <c r="B18" s="26">
        <v>16</v>
      </c>
      <c r="C18" s="43">
        <v>16.399999999999999</v>
      </c>
      <c r="D18" s="26">
        <f t="shared" si="2"/>
        <v>15.999999999999998</v>
      </c>
      <c r="F18" s="46" t="str">
        <f t="shared" si="3"/>
        <v>(NULL,'2018-07-24','24-07-A-16','1','1','16.4','16','6','1','13','0','0'),</v>
      </c>
      <c r="N18" t="str">
        <f>_xlfn.CONCAT($F$1,$A$1,$G$1,M13,$G$1,$N$12,$G$1,N13,$G$1,1,$G$1,R13,$G$1,0,$H$1)</f>
        <v>(NULL,'2018-07-24','1','13','5.94','1','1','0'),</v>
      </c>
      <c r="O18" s="33" t="str">
        <f>_xlfn.CONCAT($F$1,$A$1,$G$1,M13,$G$1,$O$12,$G$1,O13,$G$1,1,$G$1,R13,$G$1,0,$H$1)</f>
        <v>(NULL,'2018-07-24','1','14','8.32','1','1','0'),</v>
      </c>
      <c r="P18" s="33" t="str">
        <f>_xlfn.CONCAT($F$1,$A$1,$G$1,M13,$G$1,$P$12,$G$1,P13,$G$1,1,$G$1,R13,$G$1,0,$H$1)</f>
        <v>(NULL,'2018-07-24','1','15','6.34','1','1','0'),</v>
      </c>
      <c r="Q18" s="33" t="str">
        <f>_xlfn.CONCAT($F$1,$A$1,$G$1,M13,$G$1,$Q$12,$G$1,Q13,$G$1,1,$G$1,R13,$G$1,0,$H$1)</f>
        <v>(NULL,'2018-07-24','1','16','8.02','1','1','0'),</v>
      </c>
    </row>
    <row r="19" spans="1:17" x14ac:dyDescent="0.25">
      <c r="A19" s="28">
        <v>2</v>
      </c>
      <c r="B19" s="26">
        <v>17</v>
      </c>
      <c r="C19" s="40">
        <v>20.100000000000001</v>
      </c>
      <c r="D19" s="26">
        <f t="shared" si="2"/>
        <v>19.700000000000003</v>
      </c>
      <c r="F19" s="46" t="str">
        <f t="shared" si="3"/>
        <v>(NULL,'2018-07-24','24-07-A-17','2','1','20.1','19.7','6','1','13','0','0'),</v>
      </c>
      <c r="N19" s="33" t="str">
        <f t="shared" ref="N19:N21" si="4">_xlfn.CONCAT($F$1,$A$1,$G$1,M14,$G$1,$N$12,$G$1,N14,$G$1,1,$G$1,R14,$G$1,0,$H$1)</f>
        <v>(NULL,'2018-07-24','1','13','8.35','1','2','0'),</v>
      </c>
      <c r="O19" s="33" t="str">
        <f t="shared" ref="O19:O21" si="5">_xlfn.CONCAT($F$1,$A$1,$G$1,M14,$G$1,$O$12,$G$1,O14,$G$1,1,$G$1,R14,$G$1,0,$H$1)</f>
        <v>(NULL,'2018-07-24','1','14','12.15','1','2','0'),</v>
      </c>
      <c r="P19" s="33" t="str">
        <f t="shared" ref="P19:P21" si="6">_xlfn.CONCAT($F$1,$A$1,$G$1,M14,$G$1,$P$12,$G$1,P14,$G$1,1,$G$1,R14,$G$1,0,$H$1)</f>
        <v>(NULL,'2018-07-24','1','15','7.25','1','2','0'),</v>
      </c>
      <c r="Q19" s="33" t="str">
        <f t="shared" ref="Q19:Q20" si="7">_xlfn.CONCAT($F$1,$A$1,$G$1,M14,$G$1,$Q$12,$G$1,Q14,$G$1,1,$G$1,R14,$G$1,0,$H$1)</f>
        <v>(NULL,'2018-07-24','1','16','11.35','1','2','0'),</v>
      </c>
    </row>
    <row r="20" spans="1:17" x14ac:dyDescent="0.25">
      <c r="A20" s="28">
        <v>2</v>
      </c>
      <c r="B20" s="26">
        <v>18</v>
      </c>
      <c r="C20" s="40">
        <v>20.8</v>
      </c>
      <c r="D20" s="26">
        <f t="shared" si="2"/>
        <v>20.400000000000002</v>
      </c>
      <c r="F20" s="46" t="str">
        <f t="shared" si="3"/>
        <v>(NULL,'2018-07-24','24-07-A-18','2','1','20.8','20.4','6','1','13','0','0'),</v>
      </c>
      <c r="N20" s="33" t="str">
        <f t="shared" si="4"/>
        <v>(NULL,'2018-07-24','2','13','5.4','1','1','0'),</v>
      </c>
      <c r="O20" s="33" t="str">
        <f t="shared" si="5"/>
        <v>(NULL,'2018-07-24','2','14','5','1','1','0'),</v>
      </c>
      <c r="P20" s="33" t="str">
        <f t="shared" si="6"/>
        <v>(NULL,'2018-07-24','2','15','3.6','1','1','0'),</v>
      </c>
      <c r="Q20" s="33" t="str">
        <f t="shared" si="7"/>
        <v>(NULL,'2018-07-24','2','16','7','1','1','0'),</v>
      </c>
    </row>
    <row r="21" spans="1:17" x14ac:dyDescent="0.25">
      <c r="A21" s="28">
        <v>2</v>
      </c>
      <c r="B21" s="26">
        <v>19</v>
      </c>
      <c r="C21" s="40">
        <v>20.9</v>
      </c>
      <c r="D21" s="26">
        <f t="shared" si="2"/>
        <v>20.5</v>
      </c>
      <c r="F21" s="46" t="str">
        <f t="shared" si="3"/>
        <v>(NULL,'2018-07-24','24-07-A-19','2','1','20.9','20.5','6','1','13','0','0'),</v>
      </c>
      <c r="N21" s="33" t="str">
        <f t="shared" si="4"/>
        <v>(NULL,'2018-07-24','2','13','9.2','1','2','0'),</v>
      </c>
      <c r="O21" s="33" t="str">
        <f t="shared" si="5"/>
        <v>(NULL,'2018-07-24','2','14','6.5','1','2','0'),</v>
      </c>
      <c r="P21" s="33" t="str">
        <f t="shared" si="6"/>
        <v>(NULL,'2018-07-24','2','15','2.5','1','2','0'),</v>
      </c>
      <c r="Q21" s="33" t="str">
        <f>_xlfn.CONCAT($F$1,$A$1,$G$1,M16,$G$1,$Q$12,$G$1,Q16,$G$1,1,$G$1,R16,$G$1,0,$H$1)</f>
        <v>(NULL,'2018-07-24','2','16','11.7','1','2','0'),</v>
      </c>
    </row>
    <row r="22" spans="1:17" x14ac:dyDescent="0.25">
      <c r="A22" s="28">
        <v>2</v>
      </c>
      <c r="B22" s="26">
        <v>20</v>
      </c>
      <c r="C22" s="40">
        <v>20.5</v>
      </c>
      <c r="D22" s="26">
        <f t="shared" si="2"/>
        <v>20.100000000000001</v>
      </c>
      <c r="F22" s="46" t="str">
        <f t="shared" si="3"/>
        <v>(NULL,'2018-07-24','24-07-A-20','2','1','20.5','20.1','6','1','13','0','0'),</v>
      </c>
      <c r="N22" s="33"/>
    </row>
    <row r="23" spans="1:17" x14ac:dyDescent="0.25">
      <c r="A23" s="26">
        <v>2</v>
      </c>
      <c r="B23" s="26">
        <v>21</v>
      </c>
      <c r="C23" s="40">
        <v>20.9</v>
      </c>
      <c r="D23" s="30">
        <f t="shared" si="2"/>
        <v>20.5</v>
      </c>
      <c r="F23" s="46" t="str">
        <f t="shared" si="3"/>
        <v>(NULL,'2018-07-24','24-07-A-21','2','1','20.9','20.5','6','1','13','0','0'),</v>
      </c>
    </row>
    <row r="24" spans="1:17" x14ac:dyDescent="0.25">
      <c r="A24" s="26">
        <v>2</v>
      </c>
      <c r="B24" s="26">
        <v>22</v>
      </c>
      <c r="C24" s="40">
        <v>20</v>
      </c>
      <c r="D24" s="30">
        <f t="shared" si="2"/>
        <v>19.600000000000001</v>
      </c>
      <c r="F24" s="46" t="str">
        <f t="shared" si="3"/>
        <v>(NULL,'2018-07-24','24-07-A-22','2','1','20','19.6','6','1','13','0','0'),</v>
      </c>
    </row>
    <row r="25" spans="1:17" x14ac:dyDescent="0.25">
      <c r="A25" s="26">
        <v>2</v>
      </c>
      <c r="B25" s="26">
        <v>23</v>
      </c>
      <c r="C25" s="40">
        <v>20.100000000000001</v>
      </c>
      <c r="D25" s="30">
        <f t="shared" si="2"/>
        <v>19.700000000000003</v>
      </c>
      <c r="F25" s="46" t="str">
        <f t="shared" si="3"/>
        <v>(NULL,'2018-07-24','24-07-A-23','2','1','20.1','19.7','6','1','13','0','0'),</v>
      </c>
    </row>
    <row r="26" spans="1:17" x14ac:dyDescent="0.25">
      <c r="A26" s="26">
        <v>2</v>
      </c>
      <c r="B26" s="26">
        <v>24</v>
      </c>
      <c r="C26" s="40">
        <v>20.9</v>
      </c>
      <c r="D26" s="30">
        <f t="shared" si="2"/>
        <v>20.5</v>
      </c>
      <c r="F26" s="46" t="str">
        <f t="shared" si="3"/>
        <v>(NULL,'2018-07-24','24-07-A-24','2','1','20.9','20.5','6','1','13','0','0'),</v>
      </c>
    </row>
    <row r="27" spans="1:17" x14ac:dyDescent="0.25">
      <c r="A27" s="26">
        <v>2</v>
      </c>
      <c r="B27" s="26">
        <v>25</v>
      </c>
      <c r="C27" s="40">
        <v>20.5</v>
      </c>
      <c r="D27" s="30">
        <f t="shared" si="2"/>
        <v>20.100000000000001</v>
      </c>
      <c r="F27" s="46" t="str">
        <f t="shared" si="3"/>
        <v>(NULL,'2018-07-24','24-07-A-25','2','1','20.5','20.1','6','1','13','0','0'),</v>
      </c>
    </row>
    <row r="28" spans="1:17" x14ac:dyDescent="0.25">
      <c r="A28" s="26">
        <v>2</v>
      </c>
      <c r="B28" s="26">
        <v>26</v>
      </c>
      <c r="C28" s="40">
        <v>20.9</v>
      </c>
      <c r="D28" s="30">
        <f t="shared" si="2"/>
        <v>20.5</v>
      </c>
      <c r="F28" s="46" t="str">
        <f t="shared" si="3"/>
        <v>(NULL,'2018-07-24','24-07-A-26','2','1','20.9','20.5','6','1','13','0','0'),</v>
      </c>
    </row>
    <row r="29" spans="1:17" x14ac:dyDescent="0.25">
      <c r="A29" s="32">
        <v>2</v>
      </c>
      <c r="B29" s="32">
        <v>27</v>
      </c>
      <c r="C29" s="40">
        <v>19</v>
      </c>
      <c r="D29" s="32">
        <f t="shared" si="2"/>
        <v>18.600000000000001</v>
      </c>
      <c r="F29" s="46" t="str">
        <f t="shared" si="3"/>
        <v>(NULL,'2018-07-24','24-07-A-27','2','1','19','18.6','6','1','13','0','0'),</v>
      </c>
    </row>
    <row r="30" spans="1:17" x14ac:dyDescent="0.25">
      <c r="A30" s="32">
        <v>2</v>
      </c>
      <c r="B30" s="32">
        <v>28</v>
      </c>
      <c r="C30" s="40">
        <v>20</v>
      </c>
      <c r="D30" s="32">
        <f t="shared" si="2"/>
        <v>19.600000000000001</v>
      </c>
      <c r="F30" s="46" t="str">
        <f t="shared" si="3"/>
        <v>(NULL,'2018-07-24','24-07-A-28','2','1','20','19.6','6','1','13','0','0'),</v>
      </c>
    </row>
    <row r="31" spans="1:17" x14ac:dyDescent="0.25">
      <c r="A31" s="35">
        <v>2</v>
      </c>
      <c r="B31" s="35">
        <v>29</v>
      </c>
      <c r="C31" s="40">
        <v>15.8</v>
      </c>
      <c r="D31" s="35">
        <f t="shared" si="2"/>
        <v>15.4</v>
      </c>
      <c r="F31" s="46" t="str">
        <f t="shared" si="3"/>
        <v>(NULL,'2018-07-24','24-07-A-29','2','1','15.8','15.4','6','1','13','0','0'),</v>
      </c>
    </row>
    <row r="32" spans="1:17" x14ac:dyDescent="0.25">
      <c r="A32" s="35">
        <v>2</v>
      </c>
      <c r="B32" s="35">
        <v>30</v>
      </c>
      <c r="C32" s="40">
        <v>17.600000000000001</v>
      </c>
      <c r="D32" s="35">
        <f t="shared" si="2"/>
        <v>17.200000000000003</v>
      </c>
      <c r="F32" s="46" t="str">
        <f t="shared" si="3"/>
        <v>(NULL,'2018-07-24','24-07-A-30','2','1','17.6','17.2','6','1','13','0','0'),</v>
      </c>
    </row>
    <row r="33" spans="1:6" x14ac:dyDescent="0.25">
      <c r="A33" s="36">
        <v>2</v>
      </c>
      <c r="B33" s="36">
        <v>31</v>
      </c>
      <c r="C33" s="37"/>
      <c r="D33" s="36">
        <f t="shared" si="2"/>
        <v>-0.4</v>
      </c>
      <c r="F33" s="46" t="str">
        <f t="shared" si="3"/>
        <v>(NULL,'2018-07-24','24-07-A-31','2','1','','-0.4','6','1','13','0','0'),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topLeftCell="K1" workbookViewId="0">
      <selection activeCell="P7" sqref="P2:P7"/>
    </sheetView>
  </sheetViews>
  <sheetFormatPr defaultRowHeight="15" x14ac:dyDescent="0.25"/>
  <cols>
    <col min="1" max="1" width="10.42578125" style="41" bestFit="1" customWidth="1"/>
    <col min="2" max="2" width="10.42578125" style="41" customWidth="1"/>
    <col min="3" max="4" width="9.140625" style="41"/>
    <col min="5" max="5" width="5" style="41" customWidth="1"/>
    <col min="6" max="13" width="9.140625" style="41"/>
    <col min="14" max="14" width="7.5703125" style="41" customWidth="1"/>
    <col min="15" max="17" width="9.140625" style="41"/>
    <col min="18" max="18" width="9.140625" style="50"/>
    <col min="19" max="16384" width="9.140625" style="41"/>
  </cols>
  <sheetData>
    <row r="1" spans="1:19" ht="36.75" customHeight="1" x14ac:dyDescent="0.25">
      <c r="A1" s="53">
        <v>16</v>
      </c>
      <c r="B1" s="22"/>
      <c r="C1" s="61">
        <v>8</v>
      </c>
      <c r="D1" s="44">
        <f>C1+20</f>
        <v>28</v>
      </c>
      <c r="F1" s="24" t="s">
        <v>137</v>
      </c>
      <c r="G1" s="23" t="s">
        <v>133</v>
      </c>
      <c r="H1" s="23" t="s">
        <v>152</v>
      </c>
      <c r="I1" s="62">
        <v>11</v>
      </c>
      <c r="J1" s="62" t="s">
        <v>172</v>
      </c>
      <c r="L1" s="48" t="s">
        <v>173</v>
      </c>
      <c r="M1" s="21" t="s">
        <v>140</v>
      </c>
      <c r="N1" s="48" t="s">
        <v>174</v>
      </c>
      <c r="P1" s="41" t="s">
        <v>139</v>
      </c>
    </row>
    <row r="2" spans="1:19" x14ac:dyDescent="0.25">
      <c r="A2" s="45" t="s">
        <v>168</v>
      </c>
      <c r="B2" s="41" t="s">
        <v>131</v>
      </c>
      <c r="C2" s="49"/>
      <c r="D2" s="41" t="s">
        <v>134</v>
      </c>
      <c r="N2" s="41">
        <v>1</v>
      </c>
      <c r="O2" s="41">
        <f>N2+20</f>
        <v>21</v>
      </c>
      <c r="P2" s="41" t="str">
        <f>_xlfn.CONCAT($M$1,O2,$N$1)</f>
        <v>('21', '2018-07-16', '24:00:00', 'No work', ' '),</v>
      </c>
    </row>
    <row r="3" spans="1:19" x14ac:dyDescent="0.25">
      <c r="A3" s="64">
        <v>2</v>
      </c>
      <c r="B3" s="41">
        <v>1</v>
      </c>
      <c r="C3" s="85">
        <v>23.8</v>
      </c>
      <c r="D3" s="42">
        <f>(C3-0.12)*(1-0.00195)</f>
        <v>23.633824000000001</v>
      </c>
      <c r="F3" s="41" t="str">
        <f>_xlfn.CONCAT($F$1,$A$1,$G$1,A3,$G$1,C3,$G$1,D3,$G$1,1,$G$1,$D$1,$G$1,0,$G$1,0,$G$1,$I$1,"',",$J$1,$H$1)</f>
        <v>(NULL,'2018-07-16','2','23.8','23.633824','1','28','0','0','11',null),</v>
      </c>
      <c r="N3" s="69">
        <v>2</v>
      </c>
      <c r="O3" s="52">
        <f t="shared" ref="O3:O10" si="0">N3+20</f>
        <v>22</v>
      </c>
      <c r="P3" s="69" t="str">
        <f t="shared" ref="P3:P4" si="1">_xlfn.CONCAT($M$1,O3,$N$1)</f>
        <v>('22', '2018-07-16', '24:00:00', 'No work', ' '),</v>
      </c>
    </row>
    <row r="4" spans="1:19" x14ac:dyDescent="0.25">
      <c r="A4" s="79">
        <v>2</v>
      </c>
      <c r="B4" s="41">
        <v>2</v>
      </c>
      <c r="C4" s="85">
        <v>24.7</v>
      </c>
      <c r="D4" s="42">
        <f t="shared" ref="D4:D22" si="2">(C4-0.12)*(1-0.00195)</f>
        <v>24.532068999999996</v>
      </c>
      <c r="F4" s="57" t="str">
        <f t="shared" ref="F4:F22" si="3">_xlfn.CONCAT($F$1,$A$1,$G$1,A4,$G$1,C4,$G$1,D4,$G$1,1,$G$1,$D$1,$G$1,0,$G$1,0,$G$1,$I$1,"',",$J$1,$H$1)</f>
        <v>(NULL,'2018-07-16','2','24.7','24.532069','1','28','0','0','11',null),</v>
      </c>
      <c r="N4" s="69">
        <v>3</v>
      </c>
      <c r="O4" s="52">
        <f t="shared" si="0"/>
        <v>23</v>
      </c>
      <c r="P4" s="69" t="str">
        <f t="shared" si="1"/>
        <v>('23', '2018-07-16', '24:00:00', 'No work', ' '),</v>
      </c>
    </row>
    <row r="5" spans="1:19" x14ac:dyDescent="0.25">
      <c r="A5" s="79">
        <v>2</v>
      </c>
      <c r="B5" s="41">
        <v>3</v>
      </c>
      <c r="C5" s="85">
        <v>25.1</v>
      </c>
      <c r="D5" s="42">
        <f>(C5-0.12)*(1-0.00195)</f>
        <v>24.931289</v>
      </c>
      <c r="F5" s="57" t="str">
        <f t="shared" si="3"/>
        <v>(NULL,'2018-07-16','2','25.1','24.931289','1','28','0','0','11',null),</v>
      </c>
      <c r="N5" s="69">
        <v>4</v>
      </c>
      <c r="O5" s="52">
        <f t="shared" si="0"/>
        <v>24</v>
      </c>
      <c r="P5" s="82" t="str">
        <f t="shared" ref="P5:P6" si="4">_xlfn.CONCAT($M$1,O5,$L$1)</f>
        <v>('24', '2018-07-16', '12:00:00', 'One shift work', ' '),</v>
      </c>
    </row>
    <row r="6" spans="1:19" x14ac:dyDescent="0.25">
      <c r="A6" s="79">
        <v>2</v>
      </c>
      <c r="B6" s="41">
        <v>4</v>
      </c>
      <c r="C6" s="85">
        <v>23.8</v>
      </c>
      <c r="D6" s="42">
        <f t="shared" si="2"/>
        <v>23.633824000000001</v>
      </c>
      <c r="F6" s="57" t="str">
        <f t="shared" si="3"/>
        <v>(NULL,'2018-07-16','2','23.8','23.633824','1','28','0','0','11',null),</v>
      </c>
      <c r="N6" s="69">
        <v>9</v>
      </c>
      <c r="O6" s="52">
        <f t="shared" si="0"/>
        <v>29</v>
      </c>
      <c r="P6" s="65" t="str">
        <f t="shared" si="4"/>
        <v>('29', '2018-07-16', '12:00:00', 'One shift work', ' '),</v>
      </c>
    </row>
    <row r="7" spans="1:19" x14ac:dyDescent="0.25">
      <c r="A7" s="79">
        <v>2</v>
      </c>
      <c r="B7" s="41">
        <v>5</v>
      </c>
      <c r="C7" s="85">
        <v>24.8</v>
      </c>
      <c r="D7" s="42">
        <f t="shared" si="2"/>
        <v>24.631874</v>
      </c>
      <c r="F7" s="57" t="str">
        <f t="shared" si="3"/>
        <v>(NULL,'2018-07-16','2','24.8','24.631874','1','28','0','0','11',null),</v>
      </c>
      <c r="N7" s="69">
        <v>7</v>
      </c>
      <c r="O7" s="52">
        <f t="shared" si="0"/>
        <v>27</v>
      </c>
      <c r="P7" s="58" t="str">
        <f t="shared" ref="P7:P9" si="5">_xlfn.CONCAT($M$1,O7,$L$1)</f>
        <v>('27', '2018-07-16', '12:00:00', 'One shift work', ' '),</v>
      </c>
    </row>
    <row r="8" spans="1:19" x14ac:dyDescent="0.25">
      <c r="A8" s="79">
        <v>2</v>
      </c>
      <c r="B8" s="41">
        <v>6</v>
      </c>
      <c r="C8" s="85">
        <v>11.2</v>
      </c>
      <c r="D8" s="42">
        <f t="shared" si="2"/>
        <v>11.058394</v>
      </c>
      <c r="F8" s="57" t="str">
        <f t="shared" si="3"/>
        <v>(NULL,'2018-07-16','2','11.2','11.058394','1','28','0','0','11',null),</v>
      </c>
      <c r="N8" s="69">
        <v>8</v>
      </c>
      <c r="O8" s="52">
        <f t="shared" si="0"/>
        <v>28</v>
      </c>
      <c r="P8" s="58" t="str">
        <f t="shared" si="5"/>
        <v>('28', '2018-07-16', '12:00:00', 'One shift work', ' '),</v>
      </c>
    </row>
    <row r="9" spans="1:19" x14ac:dyDescent="0.25">
      <c r="A9" s="79">
        <v>2</v>
      </c>
      <c r="B9" s="41">
        <v>7</v>
      </c>
      <c r="C9" s="85">
        <v>23.2</v>
      </c>
      <c r="D9" s="42">
        <f t="shared" si="2"/>
        <v>23.034993999999998</v>
      </c>
      <c r="F9" s="57" t="str">
        <f t="shared" si="3"/>
        <v>(NULL,'2018-07-16','2','23.2','23.034994','1','28','0','0','11',null),</v>
      </c>
      <c r="N9" s="69"/>
      <c r="O9" s="52">
        <f t="shared" si="0"/>
        <v>20</v>
      </c>
      <c r="P9" s="58" t="str">
        <f t="shared" si="5"/>
        <v>('20', '2018-07-16', '12:00:00', 'One shift work', ' '),</v>
      </c>
    </row>
    <row r="10" spans="1:19" x14ac:dyDescent="0.25">
      <c r="A10" s="79">
        <v>2</v>
      </c>
      <c r="B10" s="41">
        <v>8</v>
      </c>
      <c r="C10" s="85">
        <v>21.7</v>
      </c>
      <c r="D10" s="42">
        <f t="shared" si="2"/>
        <v>21.537918999999999</v>
      </c>
      <c r="F10" s="57" t="str">
        <f t="shared" si="3"/>
        <v>(NULL,'2018-07-16','2','21.7','21.537919','1','28','0','0','11',null),</v>
      </c>
      <c r="M10" s="21" t="s">
        <v>136</v>
      </c>
      <c r="N10" s="69"/>
      <c r="O10" s="52">
        <f t="shared" si="0"/>
        <v>20</v>
      </c>
      <c r="P10" s="52" t="str">
        <f t="shared" ref="P10" si="6">_xlfn.CONCAT($M$1,O10,$N$1)</f>
        <v>('20', '2018-07-16', '24:00:00', 'No work', ' '),</v>
      </c>
    </row>
    <row r="11" spans="1:19" x14ac:dyDescent="0.25">
      <c r="A11" s="79">
        <v>2</v>
      </c>
      <c r="B11" s="41">
        <v>9</v>
      </c>
      <c r="C11" s="85">
        <v>23.3</v>
      </c>
      <c r="D11" s="42">
        <f t="shared" si="2"/>
        <v>23.134799000000001</v>
      </c>
      <c r="F11" s="57" t="str">
        <f t="shared" si="3"/>
        <v>(NULL,'2018-07-16','2','23.3','23.134799','1','28','0','0','11',null),</v>
      </c>
      <c r="N11" s="66">
        <v>5</v>
      </c>
      <c r="O11" s="66">
        <v>6</v>
      </c>
      <c r="P11" s="66">
        <v>7</v>
      </c>
      <c r="Q11" s="66">
        <v>8</v>
      </c>
      <c r="R11" s="66">
        <v>9</v>
      </c>
    </row>
    <row r="12" spans="1:19" x14ac:dyDescent="0.25">
      <c r="A12" s="79">
        <v>2</v>
      </c>
      <c r="B12" s="41">
        <v>10</v>
      </c>
      <c r="C12" s="85">
        <v>24</v>
      </c>
      <c r="D12" s="42">
        <f t="shared" si="2"/>
        <v>23.833434</v>
      </c>
      <c r="F12" s="57" t="str">
        <f t="shared" si="3"/>
        <v>(NULL,'2018-07-16','2','24','23.833434','1','28','0','0','11',null),</v>
      </c>
      <c r="M12" s="41" t="s">
        <v>132</v>
      </c>
      <c r="N12" s="41">
        <f>N11+20</f>
        <v>25</v>
      </c>
      <c r="O12" s="47">
        <f t="shared" ref="O12:R12" si="7">O11+20</f>
        <v>26</v>
      </c>
      <c r="P12" s="47">
        <f t="shared" si="7"/>
        <v>27</v>
      </c>
      <c r="Q12" s="47">
        <f t="shared" si="7"/>
        <v>28</v>
      </c>
      <c r="R12" s="51">
        <f t="shared" si="7"/>
        <v>29</v>
      </c>
    </row>
    <row r="13" spans="1:19" x14ac:dyDescent="0.25">
      <c r="A13" s="79">
        <v>2</v>
      </c>
      <c r="B13" s="41">
        <v>11</v>
      </c>
      <c r="C13" s="85">
        <v>18.100000000000001</v>
      </c>
      <c r="D13" s="42">
        <f t="shared" si="2"/>
        <v>17.944939000000002</v>
      </c>
      <c r="F13" s="57" t="str">
        <f t="shared" si="3"/>
        <v>(NULL,'2018-07-16','2','18.1','17.944939','1','28','0','0','11',null),</v>
      </c>
      <c r="M13" s="41">
        <v>1</v>
      </c>
      <c r="N13" s="78">
        <v>2.6</v>
      </c>
      <c r="O13" s="78">
        <v>1.7</v>
      </c>
      <c r="P13" s="78">
        <v>2.2999999999999998</v>
      </c>
      <c r="Q13" s="75">
        <v>0.7</v>
      </c>
      <c r="R13" s="75">
        <v>0</v>
      </c>
      <c r="S13" s="41">
        <v>1</v>
      </c>
    </row>
    <row r="14" spans="1:19" x14ac:dyDescent="0.25">
      <c r="A14" s="79">
        <v>2</v>
      </c>
      <c r="B14" s="41">
        <v>12</v>
      </c>
      <c r="C14" s="81"/>
      <c r="D14" s="42">
        <f t="shared" si="2"/>
        <v>-0.119766</v>
      </c>
      <c r="F14" s="57" t="str">
        <f t="shared" si="3"/>
        <v>(NULL,'2018-07-16','2','','-0.119766','1','28','0','0','11',null),</v>
      </c>
      <c r="M14" s="41">
        <v>1</v>
      </c>
      <c r="N14" s="78">
        <v>2.2999999999999998</v>
      </c>
      <c r="O14" s="78">
        <v>1.4</v>
      </c>
      <c r="P14" s="78">
        <v>3.1</v>
      </c>
      <c r="Q14" s="75">
        <v>1.1000000000000001</v>
      </c>
      <c r="R14" s="75">
        <v>0</v>
      </c>
      <c r="S14" s="41">
        <v>2</v>
      </c>
    </row>
    <row r="15" spans="1:19" x14ac:dyDescent="0.25">
      <c r="A15" s="79">
        <v>2</v>
      </c>
      <c r="B15" s="41">
        <v>13</v>
      </c>
      <c r="C15" s="81">
        <v>16.100000000000001</v>
      </c>
      <c r="D15" s="42">
        <f t="shared" si="2"/>
        <v>15.948839000000001</v>
      </c>
      <c r="F15" s="57" t="str">
        <f t="shared" si="3"/>
        <v>(NULL,'2018-07-16','2','16.1','15.948839','1','28','0','0','11',null),</v>
      </c>
      <c r="M15" s="41">
        <v>2</v>
      </c>
      <c r="N15" s="80">
        <v>0.9</v>
      </c>
      <c r="O15" s="80">
        <v>2.6</v>
      </c>
      <c r="P15" s="80">
        <v>1.7</v>
      </c>
      <c r="Q15" s="80">
        <v>1.2</v>
      </c>
      <c r="R15" s="70"/>
      <c r="S15" s="41">
        <v>1</v>
      </c>
    </row>
    <row r="16" spans="1:19" x14ac:dyDescent="0.25">
      <c r="A16" s="79">
        <v>2</v>
      </c>
      <c r="B16" s="41">
        <v>14</v>
      </c>
      <c r="C16" s="81">
        <v>15.6</v>
      </c>
      <c r="D16" s="42">
        <f t="shared" si="2"/>
        <v>15.449814</v>
      </c>
      <c r="F16" s="57" t="str">
        <f t="shared" si="3"/>
        <v>(NULL,'2018-07-16','2','15.6','15.449814','1','28','0','0','11',null),</v>
      </c>
      <c r="M16" s="41">
        <v>2</v>
      </c>
      <c r="N16" s="80">
        <v>1.6</v>
      </c>
      <c r="O16" s="80">
        <v>0.9</v>
      </c>
      <c r="P16" s="80">
        <v>1</v>
      </c>
      <c r="Q16" s="80">
        <v>0.9</v>
      </c>
      <c r="R16" s="70"/>
      <c r="S16" s="41">
        <v>2</v>
      </c>
    </row>
    <row r="17" spans="1:18" x14ac:dyDescent="0.25">
      <c r="A17" s="79">
        <v>2</v>
      </c>
      <c r="B17" s="41">
        <v>15</v>
      </c>
      <c r="C17" s="77" t="s">
        <v>168</v>
      </c>
      <c r="D17" s="42" t="e">
        <f t="shared" si="2"/>
        <v>#VALUE!</v>
      </c>
      <c r="F17" s="57" t="e">
        <f t="shared" si="3"/>
        <v>#VALUE!</v>
      </c>
      <c r="N17" s="41" t="s">
        <v>141</v>
      </c>
      <c r="R17" s="51"/>
    </row>
    <row r="18" spans="1:18" x14ac:dyDescent="0.25">
      <c r="A18" s="79">
        <v>2</v>
      </c>
      <c r="B18" s="41">
        <v>16</v>
      </c>
      <c r="C18" s="74" t="s">
        <v>168</v>
      </c>
      <c r="D18" s="68" t="e">
        <f t="shared" si="2"/>
        <v>#VALUE!</v>
      </c>
      <c r="F18" s="67" t="e">
        <f t="shared" si="3"/>
        <v>#VALUE!</v>
      </c>
      <c r="N18" s="58" t="str">
        <f>_xlfn.CONCAT($F$1,$A$1,$G$1,M13,$G$1,$N$12,$G$1,N13,$G$1,1,$G$1,S13,$G$1,0,$M$10)</f>
        <v>(NULL,'2018-07-16','1','25','2.6','1','1','0'),</v>
      </c>
      <c r="O18" s="41" t="str">
        <f>_xlfn.CONCAT($F$1,$A$1,$G$1,M13,$G$1,$O$12,$G$1,O13,$G$1,1,$G$1,S13,$G$1,0,$M$10)</f>
        <v>(NULL,'2018-07-16','1','26','1.7','1','1','0'),</v>
      </c>
      <c r="P18" s="41" t="str">
        <f>_xlfn.CONCAT($F$1,$A$1,$G$1,M13,$G$1,$P$12,$G$1,P13,$G$1,1,$G$1,S13,$G$1,0,$M$10)</f>
        <v>(NULL,'2018-07-16','1','27','2.3','1','1','0'),</v>
      </c>
      <c r="Q18" s="41" t="str">
        <f>_xlfn.CONCAT($F$1,$A$1,$G$1,M13,$G$1,$Q$12,$G$1,Q13,$G$1,1,$G$1,S13,$G$1,0,$M$10)</f>
        <v>(NULL,'2018-07-16','1','28','0.7','1','1','0'),</v>
      </c>
      <c r="R18" s="51" t="str">
        <f>_xlfn.CONCAT($F$1,$A$1,$G$1,M13,$G$1,$R$12,$G$1,R13,$G$1,1,$G$1,S13,$G$1,0,$M$10)</f>
        <v>(NULL,'2018-07-16','1','29','0','1','1','0'),</v>
      </c>
    </row>
    <row r="19" spans="1:18" x14ac:dyDescent="0.25">
      <c r="A19" s="79">
        <v>2</v>
      </c>
      <c r="B19" s="67">
        <v>17</v>
      </c>
      <c r="C19" s="73" t="s">
        <v>168</v>
      </c>
      <c r="D19" s="68" t="e">
        <f t="shared" si="2"/>
        <v>#VALUE!</v>
      </c>
      <c r="E19"/>
      <c r="F19" s="67" t="e">
        <f t="shared" si="3"/>
        <v>#VALUE!</v>
      </c>
      <c r="G19"/>
      <c r="H19"/>
      <c r="I19"/>
      <c r="J19"/>
      <c r="K19"/>
      <c r="N19" s="58" t="str">
        <f t="shared" ref="N19:N21" si="8">_xlfn.CONCAT($F$1,$A$1,$G$1,M14,$G$1,$N$12,$G$1,N14,$G$1,1,$G$1,S14,$G$1,0,$M$10)</f>
        <v>(NULL,'2018-07-16','1','25','2.3','1','2','0'),</v>
      </c>
      <c r="O19" s="58" t="str">
        <f t="shared" ref="O19:O21" si="9">_xlfn.CONCAT($F$1,$A$1,$G$1,M14,$G$1,$O$12,$G$1,O14,$G$1,1,$G$1,S14,$G$1,0,$M$10)</f>
        <v>(NULL,'2018-07-16','1','26','1.4','1','2','0'),</v>
      </c>
      <c r="P19" s="58" t="str">
        <f t="shared" ref="P19:P21" si="10">_xlfn.CONCAT($F$1,$A$1,$G$1,M14,$G$1,$P$12,$G$1,P14,$G$1,1,$G$1,S14,$G$1,0,$M$10)</f>
        <v>(NULL,'2018-07-16','1','27','3.1','1','2','0'),</v>
      </c>
      <c r="Q19" s="58" t="str">
        <f t="shared" ref="Q19:Q21" si="11">_xlfn.CONCAT($F$1,$A$1,$G$1,M14,$G$1,$Q$12,$G$1,Q14,$G$1,1,$G$1,S14,$G$1,0,$M$10)</f>
        <v>(NULL,'2018-07-16','1','28','1.1','1','2','0'),</v>
      </c>
      <c r="R19" s="58" t="str">
        <f t="shared" ref="R19:R21" si="12">_xlfn.CONCAT($F$1,$A$1,$G$1,M14,$G$1,$R$12,$G$1,R14,$G$1,1,$G$1,S14,$G$1,0,$M$10)</f>
        <v>(NULL,'2018-07-16','1','29','0','1','2','0'),</v>
      </c>
    </row>
    <row r="20" spans="1:18" x14ac:dyDescent="0.25">
      <c r="A20" s="79">
        <v>2</v>
      </c>
      <c r="B20" s="67">
        <v>18</v>
      </c>
      <c r="C20" s="73">
        <v>22.1</v>
      </c>
      <c r="D20" s="68">
        <f t="shared" si="2"/>
        <v>21.937139000000002</v>
      </c>
      <c r="E20"/>
      <c r="F20" s="67" t="str">
        <f t="shared" si="3"/>
        <v>(NULL,'2018-07-16','2','22.1','21.937139','1','28','0','0','11',null),</v>
      </c>
      <c r="G20"/>
      <c r="H20"/>
      <c r="I20"/>
      <c r="J20"/>
      <c r="K20"/>
      <c r="N20" s="58" t="str">
        <f t="shared" si="8"/>
        <v>(NULL,'2018-07-16','2','25','0.9','1','1','0'),</v>
      </c>
      <c r="O20" s="82" t="str">
        <f t="shared" si="9"/>
        <v>(NULL,'2018-07-16','2','26','2.6','1','1','0'),</v>
      </c>
      <c r="P20" s="58" t="str">
        <f t="shared" si="10"/>
        <v>(NULL,'2018-07-16','2','27','1.7','1','1','0'),</v>
      </c>
      <c r="Q20" s="82" t="str">
        <f t="shared" si="11"/>
        <v>(NULL,'2018-07-16','2','28','1.2','1','1','0'),</v>
      </c>
      <c r="R20" s="82" t="str">
        <f t="shared" si="12"/>
        <v>(NULL,'2018-07-16','2','29','','1','1','0'),</v>
      </c>
    </row>
    <row r="21" spans="1:18" x14ac:dyDescent="0.25">
      <c r="A21" s="79">
        <v>2</v>
      </c>
      <c r="B21" s="71">
        <v>19</v>
      </c>
      <c r="C21" s="73">
        <v>11.7</v>
      </c>
      <c r="D21" s="72">
        <f t="shared" si="2"/>
        <v>11.557418999999999</v>
      </c>
      <c r="E21"/>
      <c r="F21" s="71" t="str">
        <f t="shared" si="3"/>
        <v>(NULL,'2018-07-16','2','11.7','11.557419','1','28','0','0','11',null),</v>
      </c>
      <c r="G21"/>
      <c r="H21"/>
      <c r="I21"/>
      <c r="J21"/>
      <c r="K21"/>
      <c r="N21" s="58" t="str">
        <f t="shared" si="8"/>
        <v>(NULL,'2018-07-16','2','25','1.6','1','2','0'),</v>
      </c>
      <c r="O21" s="82" t="str">
        <f t="shared" si="9"/>
        <v>(NULL,'2018-07-16','2','26','0.9','1','2','0'),</v>
      </c>
      <c r="P21" s="58" t="str">
        <f t="shared" si="10"/>
        <v>(NULL,'2018-07-16','2','27','1','1','2','0'),</v>
      </c>
      <c r="Q21" s="82" t="str">
        <f t="shared" si="11"/>
        <v>(NULL,'2018-07-16','2','28','0.9','1','2','0'),</v>
      </c>
      <c r="R21" s="82" t="str">
        <f t="shared" si="12"/>
        <v>(NULL,'2018-07-16','2','29','','1','2','0'),</v>
      </c>
    </row>
    <row r="22" spans="1:18" x14ac:dyDescent="0.25">
      <c r="A22" s="76">
        <v>1</v>
      </c>
      <c r="B22" s="71">
        <v>20</v>
      </c>
      <c r="C22"/>
      <c r="D22" s="72">
        <f t="shared" si="2"/>
        <v>-0.119766</v>
      </c>
      <c r="E22"/>
      <c r="F22" s="71" t="str">
        <f t="shared" si="3"/>
        <v>(NULL,'2018-07-16','1','','-0.119766','1','28','0','0','11',null),</v>
      </c>
      <c r="G22"/>
      <c r="H22"/>
      <c r="I22"/>
      <c r="J22" s="59">
        <v>1</v>
      </c>
      <c r="K22" s="59" t="s">
        <v>153</v>
      </c>
    </row>
    <row r="23" spans="1:18" ht="30" x14ac:dyDescent="0.25">
      <c r="A23"/>
      <c r="B23"/>
      <c r="C23"/>
      <c r="D23"/>
      <c r="E23"/>
      <c r="F23"/>
      <c r="G23"/>
      <c r="H23"/>
      <c r="I23"/>
      <c r="J23" s="59">
        <v>2</v>
      </c>
      <c r="K23" s="59" t="s">
        <v>154</v>
      </c>
    </row>
    <row r="24" spans="1:18" x14ac:dyDescent="0.25">
      <c r="A24"/>
      <c r="B24"/>
      <c r="C24"/>
      <c r="D24"/>
      <c r="E24"/>
      <c r="F24"/>
      <c r="G24"/>
      <c r="H24"/>
      <c r="I24"/>
      <c r="J24" s="59">
        <v>3</v>
      </c>
      <c r="K24" s="59" t="s">
        <v>155</v>
      </c>
    </row>
    <row r="25" spans="1:18" x14ac:dyDescent="0.25">
      <c r="A25"/>
      <c r="B25"/>
      <c r="C25"/>
      <c r="D25"/>
      <c r="E25"/>
      <c r="F25"/>
      <c r="G25"/>
      <c r="H25"/>
      <c r="I25"/>
      <c r="J25" s="59">
        <v>4</v>
      </c>
      <c r="K25" s="59" t="s">
        <v>156</v>
      </c>
    </row>
    <row r="26" spans="1:18" x14ac:dyDescent="0.25">
      <c r="A26"/>
      <c r="B26"/>
      <c r="C26"/>
      <c r="D26"/>
      <c r="E26"/>
      <c r="F26"/>
      <c r="G26"/>
      <c r="H26"/>
      <c r="I26"/>
      <c r="J26" s="59">
        <v>5</v>
      </c>
      <c r="K26" s="59" t="s">
        <v>157</v>
      </c>
    </row>
    <row r="27" spans="1:18" x14ac:dyDescent="0.25">
      <c r="A27"/>
      <c r="B27"/>
      <c r="C27"/>
      <c r="D27"/>
      <c r="E27"/>
      <c r="F27"/>
      <c r="G27"/>
      <c r="H27"/>
      <c r="I27"/>
      <c r="J27" s="59">
        <v>6</v>
      </c>
      <c r="K27" s="59" t="s">
        <v>158</v>
      </c>
    </row>
    <row r="28" spans="1:18" x14ac:dyDescent="0.25">
      <c r="A28"/>
      <c r="B28"/>
      <c r="C28"/>
      <c r="D28"/>
      <c r="E28"/>
      <c r="F28"/>
      <c r="G28"/>
      <c r="H28"/>
      <c r="I28"/>
      <c r="J28" s="59">
        <v>7</v>
      </c>
      <c r="K28" s="59" t="s">
        <v>159</v>
      </c>
    </row>
    <row r="29" spans="1:18" x14ac:dyDescent="0.25">
      <c r="A29"/>
      <c r="B29"/>
      <c r="C29"/>
      <c r="D29"/>
      <c r="E29"/>
      <c r="F29"/>
      <c r="G29"/>
      <c r="H29"/>
      <c r="I29"/>
      <c r="J29" s="59">
        <v>8</v>
      </c>
      <c r="K29" s="59" t="s">
        <v>160</v>
      </c>
    </row>
    <row r="30" spans="1:18" x14ac:dyDescent="0.25">
      <c r="A30"/>
      <c r="B30"/>
      <c r="C30"/>
      <c r="D30"/>
      <c r="E30"/>
      <c r="F30"/>
      <c r="G30"/>
      <c r="H30"/>
      <c r="I30"/>
      <c r="J30" s="59">
        <v>9</v>
      </c>
      <c r="K30" s="59" t="s">
        <v>161</v>
      </c>
    </row>
    <row r="31" spans="1:18" x14ac:dyDescent="0.25">
      <c r="A31"/>
      <c r="B31"/>
      <c r="C31"/>
      <c r="D31"/>
      <c r="E31"/>
      <c r="F31"/>
      <c r="G31"/>
      <c r="J31" s="59">
        <v>10</v>
      </c>
      <c r="K31" s="59" t="s">
        <v>162</v>
      </c>
    </row>
    <row r="32" spans="1:18" x14ac:dyDescent="0.25">
      <c r="A32"/>
      <c r="B32"/>
      <c r="C32"/>
      <c r="D32"/>
      <c r="E32"/>
      <c r="F32"/>
      <c r="G32"/>
      <c r="J32" s="59">
        <v>11</v>
      </c>
      <c r="K32" s="59" t="s">
        <v>163</v>
      </c>
    </row>
    <row r="33" spans="1:11" x14ac:dyDescent="0.25">
      <c r="A33"/>
      <c r="B33"/>
      <c r="C33"/>
      <c r="D33"/>
      <c r="E33"/>
      <c r="F33"/>
      <c r="G33"/>
      <c r="J33" s="59">
        <v>12</v>
      </c>
      <c r="K33" s="59" t="s">
        <v>164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 to Date</vt:lpstr>
      <vt:lpstr> Plan </vt:lpstr>
      <vt:lpstr>Stock productions</vt:lpstr>
      <vt:lpstr>Entry Extruder</vt:lpstr>
      <vt:lpstr>Entry 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2018-06-22T14:24:05Z</dcterms:created>
  <dcterms:modified xsi:type="dcterms:W3CDTF">2018-08-01T16:01:20Z</dcterms:modified>
</cp:coreProperties>
</file>